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7.xml" ContentType="application/vnd.openxmlformats-officedocument.drawing+xml"/>
  <Override PartName="/xl/tables/table8.xml" ContentType="application/vnd.openxmlformats-officedocument.spreadsheetml.table+xml"/>
  <Override PartName="/xl/comments5.xml" ContentType="application/vnd.openxmlformats-officedocument.spreadsheetml.comments+xml"/>
  <Override PartName="/xl/drawings/drawing8.xml" ContentType="application/vnd.openxmlformats-officedocument.drawing+xml"/>
  <Override PartName="/xl/tables/table9.xml" ContentType="application/vnd.openxmlformats-officedocument.spreadsheetml.table+xml"/>
  <Override PartName="/xl/comments6.xml" ContentType="application/vnd.openxmlformats-officedocument.spreadsheetml.comments+xml"/>
  <Override PartName="/xl/tables/table10.xml" ContentType="application/vnd.openxmlformats-officedocument.spreadsheetml.table+xml"/>
  <Override PartName="/xl/comments7.xml" ContentType="application/vnd.openxmlformats-officedocument.spreadsheetml.comments+xml"/>
  <Override PartName="/xl/tables/table11.xml" ContentType="application/vnd.openxmlformats-officedocument.spreadsheetml.table+xml"/>
  <Override PartName="/xl/comments8.xml" ContentType="application/vnd.openxmlformats-officedocument.spreadsheetml.comments+xml"/>
  <Override PartName="/xl/drawings/drawing9.xml" ContentType="application/vnd.openxmlformats-officedocument.drawing+xml"/>
  <Override PartName="/xl/tables/table12.xml" ContentType="application/vnd.openxmlformats-officedocument.spreadsheetml.table+xml"/>
  <Override PartName="/xl/comments9.xml" ContentType="application/vnd.openxmlformats-officedocument.spreadsheetml.comments+xml"/>
  <Override PartName="/xl/drawings/drawing10.xml" ContentType="application/vnd.openxmlformats-officedocument.drawing+xml"/>
  <Override PartName="/xl/tables/table13.xml" ContentType="application/vnd.openxmlformats-officedocument.spreadsheetml.table+xml"/>
  <Override PartName="/xl/comments10.xml" ContentType="application/vnd.openxmlformats-officedocument.spreadsheetml.comments+xml"/>
  <Override PartName="/xl/drawings/drawing11.xml" ContentType="application/vnd.openxmlformats-officedocument.drawing+xml"/>
  <Override PartName="/xl/tables/table14.xml" ContentType="application/vnd.openxmlformats-officedocument.spreadsheetml.table+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User\Documents\TRANSPARENCIA\mem. rosa inf. fundamental por articulos\Art.8 fracion  v\Art.8 -inciso c\"/>
    </mc:Choice>
  </mc:AlternateContent>
  <bookViews>
    <workbookView xWindow="0" yWindow="0" windowWidth="20490" windowHeight="7755" tabRatio="626" firstSheet="1" activeTab="12"/>
  </bookViews>
  <sheets>
    <sheet name="Ficha Informativa" sheetId="14" r:id="rId1"/>
    <sheet name="Est. Ing." sheetId="15" r:id="rId2"/>
    <sheet name="Est. Egr." sheetId="16" r:id="rId3"/>
    <sheet name="SH" sheetId="17" r:id="rId4"/>
    <sheet name="I-TI" sheetId="4" r:id="rId5"/>
    <sheet name="E-OG" sheetId="11" r:id="rId6"/>
    <sheet name="P" sheetId="18" r:id="rId7"/>
    <sheet name="E-UA" sheetId="9" r:id="rId8"/>
    <sheet name="E-FP" sheetId="10" r:id="rId9"/>
    <sheet name="TI" sheetId="13" r:id="rId10"/>
    <sheet name="RT" sheetId="12" r:id="rId11"/>
    <sheet name="F" sheetId="20" r:id="rId12"/>
    <sheet name="CA" sheetId="21" r:id="rId13"/>
    <sheet name="OG" sheetId="1" r:id="rId14"/>
    <sheet name="TG" sheetId="5" r:id="rId15"/>
    <sheet name="OR" sheetId="6" r:id="rId16"/>
  </sheets>
  <definedNames>
    <definedName name="_xlnm._FilterDatabase" localSheetId="5" hidden="1">'E-OG'!$A$5:$B$430</definedName>
    <definedName name="_xlnm._FilterDatabase" localSheetId="2" hidden="1">'Est. Egr.'!$B$1</definedName>
    <definedName name="_xlnm._FilterDatabase" localSheetId="11" hidden="1">F!$A$1:$D$6</definedName>
    <definedName name="_xlnm._FilterDatabase" localSheetId="4" hidden="1">'I-TI'!$A$1:$P$341</definedName>
    <definedName name="_xlnm._FilterDatabase" localSheetId="13" hidden="1">OG!$A$1:$B$426</definedName>
    <definedName name="_xlnm._FilterDatabase" localSheetId="15" hidden="1">OR!$A$1:$B$38</definedName>
    <definedName name="_xlnm._FilterDatabase" localSheetId="14" hidden="1">TG!$A$1:$B$4</definedName>
    <definedName name="_xlnm._FilterDatabase" localSheetId="9" hidden="1">TI!$A$1:$B$4</definedName>
    <definedName name="_xlnm.Print_Area" localSheetId="6">P!$A$1:$N$104</definedName>
    <definedName name="_xlnm.Print_Titles" localSheetId="8">'E-FP'!$1:$1</definedName>
    <definedName name="_xlnm.Print_Titles" localSheetId="5">'E-OG'!$1:$3</definedName>
    <definedName name="_xlnm.Print_Titles" localSheetId="7">'E-UA'!$1:$2</definedName>
    <definedName name="_xlnm.Print_Titles" localSheetId="11">F!$1:$1</definedName>
    <definedName name="_xlnm.Print_Titles" localSheetId="4">'I-TI'!$1:$3</definedName>
    <definedName name="_xlnm.Print_Titles" localSheetId="13">OG!$1:$1</definedName>
    <definedName name="_xlnm.Print_Titles" localSheetId="15">OR!$1:$1</definedName>
    <definedName name="_xlnm.Print_Titles" localSheetId="6">P!$1:$2</definedName>
  </definedNames>
  <calcPr calcId="152511"/>
</workbook>
</file>

<file path=xl/calcChain.xml><?xml version="1.0" encoding="utf-8"?>
<calcChain xmlns="http://schemas.openxmlformats.org/spreadsheetml/2006/main">
  <c r="S26" i="10" l="1"/>
  <c r="S25" i="10"/>
  <c r="S24" i="10"/>
  <c r="S23" i="10"/>
  <c r="M24" i="9"/>
  <c r="H95" i="18"/>
  <c r="G95" i="18"/>
  <c r="G94" i="18"/>
  <c r="H94" i="18" s="1"/>
  <c r="G93" i="18"/>
  <c r="H93" i="18" s="1"/>
  <c r="G92" i="18"/>
  <c r="H92" i="18" s="1"/>
  <c r="G91" i="18"/>
  <c r="H91" i="18" s="1"/>
  <c r="G90" i="18"/>
  <c r="H90" i="18" s="1"/>
  <c r="G89" i="18"/>
  <c r="H89" i="18" s="1"/>
  <c r="G88" i="18"/>
  <c r="H88" i="18" s="1"/>
  <c r="H87" i="18"/>
  <c r="G87" i="18"/>
  <c r="G86" i="18"/>
  <c r="H86" i="18" s="1"/>
  <c r="G85" i="18"/>
  <c r="H85" i="18" s="1"/>
  <c r="G84" i="18"/>
  <c r="H84" i="18" s="1"/>
  <c r="G83" i="18"/>
  <c r="H83" i="18" s="1"/>
  <c r="G82" i="18"/>
  <c r="H82" i="18" s="1"/>
  <c r="G81" i="18"/>
  <c r="H81" i="18" s="1"/>
  <c r="G80" i="18"/>
  <c r="H80" i="18" s="1"/>
  <c r="H79" i="18"/>
  <c r="G79" i="18"/>
  <c r="G78" i="18"/>
  <c r="H78" i="18" s="1"/>
  <c r="G77" i="18"/>
  <c r="H77" i="18" s="1"/>
  <c r="G76" i="18"/>
  <c r="H76" i="18" s="1"/>
  <c r="G75" i="18"/>
  <c r="H75" i="18" s="1"/>
  <c r="G74" i="18"/>
  <c r="H74" i="18" s="1"/>
  <c r="H73" i="18"/>
  <c r="G73" i="18"/>
  <c r="G72" i="18"/>
  <c r="H72" i="18" s="1"/>
  <c r="G71" i="18"/>
  <c r="H71" i="18" s="1"/>
  <c r="G70" i="18"/>
  <c r="H70" i="18" s="1"/>
  <c r="G69" i="18"/>
  <c r="H69" i="18" s="1"/>
  <c r="G68" i="18"/>
  <c r="H68" i="18" s="1"/>
  <c r="G67" i="18"/>
  <c r="H67" i="18" s="1"/>
  <c r="G66" i="18"/>
  <c r="H66" i="18" s="1"/>
  <c r="H65" i="18"/>
  <c r="G65" i="18"/>
  <c r="G64" i="18"/>
  <c r="H64" i="18" s="1"/>
  <c r="G63" i="18"/>
  <c r="H63" i="18" s="1"/>
  <c r="G62" i="18"/>
  <c r="H62" i="18" s="1"/>
  <c r="G61" i="18"/>
  <c r="H61" i="18" s="1"/>
  <c r="G60" i="18"/>
  <c r="H60" i="18" s="1"/>
  <c r="H59" i="18"/>
  <c r="G59" i="18"/>
  <c r="G58" i="18"/>
  <c r="H58" i="18" s="1"/>
  <c r="G57" i="18"/>
  <c r="H57" i="18" s="1"/>
  <c r="G56" i="18"/>
  <c r="H56" i="18" s="1"/>
  <c r="H55" i="18"/>
  <c r="G55" i="18"/>
  <c r="G54" i="18"/>
  <c r="H54" i="18" s="1"/>
  <c r="G53" i="18"/>
  <c r="H53" i="18" s="1"/>
  <c r="G52" i="18"/>
  <c r="H52" i="18" s="1"/>
  <c r="G51" i="18"/>
  <c r="H51" i="18" s="1"/>
  <c r="G50" i="18"/>
  <c r="H50" i="18" s="1"/>
  <c r="H49" i="18"/>
  <c r="G49" i="18"/>
  <c r="G48" i="18"/>
  <c r="H48" i="18" s="1"/>
  <c r="G47" i="18"/>
  <c r="H47" i="18" s="1"/>
  <c r="G46" i="18"/>
  <c r="H46" i="18" s="1"/>
  <c r="H45" i="18"/>
  <c r="G45" i="18"/>
  <c r="G44" i="18"/>
  <c r="H44" i="18" s="1"/>
  <c r="G43" i="18"/>
  <c r="H43" i="18" s="1"/>
  <c r="G42" i="18"/>
  <c r="H42" i="18" s="1"/>
  <c r="H41" i="18"/>
  <c r="G41" i="18"/>
  <c r="G40" i="18"/>
  <c r="H40" i="18" s="1"/>
  <c r="G39" i="18"/>
  <c r="H39" i="18" s="1"/>
  <c r="G38" i="18"/>
  <c r="H38" i="18" s="1"/>
  <c r="H37" i="18"/>
  <c r="G37" i="18"/>
  <c r="G36" i="18"/>
  <c r="H36" i="18" s="1"/>
  <c r="G35" i="18"/>
  <c r="H35" i="18" s="1"/>
  <c r="G34" i="18"/>
  <c r="H34" i="18" s="1"/>
  <c r="G32" i="18"/>
  <c r="H32" i="18" s="1"/>
  <c r="G31" i="18"/>
  <c r="H31" i="18" s="1"/>
  <c r="G30" i="18"/>
  <c r="H30" i="18" s="1"/>
  <c r="G29" i="18"/>
  <c r="H29" i="18" s="1"/>
  <c r="G28" i="18"/>
  <c r="H28" i="18" s="1"/>
  <c r="H27" i="18"/>
  <c r="G27" i="18"/>
  <c r="G26" i="18"/>
  <c r="H26" i="18" s="1"/>
  <c r="G25" i="18"/>
  <c r="H25" i="18" s="1"/>
  <c r="G24" i="18"/>
  <c r="H24" i="18" s="1"/>
  <c r="H23" i="18"/>
  <c r="G23" i="18"/>
  <c r="G22" i="18"/>
  <c r="H22" i="18" s="1"/>
  <c r="G21" i="18"/>
  <c r="H21" i="18" s="1"/>
  <c r="G20" i="18"/>
  <c r="H20" i="18" s="1"/>
  <c r="H19" i="18"/>
  <c r="G19" i="18"/>
  <c r="G18" i="18"/>
  <c r="H18" i="18" s="1"/>
  <c r="G17" i="18"/>
  <c r="H17" i="18" s="1"/>
  <c r="G16" i="18"/>
  <c r="H16" i="18" s="1"/>
  <c r="H15" i="18"/>
  <c r="G15" i="18"/>
  <c r="G14" i="18"/>
  <c r="H14" i="18" s="1"/>
  <c r="G13" i="18"/>
  <c r="H13" i="18" s="1"/>
  <c r="G12" i="18"/>
  <c r="H12" i="18" s="1"/>
  <c r="G11" i="18"/>
  <c r="H11" i="18" s="1"/>
  <c r="G10" i="18"/>
  <c r="H10" i="18" s="1"/>
  <c r="G9" i="18"/>
  <c r="H9" i="18" s="1"/>
  <c r="G8" i="18"/>
  <c r="H8" i="18" s="1"/>
  <c r="H7" i="18"/>
  <c r="G7" i="18"/>
  <c r="G6" i="18"/>
  <c r="H6" i="18" s="1"/>
  <c r="G5" i="18"/>
  <c r="H5" i="18" s="1"/>
  <c r="G4" i="18"/>
  <c r="H4" i="18" s="1"/>
  <c r="G3" i="18"/>
  <c r="H3" i="18" s="1"/>
  <c r="G99" i="18"/>
  <c r="H99" i="18" s="1"/>
  <c r="G98" i="18"/>
  <c r="H98" i="18" s="1"/>
  <c r="H97" i="18"/>
  <c r="G97" i="18"/>
  <c r="G96" i="18"/>
  <c r="H96" i="18" s="1"/>
  <c r="K450" i="11" l="1"/>
  <c r="J450" i="11"/>
  <c r="D450" i="4"/>
  <c r="D449" i="4"/>
  <c r="D448" i="4"/>
  <c r="D447" i="4"/>
  <c r="D446" i="4"/>
  <c r="D444" i="4"/>
  <c r="D443" i="4"/>
  <c r="D442" i="4"/>
  <c r="D441" i="4"/>
  <c r="D439" i="4"/>
  <c r="D438" i="4"/>
  <c r="D437" i="4"/>
  <c r="D436" i="4"/>
  <c r="D435" i="4"/>
  <c r="D434" i="4"/>
  <c r="D433" i="4"/>
  <c r="D432" i="4"/>
  <c r="D423" i="4"/>
  <c r="D430" i="4"/>
  <c r="D429" i="4"/>
  <c r="D428" i="4"/>
  <c r="D427" i="4"/>
  <c r="D426" i="4"/>
  <c r="D425" i="4"/>
  <c r="D424" i="4"/>
  <c r="D422" i="4"/>
  <c r="D421" i="4"/>
  <c r="D420" i="4"/>
  <c r="D419" i="4"/>
  <c r="D418" i="4"/>
  <c r="D417" i="4"/>
  <c r="D416" i="4"/>
  <c r="D415" i="4"/>
  <c r="D414" i="4"/>
  <c r="D413" i="4"/>
  <c r="D411" i="4"/>
  <c r="D410" i="4"/>
  <c r="D409" i="4"/>
  <c r="D408" i="4"/>
  <c r="D407" i="4"/>
  <c r="D406" i="4"/>
  <c r="D405" i="4"/>
  <c r="D404" i="4"/>
  <c r="D403" i="4"/>
  <c r="D402" i="4"/>
  <c r="D401" i="4"/>
  <c r="D400" i="4"/>
  <c r="D399" i="4"/>
  <c r="D398" i="4"/>
  <c r="D397" i="4"/>
  <c r="D396" i="4"/>
  <c r="D395" i="4"/>
  <c r="D394" i="4"/>
  <c r="D393" i="4"/>
  <c r="D392" i="4"/>
  <c r="D391" i="4"/>
  <c r="D390" i="4"/>
  <c r="D389" i="4"/>
  <c r="D388" i="4"/>
  <c r="D387" i="4"/>
  <c r="D386" i="4"/>
  <c r="D385" i="4"/>
  <c r="D384" i="4"/>
  <c r="D383" i="4"/>
  <c r="D382" i="4"/>
  <c r="D380" i="4"/>
  <c r="D379" i="4"/>
  <c r="D378" i="4"/>
  <c r="D377" i="4"/>
  <c r="D376" i="4"/>
  <c r="D375" i="4"/>
  <c r="D374" i="4"/>
  <c r="C523" i="11"/>
  <c r="C522" i="11"/>
  <c r="C521" i="11"/>
  <c r="C520" i="11"/>
  <c r="C519" i="11"/>
  <c r="C517" i="11"/>
  <c r="C516" i="11"/>
  <c r="C515" i="11"/>
  <c r="C514" i="11"/>
  <c r="C512" i="11"/>
  <c r="C511" i="11"/>
  <c r="C510" i="11"/>
  <c r="C509" i="11"/>
  <c r="C508" i="11"/>
  <c r="C507" i="11"/>
  <c r="C506" i="11"/>
  <c r="C505" i="11"/>
  <c r="C503" i="11"/>
  <c r="C502" i="11"/>
  <c r="C501" i="11"/>
  <c r="C500" i="11"/>
  <c r="C499" i="11"/>
  <c r="C498" i="11"/>
  <c r="C497" i="11"/>
  <c r="C496" i="11"/>
  <c r="C495" i="11"/>
  <c r="C494" i="11"/>
  <c r="C493" i="11"/>
  <c r="C492" i="11"/>
  <c r="C491" i="11"/>
  <c r="C490" i="11"/>
  <c r="C489" i="11"/>
  <c r="C488" i="11"/>
  <c r="C487" i="11"/>
  <c r="C486" i="11"/>
  <c r="C484" i="11"/>
  <c r="K451" i="11" s="1"/>
  <c r="C483" i="11"/>
  <c r="J451" i="11" s="1"/>
  <c r="C482" i="11"/>
  <c r="C481" i="11"/>
  <c r="C480" i="11"/>
  <c r="C479" i="11"/>
  <c r="C478" i="11"/>
  <c r="C477" i="11"/>
  <c r="C476" i="11"/>
  <c r="C475" i="11"/>
  <c r="C474" i="11"/>
  <c r="C473" i="11"/>
  <c r="C472" i="11"/>
  <c r="C471" i="11"/>
  <c r="C470" i="11"/>
  <c r="C469" i="11"/>
  <c r="C468" i="11"/>
  <c r="C467" i="11"/>
  <c r="C466" i="11"/>
  <c r="C465" i="11"/>
  <c r="C464" i="11"/>
  <c r="C463" i="11"/>
  <c r="C462" i="11"/>
  <c r="C461" i="11"/>
  <c r="C460" i="11"/>
  <c r="C459" i="11"/>
  <c r="C458" i="11"/>
  <c r="C457" i="11"/>
  <c r="C456" i="11"/>
  <c r="C455" i="11"/>
  <c r="C453" i="11"/>
  <c r="C452" i="11"/>
  <c r="C451" i="11"/>
  <c r="C450" i="11"/>
  <c r="C449" i="11"/>
  <c r="C448" i="11"/>
  <c r="C447" i="11"/>
  <c r="J452" i="11" l="1"/>
  <c r="BB145" i="14" s="1"/>
  <c r="K452" i="11"/>
  <c r="BB149" i="14" s="1"/>
  <c r="D445" i="4"/>
  <c r="C109" i="15" s="1"/>
  <c r="D440" i="4"/>
  <c r="C104" i="15" s="1"/>
  <c r="D431" i="4"/>
  <c r="C95" i="15" s="1"/>
  <c r="D412" i="4"/>
  <c r="C76" i="15" s="1"/>
  <c r="D381" i="4"/>
  <c r="C47" i="15" s="1"/>
  <c r="D373" i="4"/>
  <c r="C39" i="15" s="1"/>
  <c r="C518" i="11"/>
  <c r="D86" i="16" s="1"/>
  <c r="C513" i="11"/>
  <c r="D81" i="16" s="1"/>
  <c r="C504" i="11"/>
  <c r="D72" i="16" s="1"/>
  <c r="C485" i="11"/>
  <c r="D53" i="16" s="1"/>
  <c r="C454" i="11"/>
  <c r="D24" i="16" s="1"/>
  <c r="C446" i="11"/>
  <c r="D16" i="16" s="1"/>
  <c r="M10" i="9"/>
  <c r="M11" i="9"/>
  <c r="M12" i="9"/>
  <c r="M13" i="9"/>
  <c r="M3" i="9"/>
  <c r="M7" i="9"/>
  <c r="M8" i="9"/>
  <c r="M9" i="9"/>
  <c r="M14" i="9"/>
  <c r="M15" i="9"/>
  <c r="D372" i="4" l="1"/>
  <c r="E381" i="4" s="1"/>
  <c r="D47" i="15" s="1"/>
  <c r="D92" i="16"/>
  <c r="D423" i="11"/>
  <c r="O243" i="11"/>
  <c r="O240" i="11"/>
  <c r="N241" i="11"/>
  <c r="L241" i="11"/>
  <c r="J241" i="11"/>
  <c r="H241" i="11"/>
  <c r="F241" i="11"/>
  <c r="D241" i="11"/>
  <c r="N239" i="11"/>
  <c r="L239" i="11"/>
  <c r="J239" i="11"/>
  <c r="H239" i="11"/>
  <c r="F239" i="11"/>
  <c r="D239" i="11"/>
  <c r="N228" i="11"/>
  <c r="L228" i="11"/>
  <c r="J228" i="11"/>
  <c r="H228" i="11"/>
  <c r="F228" i="11"/>
  <c r="D228" i="11"/>
  <c r="N209" i="11"/>
  <c r="L209" i="11"/>
  <c r="J209" i="11"/>
  <c r="H209" i="11"/>
  <c r="F209" i="11"/>
  <c r="D209" i="11"/>
  <c r="D182" i="11"/>
  <c r="N182" i="11"/>
  <c r="F182" i="11"/>
  <c r="G100" i="18"/>
  <c r="H100" i="18" s="1"/>
  <c r="G101" i="18"/>
  <c r="H101" i="18" s="1"/>
  <c r="G102" i="18"/>
  <c r="H102" i="18" s="1"/>
  <c r="C26" i="17"/>
  <c r="BB89" i="14" s="1"/>
  <c r="C15" i="17"/>
  <c r="AV39" i="14"/>
  <c r="E440" i="4" l="1"/>
  <c r="D104" i="15" s="1"/>
  <c r="E373" i="4"/>
  <c r="D39" i="15" s="1"/>
  <c r="E431" i="4"/>
  <c r="D95" i="15" s="1"/>
  <c r="E412" i="4"/>
  <c r="D76" i="15" s="1"/>
  <c r="E445" i="4"/>
  <c r="D109" i="15" s="1"/>
  <c r="O241" i="11"/>
  <c r="O239" i="11"/>
  <c r="O209" i="11"/>
  <c r="D115" i="15" l="1"/>
  <c r="C110" i="15"/>
  <c r="C108" i="15"/>
  <c r="C105" i="15"/>
  <c r="C103" i="15"/>
  <c r="C96" i="15"/>
  <c r="C94" i="15"/>
  <c r="C77" i="15"/>
  <c r="C75" i="15"/>
  <c r="C48" i="15"/>
  <c r="C113" i="15"/>
  <c r="C44" i="15"/>
  <c r="C45" i="15"/>
  <c r="C40" i="15"/>
  <c r="D114" i="15"/>
  <c r="C114" i="15"/>
  <c r="D113" i="15"/>
  <c r="D112" i="15"/>
  <c r="C112" i="15"/>
  <c r="D111" i="15"/>
  <c r="C111" i="15"/>
  <c r="D110" i="15"/>
  <c r="D108" i="15"/>
  <c r="D107" i="15"/>
  <c r="C107" i="15"/>
  <c r="D106" i="15"/>
  <c r="C106" i="15"/>
  <c r="D105" i="15"/>
  <c r="D103" i="15"/>
  <c r="D102" i="15"/>
  <c r="C102" i="15"/>
  <c r="D101" i="15"/>
  <c r="C101" i="15"/>
  <c r="D100" i="15"/>
  <c r="C100" i="15"/>
  <c r="D99" i="15"/>
  <c r="C99" i="15"/>
  <c r="D98" i="15"/>
  <c r="C98" i="15"/>
  <c r="D97" i="15"/>
  <c r="C97" i="15"/>
  <c r="D96" i="15"/>
  <c r="D94" i="15"/>
  <c r="D93" i="15"/>
  <c r="C93" i="15"/>
  <c r="D92" i="15"/>
  <c r="C92" i="15"/>
  <c r="D91" i="15"/>
  <c r="C91" i="15"/>
  <c r="D90" i="15"/>
  <c r="C90" i="15"/>
  <c r="D89" i="15"/>
  <c r="C89" i="15"/>
  <c r="D88" i="15"/>
  <c r="C88" i="15"/>
  <c r="D87" i="15"/>
  <c r="C87" i="15"/>
  <c r="D86" i="15"/>
  <c r="C86" i="15"/>
  <c r="D85" i="15"/>
  <c r="C85" i="15"/>
  <c r="D84" i="15"/>
  <c r="C84" i="15"/>
  <c r="D83" i="15"/>
  <c r="C83" i="15"/>
  <c r="D82" i="15"/>
  <c r="C82" i="15"/>
  <c r="D81" i="15"/>
  <c r="C81" i="15"/>
  <c r="D80" i="15"/>
  <c r="C80" i="15"/>
  <c r="D79" i="15"/>
  <c r="C79" i="15"/>
  <c r="D78" i="15"/>
  <c r="C78" i="15"/>
  <c r="D77" i="15"/>
  <c r="D75" i="15"/>
  <c r="D74" i="15"/>
  <c r="C74" i="15"/>
  <c r="D73" i="15"/>
  <c r="C73" i="15"/>
  <c r="D72" i="15"/>
  <c r="C72" i="15"/>
  <c r="D71" i="15"/>
  <c r="C71" i="15"/>
  <c r="D70" i="15"/>
  <c r="C70" i="15"/>
  <c r="D69" i="15"/>
  <c r="C69" i="15"/>
  <c r="D68" i="15"/>
  <c r="C68" i="15"/>
  <c r="D67" i="15"/>
  <c r="C67" i="15"/>
  <c r="D66" i="15"/>
  <c r="C66" i="15"/>
  <c r="D65" i="15"/>
  <c r="C65" i="15"/>
  <c r="D64" i="15"/>
  <c r="C64" i="15"/>
  <c r="D63" i="15"/>
  <c r="C63" i="15"/>
  <c r="D62" i="15"/>
  <c r="C62" i="15"/>
  <c r="D61" i="15"/>
  <c r="C61" i="15"/>
  <c r="D60" i="15"/>
  <c r="C60" i="15"/>
  <c r="D59" i="15"/>
  <c r="C59" i="15"/>
  <c r="D58" i="15"/>
  <c r="C58" i="15"/>
  <c r="D57" i="15"/>
  <c r="C57" i="15"/>
  <c r="D56" i="15"/>
  <c r="C56" i="15"/>
  <c r="D55" i="15"/>
  <c r="C55" i="15"/>
  <c r="D54" i="15"/>
  <c r="C54" i="15"/>
  <c r="D53" i="15"/>
  <c r="C53" i="15"/>
  <c r="D52" i="15"/>
  <c r="C52" i="15"/>
  <c r="D51" i="15"/>
  <c r="C51" i="15"/>
  <c r="D50" i="15"/>
  <c r="C50" i="15"/>
  <c r="D49" i="15"/>
  <c r="C49" i="15"/>
  <c r="D48" i="15"/>
  <c r="D46" i="15"/>
  <c r="C46" i="15"/>
  <c r="D45" i="15"/>
  <c r="D44" i="15"/>
  <c r="D43" i="15"/>
  <c r="C43" i="15"/>
  <c r="D42" i="15"/>
  <c r="C42" i="15"/>
  <c r="D41" i="15"/>
  <c r="C41" i="15"/>
  <c r="D40" i="15"/>
  <c r="K38" i="10"/>
  <c r="L38" i="10"/>
  <c r="M38" i="10"/>
  <c r="N38" i="10"/>
  <c r="O38" i="10"/>
  <c r="P38" i="10"/>
  <c r="Q38" i="10"/>
  <c r="R38" i="10"/>
  <c r="J38" i="10"/>
  <c r="E26" i="9"/>
  <c r="F26" i="9"/>
  <c r="G26" i="9"/>
  <c r="H26" i="9"/>
  <c r="I26" i="9"/>
  <c r="J26" i="9"/>
  <c r="K26" i="9"/>
  <c r="L26" i="9"/>
  <c r="D26" i="9"/>
  <c r="D36" i="14"/>
  <c r="O54" i="4"/>
  <c r="O53" i="4" s="1"/>
  <c r="O335" i="4"/>
  <c r="O334" i="4" s="1"/>
  <c r="O333" i="4" s="1"/>
  <c r="O329" i="4"/>
  <c r="O328" i="4" s="1"/>
  <c r="O325" i="4"/>
  <c r="O323" i="4"/>
  <c r="O320" i="4"/>
  <c r="O314" i="4"/>
  <c r="O313" i="4" s="1"/>
  <c r="O308" i="4"/>
  <c r="O307" i="4" s="1"/>
  <c r="O300" i="4"/>
  <c r="O299" i="4" s="1"/>
  <c r="O296" i="4"/>
  <c r="O295" i="4" s="1"/>
  <c r="O290" i="4"/>
  <c r="O286" i="4"/>
  <c r="O284" i="4"/>
  <c r="O280" i="4"/>
  <c r="O276" i="4"/>
  <c r="O273" i="4"/>
  <c r="O262" i="4"/>
  <c r="O241" i="4"/>
  <c r="O238" i="4"/>
  <c r="O228" i="4"/>
  <c r="O223" i="4"/>
  <c r="O212" i="4"/>
  <c r="O208" i="4"/>
  <c r="O204" i="4"/>
  <c r="O202" i="4"/>
  <c r="O199" i="4"/>
  <c r="O197" i="4"/>
  <c r="O185" i="4"/>
  <c r="O171" i="4"/>
  <c r="O160" i="4"/>
  <c r="O142" i="4"/>
  <c r="O135" i="4"/>
  <c r="O128" i="4"/>
  <c r="O113" i="4"/>
  <c r="O109" i="4"/>
  <c r="O99" i="4"/>
  <c r="O88" i="4"/>
  <c r="O81" i="4"/>
  <c r="O76" i="4"/>
  <c r="O72" i="4"/>
  <c r="O65" i="4"/>
  <c r="O64" i="4" s="1"/>
  <c r="O63" i="4" s="1"/>
  <c r="O57" i="4"/>
  <c r="O51" i="4"/>
  <c r="O47" i="4"/>
  <c r="O45" i="4"/>
  <c r="O42" i="4"/>
  <c r="O40" i="4"/>
  <c r="O31" i="4"/>
  <c r="O26" i="4"/>
  <c r="O23" i="4"/>
  <c r="O6" i="4"/>
  <c r="O5" i="4" s="1"/>
  <c r="M335" i="4"/>
  <c r="M334" i="4" s="1"/>
  <c r="M333" i="4" s="1"/>
  <c r="M329" i="4"/>
  <c r="M328" i="4" s="1"/>
  <c r="M325" i="4"/>
  <c r="M323" i="4"/>
  <c r="M320" i="4"/>
  <c r="M314" i="4"/>
  <c r="M313" i="4" s="1"/>
  <c r="M308" i="4"/>
  <c r="M307" i="4" s="1"/>
  <c r="M300" i="4"/>
  <c r="M299" i="4" s="1"/>
  <c r="M296" i="4"/>
  <c r="M295" i="4" s="1"/>
  <c r="M290" i="4"/>
  <c r="M286" i="4"/>
  <c r="M284" i="4"/>
  <c r="M280" i="4"/>
  <c r="M276" i="4"/>
  <c r="M273" i="4"/>
  <c r="M262" i="4"/>
  <c r="M241" i="4"/>
  <c r="M238" i="4"/>
  <c r="M228" i="4"/>
  <c r="M223" i="4"/>
  <c r="M212" i="4"/>
  <c r="M208" i="4"/>
  <c r="M204" i="4"/>
  <c r="M202" i="4"/>
  <c r="M199" i="4"/>
  <c r="M197" i="4"/>
  <c r="M185" i="4"/>
  <c r="M171" i="4"/>
  <c r="M160" i="4"/>
  <c r="M142" i="4"/>
  <c r="M135" i="4"/>
  <c r="M128" i="4"/>
  <c r="M113" i="4"/>
  <c r="M109" i="4"/>
  <c r="M99" i="4"/>
  <c r="M88" i="4"/>
  <c r="M81" i="4"/>
  <c r="M76" i="4"/>
  <c r="M72" i="4"/>
  <c r="M65" i="4"/>
  <c r="M64" i="4" s="1"/>
  <c r="M63" i="4" s="1"/>
  <c r="M57" i="4"/>
  <c r="M54" i="4"/>
  <c r="M53" i="4" s="1"/>
  <c r="M51" i="4"/>
  <c r="M47" i="4"/>
  <c r="M45" i="4"/>
  <c r="M42" i="4"/>
  <c r="M40" i="4"/>
  <c r="M31" i="4"/>
  <c r="M26" i="4"/>
  <c r="M23" i="4"/>
  <c r="M6" i="4"/>
  <c r="M5" i="4" s="1"/>
  <c r="K335" i="4"/>
  <c r="K334" i="4" s="1"/>
  <c r="K333" i="4" s="1"/>
  <c r="K329" i="4"/>
  <c r="K328" i="4" s="1"/>
  <c r="K325" i="4"/>
  <c r="K323" i="4"/>
  <c r="K320" i="4"/>
  <c r="K314" i="4"/>
  <c r="K313" i="4" s="1"/>
  <c r="K308" i="4"/>
  <c r="K307" i="4" s="1"/>
  <c r="K300" i="4"/>
  <c r="K299" i="4" s="1"/>
  <c r="K296" i="4"/>
  <c r="K295" i="4" s="1"/>
  <c r="K290" i="4"/>
  <c r="K286" i="4"/>
  <c r="K284" i="4"/>
  <c r="K280" i="4"/>
  <c r="K276" i="4"/>
  <c r="K273" i="4"/>
  <c r="K262" i="4"/>
  <c r="K241" i="4"/>
  <c r="K238" i="4"/>
  <c r="K228" i="4"/>
  <c r="K223" i="4"/>
  <c r="K212" i="4"/>
  <c r="K208" i="4"/>
  <c r="K204" i="4"/>
  <c r="K202" i="4"/>
  <c r="K199" i="4"/>
  <c r="K197" i="4"/>
  <c r="K185" i="4"/>
  <c r="K171" i="4"/>
  <c r="K160" i="4"/>
  <c r="K142" i="4"/>
  <c r="K135" i="4"/>
  <c r="K128" i="4"/>
  <c r="K113" i="4"/>
  <c r="K109" i="4"/>
  <c r="K99" i="4"/>
  <c r="K88" i="4"/>
  <c r="K81" i="4"/>
  <c r="K76" i="4"/>
  <c r="K72" i="4"/>
  <c r="K65" i="4"/>
  <c r="K64" i="4" s="1"/>
  <c r="K63" i="4" s="1"/>
  <c r="K57" i="4"/>
  <c r="K54" i="4"/>
  <c r="K53" i="4" s="1"/>
  <c r="K51" i="4"/>
  <c r="K47" i="4"/>
  <c r="K45" i="4"/>
  <c r="K42" i="4"/>
  <c r="K40" i="4"/>
  <c r="K31" i="4"/>
  <c r="K26" i="4"/>
  <c r="K23" i="4"/>
  <c r="K6" i="4"/>
  <c r="K5" i="4" s="1"/>
  <c r="I335" i="4"/>
  <c r="I334" i="4" s="1"/>
  <c r="I333" i="4" s="1"/>
  <c r="I329" i="4"/>
  <c r="I328" i="4" s="1"/>
  <c r="I325" i="4"/>
  <c r="I323" i="4"/>
  <c r="I320" i="4"/>
  <c r="I314" i="4"/>
  <c r="I313" i="4" s="1"/>
  <c r="I308" i="4"/>
  <c r="I307" i="4" s="1"/>
  <c r="I300" i="4"/>
  <c r="I299" i="4" s="1"/>
  <c r="I296" i="4"/>
  <c r="I295" i="4" s="1"/>
  <c r="I290" i="4"/>
  <c r="I286" i="4"/>
  <c r="I284" i="4"/>
  <c r="I280" i="4"/>
  <c r="I276" i="4"/>
  <c r="I273" i="4"/>
  <c r="I262" i="4"/>
  <c r="I241" i="4"/>
  <c r="I238" i="4"/>
  <c r="I228" i="4"/>
  <c r="I223" i="4"/>
  <c r="I212" i="4"/>
  <c r="I208" i="4"/>
  <c r="I204" i="4"/>
  <c r="I202" i="4"/>
  <c r="I199" i="4"/>
  <c r="I197" i="4"/>
  <c r="I185" i="4"/>
  <c r="I171" i="4"/>
  <c r="I160" i="4"/>
  <c r="I142" i="4"/>
  <c r="I135" i="4"/>
  <c r="I128" i="4"/>
  <c r="I113" i="4"/>
  <c r="I109" i="4"/>
  <c r="I99" i="4"/>
  <c r="I88" i="4"/>
  <c r="I81" i="4"/>
  <c r="I76" i="4"/>
  <c r="I72" i="4"/>
  <c r="I65" i="4"/>
  <c r="I64" i="4" s="1"/>
  <c r="I63" i="4" s="1"/>
  <c r="I57" i="4"/>
  <c r="I54" i="4"/>
  <c r="I53" i="4" s="1"/>
  <c r="I51" i="4"/>
  <c r="I47" i="4"/>
  <c r="P47" i="4" s="1"/>
  <c r="I45" i="4"/>
  <c r="I42" i="4"/>
  <c r="I40" i="4"/>
  <c r="I31" i="4"/>
  <c r="I26" i="4"/>
  <c r="I23" i="4"/>
  <c r="I6" i="4"/>
  <c r="I5" i="4" s="1"/>
  <c r="G335" i="4"/>
  <c r="G334" i="4" s="1"/>
  <c r="G333" i="4" s="1"/>
  <c r="G329" i="4"/>
  <c r="G328" i="4" s="1"/>
  <c r="G325" i="4"/>
  <c r="G323" i="4"/>
  <c r="G320" i="4"/>
  <c r="G314" i="4"/>
  <c r="G313" i="4" s="1"/>
  <c r="G308" i="4"/>
  <c r="G307" i="4" s="1"/>
  <c r="G300" i="4"/>
  <c r="G296" i="4"/>
  <c r="G295" i="4" s="1"/>
  <c r="G290" i="4"/>
  <c r="G286" i="4"/>
  <c r="G284" i="4"/>
  <c r="G280" i="4"/>
  <c r="G276" i="4"/>
  <c r="G273" i="4"/>
  <c r="G262" i="4"/>
  <c r="G241" i="4"/>
  <c r="G238" i="4"/>
  <c r="G228" i="4"/>
  <c r="G223" i="4"/>
  <c r="G212" i="4"/>
  <c r="G208" i="4"/>
  <c r="G204" i="4"/>
  <c r="G202" i="4"/>
  <c r="G199" i="4"/>
  <c r="G197" i="4"/>
  <c r="G185" i="4"/>
  <c r="G171" i="4"/>
  <c r="G160" i="4"/>
  <c r="G142" i="4"/>
  <c r="G135" i="4"/>
  <c r="G128" i="4"/>
  <c r="G113" i="4"/>
  <c r="G109" i="4"/>
  <c r="G99" i="4"/>
  <c r="G88" i="4"/>
  <c r="G81" i="4"/>
  <c r="G76" i="4"/>
  <c r="G72" i="4"/>
  <c r="G65" i="4"/>
  <c r="G64" i="4" s="1"/>
  <c r="G63" i="4" s="1"/>
  <c r="G57" i="4"/>
  <c r="G54" i="4"/>
  <c r="G53" i="4" s="1"/>
  <c r="G51" i="4"/>
  <c r="G47" i="4"/>
  <c r="G45" i="4"/>
  <c r="P45" i="4" s="1"/>
  <c r="G42" i="4"/>
  <c r="G40" i="4"/>
  <c r="G31" i="4"/>
  <c r="G26" i="4"/>
  <c r="G23" i="4"/>
  <c r="G6" i="4"/>
  <c r="G5" i="4" s="1"/>
  <c r="E308" i="4"/>
  <c r="P309" i="4"/>
  <c r="E290" i="4"/>
  <c r="E57" i="4"/>
  <c r="P57" i="4" s="1"/>
  <c r="D347" i="4" s="1"/>
  <c r="C5" i="15" s="1"/>
  <c r="E335" i="4"/>
  <c r="E334" i="4" s="1"/>
  <c r="E329" i="4"/>
  <c r="E328" i="4" s="1"/>
  <c r="E325" i="4"/>
  <c r="E323" i="4"/>
  <c r="P323" i="4" s="1"/>
  <c r="E320" i="4"/>
  <c r="E314" i="4"/>
  <c r="E313" i="4" s="1"/>
  <c r="E300" i="4"/>
  <c r="E299" i="4" s="1"/>
  <c r="E296" i="4"/>
  <c r="E286" i="4"/>
  <c r="E284" i="4"/>
  <c r="E280" i="4"/>
  <c r="E276" i="4"/>
  <c r="E273" i="4"/>
  <c r="E262" i="4"/>
  <c r="I357" i="4" s="1"/>
  <c r="E241" i="4"/>
  <c r="E238" i="4"/>
  <c r="P238" i="4" s="1"/>
  <c r="E228" i="4"/>
  <c r="E223" i="4"/>
  <c r="E212" i="4"/>
  <c r="E208" i="4"/>
  <c r="P208" i="4" s="1"/>
  <c r="E204" i="4"/>
  <c r="E202" i="4"/>
  <c r="P202" i="4" s="1"/>
  <c r="E199" i="4"/>
  <c r="E197" i="4"/>
  <c r="I356" i="4" s="1"/>
  <c r="E185" i="4"/>
  <c r="E171" i="4"/>
  <c r="I355" i="4" s="1"/>
  <c r="E160" i="4"/>
  <c r="I354" i="4" s="1"/>
  <c r="E142" i="4"/>
  <c r="I353" i="4" s="1"/>
  <c r="E135" i="4"/>
  <c r="E128" i="4"/>
  <c r="P128" i="4" s="1"/>
  <c r="E113" i="4"/>
  <c r="E109" i="4"/>
  <c r="P109" i="4" s="1"/>
  <c r="E99" i="4"/>
  <c r="E88" i="4"/>
  <c r="P88" i="4" s="1"/>
  <c r="E81" i="4"/>
  <c r="E76" i="4"/>
  <c r="I352" i="4" s="1"/>
  <c r="E72" i="4"/>
  <c r="I351" i="4" s="1"/>
  <c r="E65" i="4"/>
  <c r="E64" i="4" s="1"/>
  <c r="E54" i="4"/>
  <c r="E53" i="4" s="1"/>
  <c r="E51" i="4"/>
  <c r="P51" i="4" s="1"/>
  <c r="E47" i="4"/>
  <c r="E6" i="4"/>
  <c r="I346" i="4" s="1"/>
  <c r="E45" i="4"/>
  <c r="E40" i="4"/>
  <c r="I350" i="4" s="1"/>
  <c r="E42" i="4"/>
  <c r="P40" i="4"/>
  <c r="E31" i="4"/>
  <c r="I349" i="4" s="1"/>
  <c r="E26" i="4"/>
  <c r="I348" i="4" s="1"/>
  <c r="E23" i="4"/>
  <c r="I347" i="4" s="1"/>
  <c r="P340" i="4"/>
  <c r="P339" i="4"/>
  <c r="P338" i="4"/>
  <c r="P337" i="4"/>
  <c r="P336" i="4"/>
  <c r="P332" i="4"/>
  <c r="P331" i="4"/>
  <c r="P330" i="4"/>
  <c r="P327" i="4"/>
  <c r="P326" i="4"/>
  <c r="P324" i="4"/>
  <c r="P322" i="4"/>
  <c r="P321" i="4"/>
  <c r="P318" i="4"/>
  <c r="P317" i="4"/>
  <c r="P316" i="4"/>
  <c r="P315" i="4"/>
  <c r="P312" i="4"/>
  <c r="P311" i="4"/>
  <c r="P306" i="4"/>
  <c r="P305" i="4"/>
  <c r="P304" i="4"/>
  <c r="P303" i="4"/>
  <c r="P302" i="4"/>
  <c r="P301" i="4"/>
  <c r="P298" i="4"/>
  <c r="P297" i="4"/>
  <c r="P296" i="4"/>
  <c r="P293" i="4"/>
  <c r="P292" i="4"/>
  <c r="P291" i="4"/>
  <c r="P289" i="4"/>
  <c r="P288" i="4"/>
  <c r="P287" i="4"/>
  <c r="P285" i="4"/>
  <c r="P284" i="4"/>
  <c r="P283" i="4"/>
  <c r="P282" i="4"/>
  <c r="P281" i="4"/>
  <c r="P280" i="4"/>
  <c r="P279" i="4"/>
  <c r="P278" i="4"/>
  <c r="P277" i="4"/>
  <c r="P276" i="4"/>
  <c r="P275" i="4"/>
  <c r="P274" i="4"/>
  <c r="P272" i="4"/>
  <c r="P271" i="4"/>
  <c r="P270" i="4"/>
  <c r="P269" i="4"/>
  <c r="P268" i="4"/>
  <c r="P267" i="4"/>
  <c r="P266" i="4"/>
  <c r="P265" i="4"/>
  <c r="P264" i="4"/>
  <c r="P263" i="4"/>
  <c r="P259" i="4"/>
  <c r="P258" i="4"/>
  <c r="P257" i="4"/>
  <c r="P256" i="4"/>
  <c r="P255" i="4"/>
  <c r="P254" i="4"/>
  <c r="P253" i="4"/>
  <c r="P252" i="4"/>
  <c r="P251" i="4"/>
  <c r="P250" i="4"/>
  <c r="P249" i="4"/>
  <c r="P248" i="4"/>
  <c r="P247" i="4"/>
  <c r="P246" i="4"/>
  <c r="P245" i="4"/>
  <c r="P244" i="4"/>
  <c r="P243" i="4"/>
  <c r="P242" i="4"/>
  <c r="P240" i="4"/>
  <c r="P239" i="4"/>
  <c r="P237" i="4"/>
  <c r="P236" i="4"/>
  <c r="P235" i="4"/>
  <c r="P234" i="4"/>
  <c r="P233" i="4"/>
  <c r="P232" i="4"/>
  <c r="P231" i="4"/>
  <c r="P230" i="4"/>
  <c r="P229" i="4"/>
  <c r="P227" i="4"/>
  <c r="P226" i="4"/>
  <c r="P225" i="4"/>
  <c r="P224" i="4"/>
  <c r="P222" i="4"/>
  <c r="P221" i="4"/>
  <c r="P220" i="4"/>
  <c r="P219" i="4"/>
  <c r="P218" i="4"/>
  <c r="P217" i="4"/>
  <c r="P216" i="4"/>
  <c r="P215" i="4"/>
  <c r="P214" i="4"/>
  <c r="P213" i="4"/>
  <c r="P209" i="4"/>
  <c r="P207" i="4"/>
  <c r="P206" i="4"/>
  <c r="P205" i="4"/>
  <c r="P203" i="4"/>
  <c r="P201" i="4"/>
  <c r="P200" i="4"/>
  <c r="P198" i="4"/>
  <c r="P195" i="4"/>
  <c r="P194" i="4"/>
  <c r="P193" i="4"/>
  <c r="P192" i="4"/>
  <c r="P191" i="4"/>
  <c r="P190" i="4"/>
  <c r="P189" i="4"/>
  <c r="P188" i="4"/>
  <c r="P187" i="4"/>
  <c r="P186" i="4"/>
  <c r="P184" i="4"/>
  <c r="P183" i="4"/>
  <c r="P182" i="4"/>
  <c r="P181" i="4"/>
  <c r="P180" i="4"/>
  <c r="P179" i="4"/>
  <c r="P178" i="4"/>
  <c r="P177" i="4"/>
  <c r="P176" i="4"/>
  <c r="P175" i="4"/>
  <c r="P174" i="4"/>
  <c r="P173" i="4"/>
  <c r="P172" i="4"/>
  <c r="P170" i="4"/>
  <c r="P169" i="4"/>
  <c r="P168" i="4"/>
  <c r="P167" i="4"/>
  <c r="P166" i="4"/>
  <c r="P165" i="4"/>
  <c r="P164" i="4"/>
  <c r="P163" i="4"/>
  <c r="P162" i="4"/>
  <c r="P161" i="4"/>
  <c r="P160" i="4"/>
  <c r="P159" i="4"/>
  <c r="P158" i="4"/>
  <c r="P157" i="4"/>
  <c r="P156" i="4"/>
  <c r="P155" i="4"/>
  <c r="P154" i="4"/>
  <c r="P153" i="4"/>
  <c r="P152" i="4"/>
  <c r="P151" i="4"/>
  <c r="P150" i="4"/>
  <c r="P149" i="4"/>
  <c r="P148" i="4"/>
  <c r="P147" i="4"/>
  <c r="P146" i="4"/>
  <c r="P145" i="4"/>
  <c r="P144" i="4"/>
  <c r="P143" i="4"/>
  <c r="P140" i="4"/>
  <c r="P139" i="4"/>
  <c r="P138" i="4"/>
  <c r="P137" i="4"/>
  <c r="P136" i="4"/>
  <c r="P134" i="4"/>
  <c r="P133" i="4"/>
  <c r="P132" i="4"/>
  <c r="P131" i="4"/>
  <c r="P130" i="4"/>
  <c r="P129" i="4"/>
  <c r="P127" i="4"/>
  <c r="P126" i="4"/>
  <c r="P125" i="4"/>
  <c r="P124" i="4"/>
  <c r="P123" i="4"/>
  <c r="P122" i="4"/>
  <c r="P121" i="4"/>
  <c r="P120" i="4"/>
  <c r="P119" i="4"/>
  <c r="P118" i="4"/>
  <c r="P117" i="4"/>
  <c r="P116" i="4"/>
  <c r="P115" i="4"/>
  <c r="P114" i="4"/>
  <c r="P112" i="4"/>
  <c r="P111" i="4"/>
  <c r="P110" i="4"/>
  <c r="P108" i="4"/>
  <c r="P107" i="4"/>
  <c r="P106" i="4"/>
  <c r="P105" i="4"/>
  <c r="P104" i="4"/>
  <c r="P103" i="4"/>
  <c r="P102" i="4"/>
  <c r="P101" i="4"/>
  <c r="P100" i="4"/>
  <c r="P98" i="4"/>
  <c r="P97" i="4"/>
  <c r="P96" i="4"/>
  <c r="P95" i="4"/>
  <c r="P94" i="4"/>
  <c r="P93" i="4"/>
  <c r="P92" i="4"/>
  <c r="P91" i="4"/>
  <c r="P90" i="4"/>
  <c r="P89" i="4"/>
  <c r="P87" i="4"/>
  <c r="P86" i="4"/>
  <c r="P85" i="4"/>
  <c r="P84" i="4"/>
  <c r="P83" i="4"/>
  <c r="P82" i="4"/>
  <c r="P81" i="4"/>
  <c r="P80" i="4"/>
  <c r="P79" i="4"/>
  <c r="P78" i="4"/>
  <c r="P77" i="4"/>
  <c r="P75" i="4"/>
  <c r="P74" i="4"/>
  <c r="P73" i="4"/>
  <c r="P70" i="4"/>
  <c r="P69" i="4"/>
  <c r="P67" i="4"/>
  <c r="P66" i="4"/>
  <c r="P62" i="4"/>
  <c r="P61" i="4"/>
  <c r="P60" i="4"/>
  <c r="P59" i="4"/>
  <c r="P58" i="4"/>
  <c r="P56" i="4"/>
  <c r="P55" i="4"/>
  <c r="P52" i="4"/>
  <c r="P50" i="4"/>
  <c r="P49" i="4"/>
  <c r="P48" i="4"/>
  <c r="P46" i="4"/>
  <c r="P44" i="4"/>
  <c r="P43" i="4"/>
  <c r="P41" i="4"/>
  <c r="P38" i="4"/>
  <c r="P37" i="4"/>
  <c r="P36" i="4"/>
  <c r="P35" i="4"/>
  <c r="P34" i="4"/>
  <c r="P33" i="4"/>
  <c r="P32" i="4"/>
  <c r="P31" i="4"/>
  <c r="P30" i="4"/>
  <c r="P29" i="4"/>
  <c r="P28" i="4"/>
  <c r="P27" i="4"/>
  <c r="P25" i="4"/>
  <c r="P24" i="4"/>
  <c r="P21" i="4"/>
  <c r="P20" i="4"/>
  <c r="P19" i="4"/>
  <c r="P18" i="4"/>
  <c r="P17" i="4"/>
  <c r="P16" i="4"/>
  <c r="P15" i="4"/>
  <c r="P14" i="4"/>
  <c r="P13" i="4"/>
  <c r="P12" i="4"/>
  <c r="P11" i="4"/>
  <c r="P10" i="4"/>
  <c r="P9" i="4"/>
  <c r="P8" i="4"/>
  <c r="P7" i="4"/>
  <c r="N428" i="11"/>
  <c r="N425" i="11"/>
  <c r="N423" i="11"/>
  <c r="N420" i="11"/>
  <c r="N417" i="11"/>
  <c r="N408" i="11"/>
  <c r="N399" i="11"/>
  <c r="N394" i="11"/>
  <c r="N388" i="11"/>
  <c r="N381" i="11"/>
  <c r="N376" i="11"/>
  <c r="N373" i="11"/>
  <c r="N363" i="11"/>
  <c r="N353" i="11"/>
  <c r="N346" i="11"/>
  <c r="N336" i="11"/>
  <c r="N333" i="11"/>
  <c r="N329" i="11"/>
  <c r="N320" i="11"/>
  <c r="N311" i="11"/>
  <c r="N300" i="11"/>
  <c r="N295" i="11"/>
  <c r="N285" i="11"/>
  <c r="N276" i="11"/>
  <c r="N274" i="11"/>
  <c r="N267" i="11"/>
  <c r="N264" i="11"/>
  <c r="N259" i="11"/>
  <c r="N252" i="11"/>
  <c r="N247" i="11"/>
  <c r="N232" i="11"/>
  <c r="N219" i="11"/>
  <c r="N203" i="11"/>
  <c r="N193" i="11"/>
  <c r="N176" i="11"/>
  <c r="N166" i="11"/>
  <c r="N158" i="11"/>
  <c r="N148" i="11"/>
  <c r="N138" i="11"/>
  <c r="N128" i="11"/>
  <c r="N118" i="11"/>
  <c r="N108" i="11"/>
  <c r="N97" i="11"/>
  <c r="N93" i="11"/>
  <c r="N87" i="11"/>
  <c r="N84" i="11"/>
  <c r="N76" i="11"/>
  <c r="N66" i="11"/>
  <c r="N56" i="11"/>
  <c r="N52" i="11"/>
  <c r="N43" i="11"/>
  <c r="N39" i="11"/>
  <c r="N37" i="11"/>
  <c r="N30" i="11"/>
  <c r="N25" i="11"/>
  <c r="N16" i="11"/>
  <c r="N11" i="11"/>
  <c r="N6" i="11"/>
  <c r="L428" i="11"/>
  <c r="L425" i="11"/>
  <c r="L423" i="11"/>
  <c r="L420" i="11"/>
  <c r="L417" i="11"/>
  <c r="L408" i="11"/>
  <c r="L399" i="11"/>
  <c r="L394" i="11"/>
  <c r="L388" i="11"/>
  <c r="L381" i="11"/>
  <c r="L376" i="11"/>
  <c r="L373" i="11"/>
  <c r="L363" i="11"/>
  <c r="L353" i="11"/>
  <c r="L346" i="11"/>
  <c r="L336" i="11"/>
  <c r="L333" i="11"/>
  <c r="L329" i="11"/>
  <c r="L320" i="11"/>
  <c r="L311" i="11"/>
  <c r="L300" i="11"/>
  <c r="L295" i="11"/>
  <c r="L285" i="11"/>
  <c r="L276" i="11"/>
  <c r="L274" i="11"/>
  <c r="L267" i="11"/>
  <c r="L264" i="11"/>
  <c r="L259" i="11"/>
  <c r="L252" i="11"/>
  <c r="L247" i="11"/>
  <c r="L232" i="11"/>
  <c r="L219" i="11"/>
  <c r="L203" i="11"/>
  <c r="L193" i="11"/>
  <c r="L182" i="11"/>
  <c r="L176" i="11"/>
  <c r="L166" i="11"/>
  <c r="L158" i="11"/>
  <c r="L148" i="11"/>
  <c r="L138" i="11"/>
  <c r="L128" i="11"/>
  <c r="L118" i="11"/>
  <c r="L108" i="11"/>
  <c r="L97" i="11"/>
  <c r="L93" i="11"/>
  <c r="L87" i="11"/>
  <c r="L84" i="11"/>
  <c r="L76" i="11"/>
  <c r="L66" i="11"/>
  <c r="L56" i="11"/>
  <c r="L52" i="11"/>
  <c r="L43" i="11"/>
  <c r="L39" i="11"/>
  <c r="L37" i="11"/>
  <c r="L30" i="11"/>
  <c r="L25" i="11"/>
  <c r="L16" i="11"/>
  <c r="L11" i="11"/>
  <c r="L6" i="11"/>
  <c r="J428" i="11"/>
  <c r="J425" i="11"/>
  <c r="J423" i="11"/>
  <c r="J420" i="11"/>
  <c r="J417" i="11"/>
  <c r="J408" i="11"/>
  <c r="J399" i="11"/>
  <c r="J394" i="11"/>
  <c r="J388" i="11"/>
  <c r="J381" i="11"/>
  <c r="J376" i="11"/>
  <c r="J373" i="11"/>
  <c r="J363" i="11"/>
  <c r="J353" i="11"/>
  <c r="J346" i="11"/>
  <c r="J336" i="11"/>
  <c r="J333" i="11"/>
  <c r="J329" i="11"/>
  <c r="J320" i="11"/>
  <c r="J311" i="11"/>
  <c r="J300" i="11"/>
  <c r="J295" i="11"/>
  <c r="J285" i="11"/>
  <c r="J276" i="11"/>
  <c r="J274" i="11"/>
  <c r="J267" i="11"/>
  <c r="J264" i="11"/>
  <c r="J259" i="11"/>
  <c r="J252" i="11"/>
  <c r="J247" i="11"/>
  <c r="J232" i="11"/>
  <c r="J219" i="11"/>
  <c r="J203" i="11"/>
  <c r="J193" i="11"/>
  <c r="J182" i="11"/>
  <c r="J176" i="11"/>
  <c r="J166" i="11"/>
  <c r="J158" i="11"/>
  <c r="J148" i="11"/>
  <c r="J138" i="11"/>
  <c r="J128" i="11"/>
  <c r="J118" i="11"/>
  <c r="J108" i="11"/>
  <c r="J97" i="11"/>
  <c r="J93" i="11"/>
  <c r="J87" i="11"/>
  <c r="J84" i="11"/>
  <c r="J76" i="11"/>
  <c r="J66" i="11"/>
  <c r="J56" i="11"/>
  <c r="J52" i="11"/>
  <c r="J43" i="11"/>
  <c r="J39" i="11"/>
  <c r="J37" i="11"/>
  <c r="J30" i="11"/>
  <c r="J25" i="11"/>
  <c r="J16" i="11"/>
  <c r="J11" i="11"/>
  <c r="J6" i="11"/>
  <c r="H428" i="11"/>
  <c r="H425" i="11"/>
  <c r="H423" i="11"/>
  <c r="H420" i="11"/>
  <c r="H417" i="11"/>
  <c r="H408" i="11"/>
  <c r="H399" i="11"/>
  <c r="H394" i="11"/>
  <c r="H388" i="11"/>
  <c r="H381" i="11"/>
  <c r="H376" i="11"/>
  <c r="H373" i="11"/>
  <c r="H363" i="11"/>
  <c r="H353" i="11"/>
  <c r="H346" i="11"/>
  <c r="H336" i="11"/>
  <c r="H333" i="11"/>
  <c r="H329" i="11"/>
  <c r="H320" i="11"/>
  <c r="H311" i="11"/>
  <c r="H300" i="11"/>
  <c r="H295" i="11"/>
  <c r="H285" i="11"/>
  <c r="H276" i="11"/>
  <c r="H274" i="11"/>
  <c r="H267" i="11"/>
  <c r="H264" i="11"/>
  <c r="H259" i="11"/>
  <c r="H252" i="11"/>
  <c r="H247" i="11"/>
  <c r="H232" i="11"/>
  <c r="H219" i="11"/>
  <c r="H203" i="11"/>
  <c r="H193" i="11"/>
  <c r="H182" i="11"/>
  <c r="H176" i="11"/>
  <c r="H166" i="11"/>
  <c r="H158" i="11"/>
  <c r="H148" i="11"/>
  <c r="H138" i="11"/>
  <c r="H128" i="11"/>
  <c r="H118" i="11"/>
  <c r="H108" i="11"/>
  <c r="H97" i="11"/>
  <c r="H93" i="11"/>
  <c r="H87" i="11"/>
  <c r="H84" i="11"/>
  <c r="H76" i="11"/>
  <c r="H66" i="11"/>
  <c r="H56" i="11"/>
  <c r="H52" i="11"/>
  <c r="H43" i="11"/>
  <c r="H39" i="11"/>
  <c r="H37" i="11"/>
  <c r="H30" i="11"/>
  <c r="H25" i="11"/>
  <c r="H16" i="11"/>
  <c r="H11" i="11"/>
  <c r="H6" i="11"/>
  <c r="F428" i="11"/>
  <c r="F425" i="11"/>
  <c r="F423" i="11"/>
  <c r="O423" i="11" s="1"/>
  <c r="F420" i="11"/>
  <c r="F417" i="11"/>
  <c r="F408" i="11"/>
  <c r="F399" i="11"/>
  <c r="F394" i="11"/>
  <c r="F388" i="11"/>
  <c r="F381" i="11"/>
  <c r="F376" i="11"/>
  <c r="F373" i="11"/>
  <c r="F363" i="11"/>
  <c r="F353" i="11"/>
  <c r="F346" i="11"/>
  <c r="F336" i="11"/>
  <c r="F333" i="11"/>
  <c r="F329" i="11"/>
  <c r="F320" i="11"/>
  <c r="O320" i="11" s="1"/>
  <c r="F311" i="11"/>
  <c r="F300" i="11"/>
  <c r="F295" i="11"/>
  <c r="F285" i="11"/>
  <c r="F276" i="11"/>
  <c r="F274" i="11"/>
  <c r="F267" i="11"/>
  <c r="F264" i="11"/>
  <c r="F259" i="11"/>
  <c r="F252" i="11"/>
  <c r="F247" i="11"/>
  <c r="F232" i="11"/>
  <c r="O232" i="11" s="1"/>
  <c r="F219" i="11"/>
  <c r="F203" i="11"/>
  <c r="F193" i="11"/>
  <c r="F176" i="11"/>
  <c r="F166" i="11"/>
  <c r="F158" i="11"/>
  <c r="F148" i="11"/>
  <c r="F138" i="11"/>
  <c r="F128" i="11"/>
  <c r="F118" i="11"/>
  <c r="F108" i="11"/>
  <c r="F97" i="11"/>
  <c r="F93" i="11"/>
  <c r="F87" i="11"/>
  <c r="F84" i="11"/>
  <c r="F76" i="11"/>
  <c r="F66" i="11"/>
  <c r="F56" i="11"/>
  <c r="F52" i="11"/>
  <c r="F43" i="11"/>
  <c r="F39" i="11"/>
  <c r="F37" i="11"/>
  <c r="F30" i="11"/>
  <c r="F25" i="11"/>
  <c r="F16" i="11"/>
  <c r="F11" i="11"/>
  <c r="F6" i="11"/>
  <c r="D428" i="11"/>
  <c r="D425" i="11"/>
  <c r="D420" i="11"/>
  <c r="D417" i="11"/>
  <c r="D408" i="11"/>
  <c r="D399" i="11"/>
  <c r="D394" i="11"/>
  <c r="O394" i="11" s="1"/>
  <c r="D388" i="11"/>
  <c r="D381" i="11"/>
  <c r="O381" i="11" s="1"/>
  <c r="D376" i="11"/>
  <c r="D373" i="11"/>
  <c r="O373" i="11" s="1"/>
  <c r="D363" i="11"/>
  <c r="D353" i="11"/>
  <c r="O353" i="11" s="1"/>
  <c r="D346" i="11"/>
  <c r="D336" i="11"/>
  <c r="D333" i="11"/>
  <c r="D329" i="11"/>
  <c r="D320" i="11"/>
  <c r="D311" i="11"/>
  <c r="D300" i="11"/>
  <c r="D295" i="11"/>
  <c r="D285" i="11"/>
  <c r="D276" i="11"/>
  <c r="D274" i="11"/>
  <c r="D267" i="11"/>
  <c r="D264" i="11"/>
  <c r="D259" i="11"/>
  <c r="D252" i="11"/>
  <c r="D247" i="11"/>
  <c r="O247" i="11" s="1"/>
  <c r="D232" i="11"/>
  <c r="D219" i="11"/>
  <c r="D203" i="11"/>
  <c r="D193" i="11"/>
  <c r="O193" i="11" s="1"/>
  <c r="D176" i="11"/>
  <c r="D166" i="11"/>
  <c r="D158" i="11"/>
  <c r="D148" i="11"/>
  <c r="D138" i="11"/>
  <c r="D128" i="11"/>
  <c r="D118" i="11"/>
  <c r="D108" i="11"/>
  <c r="D97" i="11"/>
  <c r="D93" i="11"/>
  <c r="D87" i="11"/>
  <c r="D84" i="11"/>
  <c r="O84" i="11" s="1"/>
  <c r="D76" i="11"/>
  <c r="D66" i="11"/>
  <c r="O66" i="11" s="1"/>
  <c r="D56" i="11"/>
  <c r="D52" i="11"/>
  <c r="D43" i="11"/>
  <c r="D39" i="11"/>
  <c r="D37" i="11"/>
  <c r="D30" i="11"/>
  <c r="D25" i="11"/>
  <c r="D16" i="11"/>
  <c r="D11" i="11"/>
  <c r="D6" i="11"/>
  <c r="O429" i="11"/>
  <c r="O427" i="11"/>
  <c r="O426" i="11"/>
  <c r="O425" i="11"/>
  <c r="O424" i="11"/>
  <c r="O422" i="11"/>
  <c r="O421" i="11"/>
  <c r="O419" i="11"/>
  <c r="O418" i="11"/>
  <c r="O416" i="11"/>
  <c r="O415" i="11"/>
  <c r="O414" i="11"/>
  <c r="O413" i="11"/>
  <c r="O412" i="11"/>
  <c r="O411" i="11"/>
  <c r="O410" i="11"/>
  <c r="O409" i="11"/>
  <c r="O407" i="11"/>
  <c r="O406" i="11"/>
  <c r="O405" i="11"/>
  <c r="O404" i="11"/>
  <c r="O403" i="11"/>
  <c r="O402" i="11"/>
  <c r="O401" i="11"/>
  <c r="O400" i="11"/>
  <c r="O397" i="11"/>
  <c r="O396" i="11"/>
  <c r="O395" i="11"/>
  <c r="O393" i="11"/>
  <c r="O392" i="11"/>
  <c r="O391" i="11"/>
  <c r="O390" i="11"/>
  <c r="O389" i="11"/>
  <c r="O387" i="11"/>
  <c r="O386" i="11"/>
  <c r="O385" i="11"/>
  <c r="O384" i="11"/>
  <c r="O383" i="11"/>
  <c r="O382" i="11"/>
  <c r="O379" i="11"/>
  <c r="O378" i="11"/>
  <c r="O377" i="11"/>
  <c r="O375" i="11"/>
  <c r="O374" i="11"/>
  <c r="O372" i="11"/>
  <c r="O371" i="11"/>
  <c r="O370" i="11"/>
  <c r="O369" i="11"/>
  <c r="O368" i="11"/>
  <c r="O367" i="11"/>
  <c r="O366" i="11"/>
  <c r="O365" i="11"/>
  <c r="O364" i="11"/>
  <c r="O362" i="11"/>
  <c r="O361" i="11"/>
  <c r="O360" i="11"/>
  <c r="O359" i="11"/>
  <c r="O358" i="11"/>
  <c r="O357" i="11"/>
  <c r="O356" i="11"/>
  <c r="O355" i="11"/>
  <c r="O354" i="11"/>
  <c r="O352" i="11"/>
  <c r="O351" i="11"/>
  <c r="O350" i="11"/>
  <c r="O349" i="11"/>
  <c r="O348" i="11"/>
  <c r="O347" i="11"/>
  <c r="O345" i="11"/>
  <c r="O344" i="11"/>
  <c r="O343" i="11"/>
  <c r="O342" i="11"/>
  <c r="O341" i="11"/>
  <c r="O340" i="11"/>
  <c r="O339" i="11"/>
  <c r="O338" i="11"/>
  <c r="O337" i="11"/>
  <c r="O335" i="11"/>
  <c r="O334" i="11"/>
  <c r="O331" i="11"/>
  <c r="O330" i="11"/>
  <c r="O328" i="11"/>
  <c r="O327" i="11"/>
  <c r="O326" i="11"/>
  <c r="O325" i="11"/>
  <c r="O324" i="11"/>
  <c r="O323" i="11"/>
  <c r="O322" i="11"/>
  <c r="O321" i="11"/>
  <c r="O319" i="11"/>
  <c r="O318" i="11"/>
  <c r="O317" i="11"/>
  <c r="O316" i="11"/>
  <c r="O315" i="11"/>
  <c r="O314" i="11"/>
  <c r="O313" i="11"/>
  <c r="O312" i="11"/>
  <c r="O309" i="11"/>
  <c r="O308" i="11"/>
  <c r="O307" i="11"/>
  <c r="O306" i="11"/>
  <c r="O305" i="11"/>
  <c r="O304" i="11"/>
  <c r="O303" i="11"/>
  <c r="O302" i="11"/>
  <c r="O301" i="11"/>
  <c r="O299" i="11"/>
  <c r="O298" i="11"/>
  <c r="O297" i="11"/>
  <c r="O296" i="11"/>
  <c r="O294" i="11"/>
  <c r="O293" i="11"/>
  <c r="O292" i="11"/>
  <c r="O291" i="11"/>
  <c r="O290" i="11"/>
  <c r="O289" i="11"/>
  <c r="O288" i="11"/>
  <c r="O287" i="11"/>
  <c r="O286" i="11"/>
  <c r="O284" i="11"/>
  <c r="O283" i="11"/>
  <c r="O282" i="11"/>
  <c r="O281" i="11"/>
  <c r="O280" i="11"/>
  <c r="O279" i="11"/>
  <c r="O278" i="11"/>
  <c r="O277" i="11"/>
  <c r="O275" i="11"/>
  <c r="O273" i="11"/>
  <c r="O272" i="11"/>
  <c r="O271" i="11"/>
  <c r="O270" i="11"/>
  <c r="O269" i="11"/>
  <c r="O268" i="11"/>
  <c r="O266" i="11"/>
  <c r="O265" i="11"/>
  <c r="O263" i="11"/>
  <c r="O262" i="11"/>
  <c r="O261" i="11"/>
  <c r="O260" i="11"/>
  <c r="O258" i="11"/>
  <c r="O257" i="11"/>
  <c r="O256" i="11"/>
  <c r="O255" i="11"/>
  <c r="O254" i="11"/>
  <c r="O253" i="11"/>
  <c r="O250" i="11"/>
  <c r="O249" i="11"/>
  <c r="O248" i="11"/>
  <c r="O238" i="11"/>
  <c r="O237" i="11"/>
  <c r="O236" i="11"/>
  <c r="O235" i="11"/>
  <c r="O234" i="11"/>
  <c r="O233" i="11"/>
  <c r="O230" i="11"/>
  <c r="O229" i="11"/>
  <c r="O227" i="11"/>
  <c r="O226" i="11"/>
  <c r="O225" i="11"/>
  <c r="O224" i="11"/>
  <c r="O223" i="11"/>
  <c r="O222" i="11"/>
  <c r="O221" i="11"/>
  <c r="O220" i="11"/>
  <c r="O216" i="11"/>
  <c r="O215" i="11"/>
  <c r="O214" i="11"/>
  <c r="O213" i="11"/>
  <c r="O212" i="11"/>
  <c r="O211" i="11"/>
  <c r="O210" i="11"/>
  <c r="O208" i="11"/>
  <c r="O207" i="11"/>
  <c r="O206" i="11"/>
  <c r="O205" i="11"/>
  <c r="O204" i="11"/>
  <c r="O202" i="11"/>
  <c r="O201" i="11"/>
  <c r="O200" i="11"/>
  <c r="O199" i="11"/>
  <c r="O198" i="11"/>
  <c r="O197" i="11"/>
  <c r="O196" i="11"/>
  <c r="O195" i="11"/>
  <c r="O194" i="11"/>
  <c r="O191" i="11"/>
  <c r="O188" i="11"/>
  <c r="O187" i="11"/>
  <c r="O186" i="11"/>
  <c r="O185" i="11"/>
  <c r="O184" i="11"/>
  <c r="O183" i="11"/>
  <c r="O182" i="11"/>
  <c r="O181" i="11"/>
  <c r="O180" i="11"/>
  <c r="O179" i="11"/>
  <c r="O178" i="11"/>
  <c r="O177" i="11"/>
  <c r="O175" i="11"/>
  <c r="O174" i="11"/>
  <c r="O173" i="11"/>
  <c r="O172" i="11"/>
  <c r="O171" i="11"/>
  <c r="O170" i="11"/>
  <c r="O169" i="11"/>
  <c r="O168" i="11"/>
  <c r="O167" i="11"/>
  <c r="O165" i="11"/>
  <c r="O164" i="11"/>
  <c r="O163" i="11"/>
  <c r="O162" i="11"/>
  <c r="O161" i="11"/>
  <c r="O160" i="11"/>
  <c r="O159" i="11"/>
  <c r="O157" i="11"/>
  <c r="O156" i="11"/>
  <c r="O155" i="11"/>
  <c r="O154" i="11"/>
  <c r="O153" i="11"/>
  <c r="O152" i="11"/>
  <c r="O151" i="11"/>
  <c r="O150" i="11"/>
  <c r="O149" i="11"/>
  <c r="O147" i="11"/>
  <c r="O146" i="11"/>
  <c r="O145" i="11"/>
  <c r="O144" i="11"/>
  <c r="O143" i="11"/>
  <c r="O142" i="11"/>
  <c r="O141" i="11"/>
  <c r="O140" i="11"/>
  <c r="O139" i="11"/>
  <c r="O137" i="11"/>
  <c r="O136" i="11"/>
  <c r="O135" i="11"/>
  <c r="O134" i="11"/>
  <c r="O133" i="11"/>
  <c r="O132" i="11"/>
  <c r="O131" i="11"/>
  <c r="O130" i="11"/>
  <c r="O129" i="11"/>
  <c r="O127" i="11"/>
  <c r="O126" i="11"/>
  <c r="O125" i="11"/>
  <c r="O124" i="11"/>
  <c r="O123" i="11"/>
  <c r="O122" i="11"/>
  <c r="O121" i="11"/>
  <c r="O120" i="11"/>
  <c r="O119" i="11"/>
  <c r="O117" i="11"/>
  <c r="O116" i="11"/>
  <c r="O115" i="11"/>
  <c r="O114" i="11"/>
  <c r="O113" i="11"/>
  <c r="O112" i="11"/>
  <c r="O111" i="11"/>
  <c r="O110" i="11"/>
  <c r="O109" i="11"/>
  <c r="O106" i="11"/>
  <c r="O105" i="11"/>
  <c r="O104" i="11"/>
  <c r="O103" i="11"/>
  <c r="O102" i="11"/>
  <c r="O101" i="11"/>
  <c r="O100" i="11"/>
  <c r="O99" i="11"/>
  <c r="O98" i="11"/>
  <c r="O96" i="11"/>
  <c r="O95" i="11"/>
  <c r="O94" i="11"/>
  <c r="O92" i="11"/>
  <c r="O91" i="11"/>
  <c r="O90" i="11"/>
  <c r="O89" i="11"/>
  <c r="O88" i="11"/>
  <c r="O87" i="11"/>
  <c r="O86" i="11"/>
  <c r="O85" i="11"/>
  <c r="O83" i="11"/>
  <c r="O82" i="11"/>
  <c r="O81" i="11"/>
  <c r="O80" i="11"/>
  <c r="O79" i="11"/>
  <c r="O78" i="11"/>
  <c r="O77" i="11"/>
  <c r="O75" i="11"/>
  <c r="O74" i="11"/>
  <c r="O73" i="11"/>
  <c r="O72" i="11"/>
  <c r="O71" i="11"/>
  <c r="O70" i="11"/>
  <c r="O69" i="11"/>
  <c r="O68" i="11"/>
  <c r="O67" i="11"/>
  <c r="O65" i="11"/>
  <c r="O64" i="11"/>
  <c r="O63" i="11"/>
  <c r="O62" i="11"/>
  <c r="O61" i="11"/>
  <c r="O60" i="11"/>
  <c r="O59" i="11"/>
  <c r="O58" i="11"/>
  <c r="O57" i="11"/>
  <c r="O55" i="11"/>
  <c r="O54" i="11"/>
  <c r="O53" i="11"/>
  <c r="O51" i="11"/>
  <c r="O50" i="11"/>
  <c r="O49" i="11"/>
  <c r="O48" i="11"/>
  <c r="O47" i="11"/>
  <c r="O46" i="11"/>
  <c r="O45" i="11"/>
  <c r="O44" i="11"/>
  <c r="O41" i="11"/>
  <c r="O40" i="11"/>
  <c r="O38" i="11"/>
  <c r="O36" i="11"/>
  <c r="O35" i="11"/>
  <c r="O34" i="11"/>
  <c r="O33" i="11"/>
  <c r="O32" i="11"/>
  <c r="O31" i="11"/>
  <c r="O29" i="11"/>
  <c r="O28" i="11"/>
  <c r="H438" i="11" s="1"/>
  <c r="O27" i="11"/>
  <c r="O26" i="11"/>
  <c r="H437" i="11" s="1"/>
  <c r="O24" i="11"/>
  <c r="O23" i="11"/>
  <c r="O22" i="11"/>
  <c r="O21" i="11"/>
  <c r="O20" i="11"/>
  <c r="O19" i="11"/>
  <c r="O18" i="11"/>
  <c r="H436" i="11" s="1"/>
  <c r="O17" i="11"/>
  <c r="O15" i="11"/>
  <c r="O14" i="11"/>
  <c r="O13" i="11"/>
  <c r="O12" i="11"/>
  <c r="O10" i="11"/>
  <c r="O8" i="11"/>
  <c r="O7" i="11"/>
  <c r="H434" i="11" s="1"/>
  <c r="O9" i="11"/>
  <c r="O37" i="11" l="1"/>
  <c r="O203" i="11"/>
  <c r="O274" i="11"/>
  <c r="O333" i="11"/>
  <c r="O363" i="11"/>
  <c r="O388" i="11"/>
  <c r="O346" i="11"/>
  <c r="P26" i="4"/>
  <c r="P42" i="4"/>
  <c r="P99" i="4"/>
  <c r="P113" i="4"/>
  <c r="P135" i="4"/>
  <c r="P185" i="4"/>
  <c r="P204" i="4"/>
  <c r="P212" i="4"/>
  <c r="P228" i="4"/>
  <c r="P286" i="4"/>
  <c r="P325" i="4"/>
  <c r="P290" i="4"/>
  <c r="D352" i="4" s="1"/>
  <c r="C10" i="15" s="1"/>
  <c r="O329" i="11"/>
  <c r="O428" i="11"/>
  <c r="O420" i="11"/>
  <c r="O417" i="11"/>
  <c r="O399" i="11"/>
  <c r="O376" i="11"/>
  <c r="O336" i="11"/>
  <c r="O311" i="11"/>
  <c r="O295" i="11"/>
  <c r="O300" i="11"/>
  <c r="O285" i="11"/>
  <c r="O267" i="11"/>
  <c r="O264" i="11"/>
  <c r="O259" i="11"/>
  <c r="O252" i="11"/>
  <c r="O219" i="11"/>
  <c r="O166" i="11"/>
  <c r="O148" i="11"/>
  <c r="O128" i="11"/>
  <c r="O108" i="11"/>
  <c r="O97" i="11"/>
  <c r="O93" i="11"/>
  <c r="O76" i="11"/>
  <c r="O56" i="11"/>
  <c r="O52" i="11"/>
  <c r="O43" i="11"/>
  <c r="O30" i="11"/>
  <c r="O25" i="11"/>
  <c r="O16" i="11"/>
  <c r="BB113" i="14"/>
  <c r="P171" i="4"/>
  <c r="P142" i="4"/>
  <c r="P76" i="4"/>
  <c r="P72" i="4"/>
  <c r="P65" i="4"/>
  <c r="P23" i="4"/>
  <c r="P6" i="4"/>
  <c r="O11" i="11"/>
  <c r="H192" i="11"/>
  <c r="J5" i="11"/>
  <c r="L192" i="11"/>
  <c r="N5" i="11"/>
  <c r="N192" i="11"/>
  <c r="E6" i="17"/>
  <c r="F6" i="17" s="1"/>
  <c r="M26" i="9"/>
  <c r="O6" i="11"/>
  <c r="D5" i="11"/>
  <c r="D192" i="11"/>
  <c r="F5" i="11"/>
  <c r="F192" i="11"/>
  <c r="H5" i="11"/>
  <c r="J192" i="11"/>
  <c r="L5" i="11"/>
  <c r="G299" i="4"/>
  <c r="I359" i="4"/>
  <c r="E295" i="4"/>
  <c r="P295" i="4" s="1"/>
  <c r="D364" i="4" s="1"/>
  <c r="C24" i="15" s="1"/>
  <c r="I358" i="4"/>
  <c r="BB101" i="14" s="1"/>
  <c r="H435" i="11"/>
  <c r="O276" i="11"/>
  <c r="O228" i="11"/>
  <c r="O176" i="11"/>
  <c r="O158" i="11"/>
  <c r="O138" i="11"/>
  <c r="O118" i="11"/>
  <c r="O39" i="11"/>
  <c r="O408" i="11"/>
  <c r="E5" i="4"/>
  <c r="P5" i="4" s="1"/>
  <c r="L310" i="11"/>
  <c r="L380" i="11"/>
  <c r="N380" i="11"/>
  <c r="L107" i="11"/>
  <c r="L251" i="11"/>
  <c r="L332" i="11"/>
  <c r="L398" i="11"/>
  <c r="N107" i="11"/>
  <c r="N251" i="11"/>
  <c r="N332" i="11"/>
  <c r="N310" i="11"/>
  <c r="BB117" i="14"/>
  <c r="P197" i="4"/>
  <c r="P223" i="4"/>
  <c r="P262" i="4"/>
  <c r="O196" i="4"/>
  <c r="P314" i="4"/>
  <c r="BB133" i="14"/>
  <c r="I71" i="4"/>
  <c r="I211" i="4"/>
  <c r="I210" i="4" s="1"/>
  <c r="I319" i="4"/>
  <c r="I310" i="4" s="1"/>
  <c r="K294" i="4"/>
  <c r="P199" i="4"/>
  <c r="P241" i="4"/>
  <c r="P273" i="4"/>
  <c r="P320" i="4"/>
  <c r="I141" i="4"/>
  <c r="P300" i="4"/>
  <c r="P329" i="4"/>
  <c r="P335" i="4"/>
  <c r="E319" i="4"/>
  <c r="E310" i="4" s="1"/>
  <c r="P308" i="4"/>
  <c r="G196" i="4"/>
  <c r="G261" i="4"/>
  <c r="G260" i="4" s="1"/>
  <c r="I39" i="4"/>
  <c r="K22" i="4"/>
  <c r="M39" i="4"/>
  <c r="M294" i="4"/>
  <c r="M319" i="4"/>
  <c r="M310" i="4" s="1"/>
  <c r="O141" i="4"/>
  <c r="O211" i="4"/>
  <c r="O210" i="4" s="1"/>
  <c r="K71" i="4"/>
  <c r="M196" i="4"/>
  <c r="E307" i="4"/>
  <c r="G22" i="4"/>
  <c r="G71" i="4"/>
  <c r="G319" i="4"/>
  <c r="G310" i="4" s="1"/>
  <c r="I22" i="4"/>
  <c r="I294" i="4"/>
  <c r="K196" i="4"/>
  <c r="K319" i="4"/>
  <c r="K310" i="4" s="1"/>
  <c r="M141" i="4"/>
  <c r="M211" i="4"/>
  <c r="M210" i="4" s="1"/>
  <c r="O39" i="4"/>
  <c r="P299" i="4"/>
  <c r="D365" i="4" s="1"/>
  <c r="C25" i="15" s="1"/>
  <c r="P313" i="4"/>
  <c r="P328" i="4"/>
  <c r="G39" i="4"/>
  <c r="G141" i="4"/>
  <c r="G211" i="4"/>
  <c r="G210" i="4" s="1"/>
  <c r="I196" i="4"/>
  <c r="K39" i="4"/>
  <c r="K4" i="4" s="1"/>
  <c r="K141" i="4"/>
  <c r="K211" i="4"/>
  <c r="K210" i="4" s="1"/>
  <c r="M22" i="4"/>
  <c r="M71" i="4"/>
  <c r="M261" i="4"/>
  <c r="M260" i="4" s="1"/>
  <c r="O22" i="4"/>
  <c r="O4" i="4" s="1"/>
  <c r="O71" i="4"/>
  <c r="P307" i="4"/>
  <c r="O319" i="4"/>
  <c r="O294" i="4"/>
  <c r="K261" i="4"/>
  <c r="K260" i="4" s="1"/>
  <c r="I261" i="4"/>
  <c r="I260" i="4" s="1"/>
  <c r="E261" i="4"/>
  <c r="E260" i="4" s="1"/>
  <c r="E211" i="4"/>
  <c r="E210" i="4" s="1"/>
  <c r="E196" i="4"/>
  <c r="E141" i="4"/>
  <c r="E71" i="4"/>
  <c r="E39" i="4"/>
  <c r="E22" i="4"/>
  <c r="O261" i="4"/>
  <c r="O260" i="4" s="1"/>
  <c r="P54" i="4"/>
  <c r="P53" i="4"/>
  <c r="G294" i="4"/>
  <c r="E333" i="4"/>
  <c r="P334" i="4"/>
  <c r="E63" i="4"/>
  <c r="P63" i="4" s="1"/>
  <c r="D348" i="4" s="1"/>
  <c r="P64" i="4"/>
  <c r="F107" i="11"/>
  <c r="F251" i="11"/>
  <c r="F332" i="11"/>
  <c r="F398" i="11"/>
  <c r="J107" i="11"/>
  <c r="J251" i="11"/>
  <c r="J332" i="11"/>
  <c r="J398" i="11"/>
  <c r="N42" i="11"/>
  <c r="N398" i="11"/>
  <c r="D42" i="11"/>
  <c r="F310" i="11"/>
  <c r="F380" i="11"/>
  <c r="H42" i="11"/>
  <c r="H310" i="11"/>
  <c r="H380" i="11"/>
  <c r="J310" i="11"/>
  <c r="J380" i="11"/>
  <c r="H107" i="11"/>
  <c r="H251" i="11"/>
  <c r="H332" i="11"/>
  <c r="H398" i="11"/>
  <c r="D107" i="11"/>
  <c r="D251" i="11"/>
  <c r="D332" i="11"/>
  <c r="D398" i="11"/>
  <c r="F42" i="11"/>
  <c r="J42" i="11"/>
  <c r="L42" i="11"/>
  <c r="D310" i="11"/>
  <c r="D380" i="11"/>
  <c r="S38" i="10"/>
  <c r="S37" i="10"/>
  <c r="S22" i="10"/>
  <c r="S21" i="10"/>
  <c r="S20" i="10"/>
  <c r="S19" i="10"/>
  <c r="S18" i="10"/>
  <c r="S17" i="10"/>
  <c r="S16" i="10"/>
  <c r="S15" i="10"/>
  <c r="S14" i="10"/>
  <c r="S13" i="10"/>
  <c r="S12" i="10"/>
  <c r="S11" i="10"/>
  <c r="S10" i="10"/>
  <c r="S9" i="10"/>
  <c r="S8" i="10"/>
  <c r="S7" i="10"/>
  <c r="S6" i="10"/>
  <c r="S5" i="10"/>
  <c r="S4" i="10"/>
  <c r="S3" i="10"/>
  <c r="S2" i="10"/>
  <c r="M25" i="9"/>
  <c r="M23" i="9"/>
  <c r="M22" i="9"/>
  <c r="M21" i="9"/>
  <c r="M20" i="9"/>
  <c r="M19" i="9"/>
  <c r="M18" i="9"/>
  <c r="M17" i="9"/>
  <c r="M16" i="9"/>
  <c r="M6" i="9"/>
  <c r="M5" i="9"/>
  <c r="M4" i="9"/>
  <c r="E11" i="17" l="1"/>
  <c r="F11" i="17" s="1"/>
  <c r="E294" i="4"/>
  <c r="P294" i="4" s="1"/>
  <c r="D353" i="4" s="1"/>
  <c r="D360" i="4"/>
  <c r="C20" i="15" s="1"/>
  <c r="C6" i="15"/>
  <c r="O192" i="11"/>
  <c r="C437" i="11" s="1"/>
  <c r="D6" i="16" s="1"/>
  <c r="E7" i="17"/>
  <c r="F7" i="17" s="1"/>
  <c r="E4" i="4"/>
  <c r="P39" i="4"/>
  <c r="M68" i="4"/>
  <c r="L341" i="4" s="1"/>
  <c r="G4" i="4"/>
  <c r="K68" i="4"/>
  <c r="J341" i="4" s="1"/>
  <c r="I4" i="4"/>
  <c r="BB129" i="14"/>
  <c r="BB125" i="14"/>
  <c r="O380" i="11"/>
  <c r="C441" i="11" s="1"/>
  <c r="D10" i="16" s="1"/>
  <c r="O332" i="11"/>
  <c r="C440" i="11" s="1"/>
  <c r="O107" i="11"/>
  <c r="C436" i="11" s="1"/>
  <c r="D5" i="16" s="1"/>
  <c r="BB137" i="14"/>
  <c r="O68" i="4"/>
  <c r="O310" i="11"/>
  <c r="C439" i="11" s="1"/>
  <c r="P22" i="4"/>
  <c r="P196" i="4"/>
  <c r="P319" i="4"/>
  <c r="M4" i="4"/>
  <c r="I68" i="4"/>
  <c r="P141" i="4"/>
  <c r="G68" i="4"/>
  <c r="F341" i="4" s="1"/>
  <c r="O310" i="4"/>
  <c r="N341" i="4" s="1"/>
  <c r="P211" i="4"/>
  <c r="P261" i="4"/>
  <c r="H341" i="4"/>
  <c r="P260" i="4"/>
  <c r="D351" i="4" s="1"/>
  <c r="C9" i="15" s="1"/>
  <c r="P210" i="4"/>
  <c r="D350" i="4" s="1"/>
  <c r="E68" i="4"/>
  <c r="P71" i="4"/>
  <c r="P333" i="4"/>
  <c r="D355" i="4" s="1"/>
  <c r="I430" i="11"/>
  <c r="K430" i="11"/>
  <c r="G430" i="11"/>
  <c r="E430" i="11"/>
  <c r="M430" i="11"/>
  <c r="O398" i="11"/>
  <c r="C442" i="11" s="1"/>
  <c r="O251" i="11"/>
  <c r="C438" i="11" s="1"/>
  <c r="D7" i="16" s="1"/>
  <c r="O42" i="11"/>
  <c r="C435" i="11" s="1"/>
  <c r="D4" i="16" s="1"/>
  <c r="O5" i="11"/>
  <c r="C430" i="11"/>
  <c r="P68" i="4" l="1"/>
  <c r="D349" i="4" s="1"/>
  <c r="D361" i="4" s="1"/>
  <c r="C21" i="15" s="1"/>
  <c r="P310" i="4"/>
  <c r="D354" i="4" s="1"/>
  <c r="C12" i="15" s="1"/>
  <c r="C8" i="15"/>
  <c r="D362" i="4"/>
  <c r="C22" i="15" s="1"/>
  <c r="C7" i="15"/>
  <c r="D8" i="16"/>
  <c r="C527" i="11"/>
  <c r="D97" i="16" s="1"/>
  <c r="C11" i="15"/>
  <c r="C13" i="15"/>
  <c r="D370" i="4"/>
  <c r="D9" i="16"/>
  <c r="D11" i="16"/>
  <c r="C528" i="11"/>
  <c r="D98" i="16" s="1"/>
  <c r="E17" i="17"/>
  <c r="F17" i="17" s="1"/>
  <c r="C434" i="11"/>
  <c r="D3" i="16" s="1"/>
  <c r="E18" i="17"/>
  <c r="F18" i="17" s="1"/>
  <c r="E25" i="17"/>
  <c r="F25" i="17" s="1"/>
  <c r="E14" i="17"/>
  <c r="F14" i="17" s="1"/>
  <c r="E9" i="17"/>
  <c r="F9" i="17" s="1"/>
  <c r="E23" i="17"/>
  <c r="F23" i="17" s="1"/>
  <c r="E20" i="17"/>
  <c r="F20" i="17" s="1"/>
  <c r="E21" i="17"/>
  <c r="F21" i="17" s="1"/>
  <c r="E10" i="17"/>
  <c r="F10" i="17" s="1"/>
  <c r="E22" i="17"/>
  <c r="F22" i="17" s="1"/>
  <c r="E19" i="17"/>
  <c r="F19" i="17" s="1"/>
  <c r="E24" i="17"/>
  <c r="F24" i="17" s="1"/>
  <c r="E12" i="17"/>
  <c r="F12" i="17" s="1"/>
  <c r="C115" i="15"/>
  <c r="BB121" i="14"/>
  <c r="O430" i="11"/>
  <c r="BB109" i="14" s="1"/>
  <c r="D341" i="4"/>
  <c r="P4" i="4"/>
  <c r="D346" i="4" s="1"/>
  <c r="E8" i="17" l="1"/>
  <c r="F8" i="17" s="1"/>
  <c r="C443" i="11"/>
  <c r="D435" i="11" s="1"/>
  <c r="E4" i="16" s="1"/>
  <c r="C526" i="11"/>
  <c r="D96" i="16" s="1"/>
  <c r="D99" i="16" s="1"/>
  <c r="D356" i="4"/>
  <c r="E355" i="4" s="1"/>
  <c r="D13" i="15" s="1"/>
  <c r="D369" i="4"/>
  <c r="C32" i="15" s="1"/>
  <c r="E13" i="17"/>
  <c r="F13" i="17" s="1"/>
  <c r="D363" i="4"/>
  <c r="C23" i="15" s="1"/>
  <c r="D368" i="4"/>
  <c r="C31" i="15" s="1"/>
  <c r="D359" i="4"/>
  <c r="C19" i="15" s="1"/>
  <c r="C4" i="15"/>
  <c r="D12" i="16"/>
  <c r="C33" i="15"/>
  <c r="E26" i="17"/>
  <c r="F26" i="17" s="1"/>
  <c r="E5" i="17"/>
  <c r="F5" i="17" s="1"/>
  <c r="D37" i="14"/>
  <c r="P341" i="4"/>
  <c r="BB97" i="14" s="1"/>
  <c r="C26" i="15" l="1"/>
  <c r="D442" i="11"/>
  <c r="E11" i="16" s="1"/>
  <c r="D440" i="11"/>
  <c r="E9" i="16" s="1"/>
  <c r="D441" i="11"/>
  <c r="E10" i="16" s="1"/>
  <c r="D438" i="11"/>
  <c r="E7" i="16" s="1"/>
  <c r="D439" i="11"/>
  <c r="E8" i="16" s="1"/>
  <c r="D437" i="11"/>
  <c r="E6" i="16" s="1"/>
  <c r="D436" i="11"/>
  <c r="E5" i="16" s="1"/>
  <c r="D434" i="11"/>
  <c r="E3" i="16" s="1"/>
  <c r="C529" i="11"/>
  <c r="D528" i="11" s="1"/>
  <c r="E98" i="16" s="1"/>
  <c r="E351" i="4"/>
  <c r="D9" i="15" s="1"/>
  <c r="E346" i="4"/>
  <c r="D4" i="15" s="1"/>
  <c r="E354" i="4"/>
  <c r="D12" i="15" s="1"/>
  <c r="E352" i="4"/>
  <c r="D10" i="15" s="1"/>
  <c r="E349" i="4"/>
  <c r="D7" i="15" s="1"/>
  <c r="E350" i="4"/>
  <c r="D8" i="15" s="1"/>
  <c r="E353" i="4"/>
  <c r="D11" i="15" s="1"/>
  <c r="E348" i="4"/>
  <c r="D6" i="15" s="1"/>
  <c r="E347" i="4"/>
  <c r="D5" i="15" s="1"/>
  <c r="D366" i="4"/>
  <c r="E364" i="4" s="1"/>
  <c r="D24" i="15" s="1"/>
  <c r="C34" i="15"/>
  <c r="D371" i="4"/>
  <c r="E370" i="4" s="1"/>
  <c r="D33" i="15" s="1"/>
  <c r="E15" i="17"/>
  <c r="BB93" i="14" s="1"/>
  <c r="D527" i="11" l="1"/>
  <c r="E97" i="16" s="1"/>
  <c r="D526" i="11"/>
  <c r="E96" i="16" s="1"/>
  <c r="D14" i="15"/>
  <c r="E368" i="4"/>
  <c r="E365" i="4"/>
  <c r="D25" i="15" s="1"/>
  <c r="E360" i="4"/>
  <c r="D20" i="15" s="1"/>
  <c r="E363" i="4"/>
  <c r="D23" i="15" s="1"/>
  <c r="E369" i="4"/>
  <c r="D32" i="15" s="1"/>
  <c r="E362" i="4"/>
  <c r="D22" i="15" s="1"/>
  <c r="E359" i="4"/>
  <c r="D19" i="15" s="1"/>
  <c r="E361" i="4"/>
  <c r="D21" i="15" s="1"/>
  <c r="G372" i="4"/>
  <c r="BB105" i="14" s="1"/>
  <c r="F15" i="17"/>
  <c r="D443" i="11"/>
  <c r="E12" i="16"/>
  <c r="C14" i="15"/>
  <c r="E99" i="16" l="1"/>
  <c r="E371" i="4"/>
  <c r="D34" i="15" s="1"/>
  <c r="D31" i="15"/>
  <c r="D26" i="15"/>
  <c r="C445" i="11"/>
  <c r="F445" i="11" l="1"/>
  <c r="BB141" i="14" s="1"/>
  <c r="D513" i="11"/>
  <c r="E81" i="16" s="1"/>
  <c r="D446" i="11"/>
  <c r="E16" i="16" s="1"/>
  <c r="D518" i="11"/>
  <c r="E86" i="16" s="1"/>
  <c r="D504" i="11"/>
  <c r="E72" i="16" s="1"/>
  <c r="D454" i="11"/>
  <c r="E24" i="16" s="1"/>
  <c r="D485" i="11"/>
  <c r="E53" i="16" s="1"/>
  <c r="E92" i="16" l="1"/>
  <c r="G33" i="18"/>
  <c r="H33" i="18" s="1"/>
  <c r="H104" i="18" s="1"/>
  <c r="BB157" i="14" s="1"/>
  <c r="BB153" i="14" l="1"/>
</calcChain>
</file>

<file path=xl/comments1.xml><?xml version="1.0" encoding="utf-8"?>
<comments xmlns="http://schemas.openxmlformats.org/spreadsheetml/2006/main">
  <authors>
    <author>Manuel Fonseca Villaseñor</author>
  </authors>
  <commentList>
    <comment ref="A1" authorId="0" shapeId="0">
      <text>
        <r>
          <rPr>
            <b/>
            <sz val="14"/>
            <color indexed="9"/>
            <rFont val="Calibri"/>
            <family val="2"/>
            <scheme val="minor"/>
          </rPr>
          <t>R</t>
        </r>
        <r>
          <rPr>
            <sz val="14"/>
            <color indexed="9"/>
            <rFont val="Calibri"/>
            <family val="2"/>
            <scheme val="minor"/>
          </rPr>
          <t>ubro y</t>
        </r>
        <r>
          <rPr>
            <b/>
            <sz val="14"/>
            <color indexed="9"/>
            <rFont val="Calibri"/>
            <family val="2"/>
            <scheme val="minor"/>
          </rPr>
          <t xml:space="preserve"> T</t>
        </r>
        <r>
          <rPr>
            <sz val="14"/>
            <color indexed="9"/>
            <rFont val="Calibri"/>
            <family val="2"/>
            <scheme val="minor"/>
          </rPr>
          <t>ipo</t>
        </r>
      </text>
    </comment>
    <comment ref="B1" authorId="0" shapeId="0">
      <text>
        <r>
          <rPr>
            <b/>
            <sz val="14"/>
            <color indexed="9"/>
            <rFont val="Calibri"/>
            <family val="2"/>
            <scheme val="minor"/>
          </rPr>
          <t>L</t>
        </r>
        <r>
          <rPr>
            <sz val="14"/>
            <color indexed="9"/>
            <rFont val="Calibri"/>
            <family val="2"/>
            <scheme val="minor"/>
          </rPr>
          <t xml:space="preserve">ey de </t>
        </r>
        <r>
          <rPr>
            <b/>
            <sz val="14"/>
            <color indexed="9"/>
            <rFont val="Calibri"/>
            <family val="2"/>
            <scheme val="minor"/>
          </rPr>
          <t>I</t>
        </r>
        <r>
          <rPr>
            <sz val="14"/>
            <color indexed="9"/>
            <rFont val="Calibri"/>
            <family val="2"/>
            <scheme val="minor"/>
          </rPr>
          <t>ngresos</t>
        </r>
      </text>
    </comment>
    <comment ref="C1" authorId="0" shapeId="0">
      <text>
        <r>
          <rPr>
            <b/>
            <sz val="14"/>
            <color indexed="81"/>
            <rFont val="Tahoma"/>
            <family val="2"/>
          </rPr>
          <t>Importante:
Se recomienda leer las instrucciones previamente al llenado del presupuesto.</t>
        </r>
      </text>
    </comment>
    <comment ref="D2" authorId="0" shape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 ref="F2" authorId="0" shape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 ref="H2" authorId="0" shape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 ref="J2" authorId="0" shape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 ref="L2" authorId="0" shape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 ref="N2" authorId="0" shape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List>
</comments>
</file>

<file path=xl/comments10.xml><?xml version="1.0" encoding="utf-8"?>
<comments xmlns="http://schemas.openxmlformats.org/spreadsheetml/2006/main">
  <authors>
    <author>Manuel Fonseca Villaseñor</author>
  </authors>
  <commentList>
    <comment ref="A1" authorId="0" shapeId="0">
      <text>
        <r>
          <rPr>
            <b/>
            <sz val="14"/>
            <color indexed="9"/>
            <rFont val="Calibri"/>
            <family val="2"/>
            <scheme val="minor"/>
          </rPr>
          <t>T</t>
        </r>
        <r>
          <rPr>
            <sz val="14"/>
            <color indexed="9"/>
            <rFont val="Calibri"/>
            <family val="2"/>
            <scheme val="minor"/>
          </rPr>
          <t>ipo de</t>
        </r>
        <r>
          <rPr>
            <b/>
            <sz val="14"/>
            <color indexed="9"/>
            <rFont val="Calibri"/>
            <family val="2"/>
            <scheme val="minor"/>
          </rPr>
          <t xml:space="preserve"> G</t>
        </r>
        <r>
          <rPr>
            <sz val="14"/>
            <color indexed="9"/>
            <rFont val="Calibri"/>
            <family val="2"/>
            <scheme val="minor"/>
          </rPr>
          <t>asto</t>
        </r>
      </text>
    </comment>
  </commentList>
</comments>
</file>

<file path=xl/comments11.xml><?xml version="1.0" encoding="utf-8"?>
<comments xmlns="http://schemas.openxmlformats.org/spreadsheetml/2006/main">
  <authors>
    <author>Manuel Fonseca Villaseñor</author>
  </authors>
  <commentList>
    <comment ref="A1" authorId="0" shapeId="0">
      <text>
        <r>
          <rPr>
            <b/>
            <sz val="14"/>
            <color indexed="9"/>
            <rFont val="Calibri"/>
            <family val="2"/>
            <scheme val="minor"/>
          </rPr>
          <t>O</t>
        </r>
        <r>
          <rPr>
            <sz val="14"/>
            <color indexed="9"/>
            <rFont val="Calibri"/>
            <family val="2"/>
            <scheme val="minor"/>
          </rPr>
          <t>rigen del</t>
        </r>
        <r>
          <rPr>
            <b/>
            <sz val="14"/>
            <color indexed="9"/>
            <rFont val="Calibri"/>
            <family val="2"/>
            <scheme val="minor"/>
          </rPr>
          <t xml:space="preserve"> R</t>
        </r>
        <r>
          <rPr>
            <sz val="14"/>
            <color indexed="9"/>
            <rFont val="Calibri"/>
            <family val="2"/>
            <scheme val="minor"/>
          </rPr>
          <t>ecurso</t>
        </r>
      </text>
    </comment>
  </commentList>
</comments>
</file>

<file path=xl/comments2.xml><?xml version="1.0" encoding="utf-8"?>
<comments xmlns="http://schemas.openxmlformats.org/spreadsheetml/2006/main">
  <authors>
    <author>Manuel Fonseca Villaseñor</author>
  </authors>
  <commentList>
    <comment ref="A1" authorId="0" shapeId="0">
      <text>
        <r>
          <rPr>
            <b/>
            <sz val="14"/>
            <color indexed="9"/>
            <rFont val="Calibri"/>
            <family val="2"/>
            <scheme val="minor"/>
          </rPr>
          <t>O</t>
        </r>
        <r>
          <rPr>
            <sz val="14"/>
            <color indexed="9"/>
            <rFont val="Calibri"/>
            <family val="2"/>
            <scheme val="minor"/>
          </rPr>
          <t xml:space="preserve">bjeto del </t>
        </r>
        <r>
          <rPr>
            <b/>
            <sz val="14"/>
            <color indexed="9"/>
            <rFont val="Calibri"/>
            <family val="2"/>
            <scheme val="minor"/>
          </rPr>
          <t>G</t>
        </r>
        <r>
          <rPr>
            <sz val="14"/>
            <color indexed="9"/>
            <rFont val="Calibri"/>
            <family val="2"/>
            <scheme val="minor"/>
          </rPr>
          <t>asto</t>
        </r>
      </text>
    </comment>
    <comment ref="B1" authorId="0" shapeId="0">
      <text>
        <r>
          <rPr>
            <b/>
            <sz val="14"/>
            <color indexed="81"/>
            <rFont val="Tahoma"/>
            <family val="2"/>
          </rPr>
          <t>Importante:
Se recomienda leer las instrucciones previamente al llenado del presupuesto.</t>
        </r>
      </text>
    </comment>
    <comment ref="C2" authorId="0" shape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 ref="E2" authorId="0" shape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 ref="G2" authorId="0" shape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 ref="I2" authorId="0" shape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 ref="K2" authorId="0" shape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 ref="M2" authorId="0" shape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List>
</comments>
</file>

<file path=xl/comments3.xml><?xml version="1.0" encoding="utf-8"?>
<comments xmlns="http://schemas.openxmlformats.org/spreadsheetml/2006/main">
  <authors>
    <author>Manuel Fonseca Villaseñor</author>
  </authors>
  <commentList>
    <comment ref="A1" authorId="0" shapeId="0">
      <text>
        <r>
          <rPr>
            <b/>
            <sz val="14"/>
            <color indexed="9"/>
            <rFont val="Calibri"/>
            <family val="2"/>
            <scheme val="minor"/>
          </rPr>
          <t>C</t>
        </r>
        <r>
          <rPr>
            <sz val="14"/>
            <color indexed="9"/>
            <rFont val="Calibri"/>
            <family val="2"/>
            <scheme val="minor"/>
          </rPr>
          <t>lasificación</t>
        </r>
        <r>
          <rPr>
            <b/>
            <sz val="14"/>
            <color indexed="9"/>
            <rFont val="Calibri"/>
            <family val="2"/>
            <scheme val="minor"/>
          </rPr>
          <t xml:space="preserve"> A</t>
        </r>
        <r>
          <rPr>
            <sz val="14"/>
            <color indexed="9"/>
            <rFont val="Calibri"/>
            <family val="2"/>
            <scheme val="minor"/>
          </rPr>
          <t>dministrativa</t>
        </r>
      </text>
    </comment>
    <comment ref="B1" authorId="0" shapeId="0">
      <text>
        <r>
          <rPr>
            <b/>
            <sz val="14"/>
            <color indexed="9"/>
            <rFont val="Calibri"/>
            <family val="2"/>
            <scheme val="minor"/>
          </rPr>
          <t>U</t>
        </r>
        <r>
          <rPr>
            <sz val="14"/>
            <color indexed="9"/>
            <rFont val="Calibri"/>
            <family val="2"/>
            <scheme val="minor"/>
          </rPr>
          <t>nidad</t>
        </r>
        <r>
          <rPr>
            <b/>
            <sz val="14"/>
            <color indexed="9"/>
            <rFont val="Calibri"/>
            <family val="2"/>
            <scheme val="minor"/>
          </rPr>
          <t xml:space="preserve"> A</t>
        </r>
        <r>
          <rPr>
            <sz val="14"/>
            <color indexed="9"/>
            <rFont val="Calibri"/>
            <family val="2"/>
            <scheme val="minor"/>
          </rPr>
          <t>dministrativa</t>
        </r>
      </text>
    </comment>
  </commentList>
</comments>
</file>

<file path=xl/comments4.xml><?xml version="1.0" encoding="utf-8"?>
<comments xmlns="http://schemas.openxmlformats.org/spreadsheetml/2006/main">
  <authors>
    <author>Manuel Fonseca Villaseñor</author>
  </authors>
  <commentList>
    <comment ref="A1" authorId="0" shapeId="0">
      <text>
        <r>
          <rPr>
            <b/>
            <sz val="14"/>
            <color indexed="9"/>
            <rFont val="Calibri"/>
            <family val="2"/>
            <scheme val="minor"/>
          </rPr>
          <t>F</t>
        </r>
        <r>
          <rPr>
            <sz val="14"/>
            <color indexed="9"/>
            <rFont val="Calibri"/>
            <family val="2"/>
            <scheme val="minor"/>
          </rPr>
          <t>inalidades</t>
        </r>
      </text>
    </comment>
    <comment ref="B1" authorId="0" shapeId="0">
      <text>
        <r>
          <rPr>
            <b/>
            <sz val="14"/>
            <color indexed="9"/>
            <rFont val="Calibri"/>
            <family val="2"/>
            <scheme val="minor"/>
          </rPr>
          <t>F</t>
        </r>
        <r>
          <rPr>
            <sz val="14"/>
            <color indexed="9"/>
            <rFont val="Calibri"/>
            <family val="2"/>
            <scheme val="minor"/>
          </rPr>
          <t>unció</t>
        </r>
        <r>
          <rPr>
            <b/>
            <sz val="14"/>
            <color indexed="9"/>
            <rFont val="Calibri"/>
            <family val="2"/>
            <scheme val="minor"/>
          </rPr>
          <t>n</t>
        </r>
      </text>
    </comment>
    <comment ref="C1" authorId="0" shapeId="0">
      <text>
        <r>
          <rPr>
            <b/>
            <sz val="14"/>
            <color indexed="9"/>
            <rFont val="Calibri"/>
            <family val="2"/>
            <scheme val="minor"/>
          </rPr>
          <t>S</t>
        </r>
        <r>
          <rPr>
            <sz val="14"/>
            <color indexed="9"/>
            <rFont val="Calibri"/>
            <family val="2"/>
            <scheme val="minor"/>
          </rPr>
          <t>ub</t>
        </r>
        <r>
          <rPr>
            <b/>
            <sz val="14"/>
            <color indexed="9"/>
            <rFont val="Calibri"/>
            <family val="2"/>
            <scheme val="minor"/>
          </rPr>
          <t>f</t>
        </r>
        <r>
          <rPr>
            <sz val="14"/>
            <color indexed="9"/>
            <rFont val="Calibri"/>
            <family val="2"/>
            <scheme val="minor"/>
          </rPr>
          <t>unción</t>
        </r>
      </text>
    </comment>
  </commentList>
</comments>
</file>

<file path=xl/comments5.xml><?xml version="1.0" encoding="utf-8"?>
<comments xmlns="http://schemas.openxmlformats.org/spreadsheetml/2006/main">
  <authors>
    <author>Manuel Fonseca Villaseñor</author>
  </authors>
  <commentList>
    <comment ref="A1" authorId="0" shapeId="0">
      <text>
        <r>
          <rPr>
            <b/>
            <sz val="14"/>
            <color indexed="9"/>
            <rFont val="Calibri"/>
            <family val="2"/>
            <scheme val="minor"/>
          </rPr>
          <t>T</t>
        </r>
        <r>
          <rPr>
            <sz val="14"/>
            <color indexed="9"/>
            <rFont val="Calibri"/>
            <family val="2"/>
            <scheme val="minor"/>
          </rPr>
          <t>ipo de</t>
        </r>
        <r>
          <rPr>
            <b/>
            <sz val="14"/>
            <color indexed="9"/>
            <rFont val="Calibri"/>
            <family val="2"/>
            <scheme val="minor"/>
          </rPr>
          <t xml:space="preserve"> I</t>
        </r>
        <r>
          <rPr>
            <sz val="14"/>
            <color indexed="9"/>
            <rFont val="Calibri"/>
            <family val="2"/>
            <scheme val="minor"/>
          </rPr>
          <t>ngreso</t>
        </r>
      </text>
    </comment>
  </commentList>
</comments>
</file>

<file path=xl/comments6.xml><?xml version="1.0" encoding="utf-8"?>
<comments xmlns="http://schemas.openxmlformats.org/spreadsheetml/2006/main">
  <authors>
    <author>Manuel Fonseca Villaseñor</author>
  </authors>
  <commentList>
    <comment ref="A1" authorId="0" shapeId="0">
      <text>
        <r>
          <rPr>
            <b/>
            <sz val="14"/>
            <color indexed="9"/>
            <rFont val="Calibri"/>
            <family val="2"/>
            <scheme val="minor"/>
          </rPr>
          <t>R</t>
        </r>
        <r>
          <rPr>
            <sz val="14"/>
            <color indexed="9"/>
            <rFont val="Calibri"/>
            <family val="2"/>
            <scheme val="minor"/>
          </rPr>
          <t>ubro y</t>
        </r>
        <r>
          <rPr>
            <b/>
            <sz val="14"/>
            <color indexed="9"/>
            <rFont val="Calibri"/>
            <family val="2"/>
            <scheme val="minor"/>
          </rPr>
          <t xml:space="preserve"> T</t>
        </r>
        <r>
          <rPr>
            <sz val="14"/>
            <color indexed="9"/>
            <rFont val="Calibri"/>
            <family val="2"/>
            <scheme val="minor"/>
          </rPr>
          <t>ipo</t>
        </r>
      </text>
    </comment>
    <comment ref="B1" authorId="0" shapeId="0">
      <text>
        <r>
          <rPr>
            <b/>
            <sz val="14"/>
            <color indexed="9"/>
            <rFont val="Calibri"/>
            <family val="2"/>
            <scheme val="minor"/>
          </rPr>
          <t>L</t>
        </r>
        <r>
          <rPr>
            <sz val="14"/>
            <color indexed="9"/>
            <rFont val="Calibri"/>
            <family val="2"/>
            <scheme val="minor"/>
          </rPr>
          <t xml:space="preserve">ey de </t>
        </r>
        <r>
          <rPr>
            <b/>
            <sz val="14"/>
            <color indexed="9"/>
            <rFont val="Calibri"/>
            <family val="2"/>
            <scheme val="minor"/>
          </rPr>
          <t>I</t>
        </r>
        <r>
          <rPr>
            <sz val="14"/>
            <color indexed="9"/>
            <rFont val="Calibri"/>
            <family val="2"/>
            <scheme val="minor"/>
          </rPr>
          <t>ngresos</t>
        </r>
      </text>
    </comment>
  </commentList>
</comments>
</file>

<file path=xl/comments7.xml><?xml version="1.0" encoding="utf-8"?>
<comments xmlns="http://schemas.openxmlformats.org/spreadsheetml/2006/main">
  <authors>
    <author>Manuel Fonseca Villaseñor</author>
  </authors>
  <commentList>
    <comment ref="A1" authorId="0" shapeId="0">
      <text>
        <r>
          <rPr>
            <b/>
            <sz val="14"/>
            <color indexed="9"/>
            <rFont val="Calibri"/>
            <family val="2"/>
            <scheme val="minor"/>
          </rPr>
          <t>F</t>
        </r>
        <r>
          <rPr>
            <sz val="14"/>
            <color indexed="9"/>
            <rFont val="Calibri"/>
            <family val="2"/>
            <scheme val="minor"/>
          </rPr>
          <t>inalidades</t>
        </r>
      </text>
    </comment>
    <comment ref="B1" authorId="0" shapeId="0">
      <text>
        <r>
          <rPr>
            <b/>
            <sz val="14"/>
            <color indexed="9"/>
            <rFont val="Calibri"/>
            <family val="2"/>
            <scheme val="minor"/>
          </rPr>
          <t>F</t>
        </r>
        <r>
          <rPr>
            <sz val="14"/>
            <color indexed="9"/>
            <rFont val="Calibri"/>
            <family val="2"/>
            <scheme val="minor"/>
          </rPr>
          <t>unció</t>
        </r>
        <r>
          <rPr>
            <b/>
            <sz val="14"/>
            <color indexed="9"/>
            <rFont val="Calibri"/>
            <family val="2"/>
            <scheme val="minor"/>
          </rPr>
          <t>n</t>
        </r>
      </text>
    </comment>
    <comment ref="C1" authorId="0" shapeId="0">
      <text>
        <r>
          <rPr>
            <b/>
            <sz val="14"/>
            <color indexed="9"/>
            <rFont val="Calibri"/>
            <family val="2"/>
            <scheme val="minor"/>
          </rPr>
          <t>S</t>
        </r>
        <r>
          <rPr>
            <sz val="14"/>
            <color indexed="9"/>
            <rFont val="Calibri"/>
            <family val="2"/>
            <scheme val="minor"/>
          </rPr>
          <t>ub</t>
        </r>
        <r>
          <rPr>
            <b/>
            <sz val="14"/>
            <color indexed="9"/>
            <rFont val="Calibri"/>
            <family val="2"/>
            <scheme val="minor"/>
          </rPr>
          <t>f</t>
        </r>
        <r>
          <rPr>
            <sz val="14"/>
            <color indexed="9"/>
            <rFont val="Calibri"/>
            <family val="2"/>
            <scheme val="minor"/>
          </rPr>
          <t>unción</t>
        </r>
      </text>
    </comment>
  </commentList>
</comments>
</file>

<file path=xl/comments8.xml><?xml version="1.0" encoding="utf-8"?>
<comments xmlns="http://schemas.openxmlformats.org/spreadsheetml/2006/main">
  <authors>
    <author>Manuel Fonseca Villaseñor</author>
  </authors>
  <commentList>
    <comment ref="A1" authorId="0" shapeId="0">
      <text>
        <r>
          <rPr>
            <b/>
            <sz val="14"/>
            <color indexed="9"/>
            <rFont val="Calibri"/>
            <family val="2"/>
            <scheme val="minor"/>
          </rPr>
          <t>S</t>
        </r>
        <r>
          <rPr>
            <sz val="14"/>
            <color indexed="9"/>
            <rFont val="Calibri"/>
            <family val="2"/>
            <scheme val="minor"/>
          </rPr>
          <t>ector</t>
        </r>
        <r>
          <rPr>
            <b/>
            <sz val="14"/>
            <color indexed="9"/>
            <rFont val="Calibri"/>
            <family val="2"/>
            <scheme val="minor"/>
          </rPr>
          <t xml:space="preserve"> P</t>
        </r>
        <r>
          <rPr>
            <sz val="14"/>
            <color indexed="9"/>
            <rFont val="Calibri"/>
            <family val="2"/>
            <scheme val="minor"/>
          </rPr>
          <t>úblico</t>
        </r>
      </text>
    </comment>
    <comment ref="B1" authorId="0" shapeId="0">
      <text>
        <r>
          <rPr>
            <b/>
            <sz val="14"/>
            <color indexed="9"/>
            <rFont val="Calibri"/>
            <family val="2"/>
            <scheme val="minor"/>
          </rPr>
          <t>S</t>
        </r>
        <r>
          <rPr>
            <sz val="14"/>
            <color indexed="9"/>
            <rFont val="Calibri"/>
            <family val="2"/>
            <scheme val="minor"/>
          </rPr>
          <t xml:space="preserve">ector Público no </t>
        </r>
        <r>
          <rPr>
            <b/>
            <sz val="14"/>
            <color indexed="9"/>
            <rFont val="Calibri"/>
            <family val="2"/>
            <scheme val="minor"/>
          </rPr>
          <t>F</t>
        </r>
        <r>
          <rPr>
            <sz val="14"/>
            <color indexed="9"/>
            <rFont val="Calibri"/>
            <family val="2"/>
            <scheme val="minor"/>
          </rPr>
          <t>inanciero y Financiero</t>
        </r>
      </text>
    </comment>
    <comment ref="C1" authorId="0" shapeId="0">
      <text>
        <r>
          <rPr>
            <b/>
            <sz val="14"/>
            <color indexed="9"/>
            <rFont val="Calibri"/>
            <family val="2"/>
            <scheme val="minor"/>
          </rPr>
          <t>S</t>
        </r>
        <r>
          <rPr>
            <sz val="14"/>
            <color indexed="9"/>
            <rFont val="Calibri"/>
            <family val="2"/>
            <scheme val="minor"/>
          </rPr>
          <t xml:space="preserve">ectores de la </t>
        </r>
        <r>
          <rPr>
            <b/>
            <sz val="14"/>
            <color indexed="9"/>
            <rFont val="Calibri"/>
            <family val="2"/>
            <scheme val="minor"/>
          </rPr>
          <t>E</t>
        </r>
        <r>
          <rPr>
            <sz val="14"/>
            <color indexed="9"/>
            <rFont val="Calibri"/>
            <family val="2"/>
            <scheme val="minor"/>
          </rPr>
          <t>conomía</t>
        </r>
      </text>
    </comment>
    <comment ref="D1" authorId="0" shapeId="0">
      <text>
        <r>
          <rPr>
            <b/>
            <sz val="14"/>
            <color indexed="9"/>
            <rFont val="Calibri"/>
            <family val="2"/>
            <scheme val="minor"/>
          </rPr>
          <t>S</t>
        </r>
        <r>
          <rPr>
            <sz val="14"/>
            <color indexed="9"/>
            <rFont val="Calibri"/>
            <family val="2"/>
            <scheme val="minor"/>
          </rPr>
          <t xml:space="preserve">ectores de la </t>
        </r>
        <r>
          <rPr>
            <b/>
            <sz val="14"/>
            <color indexed="9"/>
            <rFont val="Calibri"/>
            <family val="2"/>
            <scheme val="minor"/>
          </rPr>
          <t>E</t>
        </r>
        <r>
          <rPr>
            <sz val="14"/>
            <color indexed="9"/>
            <rFont val="Calibri"/>
            <family val="2"/>
            <scheme val="minor"/>
          </rPr>
          <t>conomía</t>
        </r>
      </text>
    </comment>
    <comment ref="E1" authorId="0" shapeId="0">
      <text>
        <r>
          <rPr>
            <b/>
            <sz val="14"/>
            <color indexed="9"/>
            <rFont val="Calibri"/>
            <family val="2"/>
            <scheme val="minor"/>
          </rPr>
          <t>E</t>
        </r>
        <r>
          <rPr>
            <sz val="14"/>
            <color indexed="9"/>
            <rFont val="Calibri"/>
            <family val="2"/>
            <scheme val="minor"/>
          </rPr>
          <t>ntes</t>
        </r>
        <r>
          <rPr>
            <b/>
            <sz val="14"/>
            <color indexed="9"/>
            <rFont val="Calibri"/>
            <family val="2"/>
            <scheme val="minor"/>
          </rPr>
          <t xml:space="preserve"> P</t>
        </r>
        <r>
          <rPr>
            <sz val="14"/>
            <color indexed="9"/>
            <rFont val="Calibri"/>
            <family val="2"/>
            <scheme val="minor"/>
          </rPr>
          <t>úblicos</t>
        </r>
      </text>
    </comment>
  </commentList>
</comments>
</file>

<file path=xl/comments9.xml><?xml version="1.0" encoding="utf-8"?>
<comments xmlns="http://schemas.openxmlformats.org/spreadsheetml/2006/main">
  <authors>
    <author>Manuel Fonseca Villaseñor</author>
  </authors>
  <commentList>
    <comment ref="A1" authorId="0" shapeId="0">
      <text>
        <r>
          <rPr>
            <b/>
            <sz val="14"/>
            <color indexed="9"/>
            <rFont val="Calibri"/>
            <family val="2"/>
            <scheme val="minor"/>
          </rPr>
          <t>O</t>
        </r>
        <r>
          <rPr>
            <sz val="14"/>
            <color indexed="9"/>
            <rFont val="Calibri"/>
            <family val="2"/>
            <scheme val="minor"/>
          </rPr>
          <t>bjeto del</t>
        </r>
        <r>
          <rPr>
            <b/>
            <sz val="14"/>
            <color indexed="9"/>
            <rFont val="Calibri"/>
            <family val="2"/>
            <scheme val="minor"/>
          </rPr>
          <t xml:space="preserve"> G</t>
        </r>
        <r>
          <rPr>
            <sz val="14"/>
            <color indexed="9"/>
            <rFont val="Calibri"/>
            <family val="2"/>
            <scheme val="minor"/>
          </rPr>
          <t>asto</t>
        </r>
      </text>
    </comment>
  </commentList>
</comments>
</file>

<file path=xl/sharedStrings.xml><?xml version="1.0" encoding="utf-8"?>
<sst xmlns="http://schemas.openxmlformats.org/spreadsheetml/2006/main" count="3399" uniqueCount="1957">
  <si>
    <t>SERVICIOS PERSONALES</t>
  </si>
  <si>
    <t>REMUNERACIONES AL PERSONAL DE CARÁCTER PERMANENTE</t>
  </si>
  <si>
    <t>Dietas</t>
  </si>
  <si>
    <t>Haberes</t>
  </si>
  <si>
    <t>Sueldos base al personal permanente</t>
  </si>
  <si>
    <t>REMUNERACIONES AL PERSONAL DE CARÁCTER TRANSITORIO</t>
  </si>
  <si>
    <t>Honorarios asimilables a salarios</t>
  </si>
  <si>
    <t>Sueldos base al personal eventual</t>
  </si>
  <si>
    <t>Retribuciones por servicios de carácter social</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</si>
  <si>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</si>
  <si>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</si>
  <si>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</si>
  <si>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</si>
  <si>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</si>
  <si>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</si>
  <si>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</si>
  <si>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</si>
  <si>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</si>
  <si>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</si>
  <si>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</si>
  <si>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</si>
  <si>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</si>
  <si>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</si>
  <si>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Cuotas para el fondo de ahorro y fondo de trabajo</t>
  </si>
  <si>
    <t>Indemnizaciones</t>
  </si>
  <si>
    <t>Prestaciones y haberes de retiro</t>
  </si>
  <si>
    <t>Prestaciones contractuales</t>
  </si>
  <si>
    <t>Otras prestaciones sociales y económicas</t>
  </si>
  <si>
    <t>PREVISIONES</t>
  </si>
  <si>
    <t>Previsiones de carácter laboral, económica y de seguridad social</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</si>
  <si>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</si>
  <si>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</si>
  <si>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</si>
  <si>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</si>
  <si>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</si>
  <si>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</si>
  <si>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</si>
  <si>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</si>
  <si>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</si>
  <si>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</si>
  <si>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</si>
  <si>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</si>
  <si>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</si>
  <si>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</si>
  <si>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</si>
  <si>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</si>
  <si>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</si>
  <si>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</si>
  <si>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Combustibles, lubricantes, aditivos, carbón y sus derivados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</si>
  <si>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</si>
  <si>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</si>
  <si>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</si>
  <si>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</si>
  <si>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</si>
  <si>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</si>
  <si>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</si>
  <si>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</si>
  <si>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</si>
  <si>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</si>
  <si>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Artículos metálicos para la construcción</t>
  </si>
  <si>
    <t>Materiales complementarios</t>
  </si>
  <si>
    <t>Otros materiales y artículos de construcción y reparación</t>
  </si>
  <si>
    <t>Productos químicos básicos</t>
  </si>
  <si>
    <t>Fertilizantes, pesticidas y otros agroquímicos</t>
  </si>
  <si>
    <t>Materiales, accesorios y suministros de laboratorio</t>
  </si>
  <si>
    <t>Otros productos químicos</t>
  </si>
  <si>
    <t>Materiales, accesorios y suministros médicos</t>
  </si>
  <si>
    <t>Fibras sintéticas, hules plásticos y derivados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</si>
  <si>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</si>
  <si>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</si>
  <si>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</si>
  <si>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</si>
  <si>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</si>
  <si>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</si>
  <si>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</si>
  <si>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</si>
  <si>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</si>
  <si>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</si>
  <si>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</si>
  <si>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</si>
  <si>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HERRAMIENTAS, REFACCIONES Y ACCESORIOS MENORES</t>
  </si>
  <si>
    <t>Herramientas menores</t>
  </si>
  <si>
    <t>Refacciones y accesorios menores de edificios</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</si>
  <si>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</si>
  <si>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</si>
  <si>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</si>
  <si>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</si>
  <si>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</si>
  <si>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</si>
  <si>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</si>
  <si>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</si>
  <si>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</si>
  <si>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</si>
  <si>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</si>
  <si>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</si>
  <si>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</si>
  <si>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de acceso de Internet, redes y procedimiento de información</t>
  </si>
  <si>
    <t>Servicios postales y telegráficos</t>
  </si>
  <si>
    <t>Servicios integrales y otros servicios</t>
  </si>
  <si>
    <t>SERVICIOS DE ARRENDAMIENTO</t>
  </si>
  <si>
    <t>Arrendamiento de terrenos</t>
  </si>
  <si>
    <t>Arrendamiento de edificios</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</si>
  <si>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</si>
  <si>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</si>
  <si>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</si>
  <si>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</si>
  <si>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</si>
  <si>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</si>
  <si>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</si>
  <si>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</si>
  <si>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</si>
  <si>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</si>
  <si>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protección y seguridad</t>
  </si>
  <si>
    <t>Servicios de vigilancia</t>
  </si>
  <si>
    <t>Servicios profesionales, científicos y técnicos integrales</t>
  </si>
  <si>
    <t>SERVICIOS FINANCIEROS, BANCARIOS Y COMERCIALES</t>
  </si>
  <si>
    <t>Servicios de cobranza, investigación crediticia y similar</t>
  </si>
  <si>
    <t>Servicios de recaudación, traslado y custodia de valores</t>
  </si>
  <si>
    <t>Seguro de bienes patrimoniales</t>
  </si>
  <si>
    <t>Almacenaje, envase y embalaje</t>
  </si>
  <si>
    <t>Fletes y maniobras</t>
  </si>
  <si>
    <t>Comisiones por ventas</t>
  </si>
  <si>
    <t>Servicios financieros, bancarios y comerciales integrales</t>
  </si>
  <si>
    <t>Servicios legales, de contabilidad, auditoría y relacionados</t>
  </si>
  <si>
    <t>Conservación y mantenimiento menor de inmuebles</t>
  </si>
  <si>
    <t>Instalación, reparación y mantenimiento de equipo e instrumental médico y de laboratorio</t>
  </si>
  <si>
    <t>Reparación y mantenimiento de equipo de defensa y seguridad</t>
  </si>
  <si>
    <t>Servicios de limpieza y manejo de desechos</t>
  </si>
  <si>
    <t>Servicios de jardinería y fumigación</t>
  </si>
  <si>
    <t>Reparación y mantenimiento de equipo de transporte</t>
  </si>
  <si>
    <t>SERVICIOS DE COMUNICACIÓN SOCIAL Y PUBLICIDAD</t>
  </si>
  <si>
    <t>Servicios de revelado de  fotografías</t>
  </si>
  <si>
    <t>Servicio de creación y difusión de contenido exclusivamente a  través de Internet</t>
  </si>
  <si>
    <t>Otros servicios de información</t>
  </si>
  <si>
    <t>Pasajes aéreos</t>
  </si>
  <si>
    <t>Pasajes terrestres</t>
  </si>
  <si>
    <t>Viáticos en el país</t>
  </si>
  <si>
    <t xml:space="preserve">Viáticos en el extranjero </t>
  </si>
  <si>
    <t>Gastos de instalación y traslado de menaje</t>
  </si>
  <si>
    <t>SERVICIOS OFICIALES</t>
  </si>
  <si>
    <t>Congresos y convenciones</t>
  </si>
  <si>
    <t>Gastos de representación</t>
  </si>
  <si>
    <t>Gastos de orden  social y cultural</t>
  </si>
  <si>
    <t>OTROS SERVICIOS GENERALES</t>
  </si>
  <si>
    <t>Servicios funerarios y de cementerios</t>
  </si>
  <si>
    <t>Impuestos y derechos</t>
  </si>
  <si>
    <t>Penas, multas, accesorios y actualizaciones</t>
  </si>
  <si>
    <t>Otros gastos por responsabilidades</t>
  </si>
  <si>
    <t>Impuestos y derechos de importación</t>
  </si>
  <si>
    <t>Otros servicios generales</t>
  </si>
  <si>
    <t>TRANSFERENCIAS, ASIGNACIONES, SUBSIDIOS Y OTRAS  AYUDAS</t>
  </si>
  <si>
    <t>Asignaciones presupuestarias al Poder Ejecutivo</t>
  </si>
  <si>
    <t>Asignaciones presupuestarias al Poder Legislativo</t>
  </si>
  <si>
    <t>Asignaciones presupuestarias al Poder Judicial</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</si>
  <si>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</si>
  <si>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</si>
  <si>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</si>
  <si>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SUBSIDIOS Y SUBVENCIONES</t>
  </si>
  <si>
    <t>Subsidios a la producción</t>
  </si>
  <si>
    <t>Subsidios a la distribución</t>
  </si>
  <si>
    <t>Subsidios a la inversión</t>
  </si>
  <si>
    <t xml:space="preserve">Subsidios a la vivienda </t>
  </si>
  <si>
    <t>Subvenciones al consumo</t>
  </si>
  <si>
    <t>AYUDAS SOCIALES</t>
  </si>
  <si>
    <t xml:space="preserve">Ayudas sociales a personas </t>
  </si>
  <si>
    <t>Becas y otras ayudas para programas de capacitación</t>
  </si>
  <si>
    <t>Ayudas por desastres naturales y otros siniestros</t>
  </si>
  <si>
    <t>PENSIONES Y JUBILACIONES</t>
  </si>
  <si>
    <t>Pensiones</t>
  </si>
  <si>
    <t>Jubilaciones</t>
  </si>
  <si>
    <t>Transferencias a fideicomisos del Poder Ejecutivo</t>
  </si>
  <si>
    <t>Transferencias a fideicomisos del Poder Legislativo</t>
  </si>
  <si>
    <t>Transferencias a fideicomisos  de  instituciones públicas financieras</t>
  </si>
  <si>
    <t>TRANSFERENCIAS AL EXTERIOR</t>
  </si>
  <si>
    <t>Transferencias para gobiernos extranjeros</t>
  </si>
  <si>
    <t>Transferencias para organismos internacionales</t>
  </si>
  <si>
    <t xml:space="preserve">Muebles de oficina y estantería </t>
  </si>
  <si>
    <t>Muebles, excepto de oficina y estantería</t>
  </si>
  <si>
    <t>Equipo de cómputo de tecnologías de la información</t>
  </si>
  <si>
    <t>Otros mobiliarios y equipos de administración</t>
  </si>
  <si>
    <t>MOBILIARIO Y EQUIPO EDUCACIONAL Y RECREATIVO</t>
  </si>
  <si>
    <t>Aparatos deportivos</t>
  </si>
  <si>
    <t xml:space="preserve">Otro mobiliario y equipo educacional y recreativo </t>
  </si>
  <si>
    <t>Equipo médico y de laboratorio</t>
  </si>
  <si>
    <t>Instrumental médico y laboratorio</t>
  </si>
  <si>
    <t>Transferencias para el sector privado externo</t>
  </si>
  <si>
    <t xml:space="preserve">BIENES MUEBLES, INMUEBLES E  INTANGIBLES </t>
  </si>
  <si>
    <t>Equipo aeroespacial</t>
  </si>
  <si>
    <t>Equipo ferroviario</t>
  </si>
  <si>
    <t>Embarcaciones</t>
  </si>
  <si>
    <t>Otros equipo de transporte</t>
  </si>
  <si>
    <t>EQUIPO DE DEFENSA Y SEGURIDAD</t>
  </si>
  <si>
    <t>Equipo de defensa y seguridad</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</si>
  <si>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</si>
  <si>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</si>
  <si>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</si>
  <si>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</si>
  <si>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</si>
  <si>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Herramientas y máquinas-herramienta</t>
  </si>
  <si>
    <t>Otros equipos</t>
  </si>
  <si>
    <t>Bovinos</t>
  </si>
  <si>
    <t>Porcinos</t>
  </si>
  <si>
    <t>Aves</t>
  </si>
  <si>
    <t>Peces y acuicultura</t>
  </si>
  <si>
    <t>Equinos</t>
  </si>
  <si>
    <t>Otros activos biológicos</t>
  </si>
  <si>
    <t>BIENES INMUEBLES</t>
  </si>
  <si>
    <t>Terrenos</t>
  </si>
  <si>
    <t xml:space="preserve">Viviendas </t>
  </si>
  <si>
    <t>Edificios no residenciales</t>
  </si>
  <si>
    <t>Otros bienes inmuebles</t>
  </si>
  <si>
    <t>ACTIVOS INTANGIBLES</t>
  </si>
  <si>
    <t>Marcas</t>
  </si>
  <si>
    <t>Derechos</t>
  </si>
  <si>
    <t>Concesiones</t>
  </si>
  <si>
    <t>Franquicias</t>
  </si>
  <si>
    <t>Licencias industriales, comerciales y otras</t>
  </si>
  <si>
    <t>Otros activos intangibles</t>
  </si>
  <si>
    <t>Patentes</t>
  </si>
  <si>
    <t>Edificación habitacional</t>
  </si>
  <si>
    <t>Edificación no  habitacional</t>
  </si>
  <si>
    <t>División de terrenos y construcción de obras de urbanización</t>
  </si>
  <si>
    <t>Construcción de vías de comunicación</t>
  </si>
  <si>
    <t>Otras construcciones de ingeniería civil u obra pesada</t>
  </si>
  <si>
    <t>Trabajo de acabados en edificaciones  y otros trabajos especializados</t>
  </si>
  <si>
    <t>Edificación no habitacional</t>
  </si>
  <si>
    <t>Instalaciones y equipamiento en construcciones</t>
  </si>
  <si>
    <t>Trabajos de acabados en edificaciones y otros trabajos especializados</t>
  </si>
  <si>
    <t>PROYECTOS PRODUCTIVOS Y ACCIONES DE FOMENTO</t>
  </si>
  <si>
    <t>Ejecución de proyectos productivos no incluidos en conceptos anteriores de este capítulo</t>
  </si>
  <si>
    <t>INVERSIONES FINANCIERAS Y OTRAS PROVISIONES</t>
  </si>
  <si>
    <t>INVERSIONES PARA EL FOMENTO DE ACTIVIDADES PRODUCTIVAS</t>
  </si>
  <si>
    <t>Acciones y participaciones de capital en el sector externo con fines de política económica</t>
  </si>
  <si>
    <t>Acciones y participaciones de capital en el sector externo con fines de gestión  de liquidez</t>
  </si>
  <si>
    <t>Bonos</t>
  </si>
  <si>
    <t>Valores representativos de deuda  adquiridos con fines de gestión de liquidez</t>
  </si>
  <si>
    <t>Obligaciones negociables adquiridas con fines de gestión de liquidez</t>
  </si>
  <si>
    <t>Otros valores</t>
  </si>
  <si>
    <t>Concesión de préstamos al sector privado con fines de política económica</t>
  </si>
  <si>
    <t>Concesión de préstamos al sector privado con fines de gestión de liquidez</t>
  </si>
  <si>
    <t>Concesión de  préstamos al sector externo con fines de gestión de liquidez</t>
  </si>
  <si>
    <t>INVERSIONES EN FIDEICOMISOS, MANDATOS Y OTROS  ANÁLOGOS</t>
  </si>
  <si>
    <t>CONCESIÓN DE PRÉSTAMOS</t>
  </si>
  <si>
    <t>Inversiones en fideicomisos del Poder Legislativo</t>
  </si>
  <si>
    <t>Inversiones en fideicomisos del Poder Judicial</t>
  </si>
  <si>
    <t>Inversiones en fideicomisos públicos empresariales y no financieros</t>
  </si>
  <si>
    <t xml:space="preserve">Inversiones en fideicomisos públicos financieros </t>
  </si>
  <si>
    <t>Inversiones en fideicomisos de entidades federativas</t>
  </si>
  <si>
    <t>Inversiones en fideicomisos de municipios</t>
  </si>
  <si>
    <t>Inversiones en fideicomisos del Poder Ejecutivo</t>
  </si>
  <si>
    <t>Inversiones en fideicomisos públicos no empresariales y no financieros</t>
  </si>
  <si>
    <t>Fideicomisos de empresas privadas y particulares</t>
  </si>
  <si>
    <t>OTRAS INVERSIONES FINANCIERAS</t>
  </si>
  <si>
    <t>Depósitos a largo plazo en moneda extranjera</t>
  </si>
  <si>
    <t>PROVISIONES PARA CONTINGENCIAS Y OTRAS EROGACIONES ESPECIALES</t>
  </si>
  <si>
    <t>Contingencias  por fenómenos naturales</t>
  </si>
  <si>
    <t>Contingencias socioeconómicas</t>
  </si>
  <si>
    <t>Otras erogaciones especiales</t>
  </si>
  <si>
    <t>PARTICIPACIONES Y APORTACIONES</t>
  </si>
  <si>
    <t>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</si>
  <si>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</si>
  <si>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</si>
  <si>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</si>
  <si>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</si>
  <si>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</si>
  <si>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</si>
  <si>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</si>
  <si>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</si>
  <si>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</si>
  <si>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</si>
  <si>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CONVENIOS</t>
  </si>
  <si>
    <t>Convenios de reasignación</t>
  </si>
  <si>
    <t>Convenios de descentralización</t>
  </si>
  <si>
    <t>Amortización de la deuda interna con instituciones de crédito</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</si>
  <si>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</si>
  <si>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</si>
  <si>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</si>
  <si>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</si>
  <si>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arrendamientos financieros internacionales</t>
  </si>
  <si>
    <t>Intereses de la deuda con organismos financieros internacionales</t>
  </si>
  <si>
    <t xml:space="preserve">Intereses de la deuda bilateral  </t>
  </si>
  <si>
    <t>Intereses por arrendamientos  financieros nacionales</t>
  </si>
  <si>
    <t>Intereses de la deuda interna con instituciones  de crédito</t>
  </si>
  <si>
    <t xml:space="preserve">Intereses de la deuda externa con instituciones de crédito </t>
  </si>
  <si>
    <t>Intereses por arrendamientos financieros internacionales</t>
  </si>
  <si>
    <t>Gastos de la deuda  pública externa</t>
  </si>
  <si>
    <t>COSTO POR COBERTURAS</t>
  </si>
  <si>
    <t>Comisión de la deuda pública interna</t>
  </si>
  <si>
    <t>APOYOS FINANCIEROS</t>
  </si>
  <si>
    <t>Apoyos a intermediarios financieros</t>
  </si>
  <si>
    <t>Apoyos a ahorradores y deudores del Sistema Financiero Nacional</t>
  </si>
  <si>
    <t>ADEUDOS DE EJERCICIOS FISCALES ANTERIORES (ADEFAS)</t>
  </si>
  <si>
    <t>ADEFAS</t>
  </si>
  <si>
    <t>Servicios financieros y bancarios</t>
  </si>
  <si>
    <t>Instalación, reparación y mantenimiento de equipo de cómputo y tecnología de la información</t>
  </si>
  <si>
    <t>Servicios integrales de traslado y viáticos</t>
  </si>
  <si>
    <t>Otros servicios de traslado y hospedaje</t>
  </si>
  <si>
    <t>Gastos de ceremonial</t>
  </si>
  <si>
    <t>Transferencias internas otorgadas a entidades paraestatales no empresariales y no financieras</t>
  </si>
  <si>
    <t>Ayudas sociales a instituciones de enseñanza</t>
  </si>
  <si>
    <t>Ayudas sociales a cooperativas</t>
  </si>
  <si>
    <t>Carrocerías  y remolques</t>
  </si>
  <si>
    <t>MAQUINARIA, OTROS EQUIPOS Y HERRAMIENTAS</t>
  </si>
  <si>
    <t xml:space="preserve">Ovinos y caprinos </t>
  </si>
  <si>
    <t>Árboles y plantas</t>
  </si>
  <si>
    <t>OBRA PÚBLICA EN BIENES PROPIOS</t>
  </si>
  <si>
    <t>Fondo general de participaciones</t>
  </si>
  <si>
    <t>Comisiones de la deuda pública externa</t>
  </si>
  <si>
    <t>Gastos de la deuda pública interna</t>
  </si>
  <si>
    <t>COMISIONES DE LA DEUDA PÚBLICA</t>
  </si>
  <si>
    <t>GASTOS DE LA DEUDA PÚBLICA</t>
  </si>
  <si>
    <t>DEUDA  PÚBLICA</t>
  </si>
  <si>
    <t>OTRAS PRESTACIONES SOCIALES Y ECONÓMICAS</t>
  </si>
  <si>
    <t>Material impreso e información digital</t>
  </si>
  <si>
    <t>Productos de papel, cartón e impresos adquiridos como materia prima</t>
  </si>
  <si>
    <t>Arrendamiento de mobiliario y equipo de administración, educacional y recreativo</t>
  </si>
  <si>
    <t>Exposiciones</t>
  </si>
  <si>
    <t>EQUIPO E INSTRUMENTAL MÉDICO Y DE LABORATORIO</t>
  </si>
  <si>
    <t>Equipo de generación eléctrica, aparatos y accesorios eléctricos</t>
  </si>
  <si>
    <t>ACTIVOS BIOLÓGICOS</t>
  </si>
  <si>
    <t>Especies menores y de zoológico</t>
  </si>
  <si>
    <t>Software</t>
  </si>
  <si>
    <t>Licencias informáticas e intelectuales</t>
  </si>
  <si>
    <t>OBRA PÚBLICA EN BIENES DE DOMINIO PÚBLICO</t>
  </si>
  <si>
    <t>Productos químicos, farmacéuticos y de laboratorio adquiridos como materia prima</t>
  </si>
  <si>
    <t>Material eléctrico y electrónico</t>
  </si>
  <si>
    <t>Medicinas y productos farmacéuticos</t>
  </si>
  <si>
    <t>Servicios de telecomunicaciones y satélites</t>
  </si>
  <si>
    <t>Seguros de responsabilidad patrimonial y fianzas</t>
  </si>
  <si>
    <t>Servicios de creatividad, preproducción y producción de publicidad, excepto Internet</t>
  </si>
  <si>
    <t>Servicios de la industria fílmica, del sonido y del video</t>
  </si>
  <si>
    <t>Pasajes marítimos, lacustres y fluviales</t>
  </si>
  <si>
    <t>Autotransporte</t>
  </si>
  <si>
    <t>Asignaciones presupuestarias a Órganos Autónomos</t>
  </si>
  <si>
    <t>Transferencias otorgadas para entidades paraestatales empresariales y no financieras</t>
  </si>
  <si>
    <t>Transferencias a fideicomisos de entidades federativas y municipios</t>
  </si>
  <si>
    <t>Ayudas sociales a actividades científicas o académicas</t>
  </si>
  <si>
    <t>Transferencias a fideicomisos del Poder Judicial</t>
  </si>
  <si>
    <t>Bienes artísticos, culturales y científicos</t>
  </si>
  <si>
    <t>Equipos y aparatos audiovisuales</t>
  </si>
  <si>
    <t>Acciones y participaciones  de capital en el sector privado con fines de política económica</t>
  </si>
  <si>
    <t>Acciones y participaciones de capital  en el sector privado con fines de gestión de liquidez</t>
  </si>
  <si>
    <t>Valores representativos de deuda adquiridos con fines de política económica</t>
  </si>
  <si>
    <t>Obligaciones negociables adquiridas con fines de política económica</t>
  </si>
  <si>
    <t>Concesión de préstamos a entidades federativas  y municipios con fines de política económica</t>
  </si>
  <si>
    <t>Concesión de préstamos al sector externo con fines de política económica</t>
  </si>
  <si>
    <t>Depósitos a largo plazo en moneda nacional</t>
  </si>
  <si>
    <t>Amortización  de la deuda interna por emisión de títulos y valores</t>
  </si>
  <si>
    <t>Amortización de la deuda externa por emisión de títulos y valores</t>
  </si>
  <si>
    <t>Intereses derivados de la colocación de títulos y valores</t>
  </si>
  <si>
    <t>Intereses derivados de la colocación de títulos y valores en el exterior</t>
  </si>
  <si>
    <t>TRANSFERENCIAS A FIDEICOMISOS, MANDATOS Y ANÁLOGOS</t>
  </si>
  <si>
    <t>TRANSFERENCIAS AL RESTO DEL SECTOR PÚBLICO</t>
  </si>
  <si>
    <t>TRANSFERENCIAS INTERNAS Y ASIGNACIONES AL SECTOR PÚBLICO</t>
  </si>
  <si>
    <t>TRANSFERENCIAS, ASIGNACIONES, SUBSIDIOS Y  OTRAS AYUDAS</t>
  </si>
  <si>
    <t>Aportaciones de terceros para obras y servicios de beneficio social</t>
  </si>
  <si>
    <t>Rendimientos financieros del fondo de aportaciones para el fortalecimiento municipal</t>
  </si>
  <si>
    <t>Del fondo para el fortalecimiento municipal</t>
  </si>
  <si>
    <t>Rendimientos financieros del fondo de aportaciones para la infraestructura social</t>
  </si>
  <si>
    <t>Del fondo de infraestructura social municipal</t>
  </si>
  <si>
    <t>APORTACIONES FEDERALES</t>
  </si>
  <si>
    <t>Estatales</t>
  </si>
  <si>
    <t>Federales</t>
  </si>
  <si>
    <t>Subsidio estatal</t>
  </si>
  <si>
    <t>Subsidio federal</t>
  </si>
  <si>
    <t>Otros aprovechamientos</t>
  </si>
  <si>
    <t>Otros no especificados</t>
  </si>
  <si>
    <t>Otros gastos de ejecución</t>
  </si>
  <si>
    <t>Gastos de embargo</t>
  </si>
  <si>
    <t>Gastos de ejecución</t>
  </si>
  <si>
    <t>Particulares</t>
  </si>
  <si>
    <t>Banca comercial</t>
  </si>
  <si>
    <t>Banca oficial</t>
  </si>
  <si>
    <t>Empréstitos y financiamientos diversos</t>
  </si>
  <si>
    <t>Legados</t>
  </si>
  <si>
    <t>Herencias</t>
  </si>
  <si>
    <t>Donativos</t>
  </si>
  <si>
    <t>Intereses</t>
  </si>
  <si>
    <t>Falta de pago</t>
  </si>
  <si>
    <t>Recargos</t>
  </si>
  <si>
    <t>Aportación de terceros para obras y servicios de beneficio social</t>
  </si>
  <si>
    <t>Aportación del gobierno estatal para obras y servicios de beneficio social</t>
  </si>
  <si>
    <t>Aportación del gobierno federal para obras y servicios de beneficio social</t>
  </si>
  <si>
    <t>Aportaciones del gobierno federal, estatal y de terceros para obras y servicios de beneficio social</t>
  </si>
  <si>
    <t>Otros reintegros</t>
  </si>
  <si>
    <t>Obras</t>
  </si>
  <si>
    <t>Cobros indebidos</t>
  </si>
  <si>
    <t>Otras indemnizaciones</t>
  </si>
  <si>
    <t>Seguros</t>
  </si>
  <si>
    <t>Otras infracciones por violaciones a esta ley, demás leyes y ordenamientos municipales</t>
  </si>
  <si>
    <t>Adquisición de bienes muebles o inmuebles de remates municipales</t>
  </si>
  <si>
    <t>Violación al uso y aprovechamiento del agua</t>
  </si>
  <si>
    <t>Violación a la matanza de ganado y rastro</t>
  </si>
  <si>
    <t>Infracciones a las leyes fiscales y reglamentos municipales</t>
  </si>
  <si>
    <t>APROVECHAMIENTOS DE TIPO CORRIENTE</t>
  </si>
  <si>
    <t>Otros productos no especificados</t>
  </si>
  <si>
    <t>Concesión para explotación de basureros</t>
  </si>
  <si>
    <t>Estacionamientos municipales</t>
  </si>
  <si>
    <t>Venta de productos procedentes de viveros y jardines</t>
  </si>
  <si>
    <t>Ingresos de parques y unidades deportivas</t>
  </si>
  <si>
    <t>Venta de esquilmos, productos de aparcería, desechos y basuras</t>
  </si>
  <si>
    <t>Utilidades de talleres y centros de trabajo</t>
  </si>
  <si>
    <t>Explotación de bienes municipales</t>
  </si>
  <si>
    <t>Bienes vacantes, mostrencos y objetos decomisados</t>
  </si>
  <si>
    <t>Amortización del capital e intereses de créditos</t>
  </si>
  <si>
    <t>Extracción de cantera, piedra común y piedra para fabricación de cal</t>
  </si>
  <si>
    <t>Explotación de tierra para fabricación de adobe, teja y ladrillo</t>
  </si>
  <si>
    <t>Depósito de vehículos</t>
  </si>
  <si>
    <t>Edición impresas</t>
  </si>
  <si>
    <t>Calcomanías, credenciales, placas, escudos y otros medios de identificación</t>
  </si>
  <si>
    <t>Formas impresas</t>
  </si>
  <si>
    <t>Productos diversos</t>
  </si>
  <si>
    <t>Concesión de tiempo medido en la vía pública</t>
  </si>
  <si>
    <t>Concesión del servicio público de estacionamientos</t>
  </si>
  <si>
    <t>Estacionamientos</t>
  </si>
  <si>
    <t>Puestos eventuales</t>
  </si>
  <si>
    <t>Graderías y sillerías instaladas en la vía pública</t>
  </si>
  <si>
    <t>Tapiales, andamios, materiales, maquinaria y equipo en vía pública</t>
  </si>
  <si>
    <t>Espectáculos y diversiones públicas</t>
  </si>
  <si>
    <t>Actividades comerciales o industriales</t>
  </si>
  <si>
    <t>Otros fines o actividades no previstas</t>
  </si>
  <si>
    <t>Uso del piso en banquetas, jardines y otros</t>
  </si>
  <si>
    <t>Puestos fijos o semifijos</t>
  </si>
  <si>
    <t>Estacionamientos exclusivos</t>
  </si>
  <si>
    <t>Piso</t>
  </si>
  <si>
    <t>Mantenimiento de fosa</t>
  </si>
  <si>
    <t>Traspaso de propiedad</t>
  </si>
  <si>
    <t>Arrendamiento de lotes para fosas</t>
  </si>
  <si>
    <t>Venta de lotes para fosas</t>
  </si>
  <si>
    <t>Cementerios</t>
  </si>
  <si>
    <t>Uso de corrales para guardar animales</t>
  </si>
  <si>
    <t>Traspaso de locales propiedad del municipio</t>
  </si>
  <si>
    <t>Otros arrendamientos o concesiones</t>
  </si>
  <si>
    <t>Arrendamiento de inmuebles para anuncios</t>
  </si>
  <si>
    <t>Concesión de kioscos en plazas y jardines</t>
  </si>
  <si>
    <t>Arrendamiento de locales exteriores en mercados</t>
  </si>
  <si>
    <t>Arrendamiento de locales en el interior de mercados</t>
  </si>
  <si>
    <t>Enajenación de bienes muebles e inmuebles</t>
  </si>
  <si>
    <t>Bienes muebles e inmuebles municipales</t>
  </si>
  <si>
    <t>PRODUCTOS DE TIPO CORRIENTE</t>
  </si>
  <si>
    <t>Solicitudes de información</t>
  </si>
  <si>
    <t>Servicios de poda o tala de árboles</t>
  </si>
  <si>
    <t>Servicios prestados en horas inhábiles</t>
  </si>
  <si>
    <t>Servicios prestados en horas hábiles</t>
  </si>
  <si>
    <t>Derechos no especificados</t>
  </si>
  <si>
    <t>Para predios de régimen comunal o ejidal</t>
  </si>
  <si>
    <t>Para urbanización de predios intraurbanos o rústicos</t>
  </si>
  <si>
    <t>Peritaje, dictamen e inspección de carácter extraordinario</t>
  </si>
  <si>
    <t>Supervisión técnica</t>
  </si>
  <si>
    <t>Para permisos de subdivisión o relotificación</t>
  </si>
  <si>
    <t>Para permisos en régimen de propiedad o condominio</t>
  </si>
  <si>
    <t>Para regularización de medidas y linderos</t>
  </si>
  <si>
    <t>Para permisos de cada lote o predio</t>
  </si>
  <si>
    <t>Para urbanizar</t>
  </si>
  <si>
    <t>Solicitud de autorizaciones</t>
  </si>
  <si>
    <t>Licencias de cambio de régimen de propiedad</t>
  </si>
  <si>
    <t>Otros similares</t>
  </si>
  <si>
    <t>Construcciones provisionales</t>
  </si>
  <si>
    <t>Para movimientos en tierra</t>
  </si>
  <si>
    <t>Para ocupación en vía pública con materiales de construcción</t>
  </si>
  <si>
    <t>Para reconstrucción, reestructuración o adaptación</t>
  </si>
  <si>
    <t>Para remodelación</t>
  </si>
  <si>
    <t>Para instalar tapiales provisionales en la vía pública</t>
  </si>
  <si>
    <t>Para acotamiento de predios baldíos bardados en colindancia</t>
  </si>
  <si>
    <t>Para demolición</t>
  </si>
  <si>
    <t>Construcción de estacionamientos para usos no habitacionales</t>
  </si>
  <si>
    <t>Construcción de canchas y áreas deportivas</t>
  </si>
  <si>
    <t>Construcción de albercas</t>
  </si>
  <si>
    <t>Construcción de inmuebles</t>
  </si>
  <si>
    <t>Licencias de construcción, reconstrucción, reparación o demolición de obras</t>
  </si>
  <si>
    <t>Tableros publicitarios</t>
  </si>
  <si>
    <t>Otros eventuales</t>
  </si>
  <si>
    <t>Estructurales eventuales</t>
  </si>
  <si>
    <t>Salientes eventuales</t>
  </si>
  <si>
    <t>Adosado o pintado eventuales</t>
  </si>
  <si>
    <t>Otros permanentes</t>
  </si>
  <si>
    <t>Estructurales permanentes</t>
  </si>
  <si>
    <t>Saliente permanente</t>
  </si>
  <si>
    <t>Adosado o pintado permanente</t>
  </si>
  <si>
    <t>Licencias para anuncios</t>
  </si>
  <si>
    <t>Extensión de horario de servicio</t>
  </si>
  <si>
    <t>Venta en bailes o espectáculos</t>
  </si>
  <si>
    <t>Tendejones</t>
  </si>
  <si>
    <t>Salones de baile</t>
  </si>
  <si>
    <t>Salón para fiestas</t>
  </si>
  <si>
    <t xml:space="preserve">Restaurantes </t>
  </si>
  <si>
    <t>Expendio de bebidas alcohólicas</t>
  </si>
  <si>
    <t>Discotecas</t>
  </si>
  <si>
    <t>Clubes y centros recreativos</t>
  </si>
  <si>
    <t>Cervecería o centro botanero</t>
  </si>
  <si>
    <t>Centros nocturnos</t>
  </si>
  <si>
    <t>Casinos</t>
  </si>
  <si>
    <t>Cantinas</t>
  </si>
  <si>
    <t>Cabarets</t>
  </si>
  <si>
    <t>Bar</t>
  </si>
  <si>
    <t>Agencias, depósitos y distribuciones</t>
  </si>
  <si>
    <t>Licencias para giros de bebidas alcohólicas</t>
  </si>
  <si>
    <t>OTROS DERECHOS</t>
  </si>
  <si>
    <t>Multas</t>
  </si>
  <si>
    <t>ACCESORIOS</t>
  </si>
  <si>
    <t>Revisión y autorización de avalúos</t>
  </si>
  <si>
    <t>Dictámenes catastrales</t>
  </si>
  <si>
    <t>Deslindes catastrales</t>
  </si>
  <si>
    <t>Informes catastrales</t>
  </si>
  <si>
    <t>Certificaciones catastrales</t>
  </si>
  <si>
    <t>Copias de planos</t>
  </si>
  <si>
    <t>Servicios de la dirección de catastro</t>
  </si>
  <si>
    <t>Certificados o autorizaciones especiales</t>
  </si>
  <si>
    <t>Certificado de operatividad a establecimientos para espectáculos públicos</t>
  </si>
  <si>
    <t>Dictamen de trazo, uso y destino</t>
  </si>
  <si>
    <t>Dictámenes de uso y destino</t>
  </si>
  <si>
    <t>Expedición y certificación de planos</t>
  </si>
  <si>
    <t>Certificado de habitabilidad de inmueble</t>
  </si>
  <si>
    <t>Certificado de alcoholemia</t>
  </si>
  <si>
    <t>Certificado médico veterinario zootecnista</t>
  </si>
  <si>
    <t>Certificado médico prenupcial</t>
  </si>
  <si>
    <t>Certificado de residencia</t>
  </si>
  <si>
    <t>Extractos de actas</t>
  </si>
  <si>
    <t>Certificación de inexistencia</t>
  </si>
  <si>
    <t>Expedición de certificados, certificaciones, constancias o copias certificadas</t>
  </si>
  <si>
    <t>Certificación de firmas</t>
  </si>
  <si>
    <t>Certificaciones</t>
  </si>
  <si>
    <t>Anotaciones e inserciones en actas</t>
  </si>
  <si>
    <t>Servicios a domicilio</t>
  </si>
  <si>
    <t>Servicios en oficina</t>
  </si>
  <si>
    <t>Registro civil</t>
  </si>
  <si>
    <t>Otros servicios prestados por el rastro municipal</t>
  </si>
  <si>
    <t>Venta de productos obtenidos en el rastro</t>
  </si>
  <si>
    <t>Servicios de matanza de ganado en el rastro municipal</t>
  </si>
  <si>
    <t>Acarreo de carnes en camiones del municipio</t>
  </si>
  <si>
    <t>Sello de inspección sanitaria</t>
  </si>
  <si>
    <t>Autorización de la introducción de ganado al rastro en horas extraordinarias</t>
  </si>
  <si>
    <t>Autorización de salida de animales del rastro</t>
  </si>
  <si>
    <t>Autorización de matanza de aves</t>
  </si>
  <si>
    <t>Autorización de matanza de ganado</t>
  </si>
  <si>
    <t>Rastro</t>
  </si>
  <si>
    <t>Conexión o reconexión al servicio de agua potable y alcantarillado</t>
  </si>
  <si>
    <t>Aprovechamiento de la infraestructura básica existente</t>
  </si>
  <si>
    <t>20% para el saneamiento de las aguas residuales</t>
  </si>
  <si>
    <t>Servicio medido uso no doméstico</t>
  </si>
  <si>
    <t>Servicio medido uso doméstico</t>
  </si>
  <si>
    <t>Servicios en localidades tarifa mínima</t>
  </si>
  <si>
    <t>Servicio en predios baldíos de cuota fija</t>
  </si>
  <si>
    <t>Servicio no doméstico de cuota fija</t>
  </si>
  <si>
    <t>Servicio doméstico de cuota fija</t>
  </si>
  <si>
    <t>Agua y alcantarillado</t>
  </si>
  <si>
    <t>Otros servicios similares</t>
  </si>
  <si>
    <t>Por utilizar tiraderos municipales</t>
  </si>
  <si>
    <t>Servicio exclusivo de camiones de aseo</t>
  </si>
  <si>
    <t>Recolección y traslado de basura, desechos o desperdicios peligrosos</t>
  </si>
  <si>
    <t>Recolección y traslado de basura, desechos o desperdicios no peligrosos</t>
  </si>
  <si>
    <t>Aseo público contratado</t>
  </si>
  <si>
    <t>Traslado de cadáveres fuera del municipio</t>
  </si>
  <si>
    <t>Cremación</t>
  </si>
  <si>
    <t>Exhumaciones</t>
  </si>
  <si>
    <t>Servicios de sanidad</t>
  </si>
  <si>
    <t>Autorización para construcción en la vía pública</t>
  </si>
  <si>
    <t>Autorización para romper pavimento, banquetas o machuelos</t>
  </si>
  <si>
    <t>Medición de terrenos</t>
  </si>
  <si>
    <t>Servicios por obra</t>
  </si>
  <si>
    <t>DERECHOS POR PRESTACIÓN DE SERVICIOS</t>
  </si>
  <si>
    <t>DERECHOS A LOS HIDROCARBUROS</t>
  </si>
  <si>
    <t>DERECHOS POR EL USO, GOCE, APROVECHAMIENTO O EXPLOTACIÓN DE BIENES DE DOMINIO PÚBLICO</t>
  </si>
  <si>
    <t>DERECHOS</t>
  </si>
  <si>
    <t>Por servicios públicos</t>
  </si>
  <si>
    <t>Contribuciones especiales</t>
  </si>
  <si>
    <t>Otras transmisiones</t>
  </si>
  <si>
    <t>Terrenos en regularización</t>
  </si>
  <si>
    <t>Adquisición en copropiedad</t>
  </si>
  <si>
    <t>Adquisición de departamentos, viviendas y casas para habitación</t>
  </si>
  <si>
    <t>Transmisiones patrimoniales</t>
  </si>
  <si>
    <t>CONTRIBUCIONES DE MEJORAS</t>
  </si>
  <si>
    <t>OTRAS CUOTAS Y APORTACIONES PARA LA SEGURIDAD SOCIAL</t>
  </si>
  <si>
    <t>CUOTAS DE AHORRO PARA EL RETIRO</t>
  </si>
  <si>
    <t xml:space="preserve">CUOTAS PARA EL SEGURO SOCIAL </t>
  </si>
  <si>
    <t>APORTACIONES PARA FONDOS DE VIVIENDA</t>
  </si>
  <si>
    <t>CUOTAS Y APORTACIONES DE SEGURIDAD SOCIAL</t>
  </si>
  <si>
    <t>Impuestos extraordinarios</t>
  </si>
  <si>
    <t>OTROS IMPUESTOS</t>
  </si>
  <si>
    <t>IMPUESTOS ECOLÓGICOS</t>
  </si>
  <si>
    <t>IMPUESTOS SOBRE NÓMINAS Y ASIMILABLES</t>
  </si>
  <si>
    <t>IMPUESTOS AL COMERCIO EXTERIOR</t>
  </si>
  <si>
    <t>IMPUESTO SOBRE LA PRODUCCIÓN, EL CONSUMO Y LAS TRANSACCIONES</t>
  </si>
  <si>
    <t>Ampliación de inmuebles</t>
  </si>
  <si>
    <t>Reconstrucción de inmuebles</t>
  </si>
  <si>
    <t>Impuestos sobre negocios jurídicos</t>
  </si>
  <si>
    <t>Impuesto predial</t>
  </si>
  <si>
    <t>IMPUESTOS SOBRE EL PATRIMONIO</t>
  </si>
  <si>
    <t>Otros espectáculos</t>
  </si>
  <si>
    <t>Palenques</t>
  </si>
  <si>
    <t>Peleas de gallos</t>
  </si>
  <si>
    <t>Taurino</t>
  </si>
  <si>
    <t>Ópera</t>
  </si>
  <si>
    <t>Ballet</t>
  </si>
  <si>
    <t>Espectáculos teatrales</t>
  </si>
  <si>
    <t>Otros espectáculos deportivos</t>
  </si>
  <si>
    <t>Béisbol</t>
  </si>
  <si>
    <t>Futbol</t>
  </si>
  <si>
    <t>Lucha libre</t>
  </si>
  <si>
    <t>Funciones de box</t>
  </si>
  <si>
    <t>Conciertos y audiciones musicales</t>
  </si>
  <si>
    <t>Función de circo</t>
  </si>
  <si>
    <t>Impuestos sobre espectáculos</t>
  </si>
  <si>
    <t>IMPUESTOS SOBRE LOS INGRESOS</t>
  </si>
  <si>
    <t>IMPUESTOS</t>
  </si>
  <si>
    <t>FN</t>
  </si>
  <si>
    <t>SF</t>
  </si>
  <si>
    <t>OG</t>
  </si>
  <si>
    <t>TG</t>
  </si>
  <si>
    <t>Descripción</t>
  </si>
  <si>
    <t>Aportaciones previstas en leyes y decretos compensatorias a entidades federativas y municipios</t>
  </si>
  <si>
    <t>Instalación, reparación y mantenimiento de mobiliario y equipo de administración, educacional y recreativo</t>
  </si>
  <si>
    <t>Difusión por radio, televisión y otros medios de mensajes sobre programas y actividades gubernamentales</t>
  </si>
  <si>
    <t>Difusión por radio,  televisión y otros medios de mensajes comerciales para promover la venta de bienes o servicios</t>
  </si>
  <si>
    <t>TRANSFERENCIAS  AL RESTO DEL SECTOR PÚBLICO</t>
  </si>
  <si>
    <t>Transferencias otorgadas a entidades paraestatales no empresariales y no financieras</t>
  </si>
  <si>
    <t xml:space="preserve">Transferencias otorgadas para instituciones paraestatales públicas financieras  </t>
  </si>
  <si>
    <t>Transferencias otorgadas a entidades federativas y municipios</t>
  </si>
  <si>
    <t>Subsidios para cubrir diferenciales de tasas de interés</t>
  </si>
  <si>
    <t>Subsidios a la prestación de servicios públicos</t>
  </si>
  <si>
    <t>Transferencias internas otorgadas a fideicomisos públicos financieros</t>
  </si>
  <si>
    <t>Ayudas sociales a instituciones sin fines de lucro</t>
  </si>
  <si>
    <t>Trasferencias a fideicomisos públicos de entidades paraestatales no empresariales y no financieras</t>
  </si>
  <si>
    <t>Transferencias a fideicomisos públicos de entidades paraestatales empresariales y no financieras</t>
  </si>
  <si>
    <t>Construcción de obras para el abastecimiento de agua, petróleo, gas, electricidad y telecomunicaciones</t>
  </si>
  <si>
    <t>Construcción de obras para  el abastecimiento de agua,  petróleo, gas, electricidad y telecomunicaciones</t>
  </si>
  <si>
    <t>Estudios, formulación y evaluación de proyectos productivos no incluidos en conceptos anteriores de este capítulo</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</si>
  <si>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</si>
  <si>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</si>
  <si>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 en entidades paraestatales no empresariales y no financieras con fines de política económica</t>
  </si>
  <si>
    <t>Acciones  y participaciones de capital en instituciones paraestatales públicas financieras con fines de política económica</t>
  </si>
  <si>
    <t>Acciones y participaciones de capital en organismos internacionales con fines de política económica</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</si>
  <si>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</si>
  <si>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</si>
  <si>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</si>
  <si>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Gasto corriente</t>
  </si>
  <si>
    <t>Gasto de capital</t>
  </si>
  <si>
    <t>2% o 3% para la infraestructura básica existente</t>
  </si>
  <si>
    <t>F</t>
  </si>
  <si>
    <t>GOBIERNO</t>
  </si>
  <si>
    <t>LEGISLACIÓN</t>
  </si>
  <si>
    <t>JUSTICIA</t>
  </si>
  <si>
    <t>COORDINACIÓN DE LA POLÍTICA DE GOBIERNO</t>
  </si>
  <si>
    <t>RELACIONES EXTERIORES</t>
  </si>
  <si>
    <t>ASUNTOS FINANCIEROS Y HACENDARIOS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</si>
  <si>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</si>
  <si>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</si>
  <si>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</si>
  <si>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</si>
  <si>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</si>
  <si>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</si>
  <si>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</si>
  <si>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</si>
  <si>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</si>
  <si>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</si>
  <si>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</si>
  <si>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</si>
  <si>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</si>
  <si>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</si>
  <si>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TURISMO</t>
  </si>
  <si>
    <t>TRANSACCIONES DE LA DEUDA PÚBLICA / COSTO FINANCIERO DE LA DEUDA</t>
  </si>
  <si>
    <t>TRANSFERENCIAS, PARTICIPACIONES Y APORTACIONES ENTRE DIFERENTES NIVELES Y ÓRDENES DE GOBIERNO</t>
  </si>
  <si>
    <t>SANEAMIENTO DEL SISTEMA FINANCIERO</t>
  </si>
  <si>
    <t>ADEUDOS DE EJERCICIOS FISCALES ANTERIORES</t>
  </si>
  <si>
    <t>Definición</t>
  </si>
  <si>
    <t>Asignaciones destinadas a cubrir las percepciones correspondientes al personal de carácter permanente.</t>
  </si>
  <si>
    <t>Son los gastos de consumo y/o de operación, el arrendamiento de la propiedad y las transferencias otorgadas a los otros componentes institucionales del sistema económico para financiar gastos de esas características.</t>
  </si>
  <si>
    <t>Son los gastos destinados a la inversión de capital y las transferencias a los otros componentes institucionales del sistema económico que se efectúan para financiar gastos de éstos con tal propósito.</t>
  </si>
  <si>
    <t>Comprende la amortización de la deuda adquirida y disminución de pasivos con el sector privado, público y externo.</t>
  </si>
  <si>
    <t>Incluye la planeación, formulación, diseño, e implantación de la política exterior en los ámbitos bilaterales y multilaterales, así como la promoción de la cooperación internacional y la ejecución de acciones culturales de igual tipo.</t>
  </si>
  <si>
    <t>Comprende el diseño y ejecución de los asuntos relativos a cubrir todas las acciones inherentes a los asuntos financieros y hacendarios.</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</si>
  <si>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</si>
  <si>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Comprende otros asuntos sociales no comprendidos en las funciones anteriores.</t>
  </si>
  <si>
    <t>Comprende las acciones relativas a la iniciativa, revisión, elaboración, aprobación, emisión y difusión de leyes, reglamentos y acuerdos; así como la fiscalización de la cuenta pública, entre otras.</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</si>
  <si>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</si>
  <si>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Comprende las acciones enfocadas a la formulación y establecimiento de las directrices, lineamientos de acción y estrategias de gobierno.</t>
  </si>
  <si>
    <t>Comprende la administración, gestión o apoyo de programas, actividades y proyectos relacionados con la formulación, administración, coordinación, ejecución y vigilancia de políticas relacionadas con la urbanización, desarrollos comunitarios, abastecimiento de agua, alumbrado público y servicios comunitarios, investigación y desarrollo relacionados con la vivienda y los servicios comunitarios, así como la producción y difusión de información general, documentación técnica y estadísticas relacionadas con la vivienda y los servicios comunitarios.</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</si>
  <si>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</si>
  <si>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</si>
  <si>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</si>
  <si>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Transferencias, participaciones y aportaciones entre diferentes niveles y órdenes de gobierno que son de carácter general y no están asignadas a una función determinada.</t>
  </si>
  <si>
    <t>Comprende el apoyo financiero a las operaciones y programas para atender la problemática de pago de los deudores del Sistema Bancario Nacional e impulsar el saneamiento financiero.</t>
  </si>
  <si>
    <t>Comprende el comercio, distribución, almacenamiento y depósito y otras industrias no incluidas en funciones anteriores. Incluye las actividades y prestación de servicios relacionados con asuntos económicos no consideradas en las funciones anteriores.</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</si>
  <si>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</si>
  <si>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</si>
  <si>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Asignaciones para remuneraciones al personal que desempeña sus servicios en el ejército, fuerza aérea y armada nacionales.</t>
  </si>
  <si>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</si>
  <si>
    <t>Asignaciones destinadas a cubrir las percepciones correspondientes al personal de carácter eventual.</t>
  </si>
  <si>
    <t>Asignaciones destinadas a cubrir las remuneraciones para el pago al personal de carácter transitorio que preste sus servicios en los entes públicos.</t>
  </si>
  <si>
    <t>Asignaciones destinadas a cubrir las remuneraciones a profesionistas de las diversas carreras o especialidades técnicas que presten su servicio social en los entes públicos.</t>
  </si>
  <si>
    <t>Asignaciones destinadas a cubrir percepciones adicionales y especiales, así como las gratificaciones que se otorgan tanto al personal de carácter permanente como transitorio.</t>
  </si>
  <si>
    <t>Asignaciones adicionales como complemento al sueldo del personal al servicio de los entes públicos, por años de servicios efectivos prestados, de acuerdo con la legislación aplicable.</t>
  </si>
  <si>
    <t>Asignaciones al personal que tenga derecho a vacaciones o preste sus servicios en domingo; aguinaldo o gratificación de fin de año al personal civil y militar al servicio de los entes públicos.</t>
  </si>
  <si>
    <t>Asignaciones destinadas a cubrir las percepciones que se otorgan a los servidores públicos bajo el esquema de compensaciones que determinen las disposiciones aplicables.</t>
  </si>
  <si>
    <t>Remuneraciones adicionales que se cubre al personal militar en activo en atención al incremento en el costo de la vida o insalubridad del lugar donde preste sus servicios.</t>
  </si>
  <si>
    <t>Incluye retribución a los empleados de los entes públicos por su participación en la vigilancia del cumplimiento de las leyes y custodia de valores.</t>
  </si>
  <si>
    <t>Asignaciones destinadas a cubrir la aportación de los entes públicos, por concepto de seguridad social, en los términos de la legislación vigente.</t>
  </si>
  <si>
    <t>Asignaciones destinadas a cubrir las aportaciones que corresponden a los entes públicos para proporcionar vivienda a su personal, de acuerdo con las disposiciones legales vigentes.</t>
  </si>
  <si>
    <t>Asignaciones destinadas a cubrir los montos de las aportaciones de los entes públicos a favor del Sistema para el Retiro, correspondientes a los trabajadores al servicio de los mismos.</t>
  </si>
  <si>
    <t>Asignaciones destinadas a cubrir otras prestaciones sociales y económicas, a favor del personal, de acuerdo con las disposiciones legales vigentes y/o acuerdos contractuales respectivos.</t>
  </si>
  <si>
    <t>Asignaciones destinadas a cubrir el costo de otras prestaciones que los entes públicos otorgan en beneficio de sus empleados, siempre que no correspondan a las prestaciones a que se refiere la partida 154 Prestaciones contractuales.</t>
  </si>
  <si>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</si>
  <si>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</si>
  <si>
    <t>Asignaciones para remuneraciones a los Diputados, Senadores, Asambleístas, Regidores y Síndicos.</t>
  </si>
  <si>
    <t>Remuneraciones por adscripción laboral en el extranjero</t>
  </si>
  <si>
    <t>Retribución a los representantes de los trabajadores y de los patrones en la Junta de Conciliación y Arbitraje</t>
  </si>
  <si>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</si>
  <si>
    <t>Asignaciones por remuneraciones a que tenga derecho el personal de los entes públicos por servicios prestados en horas que se realizan excediendo la duración máxima de la jornada de trabajo, guardias o turnos opcionales.</t>
  </si>
  <si>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</si>
  <si>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</si>
  <si>
    <t>Asignaciones destinadas a cubrir el costo de las prestaciones que los entes públicos otorgan en beneficio de sus empleados, de conformidad con las condiciones generales de trabajo o los contratos colectivos de trabajo.</t>
  </si>
  <si>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</si>
  <si>
    <t>Suma</t>
  </si>
  <si>
    <t>Nombre de la unidad responsable</t>
  </si>
  <si>
    <t>Capítulo 1000</t>
  </si>
  <si>
    <t>Capítulo 2000</t>
  </si>
  <si>
    <t>Capítulo 3000</t>
  </si>
  <si>
    <t>Capítulo 4000</t>
  </si>
  <si>
    <t>Capítulo 5000</t>
  </si>
  <si>
    <t>Capítulo 6000</t>
  </si>
  <si>
    <t>Capítulo 7000</t>
  </si>
  <si>
    <t>Capítulo 8000</t>
  </si>
  <si>
    <t>Capítulo 9000</t>
  </si>
  <si>
    <t>PP</t>
  </si>
  <si>
    <t>RECURSOS PROPIOS</t>
  </si>
  <si>
    <t>Otros</t>
  </si>
  <si>
    <t>PROGRAMAS FEDERALES</t>
  </si>
  <si>
    <t>PROGRAMAS ESTATALES</t>
  </si>
  <si>
    <t>EMPRÉSTITOS</t>
  </si>
  <si>
    <t>Empréstitos a la banca comercial</t>
  </si>
  <si>
    <t>Empréstitos a la banca oficial</t>
  </si>
  <si>
    <t>Empréstitos a particulares</t>
  </si>
  <si>
    <t>OTROS</t>
  </si>
  <si>
    <t>OR</t>
  </si>
  <si>
    <t>Agrupa las asignaciones destinadas a la adquisición de toda clase de insumos y suministros requeridos para la prestación de bienes y servicios y para el desempeño de las actividades administrativas.</t>
  </si>
  <si>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</si>
  <si>
    <t>Asignaciones destinadas a la adquisición de materiales utilizados en la impresión, reproducción y encuadernación, tales como: fijadores, tintas, pastas, logotipos y demás materiales y útiles para el mismo fin. Incluye rollos fotográficos.</t>
  </si>
  <si>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</si>
  <si>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</si>
  <si>
    <t>Asignaciones destinadas a la adquisición de todo tipo de material didáctico así como materiales y suministros necesarios para las funciones educativas.</t>
  </si>
  <si>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</si>
  <si>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</si>
  <si>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</si>
  <si>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</si>
  <si>
    <t>Asignaciones destinadas a la adquisición de insumos textiles como materias primas en estado natural, transformadas o semi-transformadas, que se utilizan en los procesos productivos, diferentes a las contenidas en las demás partidas de este Clasificador.</t>
  </si>
  <si>
    <t>Asignaciones destinadas a la adquisición de papel, cartón e impresos como materias primas en estado natural, transformadas o semi-transformadas, que se utilizan en los procesos productivos, diferentes a las contenidas en las demás partidas de este Clasificador.</t>
  </si>
  <si>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</si>
  <si>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</si>
  <si>
    <t>Asignaciones destinadas a la adquisición de cuero, piel, plástico y hule como materias primas en estado natural, transformadas o semi-transformadas, que se utilizan en los procesos productivos, diferentes a las contenidas en las demás partidas de este Clasificador.</t>
  </si>
  <si>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</si>
  <si>
    <t>Asignaciones destinadas a la adquisición de materiales y artículos utilizados en la construcción, reconstrucción, ampliación, adaptación, mejora, conservación, reparación y mantenimiento de bienes inmuebles.</t>
  </si>
  <si>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</si>
  <si>
    <t>Asignaciones destinadas a la adquisición de cemento blanco, gris y especial, pega azulejo y productos de concreto.</t>
  </si>
  <si>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</si>
  <si>
    <t>Asignaciones destinadas a la adquisición de madera y sus derivados.</t>
  </si>
  <si>
    <t>Asignaciones destinadas a la adquisición de vidrio plano, templado, inastillable y otros vidrios laminados; espejos; envases y artículos de vidrio y fibra de vidrio.</t>
  </si>
  <si>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</si>
  <si>
    <t>Asignaciones destinadas a la adquisición de materiales para el acondicionamiento de las obras públicas y bienes inmuebles, tales como: tapices, pisos, persianas y demás accesorios.</t>
  </si>
  <si>
    <t>Asignaciones destinadas a la adquisición de sustancias, productos químicos y farmacéuticos de aplicación humana o animal; así como toda clase de materiales y suministros médicos y de laboratorio.</t>
  </si>
  <si>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</si>
  <si>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</si>
  <si>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</si>
  <si>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</si>
  <si>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</si>
  <si>
    <t>Asignaciones destinadas a la adquisición de productos químicos derivados de la coquización del carbón y las briquetas de carbón. Excluye el carbón utilizado como materia prima.</t>
  </si>
  <si>
    <t>Asignaciones destinadas a la adquisición de vestuario y sus accesorios, blancos, artículos deportivos; así como prendas de protección personal diferentes a las de seguridad.</t>
  </si>
  <si>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</si>
  <si>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</si>
  <si>
    <t>Asignaciones destinadas a la adquisición todo tipo de blancos: batas, colchas, sábanas, fundas, almohadas, toallas, cobertores, colchones y colchonetas, entre otros.</t>
  </si>
  <si>
    <t>Asignaciones destinadas a la adquisición de materiales, sustancias explosivas y prendas de protección personal necesarias en los programas de seguridad.</t>
  </si>
  <si>
    <t>Asignaciones destinadas a la adquisición de toda clase de suministros propios de la industria militar y de seguridad pública tales como: municiones, espoletas, cargas, granadas, cartuchos, balas, entre otros.</t>
  </si>
  <si>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</si>
  <si>
    <t>Asignaciones destinadas a la adquisición de toda clase de refacciones, accesorios, herramientas menores y demás bienes de consumo del mismo género, necesarios para la conservación de los bienes muebles e inmuebles.</t>
  </si>
  <si>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</si>
  <si>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</si>
  <si>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</si>
  <si>
    <t>Asignaciones destinadas a la adquisición de refacciones y accesorios para todo tipo de aparatos e instrumentos médicos y de laboratorio.</t>
  </si>
  <si>
    <t>Asignaciones destinadas a cubrir la adquisición de refacciones para todo tipo de equipos de defensa y seguridad referidos en la partida 551 Equipo de defensa y seguridad, entre otros.</t>
  </si>
  <si>
    <t>Asignaciones destinadas a la adquisición de instrumental complementario y repuestos menores no considerados en las partidas anteriores.</t>
  </si>
  <si>
    <t>Capítulo</t>
  </si>
  <si>
    <t>1000</t>
  </si>
  <si>
    <t>2000</t>
  </si>
  <si>
    <t>3000</t>
  </si>
  <si>
    <t>4000</t>
  </si>
  <si>
    <t>5000</t>
  </si>
  <si>
    <t>6000</t>
  </si>
  <si>
    <t>7000</t>
  </si>
  <si>
    <t>8000</t>
  </si>
  <si>
    <t>9000</t>
  </si>
  <si>
    <t>Asignaciones destinadas a cubrir el costo de todo tipo de servicios que se contraten con particulares o instituciones del propio sector público; así como los servicios oficiales requeridos para el desempeño de actividades vinculadas con la función pública.</t>
  </si>
  <si>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</si>
  <si>
    <t>Asignaciones destinadas a cubrir el importe de la contratación, instalación y consumo de energía eléctrica, necesarias para el funcionamiento de las instalaciones oficiales. Incluye alumbrado público.</t>
  </si>
  <si>
    <t>Asignaciones destinadas al suministro de gas al consumidor final por ductos, tanque estacionario o de cilindros.</t>
  </si>
  <si>
    <t>Asignaciones destinadas al pago de servicio telefónico convencional nacional e internacional, mediante redes alámbricas, incluido el servicio de fax, requerido en el desempeño de funciones oficiales.</t>
  </si>
  <si>
    <t>Asignaciones destinadas al pago de servicios de telecomunicaciones inalámbricas o telefonía celular, requeridos para el desempeño de funciones oficiales.</t>
  </si>
  <si>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</si>
  <si>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</si>
  <si>
    <t>Asignaciones destinadas al pago del servicio postal nacional e internacional, gubernamental y privado a través de los establecimientos de mensajería y paquetería y servicio telegráfico nacional e internacional, requeridos en el desempeño de funciones oficiales.</t>
  </si>
  <si>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</si>
  <si>
    <t>Asignaciones destinadas a cubrir erogaciones por concepto de arrendamiento de: edificios, locales, terrenos, maquinaria y equipo, vehículos, intangibles y otros análogos.</t>
  </si>
  <si>
    <t>Asignaciones destinadas a cubrir el alquiler de terrenos.</t>
  </si>
  <si>
    <t>Asignaciones destinadas a cubrir el alquiler de toda clase de edificios e instalaciones como: viviendas y edificaciones no residenciales, salones para convenciones, oficinas y locales comerciales, teatros, estudios, auditorios, bodegas, entre otros.</t>
  </si>
  <si>
    <t>Asignaciones destinadas a cubrir el alquiler de toda clase de equipo e instrumental médico y de laboratorio.</t>
  </si>
  <si>
    <t>Asignaciones destinadas a cubrir el alquiler de toda clase de equipo de transporte, ya sea terrestre, aeroespacial, marítimo, lacustre y fluvial.</t>
  </si>
  <si>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</si>
  <si>
    <t>Asignaciones destinadas a cubrir el importe que corresponda por el uso de patentes y marcas, representaciones comerciales e industriales, regalías por derechos de autor, membresías, así como licencias de uso de programas de cómputo y su actualización.</t>
  </si>
  <si>
    <t>Asignaciones destinadas a cubrir el importe que corresponda por los derechos sobre bienes en régimen de arrendamiento financiero.</t>
  </si>
  <si>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</si>
  <si>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</si>
  <si>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</si>
  <si>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</si>
  <si>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</si>
  <si>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</si>
  <si>
    <t>Asignaciones destinadas a cubrir las erogaciones por servicios de monitoreo de personas, objetos o procesos tanto de inmuebles de los entes públicos como de lugares de dominio público prestados por instituciones de seguridad.</t>
  </si>
  <si>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</si>
  <si>
    <t>Asignaciones destinadas a cubrir el costo de servicios tales como: fletes y maniobras; almacenaje, embalaje y envase; así como servicios bancarios y financieros; seguros patrimoniales; comisiones por ventas.</t>
  </si>
  <si>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</si>
  <si>
    <t>Asignaciones destinadas a cubrir los gastos por servicios de cobranza, investigación crediticia y recopilación de información sobre solvencia financiera de personas o negocios.</t>
  </si>
  <si>
    <t>Asignaciones destinadas a cubrir el pago de servicios financieros por guarda, custodia, traslado de valores y otros gastos inherentes a la recaudación.</t>
  </si>
  <si>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</si>
  <si>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</si>
  <si>
    <t>Asignaciones destinadas a cubrir el costo de los servicios de almacenamiento, embalaje, desembalaje, envase y desenvase de toda clase de objetos, artículos, materiales, mobiliario, entre otros.</t>
  </si>
  <si>
    <t>Asignaciones destinadas a cubrir el pago de comisiones a personas físicas, ya sean: profesionistas, técnico, expertos o peritos, así como a las personas morales, con las cuáles se tenga celebrado contrato respectivo, por los servicios de venta prestados a los entes públicos.</t>
  </si>
  <si>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</si>
  <si>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</si>
  <si>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</si>
  <si>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</si>
  <si>
    <t>Asignaciones destinadas a cubrir los gastos por servicios de instalación, reparación y mantenimiento de equipo e instrumental médico y de laboratorio.</t>
  </si>
  <si>
    <t>Asignaciones destinadas a cubrir los gastos por servicios de reparación y mantenimiento del equipo de transporte terrestre, aeroespacial, marítimo, lacustre y fluvial e instalación de equipos en los mismos, propiedad o al servicio de los entes públicos.</t>
  </si>
  <si>
    <t>Asignaciones destinadas a cubrir los gastos por servicios de reparación y mantenimiento del equipo de defensa y seguridad.</t>
  </si>
  <si>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</si>
  <si>
    <t>Asignaciones destinadas a cubrir los gastos por control y exterminación de plagas, instalación y mantenimiento de áreas verdes como la plantación, fertilización y poda de árboles, plantas y hierbas.</t>
  </si>
  <si>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</si>
  <si>
    <t>Asignaciones destinadas a cubrir los gastos por diseño y conceptualización de campañas de comunicación, preproducción, producción y copiado.</t>
  </si>
  <si>
    <t>Asignaciones destinadas a cubrir gastos por concepto de revelado o impresión de fotografía.</t>
  </si>
  <si>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</si>
  <si>
    <t>Asignaciones destinadas a cubrir el gasto por creación, difusión y transmisión de contenido de interés general o específico a través de internet exclusivamente.</t>
  </si>
  <si>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</si>
  <si>
    <t>Asignaciones destinadas a cubrir los servicios de traslado, instalación y viáticos del personal, cuando por el desempeño de sus labores propias o comisiones de trabajo, requieran trasladarse a lugares distintos al de su adscripción.</t>
  </si>
  <si>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</si>
  <si>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</si>
  <si>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</si>
  <si>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</si>
  <si>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</si>
  <si>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</si>
  <si>
    <t>Asignaciones destinadas a cubrir el pago de servicios básicos distintos de los señalados en las partidas de este concepto, tales como pensiones de estacionamiento, entre otros, requeridos en el desempeño de funciones oficiales.</t>
  </si>
  <si>
    <t>Asignaciones destinadas a cubrir los servicios relacionados con la celebración de actos y ceremonias oficiales realizadas por los entes públicos; así como los gastos de representación y los necesarios para las oficinas establecidas en el exterior.</t>
  </si>
  <si>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</si>
  <si>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</si>
  <si>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</si>
  <si>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</si>
  <si>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</si>
  <si>
    <t>Asignaciones destinadas a cubrir los servicios que correspondan a este capítulo, no previstos expresamente en las partidas antes descritas.</t>
  </si>
  <si>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</si>
  <si>
    <t>Asignaciones destinadas a cubrir los impuestos y/o derechos que cause la adquisición de toda clase de bienes o servicios en el extranjero.</t>
  </si>
  <si>
    <t>Asignaciones destinadas a cubrir el pago de obligaciones o indemnizaciones derivadas de resoluciones emitidas por autoridad competente.</t>
  </si>
  <si>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</si>
  <si>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</si>
  <si>
    <t>Recaudación propia</t>
  </si>
  <si>
    <t>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t>
  </si>
  <si>
    <t>Asignaciones destinadas, en su caso, a los entes públicos contenidos en el Presupuesto de Egresos con el objeto de sufragar gastos inherentes a sus atribuciones.</t>
  </si>
  <si>
    <t>Asignaciones presupuestarias destinadas al Poder Ejecutivo, con el objeto de financiar gastos inherentes a sus atribuciones.</t>
  </si>
  <si>
    <t>Asignaciones presupuestarias destinadas al Poder Legislativo, con el objeto de financiar gastos inherentes a sus atribuciones.</t>
  </si>
  <si>
    <t>Asignaciones presupuestarias destinadas al Poder Judicial, con el objeto de financiar gastos inherentes a sus atribuciones.</t>
  </si>
  <si>
    <t>Asignaciones presupuestarias destinadas a Órganos Autónomos, con el objeto de financiar gastos inherentes a sus atribuciones.</t>
  </si>
  <si>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</si>
  <si>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</si>
  <si>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</si>
  <si>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</si>
  <si>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</si>
  <si>
    <t>Asignaciones destinadas, en su caso, a entes públicos, otorgados por otros, con el objeto de sufragar gastos inherentes a sus atribuciones.</t>
  </si>
  <si>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</si>
  <si>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</si>
  <si>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</si>
  <si>
    <t>Asignaciones que no suponen la contraprestación de bienes o servicios, que se otorgan a fideicomisos de entidades federativas y municipios para que ejecuten acciones que se le han encomendado.</t>
  </si>
  <si>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</si>
  <si>
    <t>Asignaciones destinadas a promover y fomentar la producción y transformación de bienes y servicios.</t>
  </si>
  <si>
    <t>Asignaciones destinadas a las empresas para promover la comercialización y distribución de los bienes y servicios básicos.</t>
  </si>
  <si>
    <t>Asignaciones destinadas a las empresas para mantener y promover la inversión de los sectores social y privado en actividades económicas estratégicas.</t>
  </si>
  <si>
    <t>Asignaciones destinadas a las empresas para promover la prestación de servicios públicos.</t>
  </si>
  <si>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</si>
  <si>
    <t>Asignaciones destinadas a otorgar subsidios a través de sociedades hipotecarias, fondos y fideicomisos, para la construcción y adquisición de vivienda, preferentemente a tasas de interés social.</t>
  </si>
  <si>
    <t>Asignaciones destinadas a las empresas para mantener un menor nivel en los precios de bienes y servicios de consumo básico que distribuyen los sectores económicos.</t>
  </si>
  <si>
    <t>Asignaciones que los entes públicos otorgan a personas, instituciones y diversos sectores de la población para propósitos sociales.</t>
  </si>
  <si>
    <t>Asignaciones destinadas al auxilio o ayudas especiales que no revisten carácter permanente, que los entes públicos otorgan a personas u hogares para propósitos sociales.</t>
  </si>
  <si>
    <t>Asignaciones destinadas a becas y otras ayudas para programas de formación o capacitación acordadas con personas.</t>
  </si>
  <si>
    <t>Asignaciones destinadas para la atención de gastos corrientes de establecimientos de enseñanza.</t>
  </si>
  <si>
    <t>Asignaciones destinadas al desarrollo de actividades científicas o académicas. Incluye las erogaciones corrientes de los investigadores.</t>
  </si>
  <si>
    <t>Asignaciones destinadas al auxilio y estímulo de acciones realizadas por instituciones sin fines de lucro que contribuyan a la consecución de los objetivos del ente público otorgante.</t>
  </si>
  <si>
    <t>Asignaciones destinadas a promover el cooperativismo.</t>
  </si>
  <si>
    <t>Asignaciones destinadas a cubrir erogaciones que realizan los institutos electorales a los partidos políticos.</t>
  </si>
  <si>
    <t>Asignaciones destinadas a atender a la población por contingencias y desastres naturales, así como las actividades relacionadas con su prevención, operación y supervisión.</t>
  </si>
  <si>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</si>
  <si>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</si>
  <si>
    <t>Asignaciones para el pago a jubilados, que cubre el Gobierno Federal, Estatal y Municipal, o bien el Instituto de Seguridad Social correspondiente, conforme al régimen legal establecido, así como los pagos adicionales derivados de compromisos contractuales a personal retirado.</t>
  </si>
  <si>
    <t>Asignaciones que se otorgan a fideicomisos, mandatos y otros análogos para que por cuenta de los entes públicos ejecuten acciones que éstos les han encomendado.</t>
  </si>
  <si>
    <t>Asignaciones que no suponen la contraprestación de bienes o servicios que se otorgan a fideicomisos del Poder Ejecutivo no incluidos en el Presupuesto de Egresos para que por cuenta de los entes públicos ejecuten acciones que éstos les han encomendado.</t>
  </si>
  <si>
    <t>Asignaciones que no suponen la contraprestación de bienes o servicios que se otorgan a Fideicomisos del Poder Judicial no incluidos en el Presupuesto de Egresos para que por cuenta de los entes públicos ejecuten acciones que éstos les han encomendado.</t>
  </si>
  <si>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</si>
  <si>
    <t>Asignaciones internas, que no suponen la contraprestación de bienes o servicios, destinada a fideicomisos empresariales y no financieros, con el objeto de financiar parte de los gastos inherentes a sus funciones.</t>
  </si>
  <si>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</si>
  <si>
    <t>Asignaciones que se otorgan para cubrir cuotas y aportaciones a instituciones y órganos internacionales. Derivadas de acuerdos, convenios o tratados celebrados por los entes públicos.</t>
  </si>
  <si>
    <t>Asignaciones que no suponen la contraprestación de bienes o servicios, se otorgan para cubrir cuotas y aportaciones a gobiernos extranjeros, derivadas de acuerdos, convenios o tratados celebrados por los entes públicos.</t>
  </si>
  <si>
    <t>Asignaciones que no suponen la contraprestación de bienes o servicios, se otorgan para cubrir cuotas y aportaciones a organismos internacionales, derivadas de acuerdos, convenios o tratados celebrados por los entes públicos.</t>
  </si>
  <si>
    <t>Asignaciones que no suponen la contraprestación de bienes o servicios, se otorgan para cubrir cuotas y aportaciones al sector privado externo, derivadas de acuerdos, convenios o tratados celebrados por los entes públicos.</t>
  </si>
  <si>
    <t>Aportaciones de terceros para obras o servicios</t>
  </si>
  <si>
    <t>Del fondo de Insfraestructura social Municipal 1998</t>
  </si>
  <si>
    <t>Del fondo de Fortalecimiento social Muncipal 1998</t>
  </si>
  <si>
    <t>Del fondo de Insfraestructura social Municipal 1999</t>
  </si>
  <si>
    <t>Del fondo de Fortalecimiento social Muncipal 1999</t>
  </si>
  <si>
    <t>Del fondo de Insfraestructura social Municipal 2000</t>
  </si>
  <si>
    <t>Del fondo de Fortalecimiento social Muncipal 2000</t>
  </si>
  <si>
    <t>Del fondo de Insfraestructura social Municipal 2001</t>
  </si>
  <si>
    <t>Del fondo de Fortalecimiento social Muncipal 2001</t>
  </si>
  <si>
    <t>Del fondo de Insfraestructura social Municipal 2002</t>
  </si>
  <si>
    <t>Del fondo de Fortalecimiento social Muncipal 2002</t>
  </si>
  <si>
    <t>Del fondo de Insfraestructura social Municipal 2003</t>
  </si>
  <si>
    <t>Del fondo de Fortalecimiento social Muncipal 2004</t>
  </si>
  <si>
    <t>Del fondo de Fortalecimiento social Muncipal 2003</t>
  </si>
  <si>
    <t>Del fondo de Insfraestructura social Municipal 2004</t>
  </si>
  <si>
    <t>Del fondo de Insfraestructura social Municipal 2005</t>
  </si>
  <si>
    <t>Del fondo de Fortalecimiento social Muncipal 2005</t>
  </si>
  <si>
    <t>Del fondo de Insfraestructura social Municipal 2006</t>
  </si>
  <si>
    <t>Del fondo de Fortalecimiento social Muncipal 2006</t>
  </si>
  <si>
    <t>Del fondo de Insfraestructura social Municipal 2007</t>
  </si>
  <si>
    <t>Del fondo de Fortalecimiento social Muncipal 2007</t>
  </si>
  <si>
    <t>Del fondo de Insfraestructura social Municipal 2008</t>
  </si>
  <si>
    <t>Del fondo de Fortalecimiento social Muncipal 2008</t>
  </si>
  <si>
    <t>Del fondo de Insfraestructura social Municipal 2009</t>
  </si>
  <si>
    <t>Del fondo de Fortalecimiento social Muncipal 2009</t>
  </si>
  <si>
    <t>Del fondo de Insfraestructura social Municipal 2010</t>
  </si>
  <si>
    <t>Del fondo de Fortalecimiento social Muncipal 2010</t>
  </si>
  <si>
    <t>Del fondo de Insfraestructura social Municipal 2011</t>
  </si>
  <si>
    <t>Del fondo de Fortalecimiento social Muncipal 2011</t>
  </si>
  <si>
    <t>Aportaciones de la Federación para obras o servicos</t>
  </si>
  <si>
    <t>Aportaciones del Estado para obras o servicos</t>
  </si>
  <si>
    <t>HABITAT</t>
  </si>
  <si>
    <t>AHORRO, SUBSIO Y CRÉDITO PARA LA VIVIENDA</t>
  </si>
  <si>
    <t>MICROREGIONES</t>
  </si>
  <si>
    <t>3X1 PARA MIGRANTES</t>
  </si>
  <si>
    <t>EMPLEO TEMPORAL</t>
  </si>
  <si>
    <t>VIVIENDA RURAL</t>
  </si>
  <si>
    <t>OPCIONES PRODUCTIVAS</t>
  </si>
  <si>
    <t>RESCATE DE ESPACIOS PUBLICOS</t>
  </si>
  <si>
    <t>EXCEDENTES PETROLEROS</t>
  </si>
  <si>
    <t>FONAPO</t>
  </si>
  <si>
    <t>SUBSEMUN</t>
  </si>
  <si>
    <t>CONADE</t>
  </si>
  <si>
    <t>CONACULTURA</t>
  </si>
  <si>
    <t>PRODDER</t>
  </si>
  <si>
    <t>APAZU</t>
  </si>
  <si>
    <t>INCA RURAL/SINACATRI</t>
  </si>
  <si>
    <t>CONADEP/CEDIPIEM</t>
  </si>
  <si>
    <t>OTROS RECURSOS FEDERALES</t>
  </si>
  <si>
    <t>Recursos de Empresas Privadas</t>
  </si>
  <si>
    <t>Recursos de Convenios Intermunicipales</t>
  </si>
  <si>
    <t>Recursos de otros fondos y Convenios</t>
  </si>
  <si>
    <t>Fondos Internacionales</t>
  </si>
  <si>
    <t>Otros Empréstitos</t>
  </si>
  <si>
    <t>IMPORTE</t>
  </si>
  <si>
    <t>RECURSOS           PROPIOS</t>
  </si>
  <si>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</si>
  <si>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</si>
  <si>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</si>
  <si>
    <t>Asignaciones destinadas a todo tipo de muebles ensamblados, tapizados, sofás-cama, sillones reclinables, muebles de mimbre, ratán y bejuco y materiales similares, cocinas y sus partes. Excepto muebles de oficina y estantería.</t>
  </si>
  <si>
    <t>Asignaciones destinadas a cubrir adquisición de obras y colecciones de carácter histórico y cultural de manera permanente de bienes artísticos y culturales como colecciones de pinturas, esculturas, cuadros, etc.</t>
  </si>
  <si>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</si>
  <si>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</si>
  <si>
    <t>Asignaciones destinadas a la adquisición de equipos educacionales y recreativos, tales como: equipos y aparatos audiovisuales, aparatos de gimnasia, proyectores, cámaras fotográficas, entre otros. Incluye refacciones y accesorios mayores correspondientes a este concepto.</t>
  </si>
  <si>
    <t>Asignaciones destinadas a la adquisición de equipos, tales como: proyectores, micrófonos, grabadores, televisores, entre otros.</t>
  </si>
  <si>
    <t>Asignaciones destinadas a la adquisición de aparatos, tales como: aparatos y equipos de gimnasia y prácticas deportivas, entre otros.</t>
  </si>
  <si>
    <t>Asignaciones destinadas a la adquisición de cámaras fotográficas, equipos y accesorios fotográficos y aparatos de proyección y de video, entre otros.</t>
  </si>
  <si>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</si>
  <si>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</si>
  <si>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</si>
  <si>
    <t>Asignaciones destinadas a la adquisición de toda clase de equipo de transporte terrestre, ferroviario, aéreo, aeroespacial, marítimo, lacustre, fluvial y auxiliar de transporte. Incluye refacciones y accesorios mayores correspondientes a este concepto.</t>
  </si>
  <si>
    <t>Asignaciones destinadas a la adquisición de automóviles, camionetas de carga ligera, furgonetas, minivans, autobuses y microbuses de pasajeros, camiones de carga, de volteo, revolvedores y tracto-camiones, entre otros.</t>
  </si>
  <si>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</si>
  <si>
    <t>Asignaciones destinadas a la adquisición de aviones y demás objetos que vuelan, incluso motores, excluye navegación y medición.</t>
  </si>
  <si>
    <t>Asignaciones destinadas a la adquisición de equipo para el transporte ferroviario, tales como: locomotoras, vagones de pasajeros y de carga, transporte urbano en vías (metro y tren ligero), vehículos ferroviarios para mantenimiento. Excluye equipo de señalización férrea.</t>
  </si>
  <si>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</si>
  <si>
    <t>Asignaciones destinadas a la adquisición de otros equipos de transporte no clasificados en las partidas anteriores, tales como: bicicletas, motocicletas, entre otros.</t>
  </si>
  <si>
    <t>Asignaciones destinadas a la adquisición de maquinaria y equipo necesario para el desarrollo de las funciones de seguridad pública. Incluye refacciones y accesorios mayores correspondientes a este concepto.</t>
  </si>
  <si>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</si>
  <si>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</si>
  <si>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</si>
  <si>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</si>
  <si>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</si>
  <si>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</si>
  <si>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</si>
  <si>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</si>
  <si>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</si>
  <si>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</si>
  <si>
    <t>Asignaciones destinadas a la adquisición de toda clase de especies animales y otros seres vivos, tanto para su utilización en el trabajo como para su fomento, exhibición y reproducción.</t>
  </si>
  <si>
    <t>Asignaciones destinadas a la adquisición de ganado bovino en todas sus fases: producción de carne, cría y explotación de ganado bovino para reemplazos de ganado bovino lechero.</t>
  </si>
  <si>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</si>
  <si>
    <t>Asignaciones destinadas a la adquisición de ovinos y caprinos.</t>
  </si>
  <si>
    <t>Asignaciones destinadas a la adquisición de peces y acuicultura, tales como: animales acuáticos en ambientes controlados (peces, moluscos, crustáceos, camarones y reptiles). Excluye acuicultura vegetal.</t>
  </si>
  <si>
    <t>Asignaciones destinadas a la adquisición de equinos, tales como: caballos, mulas, burros y otros. Excluye servicio de pensión para equinos.</t>
  </si>
  <si>
    <t>Asignaciones destinadas a la adquisición de especies menores y de zoológico, tales como: abejas, colmenas, conejos, chinchillas, zorros, perros, gatos, gallos de pelea, aves de ornato, cisnes, pavos reales, flamencos, gusanos de seda, llamas, venados, animales de laboratorio, entre otros.</t>
  </si>
  <si>
    <t>Asignaciones destinadas a la adquisición de árboles y plantas que se utilizan repetida o continuamente durante más de un año para producir otros bienes.</t>
  </si>
  <si>
    <t>Asignaciones destinadas a la adquisición de otros activos biológicos, tales como: semen como material productivo y todos los que sean capaces de experimentar transformaciones biológicas para convertirlos en otros activos biológicos.</t>
  </si>
  <si>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</si>
  <si>
    <t>Asignaciones destinadas a la adquisición de tierras, terrenos y predios urbanos baldíos, campos con o sin mejoras necesarios para los usos propios de los entes públicos.</t>
  </si>
  <si>
    <t>Asignaciones destinadas a la adquisición de viviendas que son edificadas principalmente como residencias requeridos por los entes públicos para sus actividades. Incluye: garajes y otras estructuras asociadas requeridas.</t>
  </si>
  <si>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</si>
  <si>
    <t>Asignaciones destinadas a cubrir el costo de los bienes inmuebles adquiridos por los entes públicos no incluidos o especificados en los conceptos y partidas del presente capítulo.</t>
  </si>
  <si>
    <t>Asignaciones para la adquisición de derechos por el uso de activos de propiedad industrial, comercial, intelectual y otros, como por ejemplo: software, licencias, patentes, marcas, derechos, concesiones y franquicias.</t>
  </si>
  <si>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</si>
  <si>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</si>
  <si>
    <t>Asignaciones destinadas a cubrir los gastos generados por el uso de nombres comerciales, símbolos o emblemas que identifiquen un producto o conjunto de productos, que otorgan derechos de exclusividad para su uso o explotación, por parte de los entes públicos.</t>
  </si>
  <si>
    <t>Asignaciones destinadas para atender los gastos generados por el uso de obras técnicas, culturales, de arte o musicales, u otras pertenecientes a personas jurídicas o naturales, nacionales o extranjeras.</t>
  </si>
  <si>
    <t>Asignaciones destinadas a cubrir la adquisición del derecho de explotación por un lapso de tiempo determinado de bienes y servicios por parte de una empresa a otra.</t>
  </si>
  <si>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</si>
  <si>
    <t>Asignaciones destinadas a la adquisición de permisos informáticos e intelectuales.</t>
  </si>
  <si>
    <t>Asignaciones destinadas a la adquisición de permisos para realizar negocios en general o un negocio o profesión en particular.</t>
  </si>
  <si>
    <t>Asignaciones destinadas atenderá cubrir los gastos generados por concepto de otros activos intangibles, no incluidos en partidas específicas anteriores.</t>
  </si>
  <si>
    <t>Asignaciones destinadas a obras por contrato y proyectos productivos y acciones de fomento. Incluye los gastos en estudios de pre-inversión y preparación del proyecto.</t>
  </si>
  <si>
    <t>Asignaciones destinadas para construcciones en bienes de dominio público de acuerdo con lo establecido en el art. 7 de la Ley General de Bienes Nacionales y otras leyes aplicables. Incluye los gastos en estudios de pre-inversión y preparación del proyecto.</t>
  </si>
  <si>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</si>
  <si>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</si>
  <si>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</si>
  <si>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</si>
  <si>
    <t>Asignaciones destinadas al 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</si>
  <si>
    <t>Asignaciones destinadas a la realización de instalaciones eléctricas, hidrosanitarias, de gas, aire acondicionado, calefacción, instalaciones electromecánicas y otras instalaciones de construcciones, Incluye los gastos en estudios de pre-inversión y preparación del proyecto.</t>
  </si>
  <si>
    <t>Asignaciones para construcciones en bienes inmuebles propiedad de los entes público. Incluye los gastos en estudios de pre inversión y preparación del proyecto.</t>
  </si>
  <si>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</si>
  <si>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</si>
  <si>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</si>
  <si>
    <t>Asignaciones destinadas a la realización de instalaciones eléctricas, hidro-sanitarias, de gas, aire acondicionado, calefacción, instalaciones electromecánicas y otras instalaciones de construcciones. Incluye los gastos en estudios de pre-inversión y preparación del proyecto.</t>
  </si>
  <si>
    <t>Erogaciones realizadas por los entes públicos con la finalidad de ejecutar proyectos de desarrollo productivo, económico y social y otros. Incluye el costo de la preparación de proyectos.</t>
  </si>
  <si>
    <t>TOTAL DE EGRESOS</t>
  </si>
  <si>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</si>
  <si>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</si>
  <si>
    <t>Asignaciones destinadas a otorgar créditos directos al sector social y privado, para la adquisición de toda clase de bienes muebles e inmuebles, así como para la construcción y reconstrucción de obras e instalaciones, cuando se apliquen en actividades productivas.</t>
  </si>
  <si>
    <t>Asignaciones destinadas a otorgar créditos directos a municipios, para la adquisición de toda clase de bienes muebles e inmuebles, así como para la construcción y reconstrucción de obras e instalaciones, cuando se apliquen en actividades productivas.</t>
  </si>
  <si>
    <t>Asignaciones para aportar capital directo o mediante la adquisición de acciones u otros valores representativos de capital a entidades paraestatales y empresas privadas; así como a organismos nacionales e internacionales.</t>
  </si>
  <si>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</si>
  <si>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</si>
  <si>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</si>
  <si>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</si>
  <si>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</si>
  <si>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</si>
  <si>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</si>
  <si>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</si>
  <si>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</si>
  <si>
    <t>Asignaciones destinadas a financiar la adquisición de títulos y valores representativos de deuda. Excluye los depósitos temporales efectuados en el mercado de valores o de capitales por la intermediación de instituciones financieras.</t>
  </si>
  <si>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</si>
  <si>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</si>
  <si>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</si>
  <si>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</si>
  <si>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</si>
  <si>
    <t>Asignaciones destinadas a la concesión de préstamos a entes públicos y al sector privado.</t>
  </si>
  <si>
    <t>Asignaciones destinadas para la concesión de préstamos a entidades paraestatales no empresariales y no financieras con fines de política económica.</t>
  </si>
  <si>
    <t>Asignaciones destinadas a la concesión de préstamos a entidades paraestatales empresariales y no financieras con fines de política económica.</t>
  </si>
  <si>
    <t>Asignaciones destinadas a la concesión de préstamos a instituciones paraestatales públicas financieras con fines de política económica.</t>
  </si>
  <si>
    <t>Asignaciones destinadas a la concesión de préstamos a entidades federativas y municipios con fines de política económica.</t>
  </si>
  <si>
    <t>Asignaciones destinadas a la concesión de préstamos al sector privado, tales como: préstamos al personal, a sindicatos y demás erogaciones recuperables, con fines de política económica.</t>
  </si>
  <si>
    <t>Asignaciones destinadas a la concesión de préstamos al sector externo con fines de política económica.</t>
  </si>
  <si>
    <t>Asignaciones destinadas para la concesión de préstamos entre entes públicos con fines de gestión de liquidez.</t>
  </si>
  <si>
    <t>Asignaciones destinadas para la concesión de préstamos al sector privado con fines de gestión de liquidez.</t>
  </si>
  <si>
    <t>Asignaciones destinadas para la concesión de préstamos al sector externo con fines de gestión de liquidez.</t>
  </si>
  <si>
    <t>Asignaciones a fideicomisos, mandatos y otros análogos para constituir o incrementar su patrimonio.</t>
  </si>
  <si>
    <t>Asignaciones destinadas para construir o incrementar los fideicomisos del Poder Ejecutivo, con fines de política económica.</t>
  </si>
  <si>
    <t>Asignaciones destinadas para construir o incrementar los fideicomisos del Poder Legislativo, con fines de política económica.</t>
  </si>
  <si>
    <t>Asignaciones destinadas para construir o incrementar los fideicomisos del Poder Judicial, con fines de política económica.</t>
  </si>
  <si>
    <t>Asignaciones destinadas para construir o incrementar los fideicomisos públicos no empresariales y no financieros, con fines de política económica.</t>
  </si>
  <si>
    <t>Asignaciones destinadas para construir o incrementar los fideicomisos públicos empresariales y no financieros, con fines de política económica.</t>
  </si>
  <si>
    <t>Asignaciones destinadas para construir o incrementar a fideicomisos públicos financieros, con fines de política económica.</t>
  </si>
  <si>
    <t>Asignaciones a fideicomisos a favor de entidades federativas, con fines de política económica.</t>
  </si>
  <si>
    <t>Asignaciones a fideicomisos de municipios con fines de política económica.</t>
  </si>
  <si>
    <t>Asignaciones a fideicomisos de empresas privadas y particulares con fines de política económica.</t>
  </si>
  <si>
    <t>Asignaciones destinadas a inversiones financieras no comprendidas en conceptos anteriores, tales como: la inversión en capital de trabajo en instituciones que se ocupan de actividades comerciales como son las tiendas y farmacias del ISSSTE e instituciones similares.</t>
  </si>
  <si>
    <t>Asignaciones destinadas a colocaciones a largo plazo en moneda nacional.</t>
  </si>
  <si>
    <t>Asignaciones destinadas a colocaciones financieras a largo plazo en moneda extranjera.</t>
  </si>
  <si>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</si>
  <si>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</si>
  <si>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</si>
  <si>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</si>
  <si>
    <t>Asignaciones de recursos previstos en el Presupuesto de Egresos por concepto de las estimaciones de participaciones  en los ingresos federales que conforme a la Ley de Coordinación Fiscal correspondan a las haciendas públicas de los estados, municipios y Distrito Federal.</t>
  </si>
  <si>
    <t>Asignaciones que prevén estimaciones por el porcentaje del importe total que se distribuye entre las  entidades federativas y de la parte correspondiente en materia de derechos.</t>
  </si>
  <si>
    <t>Recursos de los estados a los municipios que se derivan del Sistema Nacional de Coordinación Fiscal, así como las que correspondan a sistemas estatales de coordinación fiscal determinados por las leyes correspondientes.</t>
  </si>
  <si>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</si>
  <si>
    <t>Asignaciones destinadas a cubrir los incentivos derivados de convenios de colaboración administrativa  que se celebren con otros órdenes de gobierno</t>
  </si>
  <si>
    <t>Recursos que corresponden a las entidades federativas y municipios que se derivan del Sistema Nacional de Coordinación Fiscal, de conformidad a lo establecido por el capítulo V de la Ley de Coordinación Fiscal.</t>
  </si>
  <si>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</si>
  <si>
    <t>Asignaciones destinadas a cubrir las aportaciones anuales para cada familia beneficiaria del Sistema de Protección Social en Salud, conforme al porcentaje y, en su caso, las actualizaciones que se determinen conforme a la Ley General de Salud.</t>
  </si>
  <si>
    <t>Recursos destinados a compensar la disminución en ingresos participables a las entidades federativas y municipios.</t>
  </si>
  <si>
    <t>Recursos asignados a un ente público y reasignado por éste a otro a través de convenios para su ejecución.</t>
  </si>
  <si>
    <t>Asignaciones destinadas a los convenios que celebran los entes públicos con el propósito de reasignar la ejecución de funciones, programas o proyectos federales y, en su caso, recursos humanos o materiales.</t>
  </si>
  <si>
    <t>Asignaciones destinadas a los convenios que  celebran los entes públicos con el propósito de descentralizar la ejecución de funciones, programas o proyectos federales y, en su caso, recursos humanos o materiales.</t>
  </si>
  <si>
    <t>Asignaciones destinadas a otros convenios no especificados en las partidas anteriores que celebran los entes públicos.</t>
  </si>
  <si>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</si>
  <si>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</si>
  <si>
    <t>Asignaciones destinadas a cubrir el pago principal derivado de los créditos contraídos en moneda nacional con instituciones de crédito establecidas en el territorio nacional.</t>
  </si>
  <si>
    <t>Asignaciones para el pago del principal derivado de la colocación de valores por los entes públicos en territorio nacional.</t>
  </si>
  <si>
    <t>Asignaciones para la amortización de financiamientos contraídos con arrendadoras nacionales o en el que su pago esté convenido en moneda nacional.</t>
  </si>
  <si>
    <t>Asignaciones destinadas a cubrir el pago del principal, derivado de los créditos contraídos en moneda extranjera con bancos establecidos fuera del territorio nacional.</t>
  </si>
  <si>
    <t>Asignaciones destinadas a cubrir el pago del principal de los financiamientos contratados con el Banco Internacional de Reconstrucción y Fomento, el Banco Interamericano de Desarrollo y otras instituciones análogas.</t>
  </si>
  <si>
    <t>Asignaciones para el pago del principal derivado de los financiamientos otorgados por gobiernos extranjeros a través de sus instituciones de crédito.</t>
  </si>
  <si>
    <t>Asignaciones para el pago del principal derivado de la colocación de títulos y valores mexicanos en los mercados extranjeros.</t>
  </si>
  <si>
    <t>Asignaciones para la amortización de financiamientos contraídos con arrendadoras extranjeras en el que su pago esté convenido en moneda extranjera.</t>
  </si>
  <si>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</si>
  <si>
    <t>Asignaciones destinadas al pago de intereses derivados de los créditos contratados con instituciones de crédito nacionales.</t>
  </si>
  <si>
    <t>Asignaciones destinadas al pago de intereses por la colocación de títulos y valores gubernamentales colocados en territorio nacional.</t>
  </si>
  <si>
    <t>Asignaciones destinadas al pago de intereses derivado de la contratación de arrendamientos financieros nacionales.</t>
  </si>
  <si>
    <t>Asignaciones destinadas al pago de intereses derivados de créditos contratados con la banca comercial externa.</t>
  </si>
  <si>
    <t>Asignaciones destinadas al pago de intereses por la contratación de financiamientos con el Banco Internacional de Reconstrucción y Fomento, el Banco Interamericano de Desarrollo y otras instituciones análogas.</t>
  </si>
  <si>
    <t>Asignaciones destinadas al pago de intereses por la contratación de financiamientos otorgados por gobiernos extranjeros, a través de sus instituciones de crédito.</t>
  </si>
  <si>
    <t>Asignaciones destinadas al pago de intereses por la colocación de títulos y valores mexicanos en los mercados extranjeros.</t>
  </si>
  <si>
    <t>Asignaciones destinadas al pago de intereses por concepto de arrendamientos financieros contratados con arrendadoras extranjeras en el que su pago esté establecido en moneda extranjera.</t>
  </si>
  <si>
    <t>Asignaciones destinadas a cubrir las comisiones derivadas de los diversos créditos o financiamientos autorizados o ratificados por el Congreso de la Unión, pagaderos en el interior y exterior del país, tanto en moneda nacional como extranjera.</t>
  </si>
  <si>
    <t>Asignaciones destinadas al pago de obligaciones derivadas del servicio de la deuda contratada en territorio nacional.</t>
  </si>
  <si>
    <t>Asignaciones destinadas al pago de obligaciones derivadas del servicio de la deuda contratada fuera del territorio nacional.</t>
  </si>
  <si>
    <t>Asignaciones destinadas a cubrir los gastos derivados de los diversos créditos o financiamientos autorizados o ratificados por el Congreso de la Unión, pagaderos en el interior y exterior del país, tanto en moneda nacional como extranjera.</t>
  </si>
  <si>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</si>
  <si>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</si>
  <si>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</si>
  <si>
    <t>Asignaciones destinadas al apoyo de los ahorradores y deudores de la banca y del saneamiento del sistema financiero nacional.</t>
  </si>
  <si>
    <t>Asignaciones para cubrir compromisos derivados de programas de apoyo y saneamiento del sistema financiero nacional.</t>
  </si>
  <si>
    <t>Asignaciones, destinadas a cubrir compromisos por la aplicación de programas de apoyo a ahorradores y deudores.</t>
  </si>
  <si>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</si>
  <si>
    <t>Amortización de la deuda y disminución de pasivos</t>
  </si>
  <si>
    <t>Infraestructura</t>
  </si>
  <si>
    <t>Fortalecimiento</t>
  </si>
  <si>
    <t>3x1 Estatal</t>
  </si>
  <si>
    <t>Mejoramiento de casa o de vivienda</t>
  </si>
  <si>
    <t>PACE</t>
  </si>
  <si>
    <t>Electrificación en poblados rural y colonias pobres</t>
  </si>
  <si>
    <t>Rehabilitación de imagen urbana en municipios</t>
  </si>
  <si>
    <t>Desarrollo regional (FONDEREG)</t>
  </si>
  <si>
    <t>Zonas deserticas</t>
  </si>
  <si>
    <t>Otros programas estatales</t>
  </si>
  <si>
    <t>Urbano</t>
  </si>
  <si>
    <t>Rústico</t>
  </si>
  <si>
    <t>Otros impuestos</t>
  </si>
  <si>
    <t>Plazo de créditos fiscales</t>
  </si>
  <si>
    <t>Notificación de requerimiento de pago</t>
  </si>
  <si>
    <t>Otros  accesorios</t>
  </si>
  <si>
    <t>PRODUCTOS</t>
  </si>
  <si>
    <t>PRODUCTOS DE CAPITAL</t>
  </si>
  <si>
    <t>APROVECHAMIENTOS</t>
  </si>
  <si>
    <t>Subsidio municipal</t>
  </si>
  <si>
    <t>Otros subsidios</t>
  </si>
  <si>
    <t>APROVECHAMIENTOS DE CAPITAL</t>
  </si>
  <si>
    <t>Bienes vacantes</t>
  </si>
  <si>
    <t>Subsidio</t>
  </si>
  <si>
    <t>Reintegros</t>
  </si>
  <si>
    <t>Participaciones</t>
  </si>
  <si>
    <t>INGRESOS DERIVADOS DE FINANCIAMIENTO</t>
  </si>
  <si>
    <t>ENDEUDAMIENTO INTERNO</t>
  </si>
  <si>
    <t>ENDEUDAMIENTO EXTERNO</t>
  </si>
  <si>
    <t>Fideicomisos</t>
  </si>
  <si>
    <t>Mandatos</t>
  </si>
  <si>
    <t>Efectivo</t>
  </si>
  <si>
    <t>Especie</t>
  </si>
  <si>
    <t>LI</t>
  </si>
  <si>
    <t>TI</t>
  </si>
  <si>
    <t>TOTAL DE INGRESOS</t>
  </si>
  <si>
    <t>Convenios</t>
  </si>
  <si>
    <t>DESCRIPCIÓN</t>
  </si>
  <si>
    <t>RT</t>
  </si>
  <si>
    <t>Ingresos de Gestión</t>
  </si>
  <si>
    <t>Participaciones, Aportaciones, Transferencias, Asignaciones, Subsidios y Otras Ayudas</t>
  </si>
  <si>
    <t>Otros Ingresos</t>
  </si>
  <si>
    <t>Son las contribuciones establecidas  en ley que deben pagar las personas físicas y morales que se encuentran en la situación jurídica o de hecho prevista por la misma y que sean distintas de las aportaciones de seguridad social, contribuciones de mejoras y derechos.</t>
  </si>
  <si>
    <t>Son las establecidas en Ley a cargo de las personas físicas y morales que se beneficien de manera directa por obras públicas.</t>
  </si>
  <si>
    <t>Son contraprestaciones por los servicios que preste el Estado en sus funciones de derecho privado, así como por el uso, aprovechamiento o enajenación de bienes del dominio privado.</t>
  </si>
  <si>
    <t>Son los ingresos que percibe el Estado por funciones de derecho público distintos de las contribuciones, de los ingresos derivados de financiamientos y de los que obtengan los organismos descentralizados y las empresas de participación estatal.</t>
  </si>
  <si>
    <t>Son recursos propios que obtienen las diversas entidades que conforman el sector paraestatal y gobierno central por sus actividades de producción y/o comercialización.</t>
  </si>
  <si>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</si>
  <si>
    <t>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t>
  </si>
  <si>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</si>
  <si>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</si>
  <si>
    <t>Asignaciones destinadas a cubrir los estímulos al personal de los entes públicos por productividad, desempeño, calidad, acreditación por titulación de licenciatura, años de servicio, puntualidad y asistencia, entre otros; de acuerdo con la normatividad aplicable.</t>
  </si>
  <si>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</si>
  <si>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</si>
  <si>
    <t>Asignaciones destinadas a la adquisición de materiales requeridos para el registro e identificación en trámites oficiales y servicios a la población, tales como: pasaportes, certificados especiales, formas valoradas, placas de tránsito, licencias de conducir, entre otras.</t>
  </si>
  <si>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</si>
  <si>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</si>
  <si>
    <t>Artículos o bienes no duraderos que adquiere la entidad para destinarlos a la comercialización de acuerdo con el giro normal de actividades del ente público.</t>
  </si>
  <si>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</si>
  <si>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</si>
  <si>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</si>
  <si>
    <t>Asignaciones destinadas a la adquisición de combustibles, lubricantes y aditivos de todo tipo, necesarios para el funcionamiento de vehículos de transporte terrestres, aéreos, marítimos, lacustres y fluviales; así como de maquinaria y equipo.</t>
  </si>
  <si>
    <t>Asignaciones destinadas a la adquisición de sustancias explosivas y sus accesorios (fusibles de seguridad y detonantes) tales como: pólvora, dinamita, cordita, trinitrotolueno, amatol, tetril, fulminantes, entre otros.</t>
  </si>
  <si>
    <t>Prendas de protección para seguridad pública y nacional</t>
  </si>
  <si>
    <t>Asignaciones destinadas a la adquisición de instrumental complementario y repuesto de edificios, tales como; candados, cerraduras, pasadores, chapas, llaves, manijas para puertas, herrajes y bisagras.</t>
  </si>
  <si>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</si>
  <si>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</si>
  <si>
    <t>Asignaciones destinadas a cubrir el alquiler de toda clase de mobiliario requerido en el cumplimiento de las funciones oficiales. Incluye bienes y equipos de tecnologías de la información, tales como: equipo de cómputo, impresoras y fotocopiadoras, entre otras.</t>
  </si>
  <si>
    <t>Servicios de apoyo administrativo, fotocopiado e impresión</t>
  </si>
  <si>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</si>
  <si>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</si>
  <si>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</si>
  <si>
    <t>Instalación, reparación y mantenimiento de maquinaria, otros equipos y herramienta</t>
  </si>
  <si>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</si>
  <si>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</si>
  <si>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</si>
  <si>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</si>
  <si>
    <t>Ayudas sociales a entidades de interés público</t>
  </si>
  <si>
    <t>Asignaciones que no suponen la contraprestación de bienes o servicios que se otorgan a fideicomisos del Poder Legislativo no incluidos en el Presupuesto de Egresos para que por cuenta de los entes públicos ejecuten acciones que éstos les han encomendado.</t>
  </si>
  <si>
    <t>Objetos de valor</t>
  </si>
  <si>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</si>
  <si>
    <t>Cámaras fotográficas y de video</t>
  </si>
  <si>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</si>
  <si>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</si>
  <si>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</si>
  <si>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</si>
  <si>
    <t>Asignaciones destinadas a los estudio,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</si>
  <si>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</si>
  <si>
    <t>Acciones y participaciones de capital en entidades paraestatales empresariales y no financieras con fines de política económica</t>
  </si>
  <si>
    <t>COMPRA DE TÍTULOS Y VALORES</t>
  </si>
  <si>
    <t>Acciones y participaciones de capital en el sector público con fines de gestión de la liquidez</t>
  </si>
  <si>
    <t>Concesión de préstamos al sector público con fines de gestión de liquidez</t>
  </si>
  <si>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</si>
  <si>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</si>
  <si>
    <t>INTERESES DE LA DEUDA PÚBLICA</t>
  </si>
  <si>
    <t>ACCIONES Y PARTICIPACIONES DE CAPITAL</t>
  </si>
  <si>
    <t>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t>
  </si>
  <si>
    <t>CONTRIBUCIÓN DE MEJORAS POR OBRAS PÚBLICAS</t>
  </si>
  <si>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t>
  </si>
  <si>
    <t>PROD. NO COMPRENDIDOS EN LAS FRACC. DE LA LEY DE ING. CAUSAD. EN EJERC. FISCALES ANT. PENDIENTES DE LIQUIDACIÓN O PAGO</t>
  </si>
  <si>
    <t>APROVECHAMIENTOS NO COMPRENDIDOS EN LAS FRACC. DE LA LEY DE ING. CAUSAD. EN EJER. FISCALES ANT. PEND. DE LIQUID. O PAGO</t>
  </si>
  <si>
    <t>INGRESOS POR VENTAS DE BIENES Y SERVICIOS</t>
  </si>
  <si>
    <t>INGRESOS POR VENTAS DE BIENES Y SERVICIOS PRODUCIDOS EN ESTABLECIMIENTOS DEL GOBIERNO CENTRAL</t>
  </si>
  <si>
    <t>INGRESOS DE OPERACIÓN DE ENTIDADES PARAESTATALES EMPRESARIALES</t>
  </si>
  <si>
    <t>INGRESOS POR VENTAS DE BIENES Y SERVICIOS DE ORGANISMOS DESCENTRALIZADOS</t>
  </si>
  <si>
    <t>No.</t>
  </si>
  <si>
    <t>GENERALES</t>
  </si>
  <si>
    <t>1.- Datos de recepción:</t>
  </si>
  <si>
    <t>2.- El documento es:</t>
  </si>
  <si>
    <t>Medio electrónico</t>
  </si>
  <si>
    <t xml:space="preserve">No. Oficialía: </t>
  </si>
  <si>
    <t>Complementaria</t>
  </si>
  <si>
    <t>Ordinaria</t>
  </si>
  <si>
    <t>anexó:</t>
  </si>
  <si>
    <t>Si</t>
  </si>
  <si>
    <t xml:space="preserve">Fecha de oficialía: </t>
  </si>
  <si>
    <t>Correspondiente al No. de oficialía:</t>
  </si>
  <si>
    <t>No</t>
  </si>
  <si>
    <t>3.- Oficio de remisión:</t>
  </si>
  <si>
    <t>Acta No.</t>
  </si>
  <si>
    <t>El acuerdo entregado es:</t>
  </si>
  <si>
    <t>Firmado por:</t>
  </si>
  <si>
    <t xml:space="preserve">Fecha: </t>
  </si>
  <si>
    <t>De fecha:</t>
  </si>
  <si>
    <t>Acta certificada</t>
  </si>
  <si>
    <t>Secretario Gral.</t>
  </si>
  <si>
    <t xml:space="preserve">Certificación </t>
  </si>
  <si>
    <t>A favor:</t>
  </si>
  <si>
    <t>IMPORTE TOTAL APROBADO</t>
  </si>
  <si>
    <t>En contra:</t>
  </si>
  <si>
    <t xml:space="preserve">Únicamente la aprobación </t>
  </si>
  <si>
    <t>EN EL PRESUPUESTO</t>
  </si>
  <si>
    <t>En abstención:</t>
  </si>
  <si>
    <t>Asistentes</t>
  </si>
  <si>
    <t xml:space="preserve">El importe aprobado </t>
  </si>
  <si>
    <t>Unanimidad</t>
  </si>
  <si>
    <t>Ausentes</t>
  </si>
  <si>
    <t xml:space="preserve">Mayoría </t>
  </si>
  <si>
    <t>5.- Observaciones:</t>
  </si>
  <si>
    <t>FORMATOS</t>
  </si>
  <si>
    <t>6.- Planeación:</t>
  </si>
  <si>
    <t>7.- Programación:</t>
  </si>
  <si>
    <t>8.- Presupuestación:</t>
  </si>
  <si>
    <t>CONTENIDO</t>
  </si>
  <si>
    <t>9.- Formato:</t>
  </si>
  <si>
    <t>10.- Inconsistencia:</t>
  </si>
  <si>
    <t>11.- Observaciones:</t>
  </si>
  <si>
    <t>FORMATO</t>
  </si>
  <si>
    <t>CONTRIBUCIONES ESPECIALES</t>
  </si>
  <si>
    <t>Clasificación por rubro de ingreso (CONAC)</t>
  </si>
  <si>
    <t>Clasificación por título de ingreso (LEY DE INGRESOS MUNICIPAL "JALISCO")</t>
  </si>
  <si>
    <t>PAGO DE ESTÍMULOS A SERVIDORES PÚBLICOS</t>
  </si>
  <si>
    <t>PRODUCTOS QUÍMICOS, FARMACÉUTICOS Y DE LABORATORIO</t>
  </si>
  <si>
    <t>Clasificación por tipo de ingresos</t>
  </si>
  <si>
    <t>Clasificación por origen del recurso</t>
  </si>
  <si>
    <t>INGRESOS DE GESTIÓN</t>
  </si>
  <si>
    <t>R</t>
  </si>
  <si>
    <t>Distribución</t>
  </si>
  <si>
    <t>T</t>
  </si>
  <si>
    <t>Refacciones y accesorios menores de mobiliario  y equipo de administración, educacional y recreativo</t>
  </si>
  <si>
    <t>SERVICIOS PROFESIONALES, CIENTÍFICOS, TÉCNICOS Y OTROS SERVICIOS</t>
  </si>
  <si>
    <t>SERVICIOS DE INSTALACIÓN, REPARACIÓN, MANTENIMIENTO Y CONSERVACIÓN</t>
  </si>
  <si>
    <t>SERVICIOS DE TRASLADO Y VIÁTICOS</t>
  </si>
  <si>
    <t>INVERSIÓN PÚBLICA</t>
  </si>
  <si>
    <t xml:space="preserve">AMORTIZACIÓN DE LA DEUDA PÚBLICA </t>
  </si>
  <si>
    <t>Clasificación por capítulo</t>
  </si>
  <si>
    <t>Clasificación por tipo de gasto</t>
  </si>
  <si>
    <t>GASTO CORRIENTE</t>
  </si>
  <si>
    <t>GASTO DE CAPÍTAL</t>
  </si>
  <si>
    <t>AMORTIZACIÓN DE LA DEUDA Y DISMINUCIÓN DE PASIVOS</t>
  </si>
  <si>
    <t>C</t>
  </si>
  <si>
    <t>Nombre de la Entidad:</t>
  </si>
  <si>
    <t>Titular de la entidad</t>
  </si>
  <si>
    <t>Responsable de las Finanzas</t>
  </si>
  <si>
    <t>4.- Acuerdo de la Autoridad:</t>
  </si>
  <si>
    <t>Votación:</t>
  </si>
  <si>
    <t>No. de Representantes:</t>
  </si>
  <si>
    <t>CONCEPTOS</t>
  </si>
  <si>
    <t>SUELDO BASE</t>
  </si>
  <si>
    <t>NOMBRE DE LA PLAZA</t>
  </si>
  <si>
    <t>ADSCRIPCIÓN DE LA PLAZA</t>
  </si>
  <si>
    <t>No. DE PLAZAS</t>
  </si>
  <si>
    <t>INDIVIDUAL MENSUAL</t>
  </si>
  <si>
    <t>GRUPAL MENSUAL</t>
  </si>
  <si>
    <t>GRUPAL ANUAL</t>
  </si>
  <si>
    <t>TOTAL DE LA PLANTILLA</t>
  </si>
  <si>
    <t>R E M A N E N T E</t>
  </si>
  <si>
    <t>I N G R E S O S</t>
  </si>
  <si>
    <t>E G R E S O S</t>
  </si>
  <si>
    <t>Plantilla de Personal de Carácter Permanente.</t>
  </si>
  <si>
    <t>Formato(s) de la Planeación.</t>
  </si>
  <si>
    <t>No. de documentos.</t>
  </si>
  <si>
    <t>Formato(s) de la Programación.</t>
  </si>
  <si>
    <t>Situación Hacendaria.</t>
  </si>
  <si>
    <t>El acta en su cuerpo expresa:</t>
  </si>
  <si>
    <t xml:space="preserve">El importe por capítulos </t>
  </si>
  <si>
    <t>Situación Hacendaria</t>
  </si>
  <si>
    <t>Presupuesto de Egresos Económica y por Objeto del Gasto</t>
  </si>
  <si>
    <t>Plantilla de Personal de Carácter Permanente</t>
  </si>
  <si>
    <t>No existe equilibrio entre la estimación del ingreso y el presupuesto de egresos para el ejercicio.</t>
  </si>
  <si>
    <t>En algunos rubros falta la estimación de ingresos, los cuales no puede dejar de presupuestarse.</t>
  </si>
  <si>
    <t>Asignaciones destinadas a cubrir la parte que corresponde a los entes públicos por concepto de prestaciones de seguridad social y primas de seguros, en beneficio del personal a su servicio, tanto de carácter permanente como transitorio.</t>
  </si>
  <si>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</si>
  <si>
    <t>Asignaciones destinadas a cubrir estímulos económicos a los servidores públicos de mando, enlace y operativos de los entes públicos, que establezcan las disposiciones aplicables, derivado del desempeño de sus funciones.</t>
  </si>
  <si>
    <t>Asignaciones destinadas a cubrir erogaciones por adquisición de productos a partir del hule o de resinas plásticas, perfiles, tubos y conexiones, productos laminados, placas espumas, envases y contenedores, entre otros productos. Incluye P.V.C.</t>
  </si>
  <si>
    <t>Asignaciones destinadas a la adquisición de todo tipo de artículos deportivos, tales como: balones, redes, trofeos, raquetas, guantes, entre otros, que los entes públicos realizan en cumplimiento de su función pública.</t>
  </si>
  <si>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</si>
  <si>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</si>
  <si>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</si>
  <si>
    <t>AHORRO, SUBSIDIO Y CRÉDITO PARA LA VIVIENDA</t>
  </si>
  <si>
    <t>RESCATE DE ESPACIOS PÚBLICOS</t>
  </si>
  <si>
    <t>Electrificación en poblados rurales y colonias pobres</t>
  </si>
  <si>
    <t>Zonas desérticas</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</si>
  <si>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</si>
  <si>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</si>
  <si>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Otras violaciones a la ley de ingresos, demás leyes y ordenamientos municipales</t>
  </si>
  <si>
    <t>Por obras públicas</t>
  </si>
  <si>
    <t>Inhumaciones y reinhumaciones</t>
  </si>
  <si>
    <t>Limpieza de lotes baldíos, jardines, prados, banquetas y similares</t>
  </si>
  <si>
    <t>Transferencias</t>
  </si>
  <si>
    <t>Estimación</t>
  </si>
  <si>
    <t>OTROS INGRESOS</t>
  </si>
  <si>
    <t>Extemporáneo</t>
  </si>
  <si>
    <t xml:space="preserve">Imprime la mayoría de los formatos </t>
  </si>
  <si>
    <t>Presupuesto de Egresos por Clasificación Económica y Objeto del Gasto.</t>
  </si>
  <si>
    <t>Presupuesto de Egresos por Clasificación Administrativa.</t>
  </si>
  <si>
    <t>Presupuesto de Egresos por Clasificación Funcional-Programática</t>
  </si>
  <si>
    <t>En la documentación remitida no se integró el formato o se presenta sin información.</t>
  </si>
  <si>
    <t>No existe equilibrio entre la estimación de los ingresos y el presupuesto de egresos en lo correspondiente al origen del recurso.</t>
  </si>
  <si>
    <t>En algunas partidas falta la estimación de egresos, los cuales no se puede dejar de presupuestar.</t>
  </si>
  <si>
    <t>VEHÍCULOS Y EQUIPO DE TRANSPORTE</t>
  </si>
  <si>
    <t>Asignaciones destinadas a la adquisición de cerdos en todas sus fases en granjas, patios y azoteas.</t>
  </si>
  <si>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</si>
  <si>
    <t>Basquetbol</t>
  </si>
  <si>
    <t>Servicios médicos</t>
  </si>
  <si>
    <t>Mantas, carteles, volantes, etc.</t>
  </si>
  <si>
    <t>Arrendamiento o concesión de escusados y baños públicos</t>
  </si>
  <si>
    <t>Uso de escusados y baños públicos</t>
  </si>
  <si>
    <t>Violación a la ley del registro civil del Estado de Jalisco</t>
  </si>
  <si>
    <t>Violación al Código Urbano para el Estado de Jalisco, y en materia de construcción y ornato</t>
  </si>
  <si>
    <t>Violación a Bando de Policía y Buen Gobierno</t>
  </si>
  <si>
    <t>Violación a la Ley del Servicio de Vialidad, Tránsito y Transporte del Estado de Jalisco y su Reglamento</t>
  </si>
  <si>
    <t>Contravención a la Ley de Protección Civil y su Reglamento</t>
  </si>
  <si>
    <t>Aportaciones federales</t>
  </si>
  <si>
    <t>Apoyos a la capacitación de los servidores públicos</t>
  </si>
  <si>
    <t>MOBILIARIO Y EQUIPO DE ADMINISTRACIÓN</t>
  </si>
  <si>
    <t>Comprende las acciones propias de la gestión gubernamental, tales como las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</si>
  <si>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</si>
  <si>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</si>
  <si>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</si>
  <si>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</si>
  <si>
    <t>Asignaciones destinadas a cubrir indemnizaciones al personal conforme a la legislación aplicable; tales como: por accidente de trabajo, por despido, entre otros.</t>
  </si>
  <si>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</si>
  <si>
    <t>Asignaciones destinadas a la adquisición de materiales, artículos y enseres para el aseo, limpieza e higiene, tales como: escobas, jergas, detergentes, jabones y otros productos similares.</t>
  </si>
  <si>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</si>
  <si>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</si>
  <si>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</si>
  <si>
    <t>Asignaciones destinadas a cubrir el importe del consumo de agua potable y para riego, necesarios para el funcionamiento de las instalaciones oficiales.</t>
  </si>
  <si>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</si>
  <si>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</si>
  <si>
    <t>PARTICIPACIONES, APORTACIONES, TRANSFERENCIAS, ASIGNACIONES, SUBSIDIOS y OTRAS AYUDAS</t>
  </si>
  <si>
    <t>UA</t>
  </si>
  <si>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</si>
  <si>
    <t>Otros convenios</t>
  </si>
  <si>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</si>
  <si>
    <t>Del Fondo de Insfraestructura Social Municipal 1998</t>
  </si>
  <si>
    <t>Del Fondo de Fortalecimiento Social Muncipal 1998</t>
  </si>
  <si>
    <t>Del Fondo de Insfraestructura Social Municipal 1999</t>
  </si>
  <si>
    <t>Del Fondo de Fortalecimiento Social Muncipal 1999</t>
  </si>
  <si>
    <t>Del Fondo de Insfraestructura Social Municipal 2000</t>
  </si>
  <si>
    <t>Del Fondo de Fortalecimiento Social Muncipal 2000</t>
  </si>
  <si>
    <t>Del Fondo de Insfraestructura Social Municipal 2001</t>
  </si>
  <si>
    <t>Del Fondo de Fortalecimiento Social Muncipal 2001</t>
  </si>
  <si>
    <t>Del Fondo de Insfraestructura Social Municipal 2002</t>
  </si>
  <si>
    <t>Del Fondo de Fortalecimiento Social Muncipal 2002</t>
  </si>
  <si>
    <t>Del Fondo de Insfraestructura Social Municipal 2003</t>
  </si>
  <si>
    <t>Del Fondo de Fortalecimiento Social Muncipal 2003</t>
  </si>
  <si>
    <t>Del Fondo de Insfraestructura Social Municipal 2004</t>
  </si>
  <si>
    <t>Del Fondo de Fortalecimiento Social Muncipal 2004</t>
  </si>
  <si>
    <t>Del Fondo de Insfraestructura Social Municipal 2005</t>
  </si>
  <si>
    <t>Del Fondo de Fortalecimiento Social Muncipal 2005</t>
  </si>
  <si>
    <t>Del Fondo de Insfraestructura Social Municipal 2006</t>
  </si>
  <si>
    <t>Del Fondo de Fortalecimiento Social Muncipal 2006</t>
  </si>
  <si>
    <t>Del Fondo de Insfraestructura Social Municipal 2007</t>
  </si>
  <si>
    <t>Del Fondo de Fortalecimiento Social Muncipal 2007</t>
  </si>
  <si>
    <t>Del Fondo de Insfraestructura Social Municipal 2008</t>
  </si>
  <si>
    <t>Del Fondo de Fortalecimiento Social Muncipal 2008</t>
  </si>
  <si>
    <t>Del Fondo de Insfraestructura Social Municipal 2009</t>
  </si>
  <si>
    <t>Del Fondo de Fortalecimiento Social Muncipal 2009</t>
  </si>
  <si>
    <t>Del Fondo de Insfraestructura Social Municipal 2010</t>
  </si>
  <si>
    <t>Del Fondo de Fortalecimiento Social Muncipal 2010</t>
  </si>
  <si>
    <t>Del Fondo de Insfraestructura Social Municipal 2011</t>
  </si>
  <si>
    <t>Del Fondo de Fortalecimiento Social Muncipal 2011</t>
  </si>
  <si>
    <t>Existe diferencia entre el total del sueldo base anual y la partida 1100 registrada en el formato de Presupuesto de Egresos Económico y por Objeto del Gasto.</t>
  </si>
  <si>
    <t>EJERCICIO 2011</t>
  </si>
  <si>
    <t>PRESUPUESTO 2012</t>
  </si>
  <si>
    <t>Comprende el importe de los ingresos correspondientes a las contribuciones, productos, aprovechamientos, así como la venta de bienes y servicios.</t>
  </si>
  <si>
    <t>Importe de los ingresos que obtiene el Estado por las imposiciones fiscales que en forma unilateral y obligatoria fija a las personas físicas y morales, sobre sus ingresos.</t>
  </si>
  <si>
    <t>Importe de los ingresos que obtiene el Estado por las imposiciones fiscales que en forma unilateral y obligatoria fija a las personas físicas y morales, sobre el patrimonio.</t>
  </si>
  <si>
    <t>Importe  de los ingresos que obtiene el Estado por las imposiciones fiscales que en forma unilateral y obligatoria fija a las personas físicas y morales, sobre la producción, el consumo y las transacciones.</t>
  </si>
  <si>
    <t>Importe de los ingresos que obtiene el Estado por las imposiciones fiscales que en forma unilateral y obligatoria fija a las personas físicas y morales, sobre impuestos al comercio exterior.</t>
  </si>
  <si>
    <t>Importe de los ingresos que obtiene el Estado por las imposiciones fiscales que en forma unilateral y obligatoria fija a las personas físicas y morales, sobre las nóminas y asimilables</t>
  </si>
  <si>
    <t>Importe de los ingresos que obtiene el Estado por las imposiciones fiscales que en forma unilateral y obligatoria fija a las personas físicas y morales, por daño al medio ambiente.</t>
  </si>
  <si>
    <t>Importe de los ingresos generados cuando no se cubran los impuestos en la fecha o dentro del plazo fijado por las disposiciones fiscales.</t>
  </si>
  <si>
    <t>Importe de los ingresos por las contribuciones establecidas en la Ley a cargo de las personas físicas y morales y que sean distintas de las aportaciones de seguridad social, contribuciones de mejoras y derechos, no incluidos en las cuentas anteriores.</t>
  </si>
  <si>
    <t>Importe de los ingresos para fondos de vivienda.</t>
  </si>
  <si>
    <t>Importe de los ingresos por las cuotas para el seguro social.</t>
  </si>
  <si>
    <t>importe de los ingresos para fondos del  ahorro para el retiro.</t>
  </si>
  <si>
    <t>Importe  de los ingresos generados cuando no se cubran las cuotas y aportaciones de seguridad social en la fecha o dentro del plazo fijado por las disposiciones fiscales.</t>
  </si>
  <si>
    <t>Importe de los ingresos por cuotas y aportaciones de seguridad social establecidas en la Ley a cargo de personas que son sustituidas por el Estado en el cumplimiento de obligaciones fijadas en materia de seguridad social o a las persona que se beneficien en forma especial por servicios de seguridad social proporcionados por el mismo, que sean distintas de los impuestos, contribuciones de mejoras y derechos, no incluidas en las cuentas anteriores.</t>
  </si>
  <si>
    <t>Importe de los ingresos establecidos en Ley a cargo de las personas físicas y morales que se beneficien de manera directa por obras públicas.</t>
  </si>
  <si>
    <t>Importe de los ingresos por derecho que percibe el ente público por otorgar el uso, goce, aprovechamiento o explotación  de bienes de dominio público a los particulares.</t>
  </si>
  <si>
    <t>Importe de los ingresos por derechos derivados de la extracción de petróleo crudo y gas natural.</t>
  </si>
  <si>
    <t>Importe de los ingresos por derechos que percibe el ente público por prestar servicios exclusivos del estado.</t>
  </si>
  <si>
    <t>Importe de los ingresos por derechos generados cuando no se cubran los derechos en la fecha o dentro del plazo fijado por las disposiciones fiscales.</t>
  </si>
  <si>
    <t>Comprende el importe de los ingresos por contraprestaciones por los servicios que preste el Estado en sus funciones de derecho privado, así como por el uso y aprovechamiento de bienes; originando recursos que significan un aumento del efectivo del sector público, como resultado de sus operaciones normales, sin que provengan de la enajenación de su patrimonio.</t>
  </si>
  <si>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</si>
  <si>
    <t>Importe de los ingresos por concepto de venta de bienes y servicios de organismos descentralizados para fines de asistencia o seguridad social.</t>
  </si>
  <si>
    <t>Importe de los ingresos por la venta de bienes y servicios, incluyéndose como tales los ingresos originados por operaciones ajenas.</t>
  </si>
  <si>
    <t>Importe de los ingresos por venta de bienes y servicios producidos en establecimientos del Gobierno.</t>
  </si>
  <si>
    <t>Importe de los ingresos del ente público para su reasignación por éste a otro a través de convenios para su ejecución.</t>
  </si>
  <si>
    <t>Importe de los ingresos de las Entidades Federativas y Municipios que se derivan del Sistema Nacional de Coordinación Fiscal.</t>
  </si>
  <si>
    <t>Importe de los ingresos por el ente público contenidos en el presupuesto de Egresos con el objeto de sufragar gastos inherentes a sus atribuciones.</t>
  </si>
  <si>
    <t>Importe de los ingresos por el ente público que no se encuentran incluidos en el presupuesto de Egresos, recibidos por otros, con objeto de sufragar gastos inherentes a sus atribuciones.</t>
  </si>
  <si>
    <t>Importe de los ingresos para el desarrollo de actividades prioritarias de interés general a través del ente público a los diferentes sectores de la sociedad.</t>
  </si>
  <si>
    <t>Importe de los ingresos por el ente público para otorgarlos a personas, instituciones y diversos sectores de la población para propósitos sociales. Se incluyen los recursos provenientes de donaciones.</t>
  </si>
  <si>
    <t>Importe de los ingresos para el pago de pensiones y jubilaciones, que cubre el Gobierno Federal, Estatal, y Municipal, o bien el instituto de Seguridad Social.</t>
  </si>
  <si>
    <t>Comprende el importe de los ingresos por derechos establecidos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 Ley. También son de derechos las contribuciones a cargo de los organismos públicos descentralizados por prestar servicios exclusivos del Estado, no incluidos en las cuentas anteriores.</t>
  </si>
  <si>
    <t>Importe de los ingresos de las Entidades Federativas y Municipios que se derivan del Sistema Nacional de Coordinación Fiscal, así como las que  correspondan a sistemas Estatales de coordinación fiscal determinados  por las leyes correspondientes.</t>
  </si>
  <si>
    <t>comprende el importe de los ingresos de las Entidades Federativas y Municipios por concepto de participaciones, aportaciones, transferencias, asignaciones, subsidios y otras ayudas.</t>
  </si>
  <si>
    <t>Otros Ingresos y Beneficios</t>
  </si>
  <si>
    <t>Comprende el importe de los otros ingresos y beneficios que se derivan de transacciones y eventos inusuales, que no son propios del objeto del ente público.</t>
  </si>
  <si>
    <t>ACCESORIOS DE IMPUESTOS</t>
  </si>
  <si>
    <t>ACCESORIOS DE CUOTAS Y APORTACIONES DE SEGURIDAD SOCIAL</t>
  </si>
  <si>
    <t>ACCESORIOS DE DERECHO</t>
  </si>
  <si>
    <t>INGRESOS DE OPERACIÓN DE ENTIDADES PARAESTATALES EMPRESARIALES Y NO FINANCIERA</t>
  </si>
  <si>
    <t>TRANSFERENCIAS A FIDEICOMISOS, MANDATOS Y CONTRATOS ANÁLOGOS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</si>
  <si>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</si>
  <si>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</si>
  <si>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</si>
  <si>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</si>
  <si>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</si>
  <si>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</si>
  <si>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Impartición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</si>
  <si>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</si>
  <si>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</si>
  <si>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</si>
  <si>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</si>
  <si>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</si>
  <si>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</si>
  <si>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</si>
  <si>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</si>
  <si>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</si>
  <si>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Incluye las actividades para la preservación y cuidado del patrimonio público (monumentos, obras artísticas y edificios, entre otros).</t>
  </si>
  <si>
    <t>Función Pública</t>
  </si>
  <si>
    <t>Incluye  el control, fiscalización y evaluación interna de la gestión gubernamental.</t>
  </si>
  <si>
    <t>Preservación y Cuidado del Patrimonio Público</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</si>
  <si>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</si>
  <si>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</si>
  <si>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</si>
  <si>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</si>
  <si>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</si>
  <si>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</si>
  <si>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</si>
  <si>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</si>
  <si>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</si>
  <si>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</si>
  <si>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</si>
  <si>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</si>
  <si>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</si>
  <si>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</si>
  <si>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</si>
  <si>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</si>
  <si>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</si>
  <si>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</si>
  <si>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</si>
  <si>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</si>
  <si>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</si>
  <si>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</si>
  <si>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</si>
  <si>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</si>
  <si>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</si>
  <si>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</si>
  <si>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</si>
  <si>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</si>
  <si>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</si>
  <si>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</si>
  <si>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Servicios Registrales, administrativos y patrimoniales</t>
  </si>
  <si>
    <t>Servicios Estadísticos</t>
  </si>
  <si>
    <t>Considera las acciones que realizan los entes públicos relacionadas con los sistemas de información y las estadísticas nacionales.</t>
  </si>
  <si>
    <t>Servicios de Comunicación y Medios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</si>
  <si>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</si>
  <si>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</si>
  <si>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</si>
  <si>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Ordenación de Desechos</t>
  </si>
  <si>
    <t>Incluye los programas y actividades para la regulación y aprovechamiento del agua, servicios de información metereológica, control de cauces, entre otros.</t>
  </si>
  <si>
    <t>Comprende la administración, supervisión, inspección, gestión o apoyo de los sistemas de limpia, recolección, traslado, tratamiento y eliminación de desechos. La recolección de desechos comprende el barrido de calles, parques, plazas y otros lugares públicos; la recolección de todo tipo de desechos. El tratamiento incluye cualquier método o proceso destinado a modificar las características o composición física, química o biológica de cualquier desecho para neutralizarlo. la eliminación consiste, entre otras cosas, en proporcionar un destino final a los desechos que ya no resultan útiles, mediante el uso de basureros, el confinamiento, el vertimiento en el mar o cualquier otro método pertinente de eliminación.</t>
  </si>
  <si>
    <t>Ordenación de Aguas Residuales, Drenaje  y Alcantarillado</t>
  </si>
  <si>
    <t>Comprende la administración, supervisión, inspección, explotación, construcción, ampliación o apoyo de los sistemas de drenaje, alcantarillado, tratamiento y disposición de aguas residuales. La gestión del sistema de alcantarillado incluye la explotación y la construcción del sistema de colectores, tuberías conductos y bombas de evacuación de las aguas residuales (agua de lluvia y aguas residuales domésticas y de otro tipo) desde los puntos de generación hasta una instalación de tratamiento de aguas residuales o un lugar desde el cual se viertan las aguas residuales a las aguas superficiales. El tratamiento de las aguas residuales incluye cualquier proceso mecánico, biológico o avanzado de purificación para consumo humano u otros fines de las aguas residuales con el fin de que éstas cumplan las normas medioambientales vigentes y otras normas de calidad.</t>
  </si>
  <si>
    <t>Reducción de la Contaminación</t>
  </si>
  <si>
    <t>Protección de la Diversidad Biológica y del Paisaje</t>
  </si>
  <si>
    <t>Otros  de Protección Ambiental</t>
  </si>
  <si>
    <t>Incluye la administración, dirección, regulación, supervisión, gestión y apoyo de actividades como formulación, administración, coordinación y vigilancia de políticas, planes, programas y presupuestos generales para promover la protección del medio ambiente; preparación y ejecución de legislación y normas de actuación en lo referente a la prestación de servicios de protección del medio ambiente; producción y difusión de información general, documentación técnica y estadísticas sobre la protección del medio ambiente.</t>
  </si>
  <si>
    <t>Urbanización</t>
  </si>
  <si>
    <t>Comprende  las acciones relacionadas con el fomento y la regulación, el financiamiento, la construcción, operación, fomento, mantenimiento de la infraestructura y equipamiento urbano.</t>
  </si>
  <si>
    <t>Desarrollo Comunitario</t>
  </si>
  <si>
    <t>Comprende la administración de los asuntos y servicios relacionados con el desarrollo comunitario; administración de las leyes de urbanismo y las normas de utilización de tierras y de construcción. Planificación de nuevas comunidades o de comunidades rehabilitadas; planificación de la creación o mejora de los servicios de vivienda, industria, servicios públicos, salud, educación, cultura, esparcimiento, etc. para las comunidades; elaboración de planes de financiación de proyectos.</t>
  </si>
  <si>
    <t>Abastecimiento de Agua</t>
  </si>
  <si>
    <t>Comprende las acciones relacionadas con la construcción, ampliación y mantenimiento, capacitación, purificación y distribución de agua potable.</t>
  </si>
  <si>
    <t>Alumbrado Público</t>
  </si>
  <si>
    <t>Comprende la administración de los asuntos relacionados con el alumbrado público como su instalación, gestión, mantenimiento, mejora, creación y regulación de las normas, entre otros.</t>
  </si>
  <si>
    <t xml:space="preserve">Vivienda  </t>
  </si>
  <si>
    <t>Comprende las acciones de financiamiento, para la construcción, adquisición y mejoramiento de la vivienda. Incluye la administración, gestión o apoyo de actividades como formulación, administración, coordinación y vigilancia de políticas, planes, programas y presupuestos generales relacionados con la misma; preparación y ejecución de legislación y normas de actuación; producción y difusión de información general, documentación técnica y estadísticas relacionadas con la vivienda.</t>
  </si>
  <si>
    <t>Servicios Comunales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</si>
  <si>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</si>
  <si>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</si>
  <si>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Prestación de Servicios de Salud a la Comunidad</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</si>
  <si>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</si>
  <si>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</si>
  <si>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</si>
  <si>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</si>
  <si>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</si>
  <si>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</si>
  <si>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</si>
  <si>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Deporte y Recreación</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</si>
  <si>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</si>
  <si>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</si>
  <si>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</si>
  <si>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</si>
  <si>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</si>
  <si>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</si>
  <si>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</si>
  <si>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</si>
  <si>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</si>
  <si>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</si>
  <si>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</si>
  <si>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</si>
  <si>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</si>
  <si>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</si>
  <si>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</si>
  <si>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</si>
  <si>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</si>
  <si>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</si>
  <si>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Enfermedad e Incapacidad</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</si>
  <si>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</si>
  <si>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</si>
  <si>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</si>
  <si>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</si>
  <si>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Estimación de Ingresos por Clasificación Económica, Fuente de Financiamiento y Concepto.</t>
  </si>
  <si>
    <t>Subsidios a entidades federativas y municipios</t>
  </si>
  <si>
    <t>Otras pensiones y jubilaciones</t>
  </si>
  <si>
    <t>TRANSFERENCIAS A LA SEGURIDAD SOCIAL</t>
  </si>
  <si>
    <t>Transferencias por obligación de ley</t>
  </si>
  <si>
    <t>DONATIVOS</t>
  </si>
  <si>
    <t>Donativos a instituciones sin fines de lucro</t>
  </si>
  <si>
    <t>Donativos internacionales</t>
  </si>
  <si>
    <t>Impuesto sobre nómina y otros que se deriven de una relación laboral</t>
  </si>
  <si>
    <t>Vehículos y equipo terrestre</t>
  </si>
  <si>
    <t>Costos por coberturas</t>
  </si>
  <si>
    <t>Sentencias y resoluciones por autoridad competente</t>
  </si>
  <si>
    <t>Utilidades</t>
  </si>
  <si>
    <t>TRANSFERENCIAS A FIDEICOMISOS, MANDATOS Y OTROS ANÁLOGOS</t>
  </si>
  <si>
    <t>Donativos a entidades federativas y municipios</t>
  </si>
  <si>
    <t>Donativos a fideicomisos, mandatos y contratos análogos privados</t>
  </si>
  <si>
    <t>Donativos a fideicomisos, mandatos y contratos análogos estatales</t>
  </si>
  <si>
    <t xml:space="preserve">BIENES MUEBLES, INMUEBLES E INTANGIBLES </t>
  </si>
  <si>
    <t>VARIACIÓN           2011 - 2012</t>
  </si>
  <si>
    <t>CA</t>
  </si>
  <si>
    <t>3.1.1.0.0.</t>
  </si>
  <si>
    <t>3.1.1.1.0.</t>
  </si>
  <si>
    <t>3.1.1.1.1.</t>
  </si>
  <si>
    <t>3.1.1.2.0.</t>
  </si>
  <si>
    <t>SECTOR PUBLICO MUNICIPAL</t>
  </si>
  <si>
    <t>SECTOR PUBLICO NO FINANCIERO</t>
  </si>
  <si>
    <t>GOBIERNO GENERAL MUNICIPAL</t>
  </si>
  <si>
    <t>3.0.0.0.0.</t>
  </si>
  <si>
    <t>3.1.0.0.0.</t>
  </si>
  <si>
    <t>Gobierno Municipal</t>
  </si>
  <si>
    <t>Entidades Paraestales y Fideicomisos No empresariales y No Financieros</t>
  </si>
  <si>
    <t>Órgano Ejecutivo Municipal (Ayuntamiento)</t>
  </si>
  <si>
    <t>SECTOR PÚBLICO DE LA FEDERACIÓN</t>
  </si>
  <si>
    <t>SECTOR PÚBLICO NO FINANCIERO</t>
  </si>
  <si>
    <t xml:space="preserve">Gobierno Federal  </t>
  </si>
  <si>
    <t>Poder Ejecutivo</t>
  </si>
  <si>
    <t>Poder Legislativo</t>
  </si>
  <si>
    <t>Poder Judicial</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</si>
  <si>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</si>
  <si>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</si>
  <si>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</si>
  <si>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</si>
  <si>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SECTOR PÚBLICO FINANCIERO</t>
  </si>
  <si>
    <t>BANCO DE MÉXICO</t>
  </si>
  <si>
    <t>ENTIDADES PARAESTATALES EMPRESARIALES FINANCIERAS MONETARIAS CON PARTICIPACIÓN ESTATAL MAYORITARIA</t>
  </si>
  <si>
    <t>Bancos de Inversión y Desarrollo</t>
  </si>
  <si>
    <t>Bancos Comerciales</t>
  </si>
  <si>
    <t>Otros Bancos</t>
  </si>
  <si>
    <t>Fondos del Mercado de Dinero</t>
  </si>
  <si>
    <t>ENTIDADES PARAESTATALES EMPRESARIALES FINANCIERAS NO MONETARIAS CON PARTICIPACIÓN ESTATAL MAYORITARIA</t>
  </si>
  <si>
    <t>Fondos de Inversión fuera del Mercado de Dinero</t>
  </si>
  <si>
    <t>Otros Intermediarios Financieros, excepto Sociedades de Seguros y Fondos de Pensiones</t>
  </si>
  <si>
    <t>Auxiliares Financieros</t>
  </si>
  <si>
    <t>Instituciones Financieras Cautivas y Prestamistas de Dinero</t>
  </si>
  <si>
    <t>Sociedades de Seguro (SS) y Fondos de Pensiones (FP)</t>
  </si>
  <si>
    <t>FIDEICOMISOS FINANCIEROS PÚBLICOS CON PARTICIPACIÓN ESTATAL MAYORITARIA</t>
  </si>
  <si>
    <t>Otros Intermediarios Financieros, excepto Sociedades de Seguros y fondos de pensiones</t>
  </si>
  <si>
    <t>SECTOR PÚBLICO DE LAS ENTIDADES FEDERATIVAS</t>
  </si>
  <si>
    <t>GOBIERNO GENERAL ESTATAL O DEL DISTRITO FEDERAL</t>
  </si>
  <si>
    <t>Gobierno Estatal o del Distrito Federal</t>
  </si>
  <si>
    <t>Poder judicial</t>
  </si>
  <si>
    <t>Instituciones Públicas de Seguridad Social</t>
  </si>
  <si>
    <t>Entidades Paraestatales Empresariales No Financieras con Participación Estatal Mayoritaria</t>
  </si>
  <si>
    <t>ENTIDADES PARAESTATALES FINANCIERAS NO MONETARIAS CON PARTICIPACIÓN ESTATAL MAYORITARIA</t>
  </si>
  <si>
    <t>Fondos de Inversión Fuera del Mercado de Dinero</t>
  </si>
  <si>
    <t>SECTOR PÚBLICO</t>
  </si>
  <si>
    <t>SECTOR PÚBLICO MUNICIPAL</t>
  </si>
  <si>
    <t>ENTIDADES PARAMUNICIPALES EMPRESARIALES NO FINANCIERAS CON PARTICIPACIÓN ESTATAL MAYORITARIA</t>
  </si>
  <si>
    <t>ENTIDADES PARAMUNICIPALES EMPRESARIALES FINANCIERAS MONETARIAS CON PARTICIPACIÓN ESTATAL MAYORITARIA</t>
  </si>
  <si>
    <t>Los auxiliares financieros son las instituciones financieras que se dedican principalmente a las actividades asociadas a transacciones de activos financieros y pasivos, además de proporcionar el contexto regulador y asesoría para la realización de las transacciones,  pero en circunstancias que no implican la propiedad de los activos y pasivos de los cuales facilita su operación. Las denominaciones más comunes de las entidades paraestatales dedicadas a este tipo de actividades.</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</si>
  <si>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</si>
  <si>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</si>
  <si>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</si>
  <si>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</si>
  <si>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</si>
  <si>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Indígenas</t>
  </si>
  <si>
    <t>Comprende los servicios de asistencia social que se prestan en comunidades indígenas.</t>
  </si>
  <si>
    <t xml:space="preserve"> Otros Grupos Vulnerables</t>
  </si>
  <si>
    <t>Otros Asuntos Sociales</t>
  </si>
  <si>
    <t>Asuntos Económicos y Comerciales en General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</si>
  <si>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</si>
  <si>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</si>
  <si>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</si>
  <si>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Acuacultura, Pesca y Caza</t>
  </si>
  <si>
    <t>Agroindustrial</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</si>
  <si>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</si>
  <si>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</si>
  <si>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</si>
  <si>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</si>
  <si>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Petróleo y Gas Natural (Hidrocarburos)</t>
  </si>
  <si>
    <t>Combustibles Nucleares</t>
  </si>
  <si>
    <t>Otros Combustibles</t>
  </si>
  <si>
    <t>Electricidad</t>
  </si>
  <si>
    <t>Energía no Eléctrica</t>
  </si>
  <si>
    <t>Extracción de Recursos Minerales excepto los Combustibles Minerales</t>
  </si>
  <si>
    <t>Manufacturas</t>
  </si>
  <si>
    <t>Construcción</t>
  </si>
  <si>
    <t>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</si>
  <si>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</si>
  <si>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</si>
  <si>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</si>
  <si>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Transporte Aéreo</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</si>
  <si>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</si>
  <si>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</si>
  <si>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</si>
  <si>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</si>
  <si>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</si>
  <si>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</si>
  <si>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</si>
  <si>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Hoteles y Restaurantes</t>
  </si>
  <si>
    <t>Investigación Científica</t>
  </si>
  <si>
    <t>Desarrollo Tecnológico</t>
  </si>
  <si>
    <t>Servicios Científicos y Tecnológicos</t>
  </si>
  <si>
    <t>Innovación</t>
  </si>
  <si>
    <t>Comercio, Distribución, Almacenamiento y Depósito</t>
  </si>
  <si>
    <t>Otras Industrias</t>
  </si>
  <si>
    <t>Comprende las actividades y prestación de servicios relacionadas con otras industrias no consideradas en las funciones anteriores.</t>
  </si>
  <si>
    <t>Otros Asuntos Económicos</t>
  </si>
  <si>
    <t>Deuda Pública Interna</t>
  </si>
  <si>
    <t>Deuda Pública Externa</t>
  </si>
  <si>
    <t>Incluye el pago de compromisos por concepto de intereses, comisiones y gastos de deuda pública emitida y contratada en el exterior.</t>
  </si>
  <si>
    <t>Transferencias entre Diferentes Niveles y Órdenes de Gobierno</t>
  </si>
  <si>
    <t>Comprende el registro de las transferencias que le corresponden a los entes públicos.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</si>
  <si>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</si>
  <si>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</si>
  <si>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</si>
  <si>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</si>
  <si>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</si>
  <si>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</si>
  <si>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</si>
  <si>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</si>
  <si>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Adeudo de Ejercicios Fiscales Anteriores</t>
  </si>
  <si>
    <t>Comprende los pagos que realiza el Gobierno derivados del gasto devengado no pagado de ejercicios fiscales anteriores.</t>
  </si>
  <si>
    <t>EJERCICIO</t>
  </si>
  <si>
    <t>Nombre del Muncipio:</t>
  </si>
  <si>
    <t>Presupuesto Aporbado</t>
  </si>
  <si>
    <t>Modificación al Presupuesto</t>
  </si>
  <si>
    <t>No. de Modif.</t>
  </si>
  <si>
    <t>Entregados de forma:</t>
  </si>
  <si>
    <t>Encargado de la Secretaria General</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</si>
  <si>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</si>
  <si>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</si>
  <si>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Incluye las acciones realizadas bajo la coordinación del Secretariado Ejecutivo del Sistema Nacional de Seguridad Pública.</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</si>
  <si>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</si>
  <si>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Incluye la planeación, formulación, diseño, ejecución e implantación de servicios de comunicación social y la relación con los medios informativos, estatales y privados, así como los servicios informativos en medios impresos y electrónicos.</t>
  </si>
  <si>
    <t>Comprende los esfuerzos y programas, actividades y proyectos encaminados a promover y fomentar la protección de los recursos naturales y preservación del medio ambiente, así como su conservación. Considera la ordenación de aguas residuales y desechos, reducción de la contaminación, administración del agua, protección de la diversidad biológica y del paisaje.</t>
  </si>
  <si>
    <t>Administración del Agua</t>
  </si>
  <si>
    <t>Comprende la administración, supervisión, inspección, gestión o apoyo de actividades relacionadas con la reducción y el control de la contaminación como son la protección del aire ambiente y del clima, la protección del suelo y de las aguas subterráneas, la reducción de los ruidos y las vibraciones y la protección contra la radiación.</t>
  </si>
  <si>
    <t>Comprende la administración, supervisión, inspección, gestión o apoyo de actividades relacionadas con la protección de la diversidad biológica y del paisaje, como las actividades relacionadas con la protección de la fauna y la flora (tales como, por ejemplo, la reintroducción de especies extintas y la recuperación de especies en peligro de extinción), la protección de determinados hábitats (inclusive la ordenación de parques y de reservas naturales) y la protección de paisajes por sus valores estéticos (por ejemplo, la reparación de paisajes deteriorados con fines de fortalecer su valor estético y la rehabilitación de minas y canteras abandonadas).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</si>
  <si>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</si>
  <si>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</si>
  <si>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</si>
  <si>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</si>
  <si>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Comprende los programas, actividades y proyectos relacionados con la promoción, fomento y presentación de servicios culturales, recreativos y deportivos, otras manifestaciones sociales, radio, televisión y editoriales, actividades recreativas.</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</si>
  <si>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</si>
  <si>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</si>
  <si>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</si>
  <si>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Incluye las erogaciones que por concepto de los seguros de enfermedad y maternidad, riesgo de trabajo e invalidez y vida (pensiones) realizan entidades como IMSS, ISSSTE, ISSFAM, PEMEX, CFE, entre otras.</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</si>
  <si>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</si>
  <si>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</si>
  <si>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</si>
  <si>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</si>
  <si>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Comprende otros asuntos sociales no comprendidos en las subfunciones anteriores.</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</si>
  <si>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</si>
  <si>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</si>
  <si>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</si>
  <si>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</si>
  <si>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Comprende los programas, actividades y proyectos relacionados con el fomento a la producción, y comercialización agropecuaria, silvicultura, pesca y caza, agroindustrial, desarrollo hidroagrícola y fomento forestal.</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</si>
  <si>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</si>
  <si>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</si>
  <si>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Incluye los programas, actividades y proyectos relacionados con el fomento a la producción y comercialización agroindustrial, como el otorgamiento de apoyos para la industrialización de la producción agropecuaria.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</si>
  <si>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</si>
  <si>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</si>
  <si>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</si>
  <si>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</si>
  <si>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</si>
  <si>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</si>
  <si>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</si>
  <si>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</si>
  <si>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</si>
  <si>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</si>
  <si>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Comprende la administración, promoción, reglamentación y control de la industria de la construcción. Las edificaciones se clasifican en la función que corresponda de acuerdo a su propósito.</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</si>
  <si>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</si>
  <si>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</si>
  <si>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</si>
  <si>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</si>
  <si>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COMUNICACIONES</t>
  </si>
  <si>
    <t>Incluye las acciones de fomento, financiamiento y regulación de la infraestructura turística, así como la regulación de los servicios de turismo y ecoturismo y prestación de servicios turísticos.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</si>
  <si>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</si>
  <si>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</si>
  <si>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</si>
  <si>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</si>
  <si>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</si>
  <si>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</si>
  <si>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</si>
  <si>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</si>
  <si>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</si>
  <si>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Comprende las actividades y prestación de servicios relacionadas con asuntos económicos no consideradas en las funciones anteriores.</t>
  </si>
  <si>
    <t>OTRAS NO CLASIFICADAS EN FUNCIONES ANTERIORES</t>
  </si>
  <si>
    <t>Incluye el pago de compromisos por concepto de interese, comisiones y otras erogaciones derivadas de la contratación de deuda pública interna.</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</si>
  <si>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</si>
  <si>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</si>
  <si>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Comprende el apoyo financiero a las operaciones y programas instrumentados por el Gobierno para atender la problemática de pago de los deudores del Sistema Bancario Nacional e impulsar el saneamiento financiero.</t>
  </si>
  <si>
    <t>Apoyo a los programas a favor de reestructura en unidades de inversión (UDIS).</t>
  </si>
  <si>
    <t>El Sector Público No Financiero de la Federación, de las entidades federativas y de los municipios, que constituyen el agrupamiento institucional más importante desde el punto de vista de las estadísticas de las finanzas públicas, está conformado por el Gobierno General y las entidades paraestatales empresariales no financieras con participación estatal mayoritaria.</t>
  </si>
  <si>
    <t>GOBIERNO GENERAL CENTRAL</t>
  </si>
  <si>
    <t>El Gobierno Federal (Gobierno Central) es el poder público a través del cual se ejerce la soberanía nacional y representa jurídicamente a la Nación. Su fin es el de ejecutar los ordenamientos que la Constitución Política confiere a la Federación a través de los tres Poderes de la Unión: Legislativo, Ejecutivo y Judicial Federal, asimismo, funge como ente rector y orientador de la actividad económica social a la población, en general, es financiado mediante impuestos, derechos, productos, aprovechamientos y créditos, parte de los cuales puede ser transferidos de uno a otro nivel gubernamental. El Gobierno Federal, como categoría económica, incluye el Poder Ejecutivo, sus secretarías de estado, departamento administrativo, el Poder Legislativo, el Poder Judicial y los Órganos Autónomos Constitucionales de la Federación.</t>
  </si>
  <si>
    <t xml:space="preserve">En la Administración Federal funge en calidad de instituciones de seguridad social el Instituto Mexicano del Seguro Social, el Instituto de Seguridad y Servicio Sociales de los Trabajadores del Estado y el Instituto de Seguridad Social de las Fuerzas Armadas. Sus fuentes de financiamientos son las cuotas obrero-patronales y las transferencias gubernamentales. Las instituciones son por sí mismas regímenes dedicadas a la prestación de la seguridad social y de servicios médicos, que son promovidos por las autoridades públicas, cuentan con financiamiento del Estado, de los asalariados y de los empleadores, ofreciendo sus servicios a amplios grupos de la población, que se adhieren en forma institucional o voluntaria. El Instituto Mexicano del Seguro Social es un régimen de financiamiento tripartita, en donde participan el Estado, los trabajadores y los empresarios; ampara a un gran número de asalariados principalmente de establecimientos productores de mercancías y trabajadores que se incorporan voluntariamente. En términos generales, sus actividades comprenden la prestación de servicios de seguridad social, identificados con las prestaciones en dinero; los servicios recreativos, culturales y el servicio médico. El Instituto de Seguridad y Servicios Sociales de los Trabajadores del Estado en un régimen de financiamiento bipartido entre  el gobierno y sus trabajadores, que ampara el personal que posee una pieza federal y en algunos casos estatal y municipal. Presta servicios tradicionales de seguridad social, además de actividades comerciales, otorgamiento de crédito, construcción de unidades habitacionales, velatorios, servicios de capacitación, culturales, deportivos, turísticos, así como la prestación de los servicios médicos. El Instituto de Seguridad Social para las Fuerzas Armadas Mexicanas es un organismo descentralizado con personalidad jurídica y patrimonio propio, que fue creado con el objeto de otorgar prestaciones y administrar los servicios que la Ley del Instituto encomienda en favor de los miembros de las Fuerzas Armadas Mexicanas. </t>
  </si>
  <si>
    <t xml:space="preserve">El subsector de las entidades paraestatales empresariales no financieras, está constituido por las empresas públicas residentes en el país, cuya función principal es la de producir bienes y servicios no financieros para su venta a precios económicamente significativos (de mercado) y que están controladas directa o indirectamente por unidades gubernamentales. También pertenecen a este sector las unidades cuasiempresariales que son unidades que no están constituidas como empresas pero que funcionan como tal, es decir, su operación se realiza en forma autónoma e independiente de sus unidades propietarias. Igualmente pertenecen al sector las entidades creadas como no empresariales y no financieras (organismos descentralizados) pero que, al ser analizadas desde el punto de vista de su actividad productiva y relación con el mercado, cumple con los criterios para clasificarlas como tales. En general, este subsector incluye a todas las empresas paraestatales no financieras, de cualquier naturaleza en las que unidades del Gobierno Federal, Estatal o Municipal o una o más de sus entidades paraestatales, conjunta o separadamente, aporten o sean propietarios de más de 50 % del Capital Social, nombren a la mayoría de los miembros de su Consejo de Administración, Junta Directiva u Órgano de Gobierno, o bien designe al Presidente o Director General con facultades para vetar acuerdos del propio órgano directivo. Excepcionalmente, por razones de política económica este tipo de entidades paraestatales pueden recibir transferencias, aportaciones y/o subsidios del Gobierno General, cuando sus ingresos por precios o tarifas no alcanzan para cubrir sus costos de producción o bien para realizar inversiones físicas o financieras. Estas características hacen que las empresas públicas, además de su carácter de unidades económicas tengan la calidad de instrumentos de política económica. </t>
  </si>
  <si>
    <t>El Banco Central es la institución financiera nacional que ejerce el control sobre los aspectos claves del sistema financiero de la Unión. Tiene su origen en el artículo 28 de la Constitución política de los Estados Unidos Mexicanos que dice "…El Estado tendrá un banco central que será autónomo en el ejercicio de sus funciones y en su administración. Su objetivo prioritario será procurar la estabilidad del poder adquisitivo de la moneda nacional, fortaleciendo con ello la rectoría del desarrollo nacional que correspondo al Estado. Ninguna autoridad podrá ordenar al Banco conceder financiamiento. ... El Banco Central, en los términos que establezcan las leyes y con la intervención que corresponda a las autoridades competentes, regulará los cambios, así como la intermediación y los servicios financieros, contando con las atribuciones de autoridad necesarias para llevar a cabo dicha regulación y proveer a su observancia...". En el contexto constitucional anterior, la ley establece que el Banco Central será persona de derecho público con carácter autónomo y se denominará Banco de México.</t>
  </si>
  <si>
    <t>Unidades económicas que llevan a cabo la colocación de recursos del público inversionista en el mercado bursátil por medio de inversiones en valores de renta fija, a través de una casa de bolsa o una institución bancaria. La forma en que desarrollan sus actividades es mediante los recursos que son invertidos principalmente en instrumentos del mercado de dinero, acciones, instrumentos de trasferencia de deuda con vencimiento menor a un año, bancos de depósito e instrumentos que siguen una tasa de interés que se acerca a las tasas de interés de los instrumentos del mercado de dinero. Debido a que la naturaleza de los instrumentos de los esquemas de inversión en sus acciones, estos pueden ser considerados como cercanos substitutos de los depósitos. Se  incluyen las Sociedades de Inversión en instrumentos de deuda para personas físicas, las Sociedades de Inversión en instrumentos de deuda para personas físicas, las Sociedades de Inversión en instrumentos de deuda para personas morales y las Sociedades de Inversión especializada en fondos para el retiro.</t>
  </si>
  <si>
    <t>Sociedades dedicadas principalmente a la colocación de recursos del público inversionista en el mercado bursátil por medio de inversiones en calores de renta variable e inversión de capitales. La forma en que desarrollan sus actividades es a través de una casa de bolsa o una institución bancaria, para ellos se agrupan en dos tipos de sociedad de inversión: Sociedades de Inversión de Renta Variable, cuyas inversiones se realizan en acciones, obligaciones, valores y demás títulos o documentos representativos de una deuda a cargo de un tercero y las Sociedades de Inversión de Capitales que invierten en acciones o partes sociales, obligaciones y bonos a cargo de empresas que promueven las propias Sociedades de Inversión y que por sus características particulares requieren financiamientos de mediano y largo plazo. Incluye las Sociedades de Inversión de Renta Variable ( común) y las Sociedades de Inversión de Capitales.</t>
  </si>
  <si>
    <t>Este subsector está conformado por las unidades económicas que llevan a cabo la captación de fondos en los mercados financieros, pero no en forma de moneda, depósitos o sustitutos cercanos a los depósitos y los utilizan para adquirir otras clases de activos financieros, vía arrendamiento, factoraje, operación y promoción de tarjetas de crédito no bancarias, y al financiamiento de artículos duraderos, colocación, compra y venta de acciones y valores de empresas suscritas en el mercado de alores, entre el público inversionista. Seguidamente, se incluyen ejemplos de las unidades clasificadas como "otros intermediarios financieros".</t>
  </si>
  <si>
    <t>Es conformado por las unidades económicas que proveen servicios financieros, donde la mayoría de sus activos o pasivos no son intercambiados en mercados financieros abiertos. La forma en que desarrollan sus actividades es mediante la administración de los recursos captados a través de fondos y fideicomisos financieros para estimular las actividades sociales, de producción y mediante el otorgamiento de préstamos prendarios. Esto incluye las entidades que proveen préstamos con sus propios fondos suministrados sólo por un patrocinador.</t>
  </si>
  <si>
    <t xml:space="preserve">Compañía especializadas en seguros de vida (tanto individuales como colectivos) y las compañías de seguros dedicadas principalmente al aseguramiento no especializado en seguro de vida, es decir, suscriben pólizas de seguros tanto de vida como de accidentes,  robo y daños. El tratamiento que se le da es conjunto, e incluye a las unidades económicas dedicadas principalmente al reaseguramiento, aseguramiento de la vida de los campesinos y de sus propiedades, ya sea éstas agrícolas, ganaderas o forestales, avalan y responden a títulos onerosos por acciones de responsabilidad penal o civil. El Subsector de fondos de pensión consiste solamente en fondos de pensión del seguro social que sean unidades institucionales aparte de las unidades que los crean. Este subsector incluye compañías especializadas en seguros de vida y compañías de seguros no especializadas en seguros; fondos de aseguramiento campesino y compañías afianzadoras, entre otras de tipo familiar. </t>
  </si>
  <si>
    <t>Las entidades paraestatales financieras monetarias o de depósito con participación estatal mayoritaria, excepto al Banco Central, tiene como actividad principal la intermediación de recursos financieras en mercados organizados y transforman los recursos que captan en forma de financiamiento para actividades productivas o gastos de consumo, lo que se lleva a cabo bajo marcos regulatorios específicos. Con este fin estas entidades contraen pasivos en forma de depósitos o instrumentos financieros que son sustitutos cercanos de los depósitos (por ejemplo certificados de depósito a corto plazo). Loa pasivos de estas sociedades incluyen en la definición del dinero en sentido amplio. Los agentes económicos que integran este subsector atienden diversos segmentos de mercado por ejemplo: inmobiliario, bienes de consumo, sectores productivos, apoyo a proyectos a través del otorgamiento de créditos preferenciales conocidos como banca de segundo piso o banca de desarrollo, así como, instituciones que se dedican al fomento del ahorro nacional. Los siguientes intermediarios financieros se clasifican dentro de este subsector: Bancos de Inversión y Desarrollo, Bancos Comerciales, Otros Bancos y Fondos del Mercado de Dinero.</t>
  </si>
  <si>
    <t>Entidades Para municipales Empresariales No Financieras con Participación Estatal y Mayoritaria</t>
  </si>
  <si>
    <t>Fideicomisos Para municipales Empresariales No Financieros con Participación Estatal Mayoritaria</t>
  </si>
  <si>
    <t xml:space="preserve">El Sector Público de la Federación, de cada una de las entidades federativas y de cada uno de los municipios está conformado por sus unidades de gobierno y por las entidades paraestatales y fideicomisos que controla directa o indirectamente. Incluye al Gobierno General, a las entidades paraestales empresariales no financieras con participación estatal mayoritaria y las {entidades paraestatales empresariales financieras con participación estatal mayoritaria y sus respectivos fideicomisos. </t>
  </si>
  <si>
    <t>El sector del Gobierno General, tiene como función principal el producir y suministrar bienes y servicios no de mercado de tanto para los individuos como para el consumo colectivo de la comunidad, ocupándose también de la distribución y redistribución del ingreso y la riqueza. sus actividades se financian principalmente con ingresos provenientes de los impuestos, derechos, productos, aprovechamiento, transferencias, créditos y está constituido por las siguientes unidades institucionales del Sector Público: 
a)Todas las unidades gubernamentales
b) Todas las entidades paraestatales no empresariales (no de mercado) y no financieras (organismos descentralizados no empresariales y no financieros).
c) Todas las instituciones públicas de Seguridad Social
En el sector Gobierno General no se incluyen las entidades paraestatales empresariales públicas, aunque todo su capital sea propiedad de unidades del gobierno. Tampoco se incluyen las cuasiempresariales que son propiedad y están controladas por unidades gubernamentales. En cambio, se incluyen aquellas unidades propiedades del gobierno que fueron creadas jurídicamente como empresas pero que operan como no de mercado.
El sistema constitucional mexicano, instituye tres órdenes de gobierno: el federal, el estatal y el municipal. En el marco de dicho ordenamiento, la categoría económica Gobierno General se manifiesta en los tres órdenes de Gobierno: la Federación, las Entidades Federativas y Municipios, independientemente del tratamiento que se le otorgue al subsector Seguridad Social.</t>
  </si>
  <si>
    <t>SP</t>
  </si>
  <si>
    <t>SE</t>
  </si>
  <si>
    <t>SB</t>
  </si>
  <si>
    <t>EP</t>
  </si>
  <si>
    <t>Órganos Autónomos</t>
  </si>
  <si>
    <t>Asignaciones destinadas a cubrir las aportaciones de seguridad social que por obligación de ley los entes públicos deben transferir a los organismos de seguridad social en su carácter de responsables solidario, distintas a las consideradas en el capítulo 1000 "Servicios Personales" o en el concepto 4500 "Pensiones y Jubilaciones".</t>
  </si>
  <si>
    <t>Asignaciones destinadas a cuotas y aportaciones de seguridad social que aporta el Estado de carácter estatutario y para seguros de retiro, cesantía en edad avanzada y vejez distintas a las consideradas en el capítulo 1000 "Servicos Personales".</t>
  </si>
  <si>
    <t>Asignaciones que los entes públicos destinan por causa de utilidades social para otorgar donativos a instituciones no lucrativas destinadas a actividades educativas, culturales, de salud, de investigación científica, de aplicación de nuevas tecnologías o de beneficiencia, en términos de las disposiciones aplicables.</t>
  </si>
  <si>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mueos, fundaciones, entre otros.</t>
  </si>
  <si>
    <t>Asignaciones que los entes públicos otorgan, en los términos del Presupuesto de Egresos y las demás disposiciones aplicables, por concepto de donativos en dinero en especie a favor de las entidades federativas o sus municipios para contribuir a la consecución de objetivos de beneficio social y cultural.</t>
  </si>
  <si>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</si>
  <si>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</si>
  <si>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</si>
  <si>
    <t>Asignaciones destinadas por las empresas de participación estatal al pago de utilidades, en los términos de las disposiciones aplicables.</t>
  </si>
  <si>
    <t>Asignaciones destin adas a favor de entidades federativas y municipios con la finalidad de apoyarlos en su fortalecimiento financiero y, en caso de desastres naturales o contingencias económicas, así como para dar cumplimiento a convenios suscritos.</t>
  </si>
  <si>
    <t>Asignaciones otorgadas para el desarrollo de actividades prioritarias de interés general a través de los entes públicos a los diferentes sectores de la sociedad, cuyo objeto no haya sido considerado en las partidas anteriores de este concepto.</t>
  </si>
  <si>
    <t>Asignaciones destinadas a cubrir erogaciones que no estén consideradas en las partidas anteriores de este concepto como son: el pago de sumas aseguradas y prestaciones económicas no consideradas en los conceptos anteriores.</t>
  </si>
  <si>
    <t>Impuestos sobre nóminas y otros que se derivan de una relación laboral</t>
  </si>
  <si>
    <t>Asignaciones destinadas a cubrir los pagos del impuesto sobre nóminas y otros que se derivan de una relación laboral a cargo de los entes públicos en los términos de las leyes correspondientes.</t>
  </si>
  <si>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</si>
  <si>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</si>
  <si>
    <t>Comparativa del total de presupuesto y la información capturada como OR</t>
  </si>
  <si>
    <t>Del Fondo de Insfraestructura Social Municipal 2012</t>
  </si>
  <si>
    <t>Del Fondo de Fortalecimiento Social Muncipal 2012</t>
  </si>
  <si>
    <t>Del fondo de Insfraestructura social Municipal 2012</t>
  </si>
  <si>
    <t>Del fondo de Fortalecimiento social Muncipal 2012</t>
  </si>
  <si>
    <t>Diferencia en el OR de los ingresos</t>
  </si>
  <si>
    <t>Presupuesto de Ingresos Económico por Fuente de Financiamiento y Concepto</t>
  </si>
  <si>
    <t>H. Ayuntamiento</t>
  </si>
  <si>
    <t>En algunos rubros falta asignar el origen de recurso (OR) en el formato de estimación de ingresos (I-TI).</t>
  </si>
  <si>
    <t>En algunas partidas falta asignar el origen de recurso (OR) en el formato de Presupuesto de Egresos (E-OG).</t>
  </si>
  <si>
    <t>Estimación de Ingresos</t>
  </si>
  <si>
    <t>Infra</t>
  </si>
  <si>
    <t>Forta</t>
  </si>
  <si>
    <t>Presupuesto de Egresos</t>
  </si>
  <si>
    <t>Diferencia</t>
  </si>
  <si>
    <t>No existe equilibrio entre la estimación de los ingresos y el presupuesto de egresos especificamente con el Fondo de Aportación para la Infraestructura Social Municipal (OR 229).</t>
  </si>
  <si>
    <t>No existe equilibrio entre la estimación de los ingresos y el presupuesto de egresos especificamente con el Fondo de Aportación para el Fortalecimiento Social Municipal (OR 230).</t>
  </si>
  <si>
    <t>ANÁLISIS</t>
  </si>
  <si>
    <t>CONCLUSIÓN</t>
  </si>
  <si>
    <t>AUTORIZÓ</t>
  </si>
  <si>
    <t>ELABORÓ</t>
  </si>
  <si>
    <t>Nombre y firma</t>
  </si>
  <si>
    <t>de</t>
  </si>
  <si>
    <t>Jal.; a</t>
  </si>
  <si>
    <t>Bolaños</t>
  </si>
  <si>
    <t>PRESIDENTE</t>
  </si>
  <si>
    <t>PRESIDENCIA</t>
  </si>
  <si>
    <t>SECRETARIO PARTICULAR</t>
  </si>
  <si>
    <t>SECRETARIA</t>
  </si>
  <si>
    <t>DIRECTOR DE ASUNTOS INDIGENAS</t>
  </si>
  <si>
    <t>CHOFER</t>
  </si>
  <si>
    <t>AUXILIAR ADMINISTRATIVO</t>
  </si>
  <si>
    <t xml:space="preserve">SECRETARIO  </t>
  </si>
  <si>
    <t>SECRETARIA GENERAL</t>
  </si>
  <si>
    <t>CONSERJE</t>
  </si>
  <si>
    <t>AUXILIAR DE INTENDENCIA</t>
  </si>
  <si>
    <t>SINDICO</t>
  </si>
  <si>
    <t>SINDICATURA</t>
  </si>
  <si>
    <t>AUXILIAR SINDICO</t>
  </si>
  <si>
    <t xml:space="preserve">DIRECTOR   </t>
  </si>
  <si>
    <t>OFICIAL MAYOR ADMINITRATIVO</t>
  </si>
  <si>
    <t>OFICILIA MAYOR</t>
  </si>
  <si>
    <t>JEFE DE PERSONAL</t>
  </si>
  <si>
    <t>DIRECTOR JURIDICO</t>
  </si>
  <si>
    <t>JURIDICO</t>
  </si>
  <si>
    <t>DIRECTOR</t>
  </si>
  <si>
    <t>RELACIONES PUBLICAS Y COMUNICACIONES</t>
  </si>
  <si>
    <t>JEFE DE OFICIAL DE REGISTRO CIVIL</t>
  </si>
  <si>
    <t>REGISTRO CIVIL</t>
  </si>
  <si>
    <t>EDUCACION PUBLICA</t>
  </si>
  <si>
    <t>AUXILIAR SECRETARIA</t>
  </si>
  <si>
    <t>JARDINERO</t>
  </si>
  <si>
    <t>DELEGACIONES</t>
  </si>
  <si>
    <t>RADIO OPERADOR</t>
  </si>
  <si>
    <t>AUXILIAR</t>
  </si>
  <si>
    <t>AGENCIAS MUNICIPALES</t>
  </si>
  <si>
    <t>ENCARGADO DE HACIENDA MUNICIPAL</t>
  </si>
  <si>
    <t>HACIENDA MUNICIPAL</t>
  </si>
  <si>
    <t>ALMACENISTA</t>
  </si>
  <si>
    <t>PROVEDURIA</t>
  </si>
  <si>
    <t>DEPARTAMENTO DE IMPUESTO PREDIAL Y CATASTRO</t>
  </si>
  <si>
    <t>OBRAS PUBLICAS</t>
  </si>
  <si>
    <t>SUBDIRECTOR</t>
  </si>
  <si>
    <t>SUBDIRECTOR B</t>
  </si>
  <si>
    <t>SECRETARIO</t>
  </si>
  <si>
    <t>ESTUDIOS Y PROYECTOS</t>
  </si>
  <si>
    <t>CHOFER A</t>
  </si>
  <si>
    <t>CHOFER B</t>
  </si>
  <si>
    <t>ALBAÑIL</t>
  </si>
  <si>
    <t>ALBAÑIL A</t>
  </si>
  <si>
    <t>AYUNDATE DE ALBAÑIL</t>
  </si>
  <si>
    <t>VELADOR DE ALMACEN</t>
  </si>
  <si>
    <t>SERVICIOS PUBLICOS</t>
  </si>
  <si>
    <t>ELECTRICISTA</t>
  </si>
  <si>
    <t xml:space="preserve">VELADOR  </t>
  </si>
  <si>
    <t>CHOFER AMBULANCIA</t>
  </si>
  <si>
    <t>ADMINISTRADOR DE CORREOS</t>
  </si>
  <si>
    <t xml:space="preserve">AUXILIAR A </t>
  </si>
  <si>
    <t>CEMENTERIOS</t>
  </si>
  <si>
    <t>ALBAÑIL B</t>
  </si>
  <si>
    <t>ASEO PUBLICO</t>
  </si>
  <si>
    <t>ASEADOR</t>
  </si>
  <si>
    <t>BARRENDERO</t>
  </si>
  <si>
    <t>TERAPEUTA</t>
  </si>
  <si>
    <t>SERVICIO MEDICO</t>
  </si>
  <si>
    <t>INTENDENTE</t>
  </si>
  <si>
    <t>PARQUES Y JARDINES</t>
  </si>
  <si>
    <t>VELADOR</t>
  </si>
  <si>
    <t>RELLENO SANITARIO</t>
  </si>
  <si>
    <t>ENCARGADO DE BOMBAS</t>
  </si>
  <si>
    <t>AGUA POTABLE Y ALCANTARILLADO</t>
  </si>
  <si>
    <t>ENCARGADO DE BOMBAS EN COMUN</t>
  </si>
  <si>
    <t>AUXILIAR ENCARGADO DE BOMBAS EN COMUN</t>
  </si>
  <si>
    <t>AUXILIAR BOMBEO</t>
  </si>
  <si>
    <t>FONTANERO</t>
  </si>
  <si>
    <t>JEFE</t>
  </si>
  <si>
    <t>TURISMO Y DEPORTES</t>
  </si>
  <si>
    <t>AUXILIAR DE TURISMO</t>
  </si>
  <si>
    <t>ENCARGADO DE UNIDAD DEPORTIVA</t>
  </si>
  <si>
    <t>PROMOTOR DE DEPORTES</t>
  </si>
  <si>
    <t>AUXILIAR DE FOMENTO DEPORTIVO</t>
  </si>
  <si>
    <t>CHOFER DE AMBULANCIA</t>
  </si>
  <si>
    <t>FOMENTO AGROPECUARIO</t>
  </si>
  <si>
    <t>INSPECCION AGRICOLA Y GANADERA</t>
  </si>
  <si>
    <t>ENCARGADO DE RADIO</t>
  </si>
  <si>
    <t>RADIO COMUNICACIÓN</t>
  </si>
  <si>
    <t>SEGURIDAD PUBLICA</t>
  </si>
  <si>
    <t>POLICIA</t>
  </si>
  <si>
    <t>REGIDOR</t>
  </si>
  <si>
    <t>SALA DE REGIDORES</t>
  </si>
  <si>
    <t>DELEGADO</t>
  </si>
  <si>
    <t>ENCARGADO DE BIBLIOTECA</t>
  </si>
  <si>
    <t>INTENDENTE MEZA</t>
  </si>
  <si>
    <t>OFICIAL DE REGISTRO CIVIL</t>
  </si>
  <si>
    <t>VELADOR PLANTA TRATADORA</t>
  </si>
  <si>
    <t>AGENTE MUNICIPAL</t>
  </si>
  <si>
    <t>ENCARGADO DE PANTEONES</t>
  </si>
  <si>
    <t xml:space="preserve">INTENDENTE </t>
  </si>
  <si>
    <t>DELEGACION MUNICIPAL</t>
  </si>
  <si>
    <t>AGENCIA MUNICIPAL</t>
  </si>
  <si>
    <t>SEGURIDAD PIBLICA</t>
  </si>
  <si>
    <t>DIRECCION DE TURISMO</t>
  </si>
  <si>
    <t>COMINICACION SOCIAL</t>
  </si>
  <si>
    <t>DIRECCION DE EDUCACION</t>
  </si>
  <si>
    <t>DIRECCION DE CATASTRO</t>
  </si>
  <si>
    <t>OFICIALIA MAYOR</t>
  </si>
  <si>
    <t>DIRECCION DE FOMENTO AGROPECUARIO</t>
  </si>
  <si>
    <t>ABASTECIMIENTO DE AGUA</t>
  </si>
  <si>
    <t>LOCALIDAD TUXPAN DE BOLAÑOS</t>
  </si>
  <si>
    <t>AMPLIACION RED HIDRAULICA EN AL  LOC DE TUXPAN DE BOLAOS</t>
  </si>
  <si>
    <t>AMPLIACIONES RED HIDRAULICA ZONA INDIGENA</t>
  </si>
  <si>
    <t>LOCALIDAD MESA DEL PINO</t>
  </si>
  <si>
    <t>CONTRUCCION DE TANQUE Y LINEA DE DISTRIBUCION</t>
  </si>
  <si>
    <t>ALUMBRADO PUBLICO</t>
  </si>
  <si>
    <t>AMPLIACION ELECTRICA EN LA LOCALIDAD DE LA CIENEGA</t>
  </si>
  <si>
    <t>LOCALIDAD CIENEGA</t>
  </si>
  <si>
    <t>AMPLIACIONES ELECTRICAS</t>
  </si>
  <si>
    <t>LOCALIDAD SAUCILLO</t>
  </si>
  <si>
    <t>AMPLIACION ELECTRICA EN LA LOCALIDAD DE SAUCILLO</t>
  </si>
  <si>
    <t>COORDINACIÓN DE POLITICA DE GOBIERNO</t>
  </si>
  <si>
    <t>PRESIDENCIA/GOBIERNO</t>
  </si>
  <si>
    <t>PRESIDENCIA MUNICIPAL BOLAÑOS</t>
  </si>
  <si>
    <t>COMUNICACIÓN SOCIAL</t>
  </si>
  <si>
    <t>OFICIALIA MAYOR ADMINISTRATIVA</t>
  </si>
  <si>
    <t>PROGRAMAS SOCIALES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</si>
</sst>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_-;\-* #,##0_-;_-* &quot;-&quot;_-;_-@_-"/>
    <numFmt numFmtId="44" formatCode="_-&quot;$&quot;* #,##0.00_-;\-&quot;$&quot;* #,##0.00_-;_-&quot;$&quot;* &quot;-&quot;??_-;_-@_-"/>
    <numFmt numFmtId="164" formatCode="000"/>
    <numFmt numFmtId="165" formatCode="0_ ;\-0\ "/>
    <numFmt numFmtId="166" formatCode="00"/>
    <numFmt numFmtId="167" formatCode="00000"/>
    <numFmt numFmtId="168" formatCode="0000"/>
    <numFmt numFmtId="169" formatCode="dd/mmm/yyyy"/>
    <numFmt numFmtId="170" formatCode="&quot;$&quot;#,##0"/>
    <numFmt numFmtId="171" formatCode="&quot;$&quot;#,##0.00"/>
    <numFmt numFmtId="172" formatCode="0."/>
  </numFmts>
  <fonts count="63">
    <font>
      <sz val="11"/>
      <color theme="1"/>
      <name val="Calibri"/>
      <family val="2"/>
      <scheme val="minor"/>
    </font>
    <font>
      <b/>
      <sz val="11"/>
      <color theme="1"/>
      <name val="Calibri"/>
      <family val="2"/>
      <scheme val="minor"/>
    </font>
    <font>
      <b/>
      <sz val="11"/>
      <color indexed="8"/>
      <name val="Calibri"/>
      <family val="2"/>
    </font>
    <font>
      <b/>
      <sz val="10"/>
      <color theme="1"/>
      <name val="Calibri"/>
      <family val="2"/>
      <scheme val="minor"/>
    </font>
    <font>
      <sz val="10"/>
      <color theme="1"/>
      <name val="Calibri"/>
      <family val="2"/>
      <scheme val="minor"/>
    </font>
    <font>
      <b/>
      <sz val="11"/>
      <color theme="0"/>
      <name val="Calibri"/>
      <family val="2"/>
      <scheme val="minor"/>
    </font>
    <font>
      <b/>
      <sz val="10"/>
      <color theme="0"/>
      <name val="Calibri"/>
      <family val="2"/>
      <scheme val="minor"/>
    </font>
    <font>
      <b/>
      <i/>
      <sz val="10"/>
      <color theme="1"/>
      <name val="Calibri"/>
      <family val="2"/>
      <scheme val="minor"/>
    </font>
    <font>
      <b/>
      <sz val="12"/>
      <color theme="1"/>
      <name val="Calibri"/>
      <family val="2"/>
      <scheme val="minor"/>
    </font>
    <font>
      <sz val="10"/>
      <color theme="1"/>
      <name val="Calibri"/>
      <family val="2"/>
      <scheme val="minor"/>
    </font>
    <font>
      <b/>
      <i/>
      <sz val="12"/>
      <color theme="1"/>
      <name val="Calibri"/>
      <family val="2"/>
      <scheme val="minor"/>
    </font>
    <font>
      <b/>
      <sz val="14"/>
      <color indexed="81"/>
      <name val="Tahoma"/>
      <family val="2"/>
    </font>
    <font>
      <b/>
      <sz val="10"/>
      <color indexed="8"/>
      <name val="Calibri"/>
      <family val="2"/>
    </font>
    <font>
      <b/>
      <sz val="10"/>
      <color indexed="8"/>
      <name val="Calibri"/>
      <family val="2"/>
      <scheme val="minor"/>
    </font>
    <font>
      <i/>
      <sz val="10"/>
      <color indexed="8"/>
      <name val="Calibri"/>
      <family val="2"/>
      <scheme val="minor"/>
    </font>
    <font>
      <i/>
      <sz val="10"/>
      <color theme="1"/>
      <name val="Calibri"/>
      <family val="2"/>
      <scheme val="minor"/>
    </font>
    <font>
      <b/>
      <i/>
      <sz val="10"/>
      <color indexed="8"/>
      <name val="Calibri"/>
      <family val="2"/>
    </font>
    <font>
      <b/>
      <i/>
      <sz val="10"/>
      <color indexed="8"/>
      <name val="Calibri"/>
      <family val="2"/>
      <scheme val="minor"/>
    </font>
    <font>
      <sz val="10"/>
      <color indexed="8"/>
      <name val="Calibri"/>
      <family val="2"/>
      <scheme val="minor"/>
    </font>
    <font>
      <sz val="11"/>
      <color indexed="8"/>
      <name val="Calibri"/>
      <family val="2"/>
    </font>
    <font>
      <sz val="10"/>
      <color indexed="9"/>
      <name val="Arial"/>
    </font>
    <font>
      <b/>
      <sz val="18"/>
      <name val="Arial"/>
      <family val="2"/>
    </font>
    <font>
      <b/>
      <sz val="16"/>
      <name val="Arial"/>
      <family val="2"/>
    </font>
    <font>
      <b/>
      <sz val="14"/>
      <name val="Arial"/>
      <family val="2"/>
    </font>
    <font>
      <b/>
      <sz val="11"/>
      <name val="Arial"/>
    </font>
    <font>
      <b/>
      <sz val="10"/>
      <name val="Arial"/>
      <family val="2"/>
    </font>
    <font>
      <b/>
      <i/>
      <sz val="10"/>
      <name val="Arial"/>
      <family val="2"/>
    </font>
    <font>
      <sz val="10"/>
      <name val="Arial"/>
      <family val="2"/>
    </font>
    <font>
      <sz val="10"/>
      <name val="Abadi MT Condensed Light"/>
    </font>
    <font>
      <b/>
      <sz val="9"/>
      <name val="Arial"/>
      <family val="2"/>
    </font>
    <font>
      <sz val="10"/>
      <name val="Arial"/>
    </font>
    <font>
      <sz val="10"/>
      <color indexed="8"/>
      <name val="Calibri"/>
      <family val="2"/>
    </font>
    <font>
      <b/>
      <sz val="14"/>
      <color indexed="9"/>
      <name val="Calibri"/>
      <family val="2"/>
    </font>
    <font>
      <sz val="14"/>
      <color indexed="9"/>
      <name val="Calibri"/>
      <family val="2"/>
    </font>
    <font>
      <b/>
      <sz val="14"/>
      <color indexed="9"/>
      <name val="Calibri"/>
      <family val="2"/>
      <scheme val="minor"/>
    </font>
    <font>
      <sz val="14"/>
      <color indexed="9"/>
      <name val="Calibri"/>
      <family val="2"/>
      <scheme val="minor"/>
    </font>
    <font>
      <b/>
      <sz val="8"/>
      <color theme="1"/>
      <name val="Calibri"/>
      <family val="2"/>
      <scheme val="minor"/>
    </font>
    <font>
      <b/>
      <sz val="8"/>
      <color indexed="8"/>
      <name val="Calibri"/>
      <family val="2"/>
      <scheme val="minor"/>
    </font>
    <font>
      <b/>
      <i/>
      <sz val="11"/>
      <color theme="0"/>
      <name val="Calibri"/>
      <family val="2"/>
      <scheme val="minor"/>
    </font>
    <font>
      <sz val="16"/>
      <color theme="1"/>
      <name val="Calibri"/>
      <family val="2"/>
      <scheme val="minor"/>
    </font>
    <font>
      <b/>
      <sz val="16"/>
      <color theme="1"/>
      <name val="Calibri"/>
      <family val="2"/>
      <scheme val="minor"/>
    </font>
    <font>
      <sz val="14"/>
      <color theme="1"/>
      <name val="Calibri"/>
      <family val="2"/>
      <scheme val="minor"/>
    </font>
    <font>
      <b/>
      <i/>
      <sz val="12"/>
      <name val="Calibri"/>
      <family val="2"/>
    </font>
    <font>
      <b/>
      <sz val="11"/>
      <name val="Calibri"/>
      <family val="2"/>
    </font>
    <font>
      <b/>
      <sz val="11"/>
      <name val="Calibri"/>
      <family val="2"/>
      <scheme val="minor"/>
    </font>
    <font>
      <b/>
      <i/>
      <sz val="11"/>
      <color theme="1"/>
      <name val="Calibri"/>
      <family val="2"/>
      <scheme val="minor"/>
    </font>
    <font>
      <sz val="10"/>
      <name val="MS Sans Serif"/>
      <family val="2"/>
    </font>
    <font>
      <sz val="11"/>
      <color theme="1"/>
      <name val="Calibri"/>
      <family val="2"/>
      <scheme val="minor"/>
    </font>
    <font>
      <sz val="11"/>
      <color theme="0"/>
      <name val="Calibri"/>
      <family val="2"/>
      <scheme val="minor"/>
    </font>
    <font>
      <sz val="10"/>
      <name val="Calibri"/>
      <family val="2"/>
      <scheme val="minor"/>
    </font>
    <font>
      <sz val="12"/>
      <name val="Calibri"/>
      <family val="2"/>
      <scheme val="minor"/>
    </font>
    <font>
      <b/>
      <i/>
      <sz val="12"/>
      <name val="Calibri"/>
      <family val="2"/>
      <scheme val="minor"/>
    </font>
    <font>
      <sz val="11"/>
      <name val="Calibri"/>
      <family val="2"/>
      <scheme val="minor"/>
    </font>
    <font>
      <b/>
      <sz val="10"/>
      <name val="Calibri"/>
      <family val="2"/>
      <scheme val="minor"/>
    </font>
    <font>
      <b/>
      <i/>
      <sz val="10"/>
      <name val="Calibri"/>
      <family val="2"/>
      <scheme val="minor"/>
    </font>
    <font>
      <b/>
      <sz val="18"/>
      <name val="Calibri"/>
      <family val="2"/>
      <scheme val="minor"/>
    </font>
    <font>
      <sz val="10"/>
      <color theme="0"/>
      <name val="Calibri"/>
      <family val="2"/>
      <scheme val="minor"/>
    </font>
    <font>
      <i/>
      <sz val="12"/>
      <name val="Calibri"/>
      <family val="2"/>
      <scheme val="minor"/>
    </font>
    <font>
      <sz val="10"/>
      <color theme="1"/>
      <name val="Calibri"/>
      <scheme val="minor"/>
    </font>
    <font>
      <b/>
      <sz val="12"/>
      <color theme="0"/>
      <name val="Calibri"/>
      <family val="2"/>
      <scheme val="minor"/>
    </font>
    <font>
      <sz val="12"/>
      <color theme="1"/>
      <name val="Calibri"/>
      <family val="2"/>
      <scheme val="minor"/>
    </font>
    <font>
      <b/>
      <sz val="12"/>
      <color theme="1"/>
      <name val="Arial"/>
      <family val="2"/>
    </font>
    <font>
      <b/>
      <sz val="11"/>
      <name val="Arial"/>
      <family val="2"/>
    </font>
  </fonts>
  <fills count="23">
    <fill>
      <patternFill patternType="none"/>
    </fill>
    <fill>
      <patternFill patternType="gray125"/>
    </fill>
    <fill>
      <patternFill patternType="solid">
        <fgColor rgb="FFFFD597"/>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1"/>
        <bgColor indexed="64"/>
      </patternFill>
    </fill>
    <fill>
      <patternFill patternType="solid">
        <fgColor theme="2" tint="-0.49998474074526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4"/>
        <bgColor indexed="64"/>
      </patternFill>
    </fill>
    <fill>
      <patternFill patternType="solid">
        <fgColor indexed="8"/>
        <bgColor indexed="64"/>
      </patternFill>
    </fill>
    <fill>
      <patternFill patternType="solid">
        <fgColor theme="0" tint="-0.34998626667073579"/>
        <bgColor indexed="64"/>
      </patternFill>
    </fill>
    <fill>
      <patternFill patternType="solid">
        <fgColor theme="8" tint="-0.499984740745262"/>
        <bgColor indexed="64"/>
      </patternFill>
    </fill>
    <fill>
      <patternFill patternType="solid">
        <fgColor rgb="FFFFFF00"/>
        <bgColor indexed="64"/>
      </patternFill>
    </fill>
  </fills>
  <borders count="76">
    <border>
      <left/>
      <right/>
      <top/>
      <bottom/>
      <diagonal/>
    </border>
    <border>
      <left style="thin">
        <color theme="4" tint="0.79995117038483843"/>
      </left>
      <right style="thin">
        <color theme="4" tint="0.79995117038483843"/>
      </right>
      <top style="thin">
        <color theme="4" tint="0.79995117038483843"/>
      </top>
      <bottom style="thin">
        <color theme="4" tint="0.79995117038483843"/>
      </bottom>
      <diagonal/>
    </border>
    <border>
      <left/>
      <right/>
      <top/>
      <bottom style="thin">
        <color theme="4" tint="0.79995117038483843"/>
      </bottom>
      <diagonal/>
    </border>
    <border>
      <left style="thin">
        <color theme="4" tint="0.79995117038483843"/>
      </left>
      <right/>
      <top style="thin">
        <color theme="4" tint="0.79995117038483843"/>
      </top>
      <bottom style="thin">
        <color theme="4" tint="0.79995117038483843"/>
      </bottom>
      <diagonal/>
    </border>
    <border>
      <left/>
      <right/>
      <top style="thin">
        <color theme="4" tint="0.79995117038483843"/>
      </top>
      <bottom style="thin">
        <color theme="4" tint="0.79995117038483843"/>
      </bottom>
      <diagonal/>
    </border>
    <border>
      <left/>
      <right style="thin">
        <color theme="4" tint="0.79995117038483843"/>
      </right>
      <top style="thin">
        <color theme="4" tint="0.79995117038483843"/>
      </top>
      <bottom style="thin">
        <color theme="4" tint="0.79995117038483843"/>
      </bottom>
      <diagonal/>
    </border>
    <border>
      <left style="thin">
        <color theme="4" tint="0.79992065187536243"/>
      </left>
      <right style="thin">
        <color theme="4" tint="0.79992065187536243"/>
      </right>
      <top/>
      <bottom style="thin">
        <color theme="4" tint="0.79995117038483843"/>
      </bottom>
      <diagonal/>
    </border>
    <border>
      <left style="thin">
        <color theme="4" tint="0.79992065187536243"/>
      </left>
      <right style="thin">
        <color theme="4" tint="0.79992065187536243"/>
      </right>
      <top style="thin">
        <color theme="3" tint="0.79998168889431442"/>
      </top>
      <bottom/>
      <diagonal/>
    </border>
    <border>
      <left style="thin">
        <color theme="4" tint="0.79992065187536243"/>
      </left>
      <right style="thin">
        <color theme="4" tint="0.79992065187536243"/>
      </right>
      <top/>
      <bottom/>
      <diagonal/>
    </border>
    <border>
      <left style="thin">
        <color theme="4" tint="0.79992065187536243"/>
      </left>
      <right style="thin">
        <color theme="4" tint="0.79992065187536243"/>
      </right>
      <top style="thin">
        <color theme="4" tint="0.79989013336588644"/>
      </top>
      <bottom style="thin">
        <color theme="4" tint="0.79989013336588644"/>
      </bottom>
      <diagonal/>
    </border>
    <border>
      <left style="thin">
        <color theme="4" tint="0.79992065187536243"/>
      </left>
      <right style="thin">
        <color theme="4" tint="0.79992065187536243"/>
      </right>
      <top style="thin">
        <color theme="4" tint="0.79992065187536243"/>
      </top>
      <bottom style="thin">
        <color theme="4" tint="0.79992065187536243"/>
      </bottom>
      <diagonal/>
    </border>
    <border>
      <left style="thin">
        <color theme="4" tint="0.79992065187536243"/>
      </left>
      <right style="thin">
        <color theme="4" tint="0.79995117038483843"/>
      </right>
      <top style="thin">
        <color theme="4" tint="0.79992065187536243"/>
      </top>
      <bottom style="thin">
        <color theme="4" tint="0.79992065187536243"/>
      </bottom>
      <diagonal/>
    </border>
    <border>
      <left style="thin">
        <color theme="4" tint="0.79989013336588644"/>
      </left>
      <right style="thin">
        <color theme="4" tint="0.79989013336588644"/>
      </right>
      <top style="thin">
        <color theme="4" tint="0.79992065187536243"/>
      </top>
      <bottom style="thin">
        <color theme="4" tint="0.79989013336588644"/>
      </bottom>
      <diagonal/>
    </border>
    <border>
      <left style="thin">
        <color theme="4" tint="0.79989013336588644"/>
      </left>
      <right/>
      <top style="thin">
        <color theme="4" tint="0.79992065187536243"/>
      </top>
      <bottom style="thin">
        <color theme="4" tint="0.79989013336588644"/>
      </bottom>
      <diagonal/>
    </border>
    <border>
      <left/>
      <right style="thin">
        <color theme="4" tint="0.79989013336588644"/>
      </right>
      <top style="thin">
        <color theme="4" tint="0.79992065187536243"/>
      </top>
      <bottom style="thin">
        <color theme="4" tint="0.79989013336588644"/>
      </bottom>
      <diagonal/>
    </border>
    <border>
      <left/>
      <right/>
      <top style="thin">
        <color theme="4" tint="0.79992065187536243"/>
      </top>
      <bottom style="thin">
        <color theme="4" tint="0.79989013336588644"/>
      </bottom>
      <diagonal/>
    </border>
    <border>
      <left style="thin">
        <color theme="4" tint="0.79992065187536243"/>
      </left>
      <right/>
      <top/>
      <bottom/>
      <diagonal/>
    </border>
    <border>
      <left style="thin">
        <color theme="4" tint="0.79992065187536243"/>
      </left>
      <right/>
      <top style="thin">
        <color theme="4" tint="0.79995117038483843"/>
      </top>
      <bottom style="thin">
        <color theme="4" tint="0.79989013336588644"/>
      </bottom>
      <diagonal/>
    </border>
    <border>
      <left/>
      <right style="thin">
        <color theme="4" tint="0.79992065187536243"/>
      </right>
      <top style="thin">
        <color theme="4" tint="0.79995117038483843"/>
      </top>
      <bottom style="thin">
        <color theme="4" tint="0.79989013336588644"/>
      </bottom>
      <diagonal/>
    </border>
    <border>
      <left style="thin">
        <color theme="4" tint="0.79992065187536243"/>
      </left>
      <right/>
      <top/>
      <bottom style="thin">
        <color theme="4" tint="0.79995117038483843"/>
      </bottom>
      <diagonal/>
    </border>
    <border>
      <left/>
      <right style="thin">
        <color theme="4" tint="0.79992065187536243"/>
      </right>
      <top/>
      <bottom/>
      <diagonal/>
    </border>
    <border>
      <left style="thin">
        <color theme="4" tint="0.79992065187536243"/>
      </left>
      <right style="thin">
        <color theme="4" tint="0.79995117038483843"/>
      </right>
      <top style="thin">
        <color theme="4" tint="0.79989013336588644"/>
      </top>
      <bottom style="thin">
        <color theme="4" tint="0.79992065187536243"/>
      </bottom>
      <diagonal/>
    </border>
    <border>
      <left style="thin">
        <color theme="4" tint="0.79992065187536243"/>
      </left>
      <right style="thin">
        <color theme="4" tint="0.79992065187536243"/>
      </right>
      <top style="thin">
        <color theme="4" tint="0.79989013336588644"/>
      </top>
      <bottom style="thin">
        <color theme="4" tint="0.79992065187536243"/>
      </bottom>
      <diagonal/>
    </border>
    <border>
      <left style="thin">
        <color theme="4" tint="0.79992065187536243"/>
      </left>
      <right style="thin">
        <color theme="4" tint="0.79992065187536243"/>
      </right>
      <top/>
      <bottom style="thin">
        <color theme="4" tint="0.79989013336588644"/>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4" tint="0.79992065187536243"/>
      </left>
      <right/>
      <top style="thin">
        <color theme="4" tint="0.79995117038483843"/>
      </top>
      <bottom/>
      <diagonal/>
    </border>
    <border>
      <left/>
      <right style="thin">
        <color theme="4" tint="0.79992065187536243"/>
      </right>
      <top style="thin">
        <color theme="4" tint="0.79995117038483843"/>
      </top>
      <bottom/>
      <diagonal/>
    </border>
    <border>
      <left/>
      <right/>
      <top style="thin">
        <color theme="4" tint="0.79998168889431442"/>
      </top>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top/>
      <bottom/>
      <diagonal/>
    </border>
    <border>
      <left/>
      <right style="thin">
        <color theme="4"/>
      </right>
      <top/>
      <bottom/>
      <diagonal/>
    </border>
    <border>
      <left style="thin">
        <color theme="6" tint="-0.24994659260841701"/>
      </left>
      <right/>
      <top/>
      <bottom/>
      <diagonal/>
    </border>
    <border>
      <left/>
      <right style="thin">
        <color theme="6" tint="-0.24994659260841701"/>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theme="0"/>
      </left>
      <right style="thin">
        <color theme="0"/>
      </right>
      <top style="thin">
        <color theme="0"/>
      </top>
      <bottom style="thin">
        <color theme="0"/>
      </bottom>
      <diagonal/>
    </border>
    <border>
      <left style="thin">
        <color theme="4" tint="0.79998168889431442"/>
      </left>
      <right style="thin">
        <color theme="4" tint="0.79998168889431442"/>
      </right>
      <top style="thin">
        <color theme="0"/>
      </top>
      <bottom style="thin">
        <color theme="4" tint="0.79998168889431442"/>
      </bottom>
      <diagonal/>
    </border>
    <border>
      <left style="thin">
        <color indexed="64"/>
      </left>
      <right style="thin">
        <color indexed="64"/>
      </right>
      <top style="thin">
        <color indexed="64"/>
      </top>
      <bottom style="medium">
        <color indexed="64"/>
      </bottom>
      <diagonal/>
    </border>
  </borders>
  <cellStyleXfs count="6">
    <xf numFmtId="0" fontId="0" fillId="0" borderId="0"/>
    <xf numFmtId="0" fontId="27" fillId="0" borderId="0"/>
    <xf numFmtId="9" fontId="27" fillId="0" borderId="0" applyFont="0" applyFill="0" applyBorder="0" applyAlignment="0" applyProtection="0"/>
    <xf numFmtId="0" fontId="46" fillId="0" borderId="0"/>
    <xf numFmtId="9" fontId="47" fillId="0" borderId="0" applyFont="0" applyFill="0" applyBorder="0" applyAlignment="0" applyProtection="0"/>
    <xf numFmtId="44" fontId="47" fillId="0" borderId="0" applyFont="0" applyFill="0" applyBorder="0" applyAlignment="0" applyProtection="0"/>
  </cellStyleXfs>
  <cellXfs count="636">
    <xf numFmtId="0" fontId="0" fillId="0" borderId="0" xfId="0"/>
    <xf numFmtId="0" fontId="2" fillId="0" borderId="0" xfId="0" applyFont="1" applyBorder="1"/>
    <xf numFmtId="0" fontId="1" fillId="0" borderId="0" xfId="0" applyFont="1" applyFill="1"/>
    <xf numFmtId="0" fontId="0" fillId="0" borderId="0" xfId="0" applyFill="1"/>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3" fillId="0" borderId="0" xfId="0" applyFont="1" applyFill="1" applyBorder="1" applyAlignment="1">
      <alignment vertical="center" wrapText="1"/>
    </xf>
    <xf numFmtId="0" fontId="4" fillId="0" borderId="0" xfId="0" applyFont="1" applyFill="1" applyAlignment="1">
      <alignment vertical="center" wrapText="1"/>
    </xf>
    <xf numFmtId="0" fontId="3" fillId="0" borderId="0" xfId="0" applyFont="1" applyFill="1" applyAlignment="1">
      <alignment vertical="center" wrapText="1"/>
    </xf>
    <xf numFmtId="0" fontId="4" fillId="0" borderId="0" xfId="0" applyFont="1" applyFill="1" applyBorder="1" applyAlignment="1">
      <alignment vertical="center" wrapText="1"/>
    </xf>
    <xf numFmtId="9" fontId="4" fillId="0" borderId="0" xfId="0" applyNumberFormat="1" applyFont="1" applyFill="1" applyAlignment="1">
      <alignment horizontal="left" vertical="center" wrapText="1"/>
    </xf>
    <xf numFmtId="0" fontId="1" fillId="0" borderId="0" xfId="0" applyFont="1" applyFill="1" applyAlignment="1">
      <alignment vertical="center"/>
    </xf>
    <xf numFmtId="0" fontId="1" fillId="0" borderId="0" xfId="0" applyNumberFormat="1" applyFont="1" applyFill="1" applyAlignment="1">
      <alignment horizontal="justify" wrapText="1"/>
    </xf>
    <xf numFmtId="0" fontId="3" fillId="3" borderId="0" xfId="0" applyFont="1" applyFill="1" applyAlignment="1">
      <alignment horizontal="center" vertical="center"/>
    </xf>
    <xf numFmtId="0" fontId="3" fillId="3" borderId="0" xfId="0" applyFont="1" applyFill="1" applyAlignment="1">
      <alignment horizontal="center" vertical="center" wrapText="1"/>
    </xf>
    <xf numFmtId="0" fontId="3" fillId="4" borderId="0" xfId="0" applyFont="1" applyFill="1" applyAlignment="1">
      <alignment horizontal="center" vertical="center"/>
    </xf>
    <xf numFmtId="0" fontId="3" fillId="4" borderId="0" xfId="0" applyFont="1" applyFill="1" applyAlignment="1">
      <alignment horizontal="center" vertical="center" wrapText="1"/>
    </xf>
    <xf numFmtId="0" fontId="0" fillId="0" borderId="0" xfId="0" applyFill="1" applyAlignment="1">
      <alignment horizontal="justify" vertical="center" wrapText="1"/>
    </xf>
    <xf numFmtId="0" fontId="3" fillId="5" borderId="0" xfId="0" applyFont="1" applyFill="1" applyAlignment="1">
      <alignment horizontal="center" vertical="center"/>
    </xf>
    <xf numFmtId="0" fontId="3" fillId="5" borderId="0" xfId="0" applyFont="1" applyFill="1" applyAlignment="1">
      <alignment horizontal="center" vertical="center" wrapText="1"/>
    </xf>
    <xf numFmtId="0" fontId="1" fillId="0" borderId="0" xfId="0" applyFont="1" applyFill="1" applyAlignment="1">
      <alignment horizontal="justify" vertical="center" wrapText="1"/>
    </xf>
    <xf numFmtId="0" fontId="0" fillId="0" borderId="0" xfId="0" applyNumberFormat="1" applyFill="1" applyAlignment="1">
      <alignment horizontal="justify" vertical="center" wrapText="1"/>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1" fillId="0" borderId="0" xfId="0" applyNumberFormat="1" applyFont="1" applyFill="1" applyAlignment="1">
      <alignment horizontal="justify" vertical="center" wrapText="1"/>
    </xf>
    <xf numFmtId="0" fontId="0" fillId="0" borderId="0" xfId="0" applyFill="1" applyBorder="1"/>
    <xf numFmtId="0" fontId="4" fillId="0" borderId="1" xfId="0" applyFont="1" applyFill="1" applyBorder="1" applyAlignment="1">
      <alignment horizontal="center" vertical="center"/>
    </xf>
    <xf numFmtId="0" fontId="4" fillId="0" borderId="1" xfId="0" applyFont="1" applyFill="1" applyBorder="1" applyAlignment="1">
      <alignment vertical="center" wrapText="1"/>
    </xf>
    <xf numFmtId="41" fontId="3" fillId="7" borderId="1" xfId="0" applyNumberFormat="1" applyFont="1" applyFill="1" applyBorder="1" applyAlignment="1">
      <alignment horizontal="right" vertical="center"/>
    </xf>
    <xf numFmtId="41" fontId="4" fillId="0" borderId="1" xfId="0" applyNumberFormat="1" applyFont="1" applyBorder="1" applyAlignment="1">
      <alignment horizontal="right" vertical="center"/>
    </xf>
    <xf numFmtId="41" fontId="4" fillId="0" borderId="0" xfId="0" applyNumberFormat="1" applyFont="1" applyAlignment="1">
      <alignment horizontal="right" vertical="center"/>
    </xf>
    <xf numFmtId="41" fontId="3" fillId="0" borderId="0" xfId="0" applyNumberFormat="1" applyFont="1" applyAlignment="1">
      <alignment horizontal="right" vertical="center"/>
    </xf>
    <xf numFmtId="49" fontId="1" fillId="0" borderId="0" xfId="0" applyNumberFormat="1" applyFont="1" applyAlignment="1">
      <alignment horizontal="center" vertical="center"/>
    </xf>
    <xf numFmtId="41" fontId="4" fillId="0" borderId="1" xfId="0" applyNumberFormat="1" applyFont="1" applyFill="1" applyBorder="1" applyAlignment="1">
      <alignment horizontal="right" vertical="center"/>
    </xf>
    <xf numFmtId="41" fontId="3" fillId="6" borderId="1" xfId="0" applyNumberFormat="1" applyFont="1" applyFill="1" applyBorder="1" applyAlignment="1">
      <alignment horizontal="right"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7" fillId="6" borderId="5" xfId="0" applyFont="1" applyFill="1" applyBorder="1" applyAlignment="1">
      <alignment horizontal="right" vertical="center" wrapText="1"/>
    </xf>
    <xf numFmtId="9" fontId="3" fillId="0" borderId="0" xfId="0" applyNumberFormat="1" applyFont="1" applyFill="1" applyAlignment="1">
      <alignment horizontal="left" vertical="center" wrapText="1"/>
    </xf>
    <xf numFmtId="164" fontId="3" fillId="5" borderId="0" xfId="0" applyNumberFormat="1" applyFont="1" applyFill="1" applyAlignment="1">
      <alignment horizontal="center" vertical="center"/>
    </xf>
    <xf numFmtId="164" fontId="4" fillId="0" borderId="0" xfId="0" applyNumberFormat="1" applyFont="1" applyFill="1" applyBorder="1" applyAlignment="1">
      <alignment horizontal="center" vertical="center"/>
    </xf>
    <xf numFmtId="164" fontId="4" fillId="0" borderId="0" xfId="0" applyNumberFormat="1" applyFont="1" applyFill="1" applyAlignment="1">
      <alignment horizontal="center" vertical="center"/>
    </xf>
    <xf numFmtId="0" fontId="4" fillId="0" borderId="1" xfId="0" applyFont="1" applyFill="1" applyBorder="1" applyAlignment="1">
      <alignment vertical="center"/>
    </xf>
    <xf numFmtId="0" fontId="1" fillId="0" borderId="0" xfId="0" applyFont="1" applyAlignment="1">
      <alignment horizontal="center" vertical="center" wrapText="1"/>
    </xf>
    <xf numFmtId="9" fontId="4" fillId="0" borderId="0" xfId="0" applyNumberFormat="1" applyFont="1" applyFill="1" applyAlignment="1">
      <alignment vertical="center" wrapText="1"/>
    </xf>
    <xf numFmtId="164" fontId="3" fillId="0" borderId="0" xfId="0" applyNumberFormat="1" applyFont="1" applyFill="1" applyAlignment="1">
      <alignment horizontal="center" vertical="center"/>
    </xf>
    <xf numFmtId="164" fontId="3" fillId="0" borderId="0" xfId="0" applyNumberFormat="1" applyFont="1" applyFill="1" applyBorder="1" applyAlignment="1">
      <alignment horizontal="center" vertical="center"/>
    </xf>
    <xf numFmtId="164" fontId="0" fillId="0" borderId="0" xfId="0" applyNumberFormat="1" applyFill="1" applyBorder="1" applyAlignment="1">
      <alignment horizontal="center"/>
    </xf>
    <xf numFmtId="41" fontId="5" fillId="8" borderId="6" xfId="0" applyNumberFormat="1" applyFont="1" applyFill="1" applyBorder="1" applyAlignment="1">
      <alignment horizontal="center" vertical="center" wrapText="1"/>
    </xf>
    <xf numFmtId="0" fontId="3" fillId="7" borderId="10" xfId="0" applyFont="1" applyFill="1" applyBorder="1" applyAlignment="1">
      <alignment horizontal="center" vertical="center"/>
    </xf>
    <xf numFmtId="0" fontId="3" fillId="7" borderId="10" xfId="0" applyFont="1" applyFill="1" applyBorder="1" applyAlignment="1">
      <alignment vertical="center" wrapText="1"/>
    </xf>
    <xf numFmtId="164" fontId="3" fillId="7" borderId="10" xfId="0" applyNumberFormat="1" applyFont="1" applyFill="1" applyBorder="1" applyAlignment="1">
      <alignment horizontal="center" vertical="center" wrapText="1"/>
    </xf>
    <xf numFmtId="41" fontId="3" fillId="6" borderId="11" xfId="0" applyNumberFormat="1" applyFont="1" applyFill="1" applyBorder="1" applyAlignment="1">
      <alignment horizontal="right" vertical="center"/>
    </xf>
    <xf numFmtId="0" fontId="4" fillId="0" borderId="10" xfId="0" applyFont="1" applyFill="1" applyBorder="1" applyAlignment="1">
      <alignment horizontal="center" vertical="center"/>
    </xf>
    <xf numFmtId="0" fontId="4" fillId="0" borderId="10" xfId="0" applyFont="1" applyFill="1" applyBorder="1" applyAlignment="1">
      <alignment vertical="center" wrapText="1"/>
    </xf>
    <xf numFmtId="0" fontId="4" fillId="6" borderId="10" xfId="0" applyFont="1" applyFill="1" applyBorder="1" applyAlignment="1">
      <alignment horizontal="center" vertical="center"/>
    </xf>
    <xf numFmtId="0" fontId="3" fillId="6" borderId="10" xfId="0" applyFont="1" applyFill="1" applyBorder="1" applyAlignment="1">
      <alignment vertical="center" wrapText="1"/>
    </xf>
    <xf numFmtId="164" fontId="3" fillId="6" borderId="10" xfId="0" applyNumberFormat="1" applyFont="1" applyFill="1" applyBorder="1" applyAlignment="1">
      <alignment horizontal="center" vertical="center" wrapText="1"/>
    </xf>
    <xf numFmtId="0" fontId="4" fillId="7" borderId="10" xfId="0" applyFont="1" applyFill="1" applyBorder="1" applyAlignment="1">
      <alignment horizontal="center" vertical="center"/>
    </xf>
    <xf numFmtId="0" fontId="4" fillId="7" borderId="10" xfId="0" applyFont="1" applyFill="1" applyBorder="1" applyAlignment="1">
      <alignment vertical="center" wrapText="1"/>
    </xf>
    <xf numFmtId="164" fontId="4" fillId="7" borderId="10" xfId="0" applyNumberFormat="1" applyFont="1" applyFill="1" applyBorder="1" applyAlignment="1">
      <alignment horizontal="center" vertical="center" wrapText="1"/>
    </xf>
    <xf numFmtId="0" fontId="5" fillId="8" borderId="8" xfId="0" applyFont="1" applyFill="1" applyBorder="1" applyAlignment="1">
      <alignment horizontal="center" vertical="center" wrapText="1"/>
    </xf>
    <xf numFmtId="41" fontId="3" fillId="7" borderId="10" xfId="0" applyNumberFormat="1" applyFont="1" applyFill="1" applyBorder="1" applyAlignment="1">
      <alignment horizontal="right" vertical="center"/>
    </xf>
    <xf numFmtId="41" fontId="4" fillId="6" borderId="11" xfId="0" applyNumberFormat="1" applyFont="1" applyFill="1" applyBorder="1" applyAlignment="1">
      <alignment horizontal="right" vertical="center"/>
    </xf>
    <xf numFmtId="41" fontId="5" fillId="8" borderId="16" xfId="0" applyNumberFormat="1" applyFont="1" applyFill="1" applyBorder="1" applyAlignment="1">
      <alignment horizontal="center" vertical="center" wrapText="1"/>
    </xf>
    <xf numFmtId="164" fontId="5" fillId="8" borderId="16" xfId="0" applyNumberFormat="1" applyFont="1" applyFill="1" applyBorder="1" applyAlignment="1">
      <alignment horizontal="center" wrapText="1"/>
    </xf>
    <xf numFmtId="164" fontId="5" fillId="8" borderId="20" xfId="0" applyNumberFormat="1" applyFont="1" applyFill="1" applyBorder="1" applyAlignment="1">
      <alignment horizontal="center" wrapText="1"/>
    </xf>
    <xf numFmtId="0" fontId="3" fillId="6" borderId="22" xfId="0" applyFont="1" applyFill="1" applyBorder="1" applyAlignment="1">
      <alignment horizontal="center" vertical="center"/>
    </xf>
    <xf numFmtId="0" fontId="3" fillId="6" borderId="22" xfId="0" applyFont="1" applyFill="1" applyBorder="1" applyAlignment="1">
      <alignment vertical="center" wrapText="1"/>
    </xf>
    <xf numFmtId="164" fontId="3" fillId="6" borderId="22" xfId="0" applyNumberFormat="1" applyFont="1" applyFill="1" applyBorder="1" applyAlignment="1">
      <alignment horizontal="center" vertical="center" wrapText="1"/>
    </xf>
    <xf numFmtId="41" fontId="3" fillId="6" borderId="22" xfId="0" applyNumberFormat="1" applyFont="1" applyFill="1" applyBorder="1" applyAlignment="1">
      <alignment horizontal="right" vertical="center"/>
    </xf>
    <xf numFmtId="41" fontId="3" fillId="6" borderId="21" xfId="0" applyNumberFormat="1" applyFont="1" applyFill="1" applyBorder="1" applyAlignment="1">
      <alignment horizontal="right" vertical="center"/>
    </xf>
    <xf numFmtId="0" fontId="8" fillId="2" borderId="0" xfId="0" applyFont="1" applyFill="1" applyAlignment="1">
      <alignment horizontal="center" vertical="center"/>
    </xf>
    <xf numFmtId="0" fontId="8" fillId="2" borderId="0" xfId="0" applyFont="1" applyFill="1" applyAlignment="1">
      <alignment horizontal="center" vertical="center" wrapText="1"/>
    </xf>
    <xf numFmtId="0" fontId="8" fillId="0" borderId="0" xfId="0" applyFont="1" applyFill="1" applyAlignment="1">
      <alignment vertical="center"/>
    </xf>
    <xf numFmtId="164" fontId="5" fillId="8" borderId="6" xfId="0" applyNumberFormat="1" applyFont="1" applyFill="1" applyBorder="1" applyAlignment="1">
      <alignment horizontal="center" vertical="center" wrapText="1"/>
    </xf>
    <xf numFmtId="0" fontId="1" fillId="0" borderId="0" xfId="0" applyFont="1"/>
    <xf numFmtId="164" fontId="9" fillId="0" borderId="0" xfId="0" applyNumberFormat="1" applyFont="1" applyFill="1" applyAlignment="1">
      <alignment horizontal="center" vertical="center"/>
    </xf>
    <xf numFmtId="0" fontId="9" fillId="0" borderId="0" xfId="0" applyFont="1" applyFill="1" applyAlignment="1">
      <alignment vertical="center" wrapText="1"/>
    </xf>
    <xf numFmtId="41" fontId="3" fillId="6" borderId="10" xfId="0" applyNumberFormat="1" applyFont="1" applyFill="1" applyBorder="1" applyAlignment="1">
      <alignment horizontal="right" vertical="center"/>
    </xf>
    <xf numFmtId="0" fontId="10" fillId="9" borderId="14" xfId="0" applyFont="1" applyFill="1" applyBorder="1" applyAlignment="1">
      <alignment horizontal="right" vertical="center"/>
    </xf>
    <xf numFmtId="41" fontId="10" fillId="9" borderId="12" xfId="0" applyNumberFormat="1" applyFont="1" applyFill="1" applyBorder="1" applyAlignment="1">
      <alignment horizontal="right" vertical="center"/>
    </xf>
    <xf numFmtId="0" fontId="10" fillId="9" borderId="13" xfId="0" applyFont="1" applyFill="1" applyBorder="1" applyAlignment="1">
      <alignment vertical="center"/>
    </xf>
    <xf numFmtId="0" fontId="10" fillId="0" borderId="0" xfId="0" applyFont="1" applyAlignment="1">
      <alignment vertical="center"/>
    </xf>
    <xf numFmtId="164" fontId="4" fillId="0" borderId="10" xfId="0" applyNumberFormat="1" applyFont="1" applyFill="1" applyBorder="1" applyAlignment="1" applyProtection="1">
      <alignment horizontal="center" vertical="center" wrapText="1"/>
      <protection locked="0"/>
    </xf>
    <xf numFmtId="41" fontId="4" fillId="0" borderId="10" xfId="0" applyNumberFormat="1" applyFont="1" applyBorder="1" applyAlignment="1" applyProtection="1">
      <alignment horizontal="right" vertical="center"/>
      <protection locked="0"/>
    </xf>
    <xf numFmtId="0" fontId="4" fillId="0" borderId="0" xfId="0" applyFont="1" applyAlignment="1">
      <alignment vertical="center"/>
    </xf>
    <xf numFmtId="165" fontId="3" fillId="0" borderId="0" xfId="0" applyNumberFormat="1" applyFont="1" applyAlignment="1">
      <alignment horizontal="center" vertical="center"/>
    </xf>
    <xf numFmtId="165" fontId="12" fillId="0" borderId="0" xfId="0" applyNumberFormat="1" applyFont="1" applyBorder="1" applyAlignment="1">
      <alignment horizontal="center" vertical="center"/>
    </xf>
    <xf numFmtId="165" fontId="15" fillId="0" borderId="0" xfId="0" applyNumberFormat="1" applyFont="1" applyAlignment="1">
      <alignment horizontal="center" vertical="center"/>
    </xf>
    <xf numFmtId="165" fontId="16" fillId="0" borderId="0" xfId="0" applyNumberFormat="1" applyFont="1" applyBorder="1" applyAlignment="1">
      <alignment horizontal="center" vertical="center"/>
    </xf>
    <xf numFmtId="0" fontId="13" fillId="0" borderId="0" xfId="0" applyFont="1" applyFill="1" applyBorder="1" applyAlignment="1">
      <alignment wrapText="1"/>
    </xf>
    <xf numFmtId="0" fontId="4" fillId="0" borderId="0" xfId="0" applyFont="1" applyFill="1" applyAlignment="1">
      <alignment wrapText="1"/>
    </xf>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165" fontId="3" fillId="4" borderId="24" xfId="0" applyNumberFormat="1" applyFont="1" applyFill="1" applyBorder="1" applyAlignment="1">
      <alignment horizontal="center" vertical="center"/>
    </xf>
    <xf numFmtId="165" fontId="7" fillId="4" borderId="24" xfId="0" applyNumberFormat="1" applyFont="1" applyFill="1" applyBorder="1" applyAlignment="1">
      <alignment horizontal="center" vertical="center"/>
    </xf>
    <xf numFmtId="0" fontId="13" fillId="4" borderId="24" xfId="0" applyFont="1" applyFill="1" applyBorder="1" applyAlignment="1">
      <alignment horizontal="left" vertical="center" wrapText="1"/>
    </xf>
    <xf numFmtId="0" fontId="4" fillId="4" borderId="24" xfId="0" applyFont="1" applyFill="1" applyBorder="1" applyAlignment="1">
      <alignment vertical="center"/>
    </xf>
    <xf numFmtId="165" fontId="3" fillId="11" borderId="24" xfId="0" applyNumberFormat="1" applyFont="1" applyFill="1" applyBorder="1" applyAlignment="1">
      <alignment horizontal="center" vertical="center"/>
    </xf>
    <xf numFmtId="165" fontId="7" fillId="11" borderId="24" xfId="0" applyNumberFormat="1" applyFont="1" applyFill="1" applyBorder="1" applyAlignment="1">
      <alignment horizontal="center" vertical="center"/>
    </xf>
    <xf numFmtId="0" fontId="13" fillId="11" borderId="24" xfId="0" applyFont="1" applyFill="1" applyBorder="1" applyAlignment="1">
      <alignment horizontal="left" vertical="center" wrapText="1"/>
    </xf>
    <xf numFmtId="0" fontId="4" fillId="11" borderId="24" xfId="0" applyFont="1" applyFill="1" applyBorder="1" applyAlignment="1">
      <alignment vertical="center"/>
    </xf>
    <xf numFmtId="165" fontId="3" fillId="10" borderId="24" xfId="0" applyNumberFormat="1" applyFont="1" applyFill="1" applyBorder="1" applyAlignment="1">
      <alignment horizontal="center" vertical="center"/>
    </xf>
    <xf numFmtId="165" fontId="7" fillId="10" borderId="24" xfId="0" applyNumberFormat="1" applyFont="1" applyFill="1" applyBorder="1" applyAlignment="1">
      <alignment horizontal="center" vertical="center"/>
    </xf>
    <xf numFmtId="0" fontId="17" fillId="10" borderId="24" xfId="0" applyFont="1" applyFill="1" applyBorder="1" applyAlignment="1">
      <alignment horizontal="left" vertical="center" wrapText="1"/>
    </xf>
    <xf numFmtId="0" fontId="4" fillId="10" borderId="24" xfId="0" applyFont="1" applyFill="1" applyBorder="1" applyAlignment="1">
      <alignment vertical="center"/>
    </xf>
    <xf numFmtId="165" fontId="3" fillId="0" borderId="24" xfId="0" applyNumberFormat="1" applyFont="1" applyBorder="1" applyAlignment="1">
      <alignment horizontal="center" vertical="center"/>
    </xf>
    <xf numFmtId="165" fontId="15" fillId="0" borderId="24" xfId="0" applyNumberFormat="1" applyFont="1" applyBorder="1" applyAlignment="1">
      <alignment horizontal="center" vertical="center"/>
    </xf>
    <xf numFmtId="0" fontId="14" fillId="0" borderId="24" xfId="0" applyFont="1" applyFill="1" applyBorder="1" applyAlignment="1">
      <alignment horizontal="left" vertical="center" wrapText="1"/>
    </xf>
    <xf numFmtId="0" fontId="4" fillId="0" borderId="24" xfId="0" applyFont="1" applyBorder="1" applyAlignment="1">
      <alignment vertical="center"/>
    </xf>
    <xf numFmtId="165" fontId="13" fillId="0" borderId="24" xfId="0" applyNumberFormat="1" applyFont="1" applyBorder="1" applyAlignment="1">
      <alignment horizontal="center" vertical="center"/>
    </xf>
    <xf numFmtId="0" fontId="13" fillId="0" borderId="24" xfId="0" applyFont="1" applyBorder="1" applyAlignment="1">
      <alignment vertical="center"/>
    </xf>
    <xf numFmtId="0" fontId="4" fillId="0" borderId="24" xfId="0" applyFont="1" applyBorder="1" applyAlignment="1">
      <alignment vertical="center" wrapText="1"/>
    </xf>
    <xf numFmtId="0" fontId="14" fillId="0" borderId="24" xfId="0" applyFont="1" applyFill="1" applyBorder="1" applyAlignment="1">
      <alignment vertical="center" wrapText="1"/>
    </xf>
    <xf numFmtId="165" fontId="14" fillId="0" borderId="24" xfId="0" applyNumberFormat="1" applyFont="1" applyBorder="1" applyAlignment="1">
      <alignment horizontal="center" vertical="center"/>
    </xf>
    <xf numFmtId="167" fontId="15" fillId="0" borderId="24" xfId="0" applyNumberFormat="1" applyFont="1" applyBorder="1" applyAlignment="1">
      <alignment horizontal="center" vertical="center"/>
    </xf>
    <xf numFmtId="165" fontId="15" fillId="11" borderId="24" xfId="0" applyNumberFormat="1" applyFont="1" applyFill="1" applyBorder="1" applyAlignment="1">
      <alignment horizontal="center" vertical="center"/>
    </xf>
    <xf numFmtId="165" fontId="13" fillId="11" borderId="24" xfId="0" applyNumberFormat="1" applyFont="1" applyFill="1" applyBorder="1" applyAlignment="1">
      <alignment horizontal="center" vertical="center"/>
    </xf>
    <xf numFmtId="165" fontId="17" fillId="11" borderId="24" xfId="0" applyNumberFormat="1" applyFont="1" applyFill="1" applyBorder="1" applyAlignment="1">
      <alignment horizontal="center" vertical="center"/>
    </xf>
    <xf numFmtId="0" fontId="13" fillId="11" borderId="24" xfId="0" applyFont="1" applyFill="1" applyBorder="1" applyAlignment="1">
      <alignment vertical="center"/>
    </xf>
    <xf numFmtId="0" fontId="13" fillId="11" borderId="24" xfId="0" applyFont="1" applyFill="1" applyBorder="1" applyAlignment="1">
      <alignment vertical="center" wrapText="1"/>
    </xf>
    <xf numFmtId="166" fontId="13" fillId="11" borderId="24" xfId="0" applyNumberFormat="1" applyFont="1" applyFill="1" applyBorder="1" applyAlignment="1">
      <alignment horizontal="center" vertical="center"/>
    </xf>
    <xf numFmtId="165" fontId="15" fillId="4" borderId="24" xfId="0" applyNumberFormat="1" applyFont="1" applyFill="1" applyBorder="1" applyAlignment="1">
      <alignment horizontal="center" vertical="center"/>
    </xf>
    <xf numFmtId="0" fontId="13" fillId="4" borderId="24" xfId="0" applyFont="1" applyFill="1" applyBorder="1" applyAlignment="1">
      <alignment vertical="center" wrapText="1"/>
    </xf>
    <xf numFmtId="165" fontId="13" fillId="4" borderId="24" xfId="0" applyNumberFormat="1" applyFont="1" applyFill="1" applyBorder="1" applyAlignment="1">
      <alignment horizontal="center" vertical="center"/>
    </xf>
    <xf numFmtId="165" fontId="17" fillId="4" borderId="24" xfId="0" applyNumberFormat="1" applyFont="1" applyFill="1" applyBorder="1" applyAlignment="1">
      <alignment horizontal="center" vertical="center"/>
    </xf>
    <xf numFmtId="0" fontId="13" fillId="4" borderId="24" xfId="0" applyFont="1" applyFill="1" applyBorder="1" applyAlignment="1">
      <alignment vertical="center"/>
    </xf>
    <xf numFmtId="0" fontId="13" fillId="10" borderId="24" xfId="0" applyFont="1" applyFill="1" applyBorder="1" applyAlignment="1">
      <alignment horizontal="left" vertical="center" wrapText="1"/>
    </xf>
    <xf numFmtId="0" fontId="4" fillId="10" borderId="24" xfId="0" applyFont="1" applyFill="1" applyBorder="1" applyAlignment="1">
      <alignment vertical="center" wrapText="1"/>
    </xf>
    <xf numFmtId="0" fontId="13" fillId="10" borderId="24" xfId="0" applyFont="1" applyFill="1" applyBorder="1" applyAlignment="1">
      <alignment vertical="center" wrapText="1"/>
    </xf>
    <xf numFmtId="165" fontId="13" fillId="10" borderId="24" xfId="0" applyNumberFormat="1" applyFont="1" applyFill="1" applyBorder="1" applyAlignment="1">
      <alignment horizontal="center" vertical="center"/>
    </xf>
    <xf numFmtId="165" fontId="17" fillId="10" borderId="24" xfId="0" applyNumberFormat="1" applyFont="1" applyFill="1" applyBorder="1" applyAlignment="1">
      <alignment horizontal="center" vertical="center"/>
    </xf>
    <xf numFmtId="0" fontId="13" fillId="10" borderId="24" xfId="0" applyFont="1" applyFill="1" applyBorder="1" applyAlignment="1">
      <alignment vertical="center"/>
    </xf>
    <xf numFmtId="0" fontId="17" fillId="10" borderId="24" xfId="0" applyFont="1" applyFill="1" applyBorder="1" applyAlignment="1">
      <alignment vertical="center" wrapText="1"/>
    </xf>
    <xf numFmtId="167" fontId="7" fillId="10" borderId="24" xfId="0" applyNumberFormat="1" applyFont="1" applyFill="1" applyBorder="1" applyAlignment="1">
      <alignment horizontal="center" vertical="center"/>
    </xf>
    <xf numFmtId="41" fontId="4" fillId="4" borderId="24" xfId="0" applyNumberFormat="1" applyFont="1" applyFill="1" applyBorder="1" applyAlignment="1">
      <alignment vertical="center"/>
    </xf>
    <xf numFmtId="41" fontId="4" fillId="11" borderId="24" xfId="0" applyNumberFormat="1" applyFont="1" applyFill="1" applyBorder="1" applyAlignment="1">
      <alignment vertical="center"/>
    </xf>
    <xf numFmtId="41" fontId="4" fillId="10" borderId="24" xfId="0" applyNumberFormat="1" applyFont="1" applyFill="1" applyBorder="1" applyAlignment="1">
      <alignment vertical="center"/>
    </xf>
    <xf numFmtId="41" fontId="4" fillId="0" borderId="24" xfId="0" applyNumberFormat="1" applyFont="1" applyBorder="1" applyAlignment="1">
      <alignment vertical="center"/>
    </xf>
    <xf numFmtId="41" fontId="13" fillId="11" borderId="24" xfId="0" applyNumberFormat="1" applyFont="1" applyFill="1" applyBorder="1" applyAlignment="1">
      <alignment vertical="center"/>
    </xf>
    <xf numFmtId="41" fontId="13" fillId="10" borderId="24" xfId="0" applyNumberFormat="1" applyFont="1" applyFill="1" applyBorder="1" applyAlignment="1">
      <alignment vertical="center"/>
    </xf>
    <xf numFmtId="41" fontId="13" fillId="0" borderId="24" xfId="0" applyNumberFormat="1" applyFont="1" applyBorder="1" applyAlignment="1">
      <alignment vertical="center"/>
    </xf>
    <xf numFmtId="41" fontId="13" fillId="4" borderId="24" xfId="0" applyNumberFormat="1" applyFont="1" applyFill="1" applyBorder="1" applyAlignment="1">
      <alignment vertical="center"/>
    </xf>
    <xf numFmtId="41" fontId="2" fillId="0" borderId="0" xfId="0" applyNumberFormat="1" applyFont="1" applyBorder="1"/>
    <xf numFmtId="41" fontId="0" fillId="0" borderId="0" xfId="0" applyNumberFormat="1"/>
    <xf numFmtId="41" fontId="3" fillId="4" borderId="24" xfId="0" applyNumberFormat="1" applyFont="1" applyFill="1" applyBorder="1" applyAlignment="1">
      <alignment vertical="center"/>
    </xf>
    <xf numFmtId="165" fontId="3" fillId="0" borderId="24" xfId="0" applyNumberFormat="1" applyFont="1" applyFill="1" applyBorder="1" applyAlignment="1">
      <alignment horizontal="center" vertical="center"/>
    </xf>
    <xf numFmtId="165" fontId="15" fillId="0" borderId="24" xfId="0" applyNumberFormat="1" applyFont="1" applyFill="1" applyBorder="1" applyAlignment="1">
      <alignment horizontal="center" vertical="center"/>
    </xf>
    <xf numFmtId="0" fontId="4" fillId="0" borderId="24" xfId="0" applyFont="1" applyFill="1" applyBorder="1" applyAlignment="1">
      <alignment vertical="center"/>
    </xf>
    <xf numFmtId="41" fontId="4" fillId="0" borderId="24" xfId="0" applyNumberFormat="1" applyFont="1" applyFill="1" applyBorder="1" applyAlignment="1">
      <alignment vertical="center"/>
    </xf>
    <xf numFmtId="41" fontId="4" fillId="0" borderId="24" xfId="0" applyNumberFormat="1" applyFont="1" applyBorder="1" applyAlignment="1" applyProtection="1">
      <alignment vertical="center"/>
      <protection locked="0"/>
    </xf>
    <xf numFmtId="0" fontId="4" fillId="0" borderId="24" xfId="0" applyFont="1" applyBorder="1" applyAlignment="1" applyProtection="1">
      <alignment vertical="center"/>
      <protection locked="0"/>
    </xf>
    <xf numFmtId="0" fontId="19" fillId="0" borderId="0" xfId="0" applyFont="1" applyAlignment="1">
      <alignment vertical="center"/>
    </xf>
    <xf numFmtId="0" fontId="0" fillId="0" borderId="0" xfId="0" applyFont="1" applyAlignment="1">
      <alignment vertical="center"/>
    </xf>
    <xf numFmtId="0" fontId="19" fillId="0" borderId="0" xfId="0" applyFont="1" applyBorder="1" applyAlignment="1">
      <alignment vertical="center"/>
    </xf>
    <xf numFmtId="0" fontId="4" fillId="0" borderId="24" xfId="0" applyFont="1" applyBorder="1" applyAlignment="1" applyProtection="1">
      <alignment vertical="center"/>
    </xf>
    <xf numFmtId="41" fontId="4" fillId="0" borderId="24" xfId="0" applyNumberFormat="1" applyFont="1" applyBorder="1" applyAlignment="1" applyProtection="1">
      <alignment vertical="center"/>
    </xf>
    <xf numFmtId="0" fontId="18" fillId="0" borderId="24" xfId="0" applyFont="1" applyBorder="1" applyAlignment="1">
      <alignment vertical="center"/>
    </xf>
    <xf numFmtId="41" fontId="18" fillId="0" borderId="24" xfId="0" applyNumberFormat="1" applyFont="1" applyBorder="1" applyAlignment="1">
      <alignment vertical="center"/>
    </xf>
    <xf numFmtId="0" fontId="4" fillId="0" borderId="24" xfId="0" applyFont="1" applyFill="1" applyBorder="1" applyAlignment="1" applyProtection="1">
      <alignment vertical="center"/>
      <protection locked="0"/>
    </xf>
    <xf numFmtId="0" fontId="3" fillId="14" borderId="0" xfId="0" applyFont="1" applyFill="1" applyAlignment="1">
      <alignment horizontal="center" vertical="center"/>
    </xf>
    <xf numFmtId="0" fontId="3" fillId="14" borderId="0" xfId="0" applyFont="1" applyFill="1" applyAlignment="1">
      <alignment horizontal="center" vertical="center" wrapText="1"/>
    </xf>
    <xf numFmtId="0" fontId="4" fillId="0" borderId="0" xfId="0" applyFont="1"/>
    <xf numFmtId="0" fontId="4"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horizontal="center"/>
    </xf>
    <xf numFmtId="0" fontId="3" fillId="13" borderId="28" xfId="0" applyFont="1" applyFill="1" applyBorder="1" applyAlignment="1">
      <alignment horizontal="center" vertical="center"/>
    </xf>
    <xf numFmtId="0" fontId="3" fillId="13" borderId="28"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vertical="center" wrapText="1"/>
    </xf>
    <xf numFmtId="0" fontId="15" fillId="0" borderId="0" xfId="0" applyFont="1" applyAlignment="1">
      <alignment horizontal="center" vertical="center"/>
    </xf>
    <xf numFmtId="0" fontId="15" fillId="0" borderId="0" xfId="0" applyFont="1" applyAlignment="1">
      <alignment vertical="center" wrapText="1"/>
    </xf>
    <xf numFmtId="0" fontId="3" fillId="13" borderId="28" xfId="0" applyFont="1" applyFill="1" applyBorder="1" applyAlignment="1">
      <alignment horizontal="justify" vertical="center" wrapText="1"/>
    </xf>
    <xf numFmtId="0" fontId="4" fillId="0" borderId="0" xfId="0" applyFont="1" applyAlignment="1">
      <alignment horizontal="justify" vertical="center" wrapText="1"/>
    </xf>
    <xf numFmtId="0" fontId="3" fillId="0" borderId="0" xfId="0" applyNumberFormat="1" applyFont="1" applyAlignment="1">
      <alignment horizontal="justify" vertical="center" wrapText="1"/>
    </xf>
    <xf numFmtId="0" fontId="3" fillId="0" borderId="0" xfId="0" applyFont="1" applyAlignment="1">
      <alignment horizontal="justify" vertical="center" wrapText="1"/>
    </xf>
    <xf numFmtId="0" fontId="0" fillId="15" borderId="0" xfId="0" applyFill="1" applyProtection="1"/>
    <xf numFmtId="0" fontId="22" fillId="15" borderId="0" xfId="0" applyFont="1" applyFill="1" applyAlignment="1" applyProtection="1"/>
    <xf numFmtId="0" fontId="0" fillId="0" borderId="0" xfId="0" applyProtection="1"/>
    <xf numFmtId="0" fontId="23" fillId="15" borderId="0" xfId="0" applyFont="1" applyFill="1" applyAlignment="1" applyProtection="1"/>
    <xf numFmtId="0" fontId="0" fillId="0" borderId="0" xfId="0" applyAlignment="1" applyProtection="1">
      <alignment vertical="center"/>
    </xf>
    <xf numFmtId="0" fontId="0" fillId="15" borderId="0" xfId="0" applyFill="1" applyAlignment="1" applyProtection="1">
      <alignment horizontal="right"/>
    </xf>
    <xf numFmtId="0" fontId="21" fillId="15" borderId="0" xfId="0" applyFont="1" applyFill="1" applyAlignment="1" applyProtection="1"/>
    <xf numFmtId="0" fontId="23" fillId="15" borderId="0" xfId="0" applyFont="1" applyFill="1" applyAlignment="1" applyProtection="1">
      <alignment horizontal="center"/>
    </xf>
    <xf numFmtId="0" fontId="23" fillId="15" borderId="0" xfId="0" applyFont="1" applyFill="1" applyAlignment="1" applyProtection="1">
      <alignment horizontal="left"/>
    </xf>
    <xf numFmtId="0" fontId="24" fillId="15" borderId="32" xfId="0" applyFont="1" applyFill="1" applyBorder="1" applyProtection="1"/>
    <xf numFmtId="0" fontId="0" fillId="15" borderId="32" xfId="0" applyFill="1" applyBorder="1" applyProtection="1"/>
    <xf numFmtId="0" fontId="0" fillId="16" borderId="33" xfId="0" applyFill="1" applyBorder="1" applyProtection="1"/>
    <xf numFmtId="0" fontId="0" fillId="16" borderId="34" xfId="0" applyFill="1" applyBorder="1" applyProtection="1"/>
    <xf numFmtId="0" fontId="0" fillId="15" borderId="34" xfId="0" applyFill="1" applyBorder="1" applyProtection="1"/>
    <xf numFmtId="0" fontId="0" fillId="15" borderId="36" xfId="0" applyFill="1" applyBorder="1" applyProtection="1"/>
    <xf numFmtId="0" fontId="25" fillId="16" borderId="37" xfId="0" applyFont="1" applyFill="1" applyBorder="1" applyProtection="1"/>
    <xf numFmtId="0" fontId="0" fillId="16" borderId="0" xfId="0" applyFill="1" applyBorder="1" applyProtection="1"/>
    <xf numFmtId="0" fontId="0" fillId="15" borderId="0" xfId="0" applyFill="1" applyBorder="1" applyProtection="1"/>
    <xf numFmtId="0" fontId="25" fillId="16" borderId="38" xfId="0" applyFont="1" applyFill="1" applyBorder="1" applyProtection="1"/>
    <xf numFmtId="0" fontId="25" fillId="16" borderId="0" xfId="0" applyFont="1" applyFill="1" applyBorder="1" applyProtection="1"/>
    <xf numFmtId="0" fontId="26" fillId="16" borderId="0" xfId="0" applyFont="1" applyFill="1" applyBorder="1" applyProtection="1"/>
    <xf numFmtId="0" fontId="0" fillId="15" borderId="0" xfId="0" applyFill="1" applyBorder="1" applyAlignment="1" applyProtection="1">
      <alignment horizontal="right"/>
    </xf>
    <xf numFmtId="0" fontId="26" fillId="15" borderId="0" xfId="0" applyFont="1" applyFill="1" applyBorder="1" applyAlignment="1" applyProtection="1">
      <alignment horizontal="right"/>
    </xf>
    <xf numFmtId="0" fontId="26" fillId="15" borderId="0" xfId="0" applyFont="1" applyFill="1" applyBorder="1" applyProtection="1"/>
    <xf numFmtId="0" fontId="0" fillId="15" borderId="40" xfId="0" applyFill="1" applyBorder="1" applyProtection="1"/>
    <xf numFmtId="0" fontId="0" fillId="15" borderId="37" xfId="0" applyFill="1" applyBorder="1" applyProtection="1"/>
    <xf numFmtId="0" fontId="0" fillId="15" borderId="38" xfId="0" applyFill="1" applyBorder="1" applyProtection="1"/>
    <xf numFmtId="0" fontId="25" fillId="15" borderId="0" xfId="0" applyFont="1" applyFill="1" applyBorder="1" applyAlignment="1" applyProtection="1"/>
    <xf numFmtId="0" fontId="0" fillId="15" borderId="0" xfId="0" applyFill="1" applyBorder="1" applyAlignment="1" applyProtection="1"/>
    <xf numFmtId="0" fontId="20" fillId="15" borderId="39" xfId="0" applyFont="1" applyFill="1" applyBorder="1" applyAlignment="1" applyProtection="1">
      <alignment horizontal="center"/>
      <protection locked="0"/>
    </xf>
    <xf numFmtId="0" fontId="0" fillId="15" borderId="44" xfId="0" applyFill="1" applyBorder="1" applyProtection="1"/>
    <xf numFmtId="0" fontId="27" fillId="15" borderId="0" xfId="0" applyFont="1" applyFill="1" applyBorder="1" applyProtection="1"/>
    <xf numFmtId="0" fontId="0" fillId="15" borderId="45" xfId="0" applyFill="1" applyBorder="1" applyProtection="1"/>
    <xf numFmtId="0" fontId="0" fillId="15" borderId="46" xfId="0" applyFill="1" applyBorder="1" applyProtection="1"/>
    <xf numFmtId="0" fontId="0" fillId="15" borderId="47" xfId="0" applyFill="1" applyBorder="1" applyProtection="1"/>
    <xf numFmtId="0" fontId="0" fillId="15" borderId="48" xfId="0" applyFill="1" applyBorder="1" applyProtection="1"/>
    <xf numFmtId="0" fontId="0" fillId="15" borderId="49" xfId="0" applyFill="1" applyBorder="1" applyProtection="1"/>
    <xf numFmtId="0" fontId="0" fillId="15" borderId="50" xfId="0" applyFill="1" applyBorder="1" applyProtection="1"/>
    <xf numFmtId="0" fontId="0" fillId="15" borderId="51" xfId="0" applyFill="1" applyBorder="1" applyProtection="1"/>
    <xf numFmtId="0" fontId="0" fillId="15" borderId="52" xfId="0" applyFill="1" applyBorder="1" applyProtection="1"/>
    <xf numFmtId="0" fontId="25" fillId="15" borderId="0" xfId="0" applyFont="1" applyFill="1" applyBorder="1" applyAlignment="1" applyProtection="1">
      <alignment horizontal="right"/>
    </xf>
    <xf numFmtId="0" fontId="25" fillId="15" borderId="51" xfId="0" applyFont="1" applyFill="1" applyBorder="1" applyAlignment="1" applyProtection="1">
      <alignment horizontal="right"/>
    </xf>
    <xf numFmtId="0" fontId="26" fillId="15" borderId="51" xfId="0" applyFont="1" applyFill="1" applyBorder="1" applyAlignment="1" applyProtection="1">
      <alignment horizontal="right"/>
    </xf>
    <xf numFmtId="0" fontId="0" fillId="15" borderId="53" xfId="0" applyFill="1" applyBorder="1" applyProtection="1"/>
    <xf numFmtId="170" fontId="21" fillId="15" borderId="0" xfId="0" applyNumberFormat="1" applyFont="1" applyFill="1" applyBorder="1" applyAlignment="1" applyProtection="1">
      <alignment vertical="center"/>
    </xf>
    <xf numFmtId="1" fontId="0" fillId="15" borderId="0" xfId="0" applyNumberFormat="1" applyFill="1" applyProtection="1"/>
    <xf numFmtId="0" fontId="25" fillId="15" borderId="37" xfId="0" applyFont="1" applyFill="1" applyBorder="1" applyAlignment="1" applyProtection="1"/>
    <xf numFmtId="0" fontId="25" fillId="15" borderId="44" xfId="0" applyFont="1" applyFill="1" applyBorder="1" applyAlignment="1" applyProtection="1"/>
    <xf numFmtId="0" fontId="27" fillId="15" borderId="0" xfId="0" applyFont="1" applyFill="1" applyBorder="1" applyAlignment="1" applyProtection="1">
      <alignment horizontal="right"/>
    </xf>
    <xf numFmtId="170" fontId="21" fillId="15" borderId="46" xfId="0" applyNumberFormat="1" applyFont="1" applyFill="1" applyBorder="1" applyAlignment="1" applyProtection="1">
      <alignment vertical="center"/>
    </xf>
    <xf numFmtId="171" fontId="21" fillId="15" borderId="46" xfId="0" applyNumberFormat="1" applyFont="1" applyFill="1" applyBorder="1" applyAlignment="1" applyProtection="1">
      <alignment vertical="center"/>
    </xf>
    <xf numFmtId="0" fontId="25" fillId="15" borderId="46" xfId="0" applyFont="1" applyFill="1" applyBorder="1" applyProtection="1"/>
    <xf numFmtId="0" fontId="25" fillId="16" borderId="56" xfId="0" applyFont="1" applyFill="1" applyBorder="1" applyProtection="1"/>
    <xf numFmtId="0" fontId="0" fillId="16" borderId="51" xfId="0" applyFill="1" applyBorder="1" applyProtection="1"/>
    <xf numFmtId="0" fontId="0" fillId="15" borderId="54" xfId="0" applyFill="1" applyBorder="1" applyProtection="1"/>
    <xf numFmtId="0" fontId="0" fillId="15" borderId="55" xfId="0" applyFill="1" applyBorder="1" applyProtection="1"/>
    <xf numFmtId="0" fontId="24" fillId="15" borderId="0" xfId="0" applyFont="1" applyFill="1" applyBorder="1" applyProtection="1"/>
    <xf numFmtId="0" fontId="0" fillId="16" borderId="35" xfId="0" applyFill="1" applyBorder="1" applyProtection="1"/>
    <xf numFmtId="0" fontId="0" fillId="15" borderId="0" xfId="0" applyFill="1" applyBorder="1" applyAlignment="1" applyProtection="1">
      <alignment vertical="justify" wrapText="1"/>
    </xf>
    <xf numFmtId="0" fontId="20" fillId="15" borderId="0" xfId="0" applyFont="1" applyFill="1" applyBorder="1" applyAlignment="1" applyProtection="1">
      <alignment horizontal="center"/>
    </xf>
    <xf numFmtId="0" fontId="28" fillId="15" borderId="0" xfId="0" applyFont="1" applyFill="1" applyBorder="1" applyAlignment="1" applyProtection="1">
      <alignment vertical="justify" wrapText="1"/>
    </xf>
    <xf numFmtId="1" fontId="25" fillId="15" borderId="0" xfId="0" applyNumberFormat="1" applyFont="1" applyFill="1" applyBorder="1" applyAlignment="1" applyProtection="1"/>
    <xf numFmtId="0" fontId="0" fillId="15" borderId="57" xfId="0" applyFill="1" applyBorder="1" applyProtection="1"/>
    <xf numFmtId="0" fontId="0" fillId="15" borderId="58" xfId="0" applyFill="1" applyBorder="1" applyProtection="1"/>
    <xf numFmtId="0" fontId="0" fillId="15" borderId="0" xfId="0" applyFill="1" applyAlignment="1" applyProtection="1"/>
    <xf numFmtId="0" fontId="18" fillId="0" borderId="0" xfId="0" applyFont="1" applyFill="1" applyBorder="1" applyAlignment="1">
      <alignment wrapText="1"/>
    </xf>
    <xf numFmtId="165" fontId="4" fillId="0" borderId="0" xfId="0" applyNumberFormat="1" applyFont="1" applyAlignment="1">
      <alignment horizontal="center" vertical="center"/>
    </xf>
    <xf numFmtId="165" fontId="31" fillId="0" borderId="0" xfId="0" applyNumberFormat="1" applyFont="1" applyBorder="1" applyAlignment="1">
      <alignment horizontal="center" vertical="center"/>
    </xf>
    <xf numFmtId="0" fontId="36" fillId="0" borderId="0" xfId="0" applyFont="1" applyFill="1" applyAlignment="1">
      <alignment wrapText="1"/>
    </xf>
    <xf numFmtId="0" fontId="37" fillId="0" borderId="0" xfId="0" applyFont="1" applyFill="1" applyBorder="1" applyAlignment="1">
      <alignment wrapText="1"/>
    </xf>
    <xf numFmtId="41" fontId="0" fillId="0" borderId="0" xfId="0" applyNumberFormat="1" applyAlignment="1">
      <alignment vertical="center"/>
    </xf>
    <xf numFmtId="9" fontId="0" fillId="0" borderId="0" xfId="0" applyNumberFormat="1"/>
    <xf numFmtId="0" fontId="1" fillId="0" borderId="0" xfId="0" applyFont="1" applyAlignment="1">
      <alignment horizontal="center"/>
    </xf>
    <xf numFmtId="0" fontId="0" fillId="0" borderId="0" xfId="0" applyFont="1" applyAlignment="1">
      <alignment horizontal="center"/>
    </xf>
    <xf numFmtId="0" fontId="0" fillId="0" borderId="0" xfId="0" applyAlignment="1">
      <alignment horizontal="center"/>
    </xf>
    <xf numFmtId="9" fontId="1" fillId="0" borderId="0" xfId="0" applyNumberFormat="1" applyFont="1" applyAlignment="1">
      <alignment horizontal="center" vertical="center"/>
    </xf>
    <xf numFmtId="41" fontId="1" fillId="0" borderId="0" xfId="0" applyNumberFormat="1" applyFont="1" applyAlignment="1">
      <alignment horizontal="center"/>
    </xf>
    <xf numFmtId="0" fontId="8" fillId="17" borderId="0" xfId="0" applyFont="1" applyFill="1"/>
    <xf numFmtId="0" fontId="0" fillId="17" borderId="0" xfId="0" applyFill="1"/>
    <xf numFmtId="41" fontId="0" fillId="17" borderId="0" xfId="0" applyNumberFormat="1" applyFill="1"/>
    <xf numFmtId="9" fontId="0" fillId="17" borderId="0" xfId="0" applyNumberFormat="1" applyFill="1" applyAlignment="1">
      <alignment horizontal="center" vertical="center"/>
    </xf>
    <xf numFmtId="0" fontId="0" fillId="17" borderId="0" xfId="0" applyFont="1" applyFill="1" applyAlignment="1">
      <alignment horizontal="center"/>
    </xf>
    <xf numFmtId="0" fontId="0" fillId="0" borderId="0" xfId="0" applyFont="1" applyAlignment="1">
      <alignment horizontal="center" vertical="center"/>
    </xf>
    <xf numFmtId="0" fontId="0" fillId="0" borderId="0" xfId="0" applyAlignment="1">
      <alignment vertical="center" wrapText="1"/>
    </xf>
    <xf numFmtId="0" fontId="0" fillId="17" borderId="0" xfId="0" applyFill="1" applyAlignment="1">
      <alignment horizontal="center"/>
    </xf>
    <xf numFmtId="0" fontId="38" fillId="18" borderId="0" xfId="0" applyFont="1" applyFill="1" applyBorder="1" applyAlignment="1">
      <alignment horizontal="center" vertical="center"/>
    </xf>
    <xf numFmtId="0" fontId="38" fillId="18" borderId="0" xfId="0" applyFont="1" applyFill="1" applyBorder="1" applyAlignment="1">
      <alignment horizontal="right" vertical="center" wrapText="1"/>
    </xf>
    <xf numFmtId="41" fontId="38" fillId="18" borderId="0" xfId="0" applyNumberFormat="1" applyFont="1" applyFill="1" applyBorder="1" applyAlignment="1">
      <alignment vertical="center"/>
    </xf>
    <xf numFmtId="0" fontId="0" fillId="18" borderId="0" xfId="0" applyFont="1" applyFill="1" applyBorder="1" applyAlignment="1">
      <alignment horizontal="center" vertical="center"/>
    </xf>
    <xf numFmtId="0" fontId="0" fillId="18" borderId="62" xfId="0" applyFont="1" applyFill="1" applyBorder="1" applyAlignment="1">
      <alignment horizontal="center" vertical="center"/>
    </xf>
    <xf numFmtId="0" fontId="38" fillId="18" borderId="63" xfId="0" applyFont="1" applyFill="1" applyBorder="1" applyAlignment="1">
      <alignment horizontal="right" vertical="center" wrapText="1"/>
    </xf>
    <xf numFmtId="41" fontId="38" fillId="18" borderId="63" xfId="0" applyNumberFormat="1" applyFont="1" applyFill="1" applyBorder="1" applyAlignment="1">
      <alignment vertical="center"/>
    </xf>
    <xf numFmtId="0" fontId="38" fillId="18" borderId="0" xfId="0" applyFont="1" applyFill="1" applyBorder="1" applyAlignment="1">
      <alignment horizontal="right" vertical="center"/>
    </xf>
    <xf numFmtId="0" fontId="0" fillId="17" borderId="0" xfId="0" applyFill="1" applyAlignment="1">
      <alignment vertical="center"/>
    </xf>
    <xf numFmtId="0" fontId="41" fillId="0" borderId="0" xfId="0" applyFont="1"/>
    <xf numFmtId="0" fontId="39" fillId="0" borderId="0" xfId="0" applyFont="1"/>
    <xf numFmtId="41" fontId="43" fillId="12" borderId="0" xfId="0" applyNumberFormat="1" applyFont="1" applyFill="1" applyBorder="1" applyAlignment="1">
      <alignment vertical="center"/>
    </xf>
    <xf numFmtId="0" fontId="43" fillId="0" borderId="0" xfId="0" applyFont="1" applyBorder="1"/>
    <xf numFmtId="0" fontId="0" fillId="0" borderId="0" xfId="0" applyFill="1" applyBorder="1" applyAlignment="1">
      <alignment horizontal="center" vertical="center"/>
    </xf>
    <xf numFmtId="0" fontId="0" fillId="0" borderId="0" xfId="0" applyAlignment="1">
      <alignment horizontal="center" vertical="center"/>
    </xf>
    <xf numFmtId="0" fontId="0" fillId="0" borderId="0" xfId="0" applyFill="1" applyBorder="1" applyAlignment="1">
      <alignment vertical="center" wrapText="1"/>
    </xf>
    <xf numFmtId="9" fontId="0" fillId="0" borderId="0" xfId="0" applyNumberFormat="1" applyAlignment="1">
      <alignment vertical="center"/>
    </xf>
    <xf numFmtId="0" fontId="44" fillId="0" borderId="65" xfId="0" applyFont="1" applyFill="1" applyBorder="1" applyAlignment="1">
      <alignment horizontal="center"/>
    </xf>
    <xf numFmtId="0" fontId="44" fillId="0" borderId="0" xfId="0" applyFont="1" applyFill="1" applyBorder="1" applyAlignment="1">
      <alignment horizontal="center"/>
    </xf>
    <xf numFmtId="41" fontId="44" fillId="0" borderId="0" xfId="0" applyNumberFormat="1" applyFont="1" applyFill="1" applyBorder="1" applyAlignment="1">
      <alignment horizontal="center"/>
    </xf>
    <xf numFmtId="9" fontId="44" fillId="0" borderId="66" xfId="0" applyNumberFormat="1" applyFont="1" applyFill="1" applyBorder="1" applyAlignment="1">
      <alignment horizontal="center" vertical="center"/>
    </xf>
    <xf numFmtId="0" fontId="0" fillId="12" borderId="0" xfId="0" applyFill="1" applyBorder="1" applyAlignment="1">
      <alignment horizontal="center" vertical="center"/>
    </xf>
    <xf numFmtId="0" fontId="44" fillId="0" borderId="67" xfId="0" applyFont="1" applyFill="1" applyBorder="1" applyAlignment="1">
      <alignment horizontal="center"/>
    </xf>
    <xf numFmtId="9" fontId="44" fillId="0" borderId="68" xfId="0" applyNumberFormat="1" applyFont="1" applyFill="1" applyBorder="1" applyAlignment="1">
      <alignment horizontal="center" vertical="center"/>
    </xf>
    <xf numFmtId="0" fontId="45" fillId="12" borderId="0" xfId="0" applyFont="1" applyFill="1" applyBorder="1" applyAlignment="1">
      <alignment horizontal="right" vertical="center" wrapText="1"/>
    </xf>
    <xf numFmtId="41" fontId="45" fillId="12" borderId="0" xfId="0" applyNumberFormat="1" applyFont="1" applyFill="1"/>
    <xf numFmtId="9" fontId="45" fillId="12" borderId="0" xfId="0" applyNumberFormat="1" applyFont="1" applyFill="1"/>
    <xf numFmtId="0" fontId="45" fillId="12" borderId="0" xfId="0" applyFont="1" applyFill="1" applyAlignment="1">
      <alignment horizontal="center" vertical="center"/>
    </xf>
    <xf numFmtId="41" fontId="45" fillId="12" borderId="0" xfId="0" applyNumberFormat="1" applyFont="1" applyFill="1" applyAlignment="1">
      <alignment vertical="center"/>
    </xf>
    <xf numFmtId="9" fontId="45" fillId="12" borderId="0" xfId="0" applyNumberFormat="1" applyFont="1" applyFill="1" applyAlignment="1">
      <alignment vertical="center"/>
    </xf>
    <xf numFmtId="0" fontId="0" fillId="17" borderId="0" xfId="0" applyFill="1" applyBorder="1" applyAlignment="1">
      <alignment horizontal="center" vertical="center"/>
    </xf>
    <xf numFmtId="0" fontId="0" fillId="17" borderId="0" xfId="0" applyFont="1" applyFill="1" applyBorder="1" applyAlignment="1">
      <alignment vertical="center" wrapText="1"/>
    </xf>
    <xf numFmtId="0" fontId="45" fillId="17" borderId="0" xfId="0" applyFont="1" applyFill="1" applyBorder="1" applyAlignment="1">
      <alignment vertical="center" wrapText="1"/>
    </xf>
    <xf numFmtId="41" fontId="45" fillId="17" borderId="0" xfId="0" applyNumberFormat="1" applyFont="1" applyFill="1"/>
    <xf numFmtId="9" fontId="45" fillId="17" borderId="0" xfId="0" applyNumberFormat="1" applyFont="1" applyFill="1"/>
    <xf numFmtId="0" fontId="0" fillId="17" borderId="0" xfId="0" applyFill="1" applyAlignment="1">
      <alignment horizontal="center" vertical="center"/>
    </xf>
    <xf numFmtId="0" fontId="0" fillId="17" borderId="0" xfId="0" applyFill="1" applyAlignment="1">
      <alignment vertical="center" wrapText="1"/>
    </xf>
    <xf numFmtId="0" fontId="0" fillId="15" borderId="0" xfId="0" applyFill="1" applyBorder="1" applyAlignment="1" applyProtection="1">
      <alignment vertical="justify" wrapText="1"/>
    </xf>
    <xf numFmtId="0" fontId="0" fillId="15" borderId="0" xfId="0" applyFill="1" applyAlignment="1" applyProtection="1">
      <alignment vertical="justify" wrapText="1"/>
    </xf>
    <xf numFmtId="0" fontId="0" fillId="15" borderId="0" xfId="0" applyFill="1" applyBorder="1" applyAlignment="1" applyProtection="1">
      <alignment vertical="justify" wrapText="1"/>
    </xf>
    <xf numFmtId="0" fontId="0" fillId="17" borderId="0" xfId="0" applyFill="1" applyProtection="1"/>
    <xf numFmtId="0" fontId="20" fillId="15" borderId="0" xfId="0" applyFont="1" applyFill="1" applyBorder="1" applyAlignment="1" applyProtection="1">
      <alignment horizontal="center"/>
      <protection locked="0"/>
    </xf>
    <xf numFmtId="0" fontId="0" fillId="15" borderId="37" xfId="0" applyFill="1" applyBorder="1" applyAlignment="1" applyProtection="1"/>
    <xf numFmtId="0" fontId="0" fillId="15" borderId="0" xfId="0" applyFill="1" applyBorder="1" applyAlignment="1" applyProtection="1">
      <alignment wrapText="1"/>
    </xf>
    <xf numFmtId="0" fontId="0" fillId="15" borderId="38" xfId="0" applyFill="1" applyBorder="1" applyAlignment="1" applyProtection="1"/>
    <xf numFmtId="0" fontId="28" fillId="15" borderId="0" xfId="0" applyFont="1" applyFill="1" applyBorder="1" applyAlignment="1" applyProtection="1">
      <alignment wrapText="1"/>
    </xf>
    <xf numFmtId="0" fontId="0" fillId="15" borderId="40" xfId="0" applyFill="1" applyBorder="1" applyAlignment="1" applyProtection="1"/>
    <xf numFmtId="0" fontId="0" fillId="0" borderId="0" xfId="0" applyAlignment="1" applyProtection="1"/>
    <xf numFmtId="0" fontId="48" fillId="8" borderId="73" xfId="0" applyFont="1" applyFill="1" applyBorder="1" applyAlignment="1">
      <alignment vertical="center"/>
    </xf>
    <xf numFmtId="0" fontId="49" fillId="0" borderId="0" xfId="1" applyFont="1" applyAlignment="1" applyProtection="1">
      <alignment vertical="center"/>
    </xf>
    <xf numFmtId="49" fontId="49" fillId="0" borderId="74" xfId="3" applyNumberFormat="1" applyFont="1" applyFill="1" applyBorder="1" applyAlignment="1" applyProtection="1">
      <alignment vertical="center" wrapText="1"/>
      <protection locked="0"/>
    </xf>
    <xf numFmtId="3" fontId="49" fillId="0" borderId="74" xfId="3" applyNumberFormat="1" applyFont="1" applyFill="1" applyBorder="1" applyAlignment="1" applyProtection="1">
      <alignment horizontal="center" vertical="center"/>
      <protection locked="0"/>
    </xf>
    <xf numFmtId="49" fontId="49" fillId="0" borderId="74" xfId="3" applyNumberFormat="1" applyFont="1" applyFill="1" applyBorder="1" applyAlignment="1" applyProtection="1">
      <alignment horizontal="center" vertical="center" wrapText="1"/>
      <protection locked="0"/>
    </xf>
    <xf numFmtId="3" fontId="49" fillId="0" borderId="74" xfId="3" applyNumberFormat="1" applyFont="1" applyFill="1" applyBorder="1" applyAlignment="1" applyProtection="1">
      <alignment horizontal="right" vertical="center"/>
      <protection locked="0"/>
    </xf>
    <xf numFmtId="3" fontId="49" fillId="0" borderId="74" xfId="3" applyNumberFormat="1" applyFont="1" applyFill="1" applyBorder="1" applyAlignment="1" applyProtection="1">
      <alignment vertical="center"/>
      <protection locked="0"/>
    </xf>
    <xf numFmtId="0" fontId="49" fillId="15" borderId="0" xfId="1" applyFont="1" applyFill="1" applyProtection="1"/>
    <xf numFmtId="0" fontId="49" fillId="0" borderId="0" xfId="1" applyFont="1" applyProtection="1"/>
    <xf numFmtId="0" fontId="49" fillId="15" borderId="0" xfId="1" applyFont="1" applyFill="1" applyProtection="1">
      <protection locked="0"/>
    </xf>
    <xf numFmtId="0" fontId="49" fillId="0" borderId="0" xfId="1" applyFont="1" applyProtection="1">
      <protection locked="0"/>
    </xf>
    <xf numFmtId="49" fontId="49" fillId="19" borderId="71" xfId="3" applyNumberFormat="1" applyFont="1" applyFill="1" applyBorder="1" applyAlignment="1" applyProtection="1">
      <alignment vertical="center" wrapText="1"/>
    </xf>
    <xf numFmtId="49" fontId="49" fillId="0" borderId="71" xfId="3" applyNumberFormat="1" applyFont="1" applyFill="1" applyBorder="1" applyAlignment="1" applyProtection="1">
      <alignment vertical="center" wrapText="1"/>
      <protection locked="0"/>
    </xf>
    <xf numFmtId="0" fontId="47" fillId="0" borderId="0" xfId="0" applyFont="1"/>
    <xf numFmtId="3" fontId="49" fillId="0" borderId="71" xfId="3" applyNumberFormat="1" applyFont="1" applyFill="1" applyBorder="1" applyAlignment="1" applyProtection="1">
      <alignment horizontal="center" vertical="center"/>
      <protection locked="0"/>
    </xf>
    <xf numFmtId="49" fontId="49" fillId="0" borderId="71" xfId="3" applyNumberFormat="1" applyFont="1" applyFill="1" applyBorder="1" applyAlignment="1" applyProtection="1">
      <alignment horizontal="center" vertical="center" wrapText="1"/>
      <protection locked="0"/>
    </xf>
    <xf numFmtId="3" fontId="49" fillId="19" borderId="71" xfId="3" applyNumberFormat="1" applyFont="1" applyFill="1" applyBorder="1" applyAlignment="1" applyProtection="1">
      <alignment horizontal="right" vertical="center"/>
    </xf>
    <xf numFmtId="3" fontId="49" fillId="19" borderId="71" xfId="3" applyNumberFormat="1" applyFont="1" applyFill="1" applyBorder="1" applyAlignment="1" applyProtection="1">
      <alignment vertical="center"/>
    </xf>
    <xf numFmtId="0" fontId="50" fillId="0" borderId="0" xfId="1" applyFont="1" applyProtection="1"/>
    <xf numFmtId="0" fontId="50" fillId="15" borderId="0" xfId="1" applyFont="1" applyFill="1" applyProtection="1"/>
    <xf numFmtId="0" fontId="49" fillId="0" borderId="0" xfId="3" applyFont="1" applyAlignment="1" applyProtection="1">
      <alignment vertical="center"/>
    </xf>
    <xf numFmtId="0" fontId="49" fillId="0" borderId="0" xfId="3" applyFont="1" applyAlignment="1" applyProtection="1">
      <alignment horizontal="center" vertical="center"/>
    </xf>
    <xf numFmtId="3" fontId="49" fillId="0" borderId="0" xfId="3" applyNumberFormat="1" applyFont="1" applyAlignment="1" applyProtection="1">
      <alignment horizontal="center" vertical="center"/>
    </xf>
    <xf numFmtId="3" fontId="49" fillId="0" borderId="0" xfId="3" applyNumberFormat="1" applyFont="1" applyAlignment="1" applyProtection="1">
      <alignment horizontal="right" vertical="center"/>
    </xf>
    <xf numFmtId="3" fontId="49" fillId="0" borderId="0" xfId="1" applyNumberFormat="1" applyFont="1" applyProtection="1"/>
    <xf numFmtId="0" fontId="49" fillId="0" borderId="0" xfId="1" applyFont="1" applyAlignment="1" applyProtection="1">
      <alignment horizontal="center"/>
    </xf>
    <xf numFmtId="3" fontId="49" fillId="0" borderId="0" xfId="1" applyNumberFormat="1" applyFont="1" applyAlignment="1" applyProtection="1">
      <alignment horizontal="right"/>
    </xf>
    <xf numFmtId="0" fontId="52" fillId="15" borderId="0" xfId="1" applyFont="1" applyFill="1" applyAlignment="1" applyProtection="1">
      <alignment vertical="center"/>
    </xf>
    <xf numFmtId="0" fontId="52" fillId="0" borderId="0" xfId="1" applyFont="1" applyAlignment="1" applyProtection="1">
      <alignment vertical="center"/>
    </xf>
    <xf numFmtId="3" fontId="5" fillId="8" borderId="73" xfId="3" applyNumberFormat="1" applyFont="1" applyFill="1" applyBorder="1" applyAlignment="1" applyProtection="1">
      <alignment horizontal="center" vertical="center" wrapText="1"/>
    </xf>
    <xf numFmtId="0" fontId="50" fillId="9" borderId="0" xfId="3" applyFont="1" applyFill="1" applyAlignment="1" applyProtection="1">
      <alignment vertical="center"/>
    </xf>
    <xf numFmtId="0" fontId="50" fillId="9" borderId="0" xfId="3" applyFont="1" applyFill="1" applyAlignment="1" applyProtection="1">
      <alignment horizontal="center" vertical="center"/>
    </xf>
    <xf numFmtId="0" fontId="50" fillId="9" borderId="0" xfId="1" applyFont="1" applyFill="1" applyProtection="1"/>
    <xf numFmtId="3" fontId="50" fillId="9" borderId="0" xfId="3" applyNumberFormat="1" applyFont="1" applyFill="1" applyAlignment="1" applyProtection="1">
      <alignment horizontal="center" vertical="center"/>
    </xf>
    <xf numFmtId="3" fontId="50" fillId="9" borderId="0" xfId="3" applyNumberFormat="1" applyFont="1" applyFill="1" applyAlignment="1" applyProtection="1">
      <alignment horizontal="right" vertical="center"/>
    </xf>
    <xf numFmtId="3" fontId="51" fillId="9" borderId="0" xfId="3" applyNumberFormat="1" applyFont="1" applyFill="1" applyAlignment="1" applyProtection="1">
      <alignment horizontal="right" vertical="center"/>
    </xf>
    <xf numFmtId="3" fontId="51" fillId="9" borderId="72" xfId="3" applyNumberFormat="1" applyFont="1" applyFill="1" applyBorder="1" applyAlignment="1" applyProtection="1">
      <alignment horizontal="right" vertical="center"/>
    </xf>
    <xf numFmtId="0" fontId="47" fillId="0" borderId="74" xfId="0" applyFont="1" applyBorder="1" applyProtection="1">
      <protection locked="0"/>
    </xf>
    <xf numFmtId="0" fontId="49" fillId="17" borderId="0" xfId="1" applyFont="1" applyFill="1" applyProtection="1"/>
    <xf numFmtId="9" fontId="49" fillId="17" borderId="43" xfId="1" applyNumberFormat="1" applyFont="1" applyFill="1" applyBorder="1" applyAlignment="1" applyProtection="1">
      <alignment horizontal="center"/>
    </xf>
    <xf numFmtId="0" fontId="49" fillId="17" borderId="0" xfId="1" applyFont="1" applyFill="1" applyAlignment="1" applyProtection="1">
      <alignment vertical="center"/>
    </xf>
    <xf numFmtId="0" fontId="53" fillId="17" borderId="39" xfId="1" applyFont="1" applyFill="1" applyBorder="1" applyAlignment="1" applyProtection="1">
      <alignment vertical="center"/>
    </xf>
    <xf numFmtId="0" fontId="51" fillId="12" borderId="39" xfId="1" applyFont="1" applyFill="1" applyBorder="1" applyAlignment="1" applyProtection="1">
      <alignment horizontal="right"/>
    </xf>
    <xf numFmtId="0" fontId="51" fillId="9" borderId="39" xfId="1" applyFont="1" applyFill="1" applyBorder="1" applyAlignment="1" applyProtection="1">
      <alignment horizontal="right"/>
    </xf>
    <xf numFmtId="3" fontId="56" fillId="8" borderId="0" xfId="1" applyNumberFormat="1" applyFont="1" applyFill="1" applyProtection="1"/>
    <xf numFmtId="3" fontId="49" fillId="17" borderId="0" xfId="1" applyNumberFormat="1" applyFont="1" applyFill="1" applyProtection="1"/>
    <xf numFmtId="3" fontId="49" fillId="17" borderId="39" xfId="1" applyNumberFormat="1" applyFont="1" applyFill="1" applyBorder="1" applyAlignment="1" applyProtection="1">
      <alignment vertical="center"/>
      <protection locked="0"/>
    </xf>
    <xf numFmtId="3" fontId="49" fillId="17" borderId="0" xfId="1" applyNumberFormat="1" applyFont="1" applyFill="1" applyAlignment="1" applyProtection="1">
      <alignment vertical="center"/>
    </xf>
    <xf numFmtId="3" fontId="49" fillId="17" borderId="39" xfId="1" applyNumberFormat="1" applyFont="1" applyFill="1" applyBorder="1" applyAlignment="1" applyProtection="1">
      <alignment vertical="center"/>
    </xf>
    <xf numFmtId="3" fontId="51" fillId="12" borderId="39" xfId="1" applyNumberFormat="1" applyFont="1" applyFill="1" applyBorder="1" applyProtection="1"/>
    <xf numFmtId="3" fontId="57" fillId="12" borderId="0" xfId="1" applyNumberFormat="1" applyFont="1" applyFill="1" applyProtection="1"/>
    <xf numFmtId="3" fontId="51" fillId="9" borderId="39" xfId="1" applyNumberFormat="1" applyFont="1" applyFill="1" applyBorder="1" applyProtection="1"/>
    <xf numFmtId="3" fontId="51" fillId="9" borderId="0" xfId="1" applyNumberFormat="1" applyFont="1" applyFill="1" applyProtection="1"/>
    <xf numFmtId="3" fontId="49" fillId="17" borderId="0" xfId="1" applyNumberFormat="1" applyFont="1" applyFill="1" applyAlignment="1" applyProtection="1">
      <alignment horizontal="right"/>
    </xf>
    <xf numFmtId="3" fontId="53" fillId="17" borderId="0" xfId="1" applyNumberFormat="1" applyFont="1" applyFill="1" applyProtection="1"/>
    <xf numFmtId="9" fontId="49" fillId="0" borderId="0" xfId="1" applyNumberFormat="1" applyFont="1" applyAlignment="1" applyProtection="1">
      <alignment horizontal="center"/>
    </xf>
    <xf numFmtId="3" fontId="4" fillId="0" borderId="0" xfId="0" applyNumberFormat="1" applyFont="1" applyProtection="1"/>
    <xf numFmtId="1" fontId="25" fillId="15" borderId="0" xfId="0" applyNumberFormat="1" applyFont="1" applyFill="1" applyBorder="1" applyAlignment="1" applyProtection="1">
      <alignment horizontal="center"/>
      <protection locked="0"/>
    </xf>
    <xf numFmtId="0" fontId="0" fillId="0" borderId="52" xfId="0" applyBorder="1" applyProtection="1"/>
    <xf numFmtId="0" fontId="26" fillId="15" borderId="44" xfId="0" applyFont="1" applyFill="1" applyBorder="1" applyAlignment="1" applyProtection="1">
      <alignment horizontal="right"/>
    </xf>
    <xf numFmtId="0" fontId="0" fillId="17" borderId="44" xfId="0" applyFill="1" applyBorder="1" applyProtection="1"/>
    <xf numFmtId="37" fontId="51" fillId="12" borderId="39" xfId="1" applyNumberFormat="1" applyFont="1" applyFill="1" applyBorder="1" applyProtection="1"/>
    <xf numFmtId="165" fontId="19" fillId="0" borderId="0" xfId="0" applyNumberFormat="1" applyFont="1" applyBorder="1"/>
    <xf numFmtId="0" fontId="0" fillId="15" borderId="0" xfId="0" applyFill="1" applyBorder="1" applyAlignment="1" applyProtection="1">
      <alignment vertical="justify" wrapText="1"/>
    </xf>
    <xf numFmtId="3" fontId="54" fillId="17" borderId="39" xfId="1" applyNumberFormat="1" applyFont="1" applyFill="1" applyBorder="1" applyAlignment="1" applyProtection="1">
      <alignment vertical="center"/>
      <protection locked="0"/>
    </xf>
    <xf numFmtId="3" fontId="54" fillId="20" borderId="41" xfId="1" applyNumberFormat="1" applyFont="1" applyFill="1" applyBorder="1" applyAlignment="1" applyProtection="1">
      <alignment horizontal="right" vertical="center"/>
    </xf>
    <xf numFmtId="3" fontId="54" fillId="20" borderId="46" xfId="1" applyNumberFormat="1" applyFont="1" applyFill="1" applyBorder="1" applyAlignment="1" applyProtection="1">
      <alignment horizontal="right" vertical="center"/>
    </xf>
    <xf numFmtId="164" fontId="4" fillId="0" borderId="10" xfId="0" applyNumberFormat="1" applyFont="1" applyFill="1" applyBorder="1" applyAlignment="1" applyProtection="1">
      <alignment horizontal="center" vertical="center" wrapText="1"/>
    </xf>
    <xf numFmtId="41" fontId="4" fillId="0" borderId="10" xfId="0" applyNumberFormat="1" applyFont="1" applyBorder="1" applyAlignment="1" applyProtection="1">
      <alignment horizontal="right" vertical="center"/>
    </xf>
    <xf numFmtId="0" fontId="58" fillId="0" borderId="0" xfId="0" applyFont="1" applyFill="1" applyBorder="1" applyAlignment="1">
      <alignment horizontal="center" vertical="center"/>
    </xf>
    <xf numFmtId="0" fontId="58" fillId="0" borderId="0" xfId="0" applyFont="1" applyFill="1" applyBorder="1" applyAlignment="1">
      <alignment vertical="center" wrapText="1"/>
    </xf>
    <xf numFmtId="0" fontId="58" fillId="0" borderId="0" xfId="0" applyFont="1" applyFill="1" applyAlignment="1">
      <alignment horizontal="center" vertical="center"/>
    </xf>
    <xf numFmtId="0" fontId="58" fillId="0" borderId="0" xfId="0" applyFont="1" applyFill="1" applyAlignment="1">
      <alignment vertical="center" wrapText="1"/>
    </xf>
    <xf numFmtId="9" fontId="58" fillId="0" borderId="0" xfId="0" applyNumberFormat="1" applyFont="1" applyFill="1" applyAlignment="1">
      <alignment vertical="center" wrapText="1"/>
    </xf>
    <xf numFmtId="0" fontId="0" fillId="0" borderId="0" xfId="0"/>
    <xf numFmtId="0" fontId="53" fillId="7" borderId="10" xfId="0" applyFont="1" applyFill="1" applyBorder="1" applyAlignment="1">
      <alignment vertical="center" wrapText="1"/>
    </xf>
    <xf numFmtId="0" fontId="53" fillId="7" borderId="10" xfId="0" applyFont="1" applyFill="1" applyBorder="1" applyAlignment="1">
      <alignment horizontal="center" vertical="center"/>
    </xf>
    <xf numFmtId="0" fontId="49" fillId="0" borderId="10" xfId="0" applyFont="1" applyFill="1" applyBorder="1" applyAlignment="1">
      <alignment vertical="center" wrapText="1"/>
    </xf>
    <xf numFmtId="0" fontId="49" fillId="6" borderId="10" xfId="0" applyFont="1" applyFill="1" applyBorder="1" applyAlignment="1">
      <alignment horizontal="center" vertical="center"/>
    </xf>
    <xf numFmtId="0" fontId="49" fillId="7" borderId="10" xfId="0" applyFont="1" applyFill="1" applyBorder="1" applyAlignment="1">
      <alignment horizontal="center" vertical="center"/>
    </xf>
    <xf numFmtId="164" fontId="4" fillId="7" borderId="10" xfId="0" applyNumberFormat="1" applyFont="1" applyFill="1" applyBorder="1" applyAlignment="1" applyProtection="1">
      <alignment horizontal="center" vertical="center" wrapText="1"/>
    </xf>
    <xf numFmtId="41" fontId="4" fillId="7" borderId="10" xfId="0" applyNumberFormat="1" applyFont="1" applyFill="1" applyBorder="1" applyAlignment="1" applyProtection="1">
      <alignment horizontal="right" vertical="center"/>
    </xf>
    <xf numFmtId="0" fontId="53" fillId="6" borderId="10" xfId="0" applyFont="1" applyFill="1" applyBorder="1" applyAlignment="1">
      <alignment vertical="center" wrapText="1"/>
    </xf>
    <xf numFmtId="0" fontId="0" fillId="0" borderId="0" xfId="0"/>
    <xf numFmtId="49" fontId="5" fillId="8" borderId="0" xfId="0" applyNumberFormat="1" applyFont="1" applyFill="1" applyBorder="1" applyAlignment="1">
      <alignment horizontal="center" vertical="center"/>
    </xf>
    <xf numFmtId="49" fontId="5" fillId="8" borderId="0" xfId="0" applyNumberFormat="1" applyFont="1" applyFill="1" applyAlignment="1">
      <alignment horizontal="center" vertical="center"/>
    </xf>
    <xf numFmtId="0" fontId="0" fillId="0" borderId="0" xfId="0"/>
    <xf numFmtId="10" fontId="53" fillId="17" borderId="39" xfId="4" applyNumberFormat="1" applyFont="1" applyFill="1" applyBorder="1" applyAlignment="1" applyProtection="1">
      <alignment horizontal="center" vertical="center"/>
    </xf>
    <xf numFmtId="10" fontId="51" fillId="12" borderId="39" xfId="4" applyNumberFormat="1" applyFont="1" applyFill="1" applyBorder="1" applyAlignment="1" applyProtection="1">
      <alignment horizontal="center" vertical="center"/>
    </xf>
    <xf numFmtId="10" fontId="51" fillId="9" borderId="39" xfId="4" applyNumberFormat="1" applyFont="1" applyFill="1" applyBorder="1" applyAlignment="1" applyProtection="1">
      <alignment horizontal="center" vertical="center"/>
    </xf>
    <xf numFmtId="49" fontId="59" fillId="8" borderId="0" xfId="0" applyNumberFormat="1" applyFont="1" applyFill="1" applyAlignment="1">
      <alignment horizontal="center" vertical="center"/>
    </xf>
    <xf numFmtId="0" fontId="60" fillId="0" borderId="0" xfId="0" applyFont="1"/>
    <xf numFmtId="49" fontId="8" fillId="0" borderId="0" xfId="0" applyNumberFormat="1" applyFont="1" applyAlignment="1">
      <alignment horizontal="center" vertical="center"/>
    </xf>
    <xf numFmtId="168" fontId="4" fillId="0" borderId="1" xfId="0" applyNumberFormat="1" applyFont="1" applyFill="1" applyBorder="1" applyAlignment="1">
      <alignment horizontal="center" vertical="center"/>
    </xf>
    <xf numFmtId="172" fontId="4" fillId="0" borderId="0" xfId="0" applyNumberFormat="1" applyFont="1" applyFill="1" applyBorder="1" applyAlignment="1">
      <alignment horizontal="right" vertical="center"/>
    </xf>
    <xf numFmtId="172" fontId="58" fillId="0" borderId="0" xfId="0" applyNumberFormat="1" applyFont="1" applyFill="1" applyBorder="1" applyAlignment="1">
      <alignment horizontal="right" vertical="center"/>
    </xf>
    <xf numFmtId="172" fontId="4" fillId="0" borderId="0" xfId="0" applyNumberFormat="1" applyFont="1" applyFill="1" applyAlignment="1">
      <alignment horizontal="right" vertical="center"/>
    </xf>
    <xf numFmtId="172" fontId="58" fillId="0" borderId="0" xfId="0" applyNumberFormat="1" applyFont="1" applyFill="1" applyAlignment="1">
      <alignment horizontal="right" vertical="center"/>
    </xf>
    <xf numFmtId="0" fontId="4" fillId="0" borderId="0" xfId="0" applyFont="1" applyFill="1" applyAlignment="1">
      <alignment horizontal="right" vertical="center"/>
    </xf>
    <xf numFmtId="0" fontId="0" fillId="17" borderId="0" xfId="0" applyFill="1" applyAlignment="1" applyProtection="1">
      <alignment vertical="center"/>
    </xf>
    <xf numFmtId="0" fontId="23" fillId="17" borderId="0" xfId="0" applyFont="1" applyFill="1" applyAlignment="1" applyProtection="1">
      <alignment vertical="top"/>
    </xf>
    <xf numFmtId="164" fontId="21" fillId="15" borderId="0" xfId="0" applyNumberFormat="1" applyFont="1" applyFill="1" applyBorder="1" applyAlignment="1" applyProtection="1">
      <alignment horizontal="center"/>
    </xf>
    <xf numFmtId="0" fontId="25" fillId="15" borderId="0" xfId="0" applyFont="1" applyFill="1" applyBorder="1" applyAlignment="1" applyProtection="1">
      <alignment horizontal="center" vertical="center"/>
    </xf>
    <xf numFmtId="0" fontId="1" fillId="15" borderId="0" xfId="0" applyFont="1" applyFill="1" applyProtection="1"/>
    <xf numFmtId="0" fontId="0" fillId="17" borderId="0" xfId="0" applyFill="1" applyAlignment="1" applyProtection="1">
      <alignment horizontal="left"/>
    </xf>
    <xf numFmtId="0" fontId="61" fillId="15" borderId="0" xfId="0" applyFont="1" applyFill="1" applyBorder="1" applyAlignment="1" applyProtection="1"/>
    <xf numFmtId="0" fontId="25" fillId="17" borderId="37" xfId="0" applyFont="1" applyFill="1" applyBorder="1" applyProtection="1"/>
    <xf numFmtId="0" fontId="0" fillId="17" borderId="0" xfId="0" applyFill="1" applyBorder="1" applyProtection="1"/>
    <xf numFmtId="0" fontId="25" fillId="16" borderId="33" xfId="0" applyFont="1" applyFill="1" applyBorder="1" applyProtection="1"/>
    <xf numFmtId="0" fontId="25" fillId="17" borderId="38" xfId="0" applyFont="1" applyFill="1" applyBorder="1" applyProtection="1"/>
    <xf numFmtId="0" fontId="25" fillId="17" borderId="0" xfId="0" applyFont="1" applyFill="1" applyBorder="1" applyProtection="1"/>
    <xf numFmtId="0" fontId="26" fillId="17" borderId="0" xfId="0" applyFont="1" applyFill="1" applyBorder="1" applyProtection="1"/>
    <xf numFmtId="168" fontId="25" fillId="15" borderId="0" xfId="0" applyNumberFormat="1" applyFont="1" applyFill="1" applyBorder="1" applyAlignment="1" applyProtection="1">
      <alignment horizontal="center"/>
    </xf>
    <xf numFmtId="166" fontId="25" fillId="15" borderId="0" xfId="0" applyNumberFormat="1" applyFont="1" applyFill="1" applyBorder="1" applyAlignment="1" applyProtection="1">
      <alignment horizontal="center"/>
      <protection locked="0"/>
    </xf>
    <xf numFmtId="0" fontId="0" fillId="17" borderId="0" xfId="0" applyFill="1" applyBorder="1" applyAlignment="1" applyProtection="1">
      <alignment horizontal="right"/>
    </xf>
    <xf numFmtId="0" fontId="25" fillId="16" borderId="35" xfId="0" applyFont="1" applyFill="1" applyBorder="1" applyProtection="1"/>
    <xf numFmtId="0" fontId="25" fillId="16" borderId="34" xfId="0" applyFont="1" applyFill="1" applyBorder="1" applyProtection="1"/>
    <xf numFmtId="0" fontId="25" fillId="15" borderId="34" xfId="0" applyFont="1" applyFill="1" applyBorder="1" applyProtection="1"/>
    <xf numFmtId="0" fontId="0" fillId="0" borderId="0" xfId="0"/>
    <xf numFmtId="0" fontId="3" fillId="21" borderId="28" xfId="0" applyFont="1" applyFill="1" applyBorder="1" applyAlignment="1">
      <alignment horizontal="center" vertical="center"/>
    </xf>
    <xf numFmtId="0" fontId="3" fillId="21" borderId="28" xfId="0" applyFont="1" applyFill="1" applyBorder="1" applyAlignment="1">
      <alignment horizontal="center" vertical="center" wrapText="1"/>
    </xf>
    <xf numFmtId="0" fontId="0" fillId="0" borderId="28" xfId="0" applyBorder="1"/>
    <xf numFmtId="172" fontId="0" fillId="0" borderId="28" xfId="0" applyNumberFormat="1" applyBorder="1" applyAlignment="1">
      <alignment vertical="center"/>
    </xf>
    <xf numFmtId="0" fontId="0" fillId="0" borderId="28" xfId="0" applyBorder="1" applyAlignment="1">
      <alignment vertical="center" wrapText="1"/>
    </xf>
    <xf numFmtId="0" fontId="0" fillId="0" borderId="28" xfId="0" applyBorder="1" applyAlignment="1">
      <alignment horizontal="justify" vertical="center" wrapText="1"/>
    </xf>
    <xf numFmtId="0" fontId="0" fillId="0" borderId="28" xfId="0" applyFill="1" applyBorder="1" applyAlignment="1">
      <alignment vertical="center" wrapText="1"/>
    </xf>
    <xf numFmtId="4" fontId="4" fillId="0" borderId="0" xfId="5" applyNumberFormat="1" applyFont="1" applyAlignment="1">
      <alignment horizontal="right" vertical="center"/>
    </xf>
    <xf numFmtId="9" fontId="4" fillId="0" borderId="0" xfId="4" applyFont="1" applyAlignment="1">
      <alignment horizontal="right" vertical="center"/>
    </xf>
    <xf numFmtId="10" fontId="4" fillId="0" borderId="0" xfId="4" applyNumberFormat="1" applyFont="1" applyAlignment="1">
      <alignment horizontal="right" vertical="center"/>
    </xf>
    <xf numFmtId="4" fontId="0" fillId="0" borderId="0" xfId="0" applyNumberFormat="1" applyFill="1" applyBorder="1" applyAlignment="1">
      <alignment horizontal="center"/>
    </xf>
    <xf numFmtId="4" fontId="4" fillId="0" borderId="0" xfId="0" applyNumberFormat="1" applyFont="1" applyAlignment="1">
      <alignment horizontal="right" vertical="center"/>
    </xf>
    <xf numFmtId="10" fontId="4" fillId="0" borderId="0" xfId="0" applyNumberFormat="1" applyFont="1" applyAlignment="1">
      <alignment horizontal="right" vertical="center"/>
    </xf>
    <xf numFmtId="164" fontId="0" fillId="0" borderId="0" xfId="0" applyNumberFormat="1" applyFill="1" applyBorder="1" applyAlignment="1">
      <alignment horizontal="left"/>
    </xf>
    <xf numFmtId="41" fontId="4" fillId="22" borderId="39" xfId="0" applyNumberFormat="1" applyFont="1" applyFill="1" applyBorder="1" applyAlignment="1">
      <alignment horizontal="right" vertical="center"/>
    </xf>
    <xf numFmtId="4" fontId="2" fillId="0" borderId="0" xfId="0" applyNumberFormat="1" applyFont="1" applyBorder="1"/>
    <xf numFmtId="4" fontId="0" fillId="0" borderId="0" xfId="0" applyNumberFormat="1"/>
    <xf numFmtId="10" fontId="2" fillId="0" borderId="0" xfId="4" applyNumberFormat="1" applyFont="1" applyBorder="1"/>
    <xf numFmtId="41" fontId="0" fillId="22" borderId="39" xfId="0" applyNumberFormat="1" applyFill="1" applyBorder="1"/>
    <xf numFmtId="10" fontId="0" fillId="0" borderId="0" xfId="4" applyNumberFormat="1" applyFont="1"/>
    <xf numFmtId="10" fontId="0" fillId="0" borderId="0" xfId="4" applyNumberFormat="1" applyFont="1" applyAlignment="1">
      <alignment vertical="center"/>
    </xf>
    <xf numFmtId="10" fontId="0" fillId="0" borderId="0" xfId="0" applyNumberFormat="1" applyAlignment="1">
      <alignment horizontal="center" vertical="center"/>
    </xf>
    <xf numFmtId="10" fontId="38" fillId="18" borderId="0" xfId="0" applyNumberFormat="1" applyFont="1" applyFill="1" applyBorder="1" applyAlignment="1">
      <alignment horizontal="center" vertical="center"/>
    </xf>
    <xf numFmtId="10" fontId="38" fillId="18" borderId="64" xfId="4" applyNumberFormat="1" applyFont="1" applyFill="1" applyBorder="1" applyAlignment="1">
      <alignment horizontal="center" vertical="center"/>
    </xf>
    <xf numFmtId="164" fontId="0" fillId="0" borderId="0" xfId="0" applyNumberFormat="1" applyFill="1" applyBorder="1" applyAlignment="1">
      <alignment horizontal="right"/>
    </xf>
    <xf numFmtId="0" fontId="62" fillId="17" borderId="0" xfId="0" applyFont="1" applyFill="1" applyBorder="1" applyProtection="1"/>
    <xf numFmtId="0" fontId="0" fillId="17" borderId="0" xfId="0" applyFill="1" applyBorder="1" applyAlignment="1" applyProtection="1">
      <alignment horizontal="center"/>
    </xf>
    <xf numFmtId="0" fontId="0" fillId="0" borderId="0" xfId="0"/>
    <xf numFmtId="0" fontId="0" fillId="0" borderId="0" xfId="0"/>
    <xf numFmtId="0" fontId="3" fillId="0" borderId="1" xfId="0" applyFont="1" applyFill="1" applyBorder="1" applyAlignment="1">
      <alignment vertical="center" wrapText="1"/>
    </xf>
    <xf numFmtId="0" fontId="3" fillId="0" borderId="1" xfId="0" applyFont="1" applyFill="1" applyBorder="1" applyAlignment="1">
      <alignment horizontal="center" vertical="center"/>
    </xf>
    <xf numFmtId="0" fontId="0" fillId="17" borderId="37" xfId="0" applyFill="1" applyBorder="1" applyAlignment="1" applyProtection="1">
      <alignment horizontal="justify" vertical="center"/>
      <protection locked="0"/>
    </xf>
    <xf numFmtId="0" fontId="0" fillId="17" borderId="0" xfId="0" applyFill="1" applyBorder="1" applyAlignment="1" applyProtection="1">
      <alignment horizontal="justify" vertical="center"/>
      <protection locked="0"/>
    </xf>
    <xf numFmtId="0" fontId="0" fillId="17" borderId="40" xfId="0" applyFill="1" applyBorder="1" applyAlignment="1" applyProtection="1">
      <alignment horizontal="justify" vertical="center"/>
      <protection locked="0"/>
    </xf>
    <xf numFmtId="0" fontId="1" fillId="17" borderId="32" xfId="0" applyFont="1" applyFill="1" applyBorder="1" applyAlignment="1" applyProtection="1">
      <alignment horizontal="center"/>
      <protection locked="0"/>
    </xf>
    <xf numFmtId="0" fontId="1" fillId="17" borderId="0" xfId="0" applyFont="1" applyFill="1" applyAlignment="1" applyProtection="1">
      <alignment horizontal="center"/>
    </xf>
    <xf numFmtId="0" fontId="1" fillId="17" borderId="32" xfId="0" applyFont="1" applyFill="1" applyBorder="1" applyAlignment="1" applyProtection="1">
      <protection locked="0"/>
    </xf>
    <xf numFmtId="0" fontId="0" fillId="17" borderId="54" xfId="0" applyFill="1" applyBorder="1" applyAlignment="1" applyProtection="1">
      <alignment horizontal="justify" vertical="center"/>
      <protection locked="0"/>
    </xf>
    <xf numFmtId="0" fontId="0" fillId="17" borderId="32" xfId="0" applyFill="1" applyBorder="1" applyAlignment="1" applyProtection="1">
      <alignment horizontal="justify" vertical="center"/>
      <protection locked="0"/>
    </xf>
    <xf numFmtId="0" fontId="0" fillId="17" borderId="55" xfId="0" applyFill="1" applyBorder="1" applyAlignment="1" applyProtection="1">
      <alignment horizontal="justify" vertical="center"/>
      <protection locked="0"/>
    </xf>
    <xf numFmtId="0" fontId="0" fillId="17" borderId="33" xfId="0" applyFill="1" applyBorder="1" applyAlignment="1" applyProtection="1">
      <alignment horizontal="justify" vertical="center"/>
      <protection locked="0"/>
    </xf>
    <xf numFmtId="0" fontId="0" fillId="17" borderId="34" xfId="0" applyFill="1" applyBorder="1" applyAlignment="1" applyProtection="1">
      <alignment horizontal="justify" vertical="center"/>
      <protection locked="0"/>
    </xf>
    <xf numFmtId="0" fontId="0" fillId="17" borderId="36" xfId="0" applyFill="1" applyBorder="1" applyAlignment="1" applyProtection="1">
      <alignment horizontal="justify" vertical="center"/>
      <protection locked="0"/>
    </xf>
    <xf numFmtId="0" fontId="0" fillId="17" borderId="29" xfId="0" applyFill="1" applyBorder="1" applyAlignment="1" applyProtection="1">
      <alignment horizontal="center"/>
    </xf>
    <xf numFmtId="0" fontId="0" fillId="17" borderId="30" xfId="0" applyFill="1" applyBorder="1" applyAlignment="1" applyProtection="1">
      <alignment horizontal="center"/>
    </xf>
    <xf numFmtId="0" fontId="0" fillId="17" borderId="31" xfId="0" applyFill="1" applyBorder="1" applyAlignment="1" applyProtection="1">
      <alignment horizontal="center"/>
    </xf>
    <xf numFmtId="0" fontId="1" fillId="17" borderId="29" xfId="0" applyFont="1" applyFill="1" applyBorder="1" applyAlignment="1" applyProtection="1">
      <alignment horizontal="center"/>
      <protection locked="0"/>
    </xf>
    <xf numFmtId="0" fontId="1" fillId="17" borderId="30" xfId="0" applyFont="1" applyFill="1" applyBorder="1" applyAlignment="1" applyProtection="1">
      <alignment horizontal="center"/>
      <protection locked="0"/>
    </xf>
    <xf numFmtId="0" fontId="1" fillId="17" borderId="31" xfId="0" applyFont="1" applyFill="1" applyBorder="1" applyAlignment="1" applyProtection="1">
      <alignment horizontal="center"/>
      <protection locked="0"/>
    </xf>
    <xf numFmtId="0" fontId="1" fillId="17" borderId="29" xfId="0" applyFont="1" applyFill="1" applyBorder="1" applyAlignment="1" applyProtection="1">
      <alignment horizontal="center"/>
    </xf>
    <xf numFmtId="0" fontId="1" fillId="17" borderId="30" xfId="0" applyFont="1" applyFill="1" applyBorder="1" applyAlignment="1" applyProtection="1">
      <alignment horizontal="center"/>
    </xf>
    <xf numFmtId="0" fontId="1" fillId="17" borderId="31" xfId="0" applyFont="1" applyFill="1" applyBorder="1" applyAlignment="1" applyProtection="1">
      <alignment horizontal="center"/>
    </xf>
    <xf numFmtId="0" fontId="27" fillId="0" borderId="39" xfId="0" applyFont="1" applyBorder="1" applyAlignment="1" applyProtection="1">
      <alignment horizontal="justify" vertical="center" wrapText="1"/>
    </xf>
    <xf numFmtId="0" fontId="30" fillId="0" borderId="39" xfId="0" applyFont="1" applyBorder="1" applyAlignment="1" applyProtection="1">
      <alignment horizontal="justify" vertical="center" wrapText="1"/>
    </xf>
    <xf numFmtId="0" fontId="4" fillId="0" borderId="50" xfId="0" applyFont="1" applyBorder="1" applyAlignment="1" applyProtection="1">
      <alignment horizontal="justify" vertical="center" wrapText="1"/>
    </xf>
    <xf numFmtId="0" fontId="4" fillId="0" borderId="51" xfId="0" applyFont="1" applyBorder="1" applyAlignment="1" applyProtection="1">
      <alignment horizontal="justify" vertical="center" wrapText="1"/>
    </xf>
    <xf numFmtId="0" fontId="4" fillId="0" borderId="53" xfId="0" applyFont="1" applyBorder="1" applyAlignment="1" applyProtection="1">
      <alignment horizontal="justify" vertical="center" wrapText="1"/>
    </xf>
    <xf numFmtId="0" fontId="4" fillId="0" borderId="38" xfId="0" applyFont="1" applyBorder="1" applyAlignment="1" applyProtection="1">
      <alignment horizontal="justify" vertical="center" wrapText="1"/>
    </xf>
    <xf numFmtId="0" fontId="4" fillId="0" borderId="0" xfId="0" applyFont="1" applyBorder="1" applyAlignment="1" applyProtection="1">
      <alignment horizontal="justify" vertical="center" wrapText="1"/>
    </xf>
    <xf numFmtId="0" fontId="4" fillId="0" borderId="40" xfId="0" applyFont="1" applyBorder="1" applyAlignment="1" applyProtection="1">
      <alignment horizontal="justify" vertical="center" wrapText="1"/>
    </xf>
    <xf numFmtId="0" fontId="4" fillId="0" borderId="48" xfId="0" applyFont="1" applyBorder="1" applyAlignment="1" applyProtection="1">
      <alignment horizontal="justify" vertical="center" wrapText="1"/>
    </xf>
    <xf numFmtId="0" fontId="4" fillId="0" borderId="46" xfId="0" applyFont="1" applyBorder="1" applyAlignment="1" applyProtection="1">
      <alignment horizontal="justify" vertical="center" wrapText="1"/>
    </xf>
    <xf numFmtId="0" fontId="4" fillId="0" borderId="49" xfId="0" applyFont="1" applyBorder="1" applyAlignment="1" applyProtection="1">
      <alignment horizontal="justify" vertical="center" wrapText="1"/>
    </xf>
    <xf numFmtId="0" fontId="27" fillId="0" borderId="56" xfId="0" applyFont="1" applyBorder="1" applyAlignment="1" applyProtection="1">
      <alignment horizontal="left" vertical="center" wrapText="1"/>
    </xf>
    <xf numFmtId="0" fontId="27" fillId="0" borderId="51" xfId="0" applyFont="1" applyBorder="1" applyAlignment="1" applyProtection="1">
      <alignment horizontal="left" vertical="center" wrapText="1"/>
    </xf>
    <xf numFmtId="0" fontId="27" fillId="0" borderId="52" xfId="0" applyFont="1" applyBorder="1" applyAlignment="1" applyProtection="1">
      <alignment horizontal="left" vertical="center" wrapText="1"/>
    </xf>
    <xf numFmtId="0" fontId="27" fillId="0" borderId="37" xfId="0" applyFont="1" applyBorder="1" applyAlignment="1" applyProtection="1">
      <alignment horizontal="left" vertical="center" wrapText="1"/>
    </xf>
    <xf numFmtId="0" fontId="27" fillId="0" borderId="0" xfId="0" applyFont="1" applyBorder="1" applyAlignment="1" applyProtection="1">
      <alignment horizontal="left" vertical="center" wrapText="1"/>
    </xf>
    <xf numFmtId="0" fontId="27" fillId="0" borderId="44" xfId="0" applyFont="1" applyBorder="1" applyAlignment="1" applyProtection="1">
      <alignment horizontal="left" vertical="center" wrapText="1"/>
    </xf>
    <xf numFmtId="0" fontId="27" fillId="0" borderId="45" xfId="0" applyFont="1" applyBorder="1" applyAlignment="1" applyProtection="1">
      <alignment horizontal="left" vertical="center" wrapText="1"/>
    </xf>
    <xf numFmtId="0" fontId="27" fillId="0" borderId="46" xfId="0" applyFont="1" applyBorder="1" applyAlignment="1" applyProtection="1">
      <alignment horizontal="left" vertical="center" wrapText="1"/>
    </xf>
    <xf numFmtId="0" fontId="27" fillId="0" borderId="47" xfId="0" applyFont="1" applyBorder="1" applyAlignment="1" applyProtection="1">
      <alignment horizontal="left" vertical="center" wrapText="1"/>
    </xf>
    <xf numFmtId="2" fontId="0" fillId="0" borderId="39" xfId="0" applyNumberFormat="1" applyBorder="1" applyAlignment="1" applyProtection="1">
      <alignment horizontal="center" vertical="center" wrapText="1"/>
    </xf>
    <xf numFmtId="0" fontId="4" fillId="0" borderId="50" xfId="0" applyNumberFormat="1" applyFont="1" applyBorder="1" applyAlignment="1" applyProtection="1">
      <alignment horizontal="justify" vertical="center" wrapText="1"/>
    </xf>
    <xf numFmtId="0" fontId="4" fillId="0" borderId="51" xfId="0" applyNumberFormat="1" applyFont="1" applyBorder="1" applyAlignment="1" applyProtection="1">
      <alignment horizontal="justify" vertical="center" wrapText="1"/>
    </xf>
    <xf numFmtId="0" fontId="4" fillId="0" borderId="53" xfId="0" applyNumberFormat="1" applyFont="1" applyBorder="1" applyAlignment="1" applyProtection="1">
      <alignment horizontal="justify" vertical="center" wrapText="1"/>
    </xf>
    <xf numFmtId="0" fontId="4" fillId="0" borderId="38" xfId="0" applyNumberFormat="1" applyFont="1" applyBorder="1" applyAlignment="1" applyProtection="1">
      <alignment horizontal="justify" vertical="center" wrapText="1"/>
    </xf>
    <xf numFmtId="0" fontId="4" fillId="0" borderId="0" xfId="0" applyNumberFormat="1" applyFont="1" applyBorder="1" applyAlignment="1" applyProtection="1">
      <alignment horizontal="justify" vertical="center" wrapText="1"/>
    </xf>
    <xf numFmtId="0" fontId="4" fillId="0" borderId="40" xfId="0" applyNumberFormat="1" applyFont="1" applyBorder="1" applyAlignment="1" applyProtection="1">
      <alignment horizontal="justify" vertical="center" wrapText="1"/>
    </xf>
    <xf numFmtId="0" fontId="4" fillId="0" borderId="57" xfId="0" applyNumberFormat="1" applyFont="1" applyBorder="1" applyAlignment="1" applyProtection="1">
      <alignment horizontal="justify" vertical="center" wrapText="1"/>
    </xf>
    <xf numFmtId="0" fontId="4" fillId="0" borderId="32" xfId="0" applyNumberFormat="1" applyFont="1" applyBorder="1" applyAlignment="1" applyProtection="1">
      <alignment horizontal="justify" vertical="center" wrapText="1"/>
    </xf>
    <xf numFmtId="0" fontId="4" fillId="0" borderId="55" xfId="0" applyNumberFormat="1" applyFont="1" applyBorder="1" applyAlignment="1" applyProtection="1">
      <alignment horizontal="justify" vertical="center" wrapText="1"/>
    </xf>
    <xf numFmtId="0" fontId="4" fillId="0" borderId="48" xfId="0" applyNumberFormat="1" applyFont="1" applyBorder="1" applyAlignment="1" applyProtection="1">
      <alignment horizontal="justify" vertical="center" wrapText="1"/>
    </xf>
    <xf numFmtId="0" fontId="4" fillId="0" borderId="46" xfId="0" applyNumberFormat="1" applyFont="1" applyBorder="1" applyAlignment="1" applyProtection="1">
      <alignment horizontal="justify" vertical="center" wrapText="1"/>
    </xf>
    <xf numFmtId="0" fontId="4" fillId="0" borderId="49" xfId="0" applyNumberFormat="1" applyFont="1" applyBorder="1" applyAlignment="1" applyProtection="1">
      <alignment horizontal="justify" vertical="center" wrapText="1"/>
    </xf>
    <xf numFmtId="0" fontId="30" fillId="0" borderId="75" xfId="0" applyFont="1" applyBorder="1" applyAlignment="1" applyProtection="1">
      <alignment horizontal="justify" vertical="center" wrapText="1"/>
    </xf>
    <xf numFmtId="0" fontId="27" fillId="0" borderId="50" xfId="0" applyFont="1" applyBorder="1" applyAlignment="1" applyProtection="1">
      <alignment horizontal="center" vertical="center" wrapText="1"/>
    </xf>
    <xf numFmtId="0" fontId="27" fillId="0" borderId="51" xfId="0" applyFont="1" applyBorder="1" applyAlignment="1" applyProtection="1">
      <alignment horizontal="center" vertical="center" wrapText="1"/>
    </xf>
    <xf numFmtId="0" fontId="27" fillId="0" borderId="52" xfId="0" applyFont="1" applyBorder="1" applyAlignment="1" applyProtection="1">
      <alignment horizontal="center" vertical="center" wrapText="1"/>
    </xf>
    <xf numFmtId="0" fontId="27" fillId="0" borderId="38" xfId="0" applyFont="1" applyBorder="1" applyAlignment="1" applyProtection="1">
      <alignment horizontal="center" vertical="center" wrapText="1"/>
    </xf>
    <xf numFmtId="0" fontId="27" fillId="0" borderId="0" xfId="0" applyFont="1" applyBorder="1" applyAlignment="1" applyProtection="1">
      <alignment horizontal="center" vertical="center" wrapText="1"/>
    </xf>
    <xf numFmtId="0" fontId="27" fillId="0" borderId="44" xfId="0" applyFont="1" applyBorder="1" applyAlignment="1" applyProtection="1">
      <alignment horizontal="center" vertical="center" wrapText="1"/>
    </xf>
    <xf numFmtId="0" fontId="27" fillId="0" borderId="48" xfId="0" applyFont="1" applyBorder="1" applyAlignment="1" applyProtection="1">
      <alignment horizontal="center" vertical="center" wrapText="1"/>
    </xf>
    <xf numFmtId="0" fontId="27" fillId="0" borderId="46" xfId="0" applyFont="1" applyBorder="1" applyAlignment="1" applyProtection="1">
      <alignment horizontal="center" vertical="center" wrapText="1"/>
    </xf>
    <xf numFmtId="0" fontId="27" fillId="0" borderId="47" xfId="0" applyFont="1" applyBorder="1" applyAlignment="1" applyProtection="1">
      <alignment horizontal="center" vertical="center" wrapText="1"/>
    </xf>
    <xf numFmtId="0" fontId="27" fillId="0" borderId="50" xfId="0" applyFont="1" applyBorder="1" applyAlignment="1" applyProtection="1">
      <alignment horizontal="justify" vertical="center" wrapText="1"/>
    </xf>
    <xf numFmtId="0" fontId="0" fillId="0" borderId="51" xfId="0" applyBorder="1"/>
    <xf numFmtId="0" fontId="0" fillId="0" borderId="52" xfId="0" applyBorder="1"/>
    <xf numFmtId="0" fontId="0" fillId="0" borderId="38" xfId="0" applyBorder="1"/>
    <xf numFmtId="0" fontId="0" fillId="0" borderId="0" xfId="0"/>
    <xf numFmtId="0" fontId="0" fillId="0" borderId="44" xfId="0" applyBorder="1"/>
    <xf numFmtId="0" fontId="0" fillId="0" borderId="48" xfId="0" applyBorder="1"/>
    <xf numFmtId="0" fontId="0" fillId="0" borderId="46" xfId="0" applyBorder="1"/>
    <xf numFmtId="0" fontId="0" fillId="0" borderId="47" xfId="0" applyBorder="1"/>
    <xf numFmtId="1" fontId="25" fillId="15" borderId="41" xfId="0" applyNumberFormat="1" applyFont="1" applyFill="1" applyBorder="1" applyAlignment="1" applyProtection="1">
      <alignment horizontal="center"/>
      <protection locked="0"/>
    </xf>
    <xf numFmtId="1" fontId="25" fillId="15" borderId="42" xfId="0" applyNumberFormat="1" applyFont="1" applyFill="1" applyBorder="1" applyAlignment="1" applyProtection="1">
      <alignment horizontal="center"/>
      <protection locked="0"/>
    </xf>
    <xf numFmtId="1" fontId="25" fillId="15" borderId="43" xfId="0" applyNumberFormat="1" applyFont="1" applyFill="1" applyBorder="1" applyAlignment="1" applyProtection="1">
      <alignment horizontal="center"/>
      <protection locked="0"/>
    </xf>
    <xf numFmtId="0" fontId="25" fillId="15" borderId="37" xfId="0" applyFont="1" applyFill="1" applyBorder="1" applyAlignment="1" applyProtection="1">
      <alignment horizontal="center"/>
    </xf>
    <xf numFmtId="0" fontId="25" fillId="15" borderId="0" xfId="0" applyFont="1" applyFill="1" applyBorder="1" applyAlignment="1" applyProtection="1">
      <alignment horizontal="center"/>
    </xf>
    <xf numFmtId="0" fontId="25" fillId="15" borderId="44" xfId="0" applyFont="1" applyFill="1" applyBorder="1" applyAlignment="1" applyProtection="1">
      <alignment horizontal="center"/>
    </xf>
    <xf numFmtId="0" fontId="0" fillId="15" borderId="0" xfId="0" applyFill="1" applyBorder="1" applyAlignment="1" applyProtection="1">
      <alignment vertical="top" wrapText="1"/>
    </xf>
    <xf numFmtId="0" fontId="0" fillId="15" borderId="0" xfId="0" applyFill="1" applyBorder="1" applyAlignment="1" applyProtection="1">
      <alignment horizontal="justify" vertical="top" wrapText="1"/>
    </xf>
    <xf numFmtId="0" fontId="0" fillId="15" borderId="0" xfId="0" applyFill="1" applyBorder="1" applyAlignment="1" applyProtection="1">
      <alignment horizontal="center" vertical="center" wrapText="1"/>
      <protection locked="0"/>
    </xf>
    <xf numFmtId="0" fontId="0" fillId="15" borderId="0" xfId="0" applyFill="1" applyBorder="1" applyAlignment="1" applyProtection="1">
      <alignment vertical="justify" wrapText="1"/>
    </xf>
    <xf numFmtId="0" fontId="0" fillId="15" borderId="0" xfId="0" applyFill="1" applyBorder="1" applyAlignment="1" applyProtection="1">
      <alignment horizontal="left" vertical="top" wrapText="1"/>
    </xf>
    <xf numFmtId="0" fontId="27" fillId="0" borderId="54" xfId="0" applyFont="1" applyBorder="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61" xfId="0" applyFont="1" applyBorder="1" applyAlignment="1" applyProtection="1">
      <alignment horizontal="left" vertical="center" wrapText="1"/>
    </xf>
    <xf numFmtId="2" fontId="0" fillId="0" borderId="75" xfId="0" applyNumberFormat="1" applyBorder="1" applyAlignment="1" applyProtection="1">
      <alignment horizontal="center" vertical="center" wrapText="1"/>
    </xf>
    <xf numFmtId="166" fontId="25" fillId="15" borderId="41" xfId="0" applyNumberFormat="1" applyFont="1" applyFill="1" applyBorder="1" applyAlignment="1" applyProtection="1">
      <alignment horizontal="center"/>
      <protection locked="0"/>
    </xf>
    <xf numFmtId="166" fontId="25" fillId="15" borderId="42" xfId="0" applyNumberFormat="1" applyFont="1" applyFill="1" applyBorder="1" applyAlignment="1" applyProtection="1">
      <alignment horizontal="center"/>
      <protection locked="0"/>
    </xf>
    <xf numFmtId="166" fontId="25" fillId="15" borderId="43" xfId="0" applyNumberFormat="1" applyFont="1" applyFill="1" applyBorder="1" applyAlignment="1" applyProtection="1">
      <alignment horizontal="center"/>
      <protection locked="0"/>
    </xf>
    <xf numFmtId="1" fontId="25" fillId="15" borderId="41" xfId="0" applyNumberFormat="1" applyFont="1" applyFill="1" applyBorder="1" applyAlignment="1" applyProtection="1">
      <alignment horizontal="center" vertical="center"/>
    </xf>
    <xf numFmtId="1" fontId="25" fillId="15" borderId="42" xfId="0" applyNumberFormat="1" applyFont="1" applyFill="1" applyBorder="1" applyAlignment="1" applyProtection="1">
      <alignment horizontal="center" vertical="center"/>
    </xf>
    <xf numFmtId="1" fontId="25" fillId="15" borderId="43" xfId="0" applyNumberFormat="1" applyFont="1" applyFill="1" applyBorder="1" applyAlignment="1" applyProtection="1">
      <alignment horizontal="center" vertical="center"/>
    </xf>
    <xf numFmtId="169" fontId="25" fillId="15" borderId="41" xfId="0" applyNumberFormat="1" applyFont="1" applyFill="1" applyBorder="1" applyAlignment="1" applyProtection="1">
      <alignment horizontal="center"/>
    </xf>
    <xf numFmtId="169" fontId="25" fillId="15" borderId="42" xfId="0" applyNumberFormat="1" applyFont="1" applyFill="1" applyBorder="1" applyAlignment="1" applyProtection="1">
      <alignment horizontal="center"/>
    </xf>
    <xf numFmtId="169" fontId="25" fillId="15" borderId="43" xfId="0" applyNumberFormat="1" applyFont="1" applyFill="1" applyBorder="1" applyAlignment="1" applyProtection="1">
      <alignment horizontal="center"/>
    </xf>
    <xf numFmtId="0" fontId="29" fillId="0" borderId="59" xfId="0" applyFont="1" applyBorder="1" applyAlignment="1" applyProtection="1">
      <alignment horizontal="center"/>
    </xf>
    <xf numFmtId="0" fontId="29" fillId="0" borderId="42" xfId="0" applyFont="1" applyBorder="1" applyAlignment="1" applyProtection="1">
      <alignment horizontal="center"/>
    </xf>
    <xf numFmtId="0" fontId="25" fillId="0" borderId="41" xfId="0" applyFont="1" applyBorder="1" applyAlignment="1" applyProtection="1">
      <alignment horizontal="center"/>
    </xf>
    <xf numFmtId="0" fontId="25" fillId="0" borderId="42" xfId="0" applyFont="1" applyBorder="1" applyAlignment="1" applyProtection="1">
      <alignment horizontal="center"/>
    </xf>
    <xf numFmtId="0" fontId="25" fillId="0" borderId="43" xfId="0" applyFont="1" applyBorder="1" applyAlignment="1" applyProtection="1">
      <alignment horizontal="center"/>
    </xf>
    <xf numFmtId="0" fontId="25" fillId="0" borderId="60" xfId="0" applyFont="1" applyBorder="1" applyAlignment="1" applyProtection="1">
      <alignment horizontal="center"/>
    </xf>
    <xf numFmtId="168" fontId="25" fillId="15" borderId="41" xfId="0" applyNumberFormat="1" applyFont="1" applyFill="1" applyBorder="1" applyAlignment="1" applyProtection="1">
      <alignment horizontal="center"/>
      <protection locked="0"/>
    </xf>
    <xf numFmtId="0" fontId="0" fillId="0" borderId="42" xfId="0" applyBorder="1" applyProtection="1">
      <protection locked="0"/>
    </xf>
    <xf numFmtId="0" fontId="0" fillId="0" borderId="43" xfId="0" applyBorder="1" applyProtection="1">
      <protection locked="0"/>
    </xf>
    <xf numFmtId="0" fontId="25" fillId="15" borderId="41" xfId="0" applyFont="1" applyFill="1" applyBorder="1" applyAlignment="1" applyProtection="1">
      <alignment horizontal="center"/>
      <protection locked="0"/>
    </xf>
    <xf numFmtId="0" fontId="25" fillId="15" borderId="42" xfId="0" applyFont="1" applyFill="1" applyBorder="1" applyAlignment="1" applyProtection="1">
      <alignment horizontal="center"/>
      <protection locked="0"/>
    </xf>
    <xf numFmtId="0" fontId="25" fillId="15" borderId="43" xfId="0" applyFont="1" applyFill="1" applyBorder="1" applyAlignment="1" applyProtection="1">
      <alignment horizontal="center"/>
      <protection locked="0"/>
    </xf>
    <xf numFmtId="49" fontId="25" fillId="15" borderId="41" xfId="0" applyNumberFormat="1" applyFont="1" applyFill="1" applyBorder="1" applyAlignment="1" applyProtection="1">
      <alignment horizontal="center"/>
      <protection locked="0"/>
    </xf>
    <xf numFmtId="49" fontId="25" fillId="15" borderId="42" xfId="0" applyNumberFormat="1" applyFont="1" applyFill="1" applyBorder="1" applyAlignment="1" applyProtection="1">
      <alignment horizontal="center"/>
      <protection locked="0"/>
    </xf>
    <xf numFmtId="49" fontId="25" fillId="15" borderId="43" xfId="0" applyNumberFormat="1" applyFont="1" applyFill="1" applyBorder="1" applyAlignment="1" applyProtection="1">
      <alignment horizontal="center"/>
      <protection locked="0"/>
    </xf>
    <xf numFmtId="169" fontId="25" fillId="15" borderId="41" xfId="0" applyNumberFormat="1" applyFont="1" applyFill="1" applyBorder="1" applyAlignment="1" applyProtection="1">
      <alignment horizontal="center"/>
      <protection locked="0"/>
    </xf>
    <xf numFmtId="169" fontId="25" fillId="15" borderId="42" xfId="0" applyNumberFormat="1" applyFont="1" applyFill="1" applyBorder="1" applyAlignment="1" applyProtection="1">
      <alignment horizontal="center"/>
      <protection locked="0"/>
    </xf>
    <xf numFmtId="169" fontId="25" fillId="15" borderId="43" xfId="0" applyNumberFormat="1" applyFont="1" applyFill="1" applyBorder="1" applyAlignment="1" applyProtection="1">
      <alignment horizontal="center"/>
      <protection locked="0"/>
    </xf>
    <xf numFmtId="170" fontId="21" fillId="15" borderId="33" xfId="0" applyNumberFormat="1" applyFont="1" applyFill="1" applyBorder="1" applyAlignment="1" applyProtection="1">
      <alignment horizontal="center" vertical="center"/>
    </xf>
    <xf numFmtId="170" fontId="21" fillId="15" borderId="34" xfId="0" applyNumberFormat="1" applyFont="1" applyFill="1" applyBorder="1" applyAlignment="1" applyProtection="1">
      <alignment horizontal="center" vertical="center"/>
    </xf>
    <xf numFmtId="170" fontId="21" fillId="15" borderId="36" xfId="0" applyNumberFormat="1" applyFont="1" applyFill="1" applyBorder="1" applyAlignment="1" applyProtection="1">
      <alignment horizontal="center" vertical="center"/>
    </xf>
    <xf numFmtId="170" fontId="21" fillId="15" borderId="37" xfId="0" applyNumberFormat="1" applyFont="1" applyFill="1" applyBorder="1" applyAlignment="1" applyProtection="1">
      <alignment horizontal="center" vertical="center"/>
    </xf>
    <xf numFmtId="170" fontId="21" fillId="15" borderId="0" xfId="0" applyNumberFormat="1" applyFont="1" applyFill="1" applyBorder="1" applyAlignment="1" applyProtection="1">
      <alignment horizontal="center" vertical="center"/>
    </xf>
    <xf numFmtId="170" fontId="21" fillId="15" borderId="40" xfId="0" applyNumberFormat="1" applyFont="1" applyFill="1" applyBorder="1" applyAlignment="1" applyProtection="1">
      <alignment horizontal="center" vertical="center"/>
    </xf>
    <xf numFmtId="170" fontId="21" fillId="15" borderId="54" xfId="0" applyNumberFormat="1" applyFont="1" applyFill="1" applyBorder="1" applyAlignment="1" applyProtection="1">
      <alignment horizontal="center" vertical="center"/>
    </xf>
    <xf numFmtId="170" fontId="21" fillId="15" borderId="32" xfId="0" applyNumberFormat="1" applyFont="1" applyFill="1" applyBorder="1" applyAlignment="1" applyProtection="1">
      <alignment horizontal="center" vertical="center"/>
    </xf>
    <xf numFmtId="170" fontId="21" fillId="15" borderId="55" xfId="0" applyNumberFormat="1" applyFont="1" applyFill="1" applyBorder="1" applyAlignment="1" applyProtection="1">
      <alignment horizontal="center" vertical="center"/>
    </xf>
    <xf numFmtId="164" fontId="21" fillId="15" borderId="29" xfId="0" applyNumberFormat="1" applyFont="1" applyFill="1" applyBorder="1" applyAlignment="1" applyProtection="1">
      <alignment horizontal="center"/>
      <protection locked="0"/>
    </xf>
    <xf numFmtId="164" fontId="21" fillId="15" borderId="30" xfId="0" applyNumberFormat="1" applyFont="1" applyFill="1" applyBorder="1" applyAlignment="1" applyProtection="1">
      <alignment horizontal="center"/>
      <protection locked="0"/>
    </xf>
    <xf numFmtId="164" fontId="21" fillId="15" borderId="31" xfId="0" applyNumberFormat="1" applyFont="1" applyFill="1" applyBorder="1" applyAlignment="1" applyProtection="1">
      <alignment horizontal="center"/>
      <protection locked="0"/>
    </xf>
    <xf numFmtId="168" fontId="25" fillId="15" borderId="41" xfId="0" applyNumberFormat="1" applyFont="1" applyFill="1" applyBorder="1" applyAlignment="1" applyProtection="1">
      <alignment horizontal="center"/>
    </xf>
    <xf numFmtId="168" fontId="25" fillId="15" borderId="42" xfId="0" applyNumberFormat="1" applyFont="1" applyFill="1" applyBorder="1" applyAlignment="1" applyProtection="1">
      <alignment horizontal="center"/>
    </xf>
    <xf numFmtId="168" fontId="25" fillId="15" borderId="43" xfId="0" applyNumberFormat="1" applyFont="1" applyFill="1" applyBorder="1" applyAlignment="1" applyProtection="1">
      <alignment horizontal="center"/>
    </xf>
    <xf numFmtId="0" fontId="23" fillId="15" borderId="0" xfId="0" applyFont="1" applyFill="1" applyAlignment="1" applyProtection="1">
      <alignment horizontal="center"/>
    </xf>
    <xf numFmtId="168" fontId="22" fillId="15" borderId="29" xfId="0" applyNumberFormat="1" applyFont="1" applyFill="1" applyBorder="1" applyAlignment="1" applyProtection="1">
      <alignment horizontal="center"/>
      <protection locked="0"/>
    </xf>
    <xf numFmtId="168" fontId="22" fillId="15" borderId="30" xfId="0" applyNumberFormat="1" applyFont="1" applyFill="1" applyBorder="1" applyAlignment="1" applyProtection="1">
      <alignment horizontal="center"/>
      <protection locked="0"/>
    </xf>
    <xf numFmtId="168" fontId="22" fillId="15" borderId="31" xfId="0" applyNumberFormat="1" applyFont="1" applyFill="1" applyBorder="1" applyAlignment="1" applyProtection="1">
      <alignment horizontal="center"/>
      <protection locked="0"/>
    </xf>
    <xf numFmtId="0" fontId="61" fillId="15" borderId="29" xfId="0" applyFont="1" applyFill="1" applyBorder="1" applyAlignment="1" applyProtection="1">
      <alignment horizontal="center"/>
      <protection locked="0"/>
    </xf>
    <xf numFmtId="0" fontId="61" fillId="15" borderId="30" xfId="0" applyFont="1" applyFill="1" applyBorder="1" applyAlignment="1" applyProtection="1">
      <alignment horizontal="center"/>
      <protection locked="0"/>
    </xf>
    <xf numFmtId="0" fontId="61" fillId="15" borderId="31" xfId="0" applyFont="1" applyFill="1" applyBorder="1" applyAlignment="1" applyProtection="1">
      <alignment horizontal="center"/>
      <protection locked="0"/>
    </xf>
    <xf numFmtId="0" fontId="61" fillId="15" borderId="32" xfId="0" applyFont="1" applyFill="1" applyBorder="1" applyAlignment="1" applyProtection="1">
      <alignment horizontal="center"/>
      <protection locked="0"/>
    </xf>
    <xf numFmtId="0" fontId="40" fillId="17" borderId="0" xfId="0" applyFont="1" applyFill="1" applyAlignment="1">
      <alignment horizontal="center"/>
    </xf>
    <xf numFmtId="0" fontId="40" fillId="17" borderId="0" xfId="0" applyFont="1" applyFill="1" applyBorder="1" applyAlignment="1">
      <alignment horizontal="center" vertical="center" wrapText="1"/>
    </xf>
    <xf numFmtId="0" fontId="6" fillId="8" borderId="69" xfId="1" applyFont="1" applyFill="1" applyBorder="1" applyAlignment="1" applyProtection="1">
      <alignment horizontal="center" vertical="center"/>
    </xf>
    <xf numFmtId="0" fontId="6" fillId="8" borderId="70" xfId="1" applyFont="1" applyFill="1" applyBorder="1" applyAlignment="1" applyProtection="1">
      <alignment horizontal="center" vertical="center"/>
    </xf>
    <xf numFmtId="3" fontId="6" fillId="8" borderId="34" xfId="1" applyNumberFormat="1" applyFont="1" applyFill="1" applyBorder="1" applyAlignment="1" applyProtection="1">
      <alignment horizontal="center" vertical="center" wrapText="1"/>
    </xf>
    <xf numFmtId="3" fontId="6" fillId="8" borderId="32" xfId="1" applyNumberFormat="1" applyFont="1" applyFill="1" applyBorder="1" applyAlignment="1" applyProtection="1">
      <alignment horizontal="center" vertical="center" wrapText="1"/>
    </xf>
    <xf numFmtId="1" fontId="6" fillId="8" borderId="69" xfId="1" applyNumberFormat="1" applyFont="1" applyFill="1" applyBorder="1" applyAlignment="1" applyProtection="1">
      <alignment horizontal="center" vertical="center" wrapText="1"/>
    </xf>
    <xf numFmtId="1" fontId="6" fillId="8" borderId="70" xfId="1" applyNumberFormat="1" applyFont="1" applyFill="1" applyBorder="1" applyAlignment="1" applyProtection="1">
      <alignment horizontal="center" vertical="center" wrapText="1"/>
    </xf>
    <xf numFmtId="3" fontId="6" fillId="8" borderId="69" xfId="1" applyNumberFormat="1" applyFont="1" applyFill="1" applyBorder="1" applyAlignment="1" applyProtection="1">
      <alignment horizontal="center" vertical="center" wrapText="1"/>
    </xf>
    <xf numFmtId="3" fontId="6" fillId="8" borderId="70" xfId="1" applyNumberFormat="1" applyFont="1" applyFill="1" applyBorder="1" applyAlignment="1" applyProtection="1">
      <alignment horizontal="center" vertical="center" wrapText="1"/>
    </xf>
    <xf numFmtId="0" fontId="55" fillId="17" borderId="0" xfId="1" applyFont="1" applyFill="1" applyBorder="1" applyAlignment="1" applyProtection="1">
      <alignment horizontal="left" vertical="center"/>
    </xf>
    <xf numFmtId="0" fontId="55" fillId="17" borderId="46" xfId="1" applyFont="1" applyFill="1" applyBorder="1" applyAlignment="1" applyProtection="1">
      <alignment horizontal="left" vertical="center"/>
    </xf>
    <xf numFmtId="41" fontId="43" fillId="12" borderId="27" xfId="0" applyNumberFormat="1" applyFont="1" applyFill="1" applyBorder="1" applyAlignment="1">
      <alignment horizontal="center" vertical="center"/>
    </xf>
    <xf numFmtId="0" fontId="43" fillId="12" borderId="27" xfId="0" applyFont="1" applyFill="1" applyBorder="1" applyAlignment="1">
      <alignment horizontal="center" vertical="center"/>
    </xf>
    <xf numFmtId="41" fontId="5" fillId="8" borderId="9" xfId="0" applyNumberFormat="1" applyFont="1" applyFill="1" applyBorder="1" applyAlignment="1">
      <alignment horizontal="center" vertical="center" wrapText="1"/>
    </xf>
    <xf numFmtId="165" fontId="42" fillId="12" borderId="27" xfId="0" applyNumberFormat="1" applyFont="1" applyFill="1" applyBorder="1" applyAlignment="1">
      <alignment horizontal="right" vertical="center"/>
    </xf>
    <xf numFmtId="0" fontId="5" fillId="8" borderId="7" xfId="0" applyFont="1" applyFill="1" applyBorder="1" applyAlignment="1">
      <alignment horizontal="center" vertical="center" wrapText="1"/>
    </xf>
    <xf numFmtId="0" fontId="5" fillId="8" borderId="8" xfId="0" applyFont="1" applyFill="1" applyBorder="1" applyAlignment="1">
      <alignment horizontal="center" vertical="center" wrapText="1"/>
    </xf>
    <xf numFmtId="41" fontId="5" fillId="8" borderId="16" xfId="0" applyNumberFormat="1" applyFont="1" applyFill="1" applyBorder="1" applyAlignment="1">
      <alignment horizontal="center" vertical="center" wrapText="1"/>
    </xf>
    <xf numFmtId="164" fontId="5" fillId="8" borderId="25" xfId="0" applyNumberFormat="1" applyFont="1" applyFill="1" applyBorder="1" applyAlignment="1">
      <alignment horizontal="center" vertical="center" wrapText="1"/>
    </xf>
    <xf numFmtId="164" fontId="5" fillId="8" borderId="26" xfId="0" applyNumberFormat="1" applyFont="1" applyFill="1" applyBorder="1" applyAlignment="1">
      <alignment horizontal="center" vertical="center" wrapText="1"/>
    </xf>
    <xf numFmtId="164" fontId="5" fillId="8" borderId="9" xfId="0" applyNumberFormat="1" applyFont="1" applyFill="1" applyBorder="1" applyAlignment="1">
      <alignment horizontal="center" vertical="center" wrapText="1"/>
    </xf>
    <xf numFmtId="41" fontId="10" fillId="9" borderId="15" xfId="0" applyNumberFormat="1" applyFont="1" applyFill="1" applyBorder="1" applyAlignment="1">
      <alignment horizontal="center" vertical="center"/>
    </xf>
    <xf numFmtId="0" fontId="10" fillId="9" borderId="14" xfId="0" applyFont="1" applyFill="1" applyBorder="1" applyAlignment="1">
      <alignment horizontal="center" vertical="center"/>
    </xf>
    <xf numFmtId="0" fontId="5" fillId="8" borderId="23" xfId="0" applyFont="1" applyFill="1" applyBorder="1" applyAlignment="1">
      <alignment horizontal="center" vertical="center" wrapText="1"/>
    </xf>
    <xf numFmtId="164" fontId="5" fillId="8" borderId="17" xfId="0" applyNumberFormat="1" applyFont="1" applyFill="1" applyBorder="1" applyAlignment="1">
      <alignment horizontal="center" vertical="center" wrapText="1"/>
    </xf>
    <xf numFmtId="164" fontId="5" fillId="8" borderId="18" xfId="0" applyNumberFormat="1" applyFont="1" applyFill="1" applyBorder="1" applyAlignment="1">
      <alignment horizontal="center" vertical="center" wrapText="1"/>
    </xf>
    <xf numFmtId="41" fontId="5" fillId="8" borderId="19" xfId="0" applyNumberFormat="1" applyFont="1" applyFill="1" applyBorder="1" applyAlignment="1">
      <alignment horizontal="center" vertical="center" wrapText="1"/>
    </xf>
    <xf numFmtId="0" fontId="5" fillId="8" borderId="6" xfId="0" applyFont="1" applyFill="1" applyBorder="1" applyAlignment="1">
      <alignment horizontal="center" vertical="center" wrapText="1"/>
    </xf>
    <xf numFmtId="0" fontId="5" fillId="8" borderId="73" xfId="3" applyNumberFormat="1" applyFont="1" applyFill="1" applyBorder="1" applyAlignment="1" applyProtection="1">
      <alignment horizontal="center" vertical="center" wrapText="1"/>
    </xf>
    <xf numFmtId="0" fontId="48" fillId="8" borderId="73" xfId="0" applyFont="1" applyFill="1" applyBorder="1"/>
    <xf numFmtId="3" fontId="5" fillId="8" borderId="73" xfId="3" applyNumberFormat="1" applyFont="1" applyFill="1" applyBorder="1" applyAlignment="1" applyProtection="1">
      <alignment horizontal="center" vertical="center" wrapText="1"/>
    </xf>
    <xf numFmtId="41" fontId="59" fillId="8" borderId="0" xfId="0" applyNumberFormat="1" applyFont="1" applyFill="1" applyAlignment="1">
      <alignment horizontal="center" vertical="center"/>
    </xf>
    <xf numFmtId="49" fontId="59" fillId="8" borderId="0" xfId="0" applyNumberFormat="1" applyFont="1" applyFill="1" applyBorder="1" applyAlignment="1">
      <alignment horizontal="center" vertical="center"/>
    </xf>
    <xf numFmtId="49" fontId="59" fillId="8" borderId="2" xfId="0" applyNumberFormat="1" applyFont="1" applyFill="1" applyBorder="1" applyAlignment="1">
      <alignment horizontal="center" vertical="center"/>
    </xf>
    <xf numFmtId="49" fontId="59" fillId="8" borderId="0" xfId="0" applyNumberFormat="1" applyFont="1" applyFill="1" applyAlignment="1">
      <alignment horizontal="center" vertical="center"/>
    </xf>
    <xf numFmtId="49" fontId="5" fillId="8" borderId="2" xfId="0" applyNumberFormat="1" applyFont="1" applyFill="1" applyBorder="1" applyAlignment="1">
      <alignment horizontal="center" vertical="center"/>
    </xf>
  </cellXfs>
  <cellStyles count="6">
    <cellStyle name="Moneda" xfId="5" builtinId="4"/>
    <cellStyle name="Normal" xfId="0" builtinId="0"/>
    <cellStyle name="Normal 2" xfId="1"/>
    <cellStyle name="Normal_~9885111" xfId="3"/>
    <cellStyle name="Porcentaje" xfId="4" builtinId="5"/>
    <cellStyle name="Porcentual 2" xfId="2"/>
  </cellStyles>
  <dxfs count="159">
    <dxf>
      <fill>
        <patternFill patternType="none">
          <fgColor indexed="64"/>
          <bgColor indexed="65"/>
        </patternFill>
      </fill>
      <alignment horizontal="justify"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relativeIndent="0" justifyLastLine="0" shrinkToFit="0" readingOrder="0"/>
    </dxf>
    <dxf>
      <font>
        <b val="0"/>
        <i val="0"/>
        <strike val="0"/>
        <condense val="0"/>
        <extend val="0"/>
        <outline val="0"/>
        <shadow val="0"/>
        <u val="none"/>
        <vertAlign val="baseline"/>
        <sz val="10"/>
        <color theme="1"/>
        <name val="Calibri"/>
        <scheme val="minor"/>
      </font>
      <numFmt numFmtId="164" formatCode="000"/>
      <fill>
        <patternFill patternType="none">
          <fgColor indexed="64"/>
          <bgColor indexed="65"/>
        </patternFill>
      </fill>
      <alignment horizontal="center" vertical="center" textRotation="0" wrapText="0" relativeIndent="0" justifyLastLine="0" shrinkToFit="0" readingOrder="0"/>
    </dxf>
    <dxf>
      <fill>
        <patternFill patternType="solid">
          <fgColor indexed="64"/>
          <bgColor theme="3" tint="0.59999389629810485"/>
        </patternFill>
      </fill>
    </dxf>
    <dxf>
      <fill>
        <patternFill patternType="none">
          <fgColor indexed="64"/>
          <bgColor indexed="65"/>
        </patternFill>
      </fill>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relative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relativeIndent="0" justifyLastLine="0" shrinkToFit="0" readingOrder="0"/>
    </dxf>
    <dxf>
      <fill>
        <patternFill patternType="solid">
          <fgColor indexed="64"/>
          <bgColor theme="6" tint="0.39997558519241921"/>
        </patternFill>
      </fill>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relative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relative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relative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relativeIndent="0" justifyLastLine="0" shrinkToFit="0" readingOrder="0"/>
    </dxf>
    <dxf>
      <font>
        <strike val="0"/>
        <outline val="0"/>
        <shadow val="0"/>
        <u val="none"/>
        <vertAlign val="baseline"/>
        <sz val="12"/>
        <color theme="1"/>
        <name val="Calibri"/>
        <scheme val="minor"/>
      </font>
      <alignment vertical="center" textRotation="0" indent="0" justifyLastLine="0" shrinkToFit="0" readingOrder="0"/>
    </dxf>
    <dxf>
      <alignment horizontal="justify" vertical="center" textRotation="0" wrapText="1" indent="0"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fill>
        <patternFill patternType="none">
          <fgColor indexed="64"/>
          <bgColor indexed="65"/>
        </patternFill>
      </fill>
      <alignment horizontal="general" vertical="center"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72" formatCode="0."/>
      <alignment horizontal="general"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72" formatCode="0."/>
      <alignment horizontal="general"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72" formatCode="0."/>
      <alignment horizontal="general"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72" formatCode="0."/>
      <alignment horizontal="general"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72" formatCode="0."/>
      <alignment horizontal="general" vertical="center" textRotation="0" wrapText="0"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outline="0">
        <top style="thin">
          <color theme="5"/>
        </top>
      </border>
    </dxf>
    <dxf>
      <alignment horizontal="general" vertical="center" textRotation="0" wrapText="0" indent="0" justifyLastLine="0" shrinkToFit="0" readingOrder="0"/>
    </dxf>
    <dxf>
      <border outline="0">
        <bottom style="medium">
          <color theme="5"/>
        </bottom>
      </border>
    </dxf>
    <dxf>
      <font>
        <b/>
        <i val="0"/>
        <strike val="0"/>
        <condense val="0"/>
        <extend val="0"/>
        <outline val="0"/>
        <shadow val="0"/>
        <u val="none"/>
        <vertAlign val="baseline"/>
        <sz val="10"/>
        <color theme="1"/>
        <name val="Calibri"/>
        <scheme val="minor"/>
      </font>
      <fill>
        <patternFill patternType="solid">
          <fgColor indexed="64"/>
          <bgColor theme="8" tint="-0.499984740745262"/>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fill>
        <patternFill patternType="none">
          <fgColor indexed="64"/>
          <bgColor indexed="65"/>
        </patternFill>
      </fill>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relative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relativeIndent="0" justifyLastLine="0" shrinkToFit="0" readingOrder="0"/>
    </dxf>
    <dxf>
      <font>
        <b val="0"/>
        <i val="0"/>
        <strike val="0"/>
        <condense val="0"/>
        <extend val="0"/>
        <outline val="0"/>
        <shadow val="0"/>
        <u val="none"/>
        <vertAlign val="baseline"/>
        <sz val="10"/>
        <color theme="1"/>
        <name val="Calibri"/>
        <scheme val="minor"/>
      </font>
      <numFmt numFmtId="172"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theme="1"/>
        <name val="Calibri"/>
        <scheme val="minor"/>
      </font>
      <numFmt numFmtId="172"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relativeIndent="0" justifyLastLine="0" shrinkToFit="0" readingOrder="0"/>
    </dxf>
    <dxf>
      <font>
        <b/>
        <i val="0"/>
        <strike val="0"/>
        <condense val="0"/>
        <extend val="0"/>
        <outline val="0"/>
        <shadow val="0"/>
        <u val="none"/>
        <vertAlign val="baseline"/>
        <sz val="10"/>
        <color theme="1"/>
        <name val="Calibri"/>
        <scheme val="minor"/>
      </font>
      <fill>
        <patternFill patternType="solid">
          <fgColor indexed="64"/>
          <bgColor theme="5" tint="0.39997558519241921"/>
        </patternFill>
      </fill>
      <alignment horizontal="center" vertical="center" textRotation="0" wrapText="0" indent="0" justifyLastLine="0" shrinkToFit="0" readingOrder="0"/>
    </dxf>
    <dxf>
      <font>
        <strike val="0"/>
        <outline val="0"/>
        <shadow val="0"/>
        <u val="none"/>
        <vertAlign val="baseline"/>
        <sz val="10"/>
        <color theme="1"/>
        <name val="Calibri"/>
        <scheme val="minor"/>
      </font>
      <alignment horizontal="justify" vertical="center" textRotation="0" wrapText="1" indent="0" justifyLastLine="0" shrinkToFit="0" readingOrder="0"/>
    </dxf>
    <dxf>
      <font>
        <strike val="0"/>
        <outline val="0"/>
        <shadow val="0"/>
        <u val="none"/>
        <vertAlign val="baseline"/>
        <sz val="10"/>
        <color theme="1"/>
        <name val="Calibri"/>
        <scheme val="minor"/>
      </font>
      <alignment horizontal="general" vertical="center" textRotation="0" wrapText="1" indent="0" justifyLastLine="0" shrinkToFit="0" readingOrder="0"/>
    </dxf>
    <dxf>
      <font>
        <strike val="0"/>
        <outline val="0"/>
        <shadow val="0"/>
        <u val="none"/>
        <vertAlign val="baseline"/>
        <sz val="10"/>
        <color theme="1"/>
        <name val="Calibri"/>
        <scheme val="minor"/>
      </font>
      <alignment horizontal="center" vertical="center" textRotation="0" wrapText="0" indent="0" justifyLastLine="0" shrinkToFit="0" readingOrder="0"/>
    </dxf>
    <dxf>
      <font>
        <b/>
        <strike val="0"/>
        <outline val="0"/>
        <shadow val="0"/>
        <u val="none"/>
        <vertAlign val="baseline"/>
        <sz val="10"/>
        <color theme="1"/>
        <name val="Calibri"/>
        <scheme val="minor"/>
      </font>
      <alignment horizontal="center" vertical="center" textRotation="0" wrapText="0" indent="0" justifyLastLine="0" shrinkToFit="0" readingOrder="0"/>
    </dxf>
    <dxf>
      <border outline="0">
        <top style="thin">
          <color theme="9"/>
        </top>
      </border>
    </dxf>
    <dxf>
      <font>
        <strike val="0"/>
        <outline val="0"/>
        <shadow val="0"/>
        <u val="none"/>
        <vertAlign val="baseline"/>
        <sz val="10"/>
        <color theme="1"/>
        <name val="Calibri"/>
        <scheme val="minor"/>
      </font>
    </dxf>
    <dxf>
      <border>
        <bottom style="thin">
          <color theme="8" tint="-0.24994659260841701"/>
        </bottom>
        <vertical/>
        <horizontal/>
      </border>
    </dxf>
    <dxf>
      <font>
        <strike val="0"/>
        <outline val="0"/>
        <shadow val="0"/>
        <u val="none"/>
        <vertAlign val="baseline"/>
        <sz val="10"/>
        <color theme="1"/>
        <name val="Calibri"/>
        <scheme val="minor"/>
      </font>
      <fill>
        <patternFill patternType="solid">
          <fgColor indexed="64"/>
          <bgColor theme="8" tint="0.39997558519241921"/>
        </patternFill>
      </fill>
      <alignment horizontal="center" vertical="top" textRotation="0" indent="0" justifyLastLine="0" shrinkToFit="0" readingOrder="0"/>
      <border diagonalUp="0" diagonalDown="0">
        <left style="thin">
          <color theme="8" tint="-0.24994659260841701"/>
        </left>
        <right style="thin">
          <color theme="8" tint="-0.24994659260841701"/>
        </right>
        <top/>
        <bottom/>
      </border>
    </dxf>
    <dxf>
      <fill>
        <patternFill patternType="none">
          <fgColor indexed="64"/>
          <bgColor indexed="65"/>
        </patternFill>
      </fill>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relative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relativeIndent="0" justifyLastLine="0" shrinkToFit="0" readingOrder="0"/>
    </dxf>
    <dxf>
      <fill>
        <patternFill patternType="solid">
          <fgColor indexed="64"/>
          <bgColor theme="7" tint="0.3999755851924192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ont>
        <color auto="1"/>
      </font>
      <fill>
        <patternFill>
          <bgColor theme="9" tint="0.39994506668294322"/>
        </patternFill>
      </fill>
    </dxf>
    <dxf>
      <numFmt numFmtId="13" formatCode="0%"/>
      <alignment horizontal="general" vertical="center" textRotation="0" wrapText="0" relativeIndent="0" justifyLastLine="0" shrinkToFit="0" readingOrder="0"/>
    </dxf>
    <dxf>
      <numFmt numFmtId="33" formatCode="_-* #,##0_-;\-* #,##0_-;_-* &quot;-&quot;_-;_-@_-"/>
      <alignment horizontal="general" vertical="center" textRotation="0" wrapText="0" relativeIndent="0" justifyLastLine="0" shrinkToFit="0" readingOrder="0"/>
    </dxf>
    <dxf>
      <fill>
        <patternFill patternType="none">
          <fgColor indexed="64"/>
          <bgColor indexed="65"/>
        </patternFill>
      </fill>
      <alignment horizontal="general" vertical="center" textRotation="0" wrapText="1" relativeIndent="0" justifyLastLine="0" shrinkToFit="0" readingOrder="0"/>
    </dxf>
    <dxf>
      <fill>
        <patternFill patternType="none">
          <fgColor indexed="64"/>
          <bgColor indexed="65"/>
        </patternFill>
      </fill>
      <alignment horizontal="center" vertical="center" textRotation="0" wrapText="0" relativeIndent="0" justifyLastLine="0" shrinkToFit="0" readingOrder="0"/>
    </dxf>
    <dxf>
      <border outline="0">
        <top style="thin">
          <color theme="4"/>
        </top>
      </border>
    </dxf>
    <dxf>
      <fill>
        <patternFill patternType="none">
          <fgColor indexed="64"/>
          <bgColor indexed="65"/>
        </patternFill>
      </fill>
      <alignment horizontal="general" vertical="center" textRotation="0" wrapText="1" relativeIndent="0" justifyLastLine="0" shrinkToFit="0" readingOrder="0"/>
    </dxf>
    <dxf>
      <fill>
        <patternFill patternType="none">
          <fgColor indexed="64"/>
          <bgColor indexed="65"/>
        </patternFill>
      </fill>
      <alignment horizontal="center" vertical="center" textRotation="0" wrapText="0" relativeIndent="0" justifyLastLine="0" shrinkToFit="0" readingOrder="0"/>
    </dxf>
    <dxf>
      <border outline="0">
        <top style="thin">
          <color theme="4"/>
        </top>
      </border>
    </dxf>
    <dxf>
      <numFmt numFmtId="13" formatCode="0%"/>
    </dxf>
    <dxf>
      <numFmt numFmtId="33" formatCode="_-* #,##0_-;\-* #,##0_-;_-* &quot;-&quot;_-;_-@_-"/>
    </dxf>
    <dxf>
      <fill>
        <patternFill patternType="none">
          <fgColor indexed="64"/>
          <bgColor indexed="65"/>
        </patternFill>
      </fill>
      <alignment horizontal="general" vertical="center" textRotation="0" wrapText="1" relativeIndent="0" justifyLastLine="0" shrinkToFit="0" readingOrder="0"/>
    </dxf>
    <dxf>
      <fill>
        <patternFill patternType="none">
          <fgColor indexed="64"/>
          <bgColor indexed="65"/>
        </patternFill>
      </fill>
      <alignment horizontal="general" vertical="center" textRotation="0" wrapText="1" relativeIndent="0" justifyLastLine="0" shrinkToFit="0" readingOrder="0"/>
    </dxf>
    <dxf>
      <fill>
        <patternFill patternType="none">
          <fgColor indexed="64"/>
          <bgColor indexed="65"/>
        </patternFill>
      </fill>
      <alignment horizontal="center" vertical="center" textRotation="0" wrapText="0" relativeIndent="0" justifyLastLine="0" shrinkToFit="0" readingOrder="0"/>
    </dxf>
    <dxf>
      <fill>
        <patternFill patternType="none">
          <fgColor indexed="64"/>
          <bgColor indexed="65"/>
        </patternFill>
      </fill>
      <alignment horizontal="center" vertical="center" textRotation="0" wrapText="0" relativeIndent="0" justifyLastLine="0" shrinkToFit="0" readingOrder="0"/>
    </dxf>
    <dxf>
      <border outline="0">
        <top style="thin">
          <color theme="4"/>
        </top>
      </border>
    </dxf>
    <dxf>
      <border diagonalUp="0" diagonalDown="0">
        <left/>
        <right/>
        <top/>
        <bottom/>
        <vertical/>
        <horizontal/>
      </border>
    </dxf>
    <dxf>
      <numFmt numFmtId="14" formatCode="0.00%"/>
      <alignment horizontal="center" vertical="center" textRotation="0" wrapText="0" indent="0" justifyLastLine="0" shrinkToFit="0" readingOrder="0"/>
    </dxf>
    <dxf>
      <numFmt numFmtId="33" formatCode="_-* #,##0_-;\-* #,##0_-;_-* &quot;-&quot;_-;_-@_-"/>
      <alignment vertical="center" textRotation="0" wrapText="0" indent="0" justifyLastLine="0" shrinkToFit="0" readingOrder="0"/>
    </dxf>
    <dxf>
      <alignmen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alignment vertical="center" textRotation="0" wrapText="0" indent="0" justifyLastLine="0" shrinkToFit="0" readingOrder="0"/>
    </dxf>
    <dxf>
      <numFmt numFmtId="14" formatCode="0.00%"/>
      <alignment horizontal="center" vertical="center" textRotation="0" wrapText="0" indent="0" justifyLastLine="0" shrinkToFit="0" readingOrder="0"/>
    </dxf>
    <dxf>
      <numFmt numFmtId="33" formatCode="_-* #,##0_-;\-* #,##0_-;_-* &quot;-&quot;_-;_-@_-"/>
      <alignment vertical="center" textRotation="0" indent="0" justifyLastLine="0" shrinkToFit="0" readingOrder="0"/>
    </dxf>
    <dxf>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alignment vertical="center" textRotation="0" indent="0" justifyLastLine="0" shrinkToFit="0" readingOrder="0"/>
    </dxf>
    <dxf>
      <numFmt numFmtId="14" formatCode="0.00%"/>
      <alignment horizontal="center" vertical="center" textRotation="0" wrapText="0" indent="0" justifyLastLine="0" shrinkToFit="0" readingOrder="0"/>
    </dxf>
    <dxf>
      <numFmt numFmtId="33" formatCode="_-* #,##0_-;\-* #,##0_-;_-* &quot;-&quot;_-;_-@_-"/>
      <alignment vertical="center" textRotation="0" wrapText="0" indent="0" justifyLastLine="0" shrinkToFit="0" readingOrder="0"/>
    </dxf>
    <dxf>
      <alignmen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alignment vertical="center" textRotation="0" wrapText="0" indent="0" justifyLastLine="0" shrinkToFit="0" readingOrder="0"/>
    </dxf>
    <dxf>
      <numFmt numFmtId="14" formatCode="0.00%"/>
      <alignment horizontal="center" vertical="center" textRotation="0" wrapText="0" indent="0" justifyLastLine="0" shrinkToFit="0" readingOrder="0"/>
    </dxf>
    <dxf>
      <numFmt numFmtId="33" formatCode="_-* #,##0_-;\-* #,##0_-;_-* &quot;-&quot;_-;_-@_-"/>
      <alignment vertical="center" textRotation="0" indent="0" justifyLastLine="0" shrinkToFit="0" readingOrder="0"/>
    </dxf>
    <dxf>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alignment vertical="center" textRotation="0" indent="0" justifyLastLine="0" shrinkToFit="0" readingOrder="0"/>
    </dxf>
    <dxf>
      <font>
        <condense val="0"/>
        <extend val="0"/>
        <color indexed="60"/>
      </font>
      <fill>
        <patternFill>
          <bgColor indexed="60"/>
        </patternFill>
      </fill>
    </dxf>
  </dxfs>
  <tableStyles count="1" defaultTableStyle="TableStyleMedium9" defaultPivotStyle="PivotStyleLight16">
    <tableStyle name="Estilo de tabla 1" pivot="0" count="0"/>
  </tableStyles>
  <colors>
    <mruColors>
      <color rgb="FFFFCCCC"/>
      <color rgb="FFFFCFB7"/>
      <color rgb="FFFFD597"/>
      <color rgb="FFA15517"/>
      <color rgb="FF800000"/>
      <color rgb="FFA50021"/>
      <color rgb="FF224978"/>
      <color rgb="FF41531D"/>
      <color rgb="FF4E6323"/>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view3D>
      <c:rotX val="15"/>
      <c:rotY val="20"/>
      <c:rAngAx val="1"/>
    </c:view3D>
    <c:floor>
      <c:thickness val="0"/>
    </c:floor>
    <c:sideWall>
      <c:thickness val="0"/>
    </c:sideWall>
    <c:backWall>
      <c:thickness val="0"/>
    </c:backWall>
    <c:plotArea>
      <c:layout/>
      <c:bar3DChart>
        <c:barDir val="bar"/>
        <c:grouping val="clustered"/>
        <c:varyColors val="0"/>
        <c:ser>
          <c:idx val="0"/>
          <c:order val="0"/>
          <c:invertIfNegative val="0"/>
          <c:cat>
            <c:numRef>
              <c:f>'Est. Ing.'!$A$4:$A$13</c:f>
              <c:numCache>
                <c:formatCode>General</c:formatCode>
                <c:ptCount val="10"/>
                <c:pt idx="0">
                  <c:v>1</c:v>
                </c:pt>
                <c:pt idx="1">
                  <c:v>2</c:v>
                </c:pt>
                <c:pt idx="2">
                  <c:v>3</c:v>
                </c:pt>
                <c:pt idx="3">
                  <c:v>4</c:v>
                </c:pt>
                <c:pt idx="4">
                  <c:v>5</c:v>
                </c:pt>
                <c:pt idx="5">
                  <c:v>6</c:v>
                </c:pt>
                <c:pt idx="6">
                  <c:v>7</c:v>
                </c:pt>
                <c:pt idx="7">
                  <c:v>8</c:v>
                </c:pt>
                <c:pt idx="8">
                  <c:v>9</c:v>
                </c:pt>
                <c:pt idx="9">
                  <c:v>0</c:v>
                </c:pt>
              </c:numCache>
            </c:numRef>
          </c:cat>
          <c:val>
            <c:numRef>
              <c:f>'Est. Ing.'!$C$4:$C$13</c:f>
              <c:numCache>
                <c:formatCode>_(* #,##0_);_(* \(#,##0\);_(* "-"_);_(@_)</c:formatCode>
                <c:ptCount val="10"/>
                <c:pt idx="0">
                  <c:v>648520</c:v>
                </c:pt>
                <c:pt idx="1">
                  <c:v>0</c:v>
                </c:pt>
                <c:pt idx="2">
                  <c:v>0</c:v>
                </c:pt>
                <c:pt idx="3">
                  <c:v>468106</c:v>
                </c:pt>
                <c:pt idx="4">
                  <c:v>92758</c:v>
                </c:pt>
                <c:pt idx="5">
                  <c:v>9555</c:v>
                </c:pt>
                <c:pt idx="6">
                  <c:v>0</c:v>
                </c:pt>
                <c:pt idx="7">
                  <c:v>28380167</c:v>
                </c:pt>
                <c:pt idx="8">
                  <c:v>0</c:v>
                </c:pt>
                <c:pt idx="9">
                  <c:v>0</c:v>
                </c:pt>
              </c:numCache>
            </c:numRef>
          </c:val>
        </c:ser>
        <c:dLbls>
          <c:showLegendKey val="0"/>
          <c:showVal val="0"/>
          <c:showCatName val="0"/>
          <c:showSerName val="0"/>
          <c:showPercent val="0"/>
          <c:showBubbleSize val="0"/>
        </c:dLbls>
        <c:gapWidth val="150"/>
        <c:shape val="box"/>
        <c:axId val="101338608"/>
        <c:axId val="101339168"/>
        <c:axId val="0"/>
      </c:bar3DChart>
      <c:catAx>
        <c:axId val="101338608"/>
        <c:scaling>
          <c:orientation val="maxMin"/>
        </c:scaling>
        <c:delete val="0"/>
        <c:axPos val="l"/>
        <c:numFmt formatCode="General" sourceLinked="1"/>
        <c:majorTickMark val="out"/>
        <c:minorTickMark val="none"/>
        <c:tickLblPos val="nextTo"/>
        <c:txPr>
          <a:bodyPr/>
          <a:lstStyle/>
          <a:p>
            <a:pPr>
              <a:defRPr lang="es-ES"/>
            </a:pPr>
            <a:endParaRPr lang="es-MX"/>
          </a:p>
        </c:txPr>
        <c:crossAx val="101339168"/>
        <c:crosses val="autoZero"/>
        <c:auto val="1"/>
        <c:lblAlgn val="ctr"/>
        <c:lblOffset val="100"/>
        <c:noMultiLvlLbl val="0"/>
      </c:catAx>
      <c:valAx>
        <c:axId val="101339168"/>
        <c:scaling>
          <c:orientation val="minMax"/>
        </c:scaling>
        <c:delete val="1"/>
        <c:axPos val="t"/>
        <c:majorGridlines/>
        <c:numFmt formatCode="_(* #,##0_);_(* \(#,##0\);_(* &quot;-&quot;_);_(@_)" sourceLinked="1"/>
        <c:majorTickMark val="out"/>
        <c:minorTickMark val="none"/>
        <c:tickLblPos val="none"/>
        <c:crossAx val="101338608"/>
        <c:crosses val="autoZero"/>
        <c:crossBetween val="between"/>
      </c:valAx>
    </c:plotArea>
    <c:plotVisOnly val="1"/>
    <c:dispBlanksAs val="gap"/>
    <c:showDLblsOverMax val="0"/>
  </c:chart>
  <c:spPr>
    <a:gradFill rotWithShape="1">
      <a:gsLst>
        <a:gs pos="0">
          <a:schemeClr val="dk1">
            <a:tint val="50000"/>
            <a:satMod val="300000"/>
          </a:schemeClr>
        </a:gs>
        <a:gs pos="35000">
          <a:schemeClr val="dk1">
            <a:tint val="37000"/>
            <a:satMod val="300000"/>
          </a:schemeClr>
        </a:gs>
        <a:gs pos="100000">
          <a:schemeClr val="dk1">
            <a:tint val="15000"/>
            <a:satMod val="350000"/>
          </a:schemeClr>
        </a:gs>
      </a:gsLst>
      <a:lin ang="16200000" scaled="1"/>
    </a:gra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s-MX"/>
    </a:p>
  </c:txPr>
  <c:printSettings>
    <c:headerFooter/>
    <c:pageMargins b="0.75000000000000666" l="0.70000000000000062" r="0.70000000000000062" t="0.750000000000006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2"/>
    </mc:Choice>
    <mc:Fallback>
      <c:style val="32"/>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val>
            <c:numRef>
              <c:f>'Est. Ing.'!$C$19:$C$25</c:f>
              <c:numCache>
                <c:formatCode>_(* #,##0_);_(* \(#,##0\);_(* "-"_);_(@_)</c:formatCode>
                <c:ptCount val="7"/>
                <c:pt idx="0">
                  <c:v>648520</c:v>
                </c:pt>
                <c:pt idx="1">
                  <c:v>0</c:v>
                </c:pt>
                <c:pt idx="2">
                  <c:v>468106</c:v>
                </c:pt>
                <c:pt idx="3">
                  <c:v>92758</c:v>
                </c:pt>
                <c:pt idx="4">
                  <c:v>9555</c:v>
                </c:pt>
                <c:pt idx="5">
                  <c:v>18995524</c:v>
                </c:pt>
                <c:pt idx="6">
                  <c:v>9384643</c:v>
                </c:pt>
              </c:numCache>
            </c:numRef>
          </c:val>
        </c:ser>
        <c:dLbls>
          <c:showLegendKey val="0"/>
          <c:showVal val="0"/>
          <c:showCatName val="0"/>
          <c:showSerName val="0"/>
          <c:showPercent val="0"/>
          <c:showBubbleSize val="0"/>
        </c:dLbls>
        <c:gapWidth val="150"/>
        <c:shape val="box"/>
        <c:axId val="101341408"/>
        <c:axId val="101341968"/>
        <c:axId val="0"/>
      </c:bar3DChart>
      <c:catAx>
        <c:axId val="101341408"/>
        <c:scaling>
          <c:orientation val="minMax"/>
        </c:scaling>
        <c:delete val="0"/>
        <c:axPos val="b"/>
        <c:majorTickMark val="out"/>
        <c:minorTickMark val="none"/>
        <c:tickLblPos val="nextTo"/>
        <c:txPr>
          <a:bodyPr/>
          <a:lstStyle/>
          <a:p>
            <a:pPr>
              <a:defRPr lang="es-ES"/>
            </a:pPr>
            <a:endParaRPr lang="es-MX"/>
          </a:p>
        </c:txPr>
        <c:crossAx val="101341968"/>
        <c:crosses val="autoZero"/>
        <c:auto val="1"/>
        <c:lblAlgn val="ctr"/>
        <c:lblOffset val="100"/>
        <c:noMultiLvlLbl val="0"/>
      </c:catAx>
      <c:valAx>
        <c:axId val="101341968"/>
        <c:scaling>
          <c:orientation val="minMax"/>
        </c:scaling>
        <c:delete val="1"/>
        <c:axPos val="l"/>
        <c:majorGridlines/>
        <c:numFmt formatCode="_(* #,##0_);_(* \(#,##0\);_(* &quot;-&quot;_);_(@_)" sourceLinked="1"/>
        <c:majorTickMark val="out"/>
        <c:minorTickMark val="none"/>
        <c:tickLblPos val="none"/>
        <c:crossAx val="101341408"/>
        <c:crosses val="autoZero"/>
        <c:crossBetween val="between"/>
      </c:valAx>
    </c:plotArea>
    <c:plotVisOnly val="1"/>
    <c:dispBlanksAs val="gap"/>
    <c:showDLblsOverMax val="0"/>
  </c:chart>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s-MX"/>
    </a:p>
  </c:txPr>
  <c:printSettings>
    <c:headerFooter/>
    <c:pageMargins b="0.75000000000000666" l="0.70000000000000062" r="0.70000000000000062" t="0.750000000000006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9"/>
    </mc:Choice>
    <mc:Fallback>
      <c:style val="29"/>
    </mc:Fallback>
  </mc:AlternateContent>
  <c:chart>
    <c:autoTitleDeleted val="0"/>
    <c:view3D>
      <c:rotX val="15"/>
      <c:rotY val="20"/>
      <c:rAngAx val="1"/>
    </c:view3D>
    <c:floor>
      <c:thickness val="0"/>
    </c:floor>
    <c:sideWall>
      <c:thickness val="0"/>
    </c:sideWall>
    <c:backWall>
      <c:thickness val="0"/>
    </c:backWall>
    <c:plotArea>
      <c:layout/>
      <c:bar3DChart>
        <c:barDir val="bar"/>
        <c:grouping val="clustered"/>
        <c:varyColors val="0"/>
        <c:ser>
          <c:idx val="0"/>
          <c:order val="0"/>
          <c:invertIfNegative val="0"/>
          <c:val>
            <c:numRef>
              <c:f>'Est. Ing.'!$C$31:$C$33</c:f>
              <c:numCache>
                <c:formatCode>_(* #,##0_);_(* \(#,##0\);_(* "-"_);_(@_)</c:formatCode>
                <c:ptCount val="3"/>
                <c:pt idx="0">
                  <c:v>1218939</c:v>
                </c:pt>
                <c:pt idx="1">
                  <c:v>28380167</c:v>
                </c:pt>
                <c:pt idx="2">
                  <c:v>0</c:v>
                </c:pt>
              </c:numCache>
            </c:numRef>
          </c:val>
        </c:ser>
        <c:dLbls>
          <c:showLegendKey val="0"/>
          <c:showVal val="0"/>
          <c:showCatName val="0"/>
          <c:showSerName val="0"/>
          <c:showPercent val="0"/>
          <c:showBubbleSize val="0"/>
        </c:dLbls>
        <c:gapWidth val="150"/>
        <c:shape val="cylinder"/>
        <c:axId val="101344208"/>
        <c:axId val="147444464"/>
        <c:axId val="0"/>
      </c:bar3DChart>
      <c:catAx>
        <c:axId val="101344208"/>
        <c:scaling>
          <c:orientation val="maxMin"/>
        </c:scaling>
        <c:delete val="0"/>
        <c:axPos val="l"/>
        <c:majorTickMark val="out"/>
        <c:minorTickMark val="none"/>
        <c:tickLblPos val="nextTo"/>
        <c:txPr>
          <a:bodyPr/>
          <a:lstStyle/>
          <a:p>
            <a:pPr>
              <a:defRPr lang="es-ES"/>
            </a:pPr>
            <a:endParaRPr lang="es-MX"/>
          </a:p>
        </c:txPr>
        <c:crossAx val="147444464"/>
        <c:crosses val="autoZero"/>
        <c:auto val="1"/>
        <c:lblAlgn val="ctr"/>
        <c:lblOffset val="100"/>
        <c:noMultiLvlLbl val="0"/>
      </c:catAx>
      <c:valAx>
        <c:axId val="147444464"/>
        <c:scaling>
          <c:orientation val="minMax"/>
        </c:scaling>
        <c:delete val="1"/>
        <c:axPos val="t"/>
        <c:majorGridlines/>
        <c:numFmt formatCode="_(* #,##0_);_(* \(#,##0\);_(* &quot;-&quot;_);_(@_)" sourceLinked="1"/>
        <c:majorTickMark val="out"/>
        <c:minorTickMark val="none"/>
        <c:tickLblPos val="none"/>
        <c:crossAx val="101344208"/>
        <c:crosses val="autoZero"/>
        <c:crossBetween val="between"/>
      </c:valAx>
    </c:plotArea>
    <c:plotVisOnly val="1"/>
    <c:dispBlanksAs val="gap"/>
    <c:showDLblsOverMax val="0"/>
  </c:chart>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s-MX"/>
    </a:p>
  </c:txPr>
  <c:printSettings>
    <c:headerFooter/>
    <c:pageMargins b="0.75000000000000666" l="0.70000000000000062" r="0.70000000000000062" t="0.75000000000000666" header="0.30000000000000032" footer="0.30000000000000032"/>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cat>
            <c:numRef>
              <c:f>'Est. Ing.'!$A$39:$A$109</c:f>
              <c:numCache>
                <c:formatCode>General</c:formatCode>
                <c:ptCount val="6"/>
                <c:pt idx="0">
                  <c:v>100</c:v>
                </c:pt>
                <c:pt idx="1">
                  <c:v>200</c:v>
                </c:pt>
                <c:pt idx="2">
                  <c:v>300</c:v>
                </c:pt>
                <c:pt idx="3">
                  <c:v>400</c:v>
                </c:pt>
                <c:pt idx="4">
                  <c:v>500</c:v>
                </c:pt>
                <c:pt idx="5">
                  <c:v>900</c:v>
                </c:pt>
              </c:numCache>
            </c:numRef>
          </c:cat>
          <c:val>
            <c:numRef>
              <c:f>'Est. Ing.'!$C$39:$C$109</c:f>
              <c:numCache>
                <c:formatCode>_(* #,##0_);_(* \(#,##0\);_(* "-"_);_(@_)</c:formatCode>
                <c:ptCount val="6"/>
                <c:pt idx="0">
                  <c:v>20214463</c:v>
                </c:pt>
                <c:pt idx="1">
                  <c:v>9384643</c:v>
                </c:pt>
                <c:pt idx="2">
                  <c:v>0</c:v>
                </c:pt>
                <c:pt idx="3">
                  <c:v>0</c:v>
                </c:pt>
                <c:pt idx="4">
                  <c:v>0</c:v>
                </c:pt>
                <c:pt idx="5">
                  <c:v>0</c:v>
                </c:pt>
              </c:numCache>
            </c:numRef>
          </c:val>
        </c:ser>
        <c:dLbls>
          <c:showLegendKey val="0"/>
          <c:showVal val="0"/>
          <c:showCatName val="0"/>
          <c:showSerName val="0"/>
          <c:showPercent val="0"/>
          <c:showBubbleSize val="0"/>
        </c:dLbls>
        <c:gapWidth val="150"/>
        <c:shape val="cylinder"/>
        <c:axId val="147446704"/>
        <c:axId val="147447264"/>
        <c:axId val="0"/>
      </c:bar3DChart>
      <c:catAx>
        <c:axId val="147446704"/>
        <c:scaling>
          <c:orientation val="minMax"/>
        </c:scaling>
        <c:delete val="0"/>
        <c:axPos val="b"/>
        <c:numFmt formatCode="General" sourceLinked="1"/>
        <c:majorTickMark val="out"/>
        <c:minorTickMark val="none"/>
        <c:tickLblPos val="nextTo"/>
        <c:txPr>
          <a:bodyPr/>
          <a:lstStyle/>
          <a:p>
            <a:pPr>
              <a:defRPr lang="es-ES"/>
            </a:pPr>
            <a:endParaRPr lang="es-MX"/>
          </a:p>
        </c:txPr>
        <c:crossAx val="147447264"/>
        <c:crosses val="autoZero"/>
        <c:auto val="1"/>
        <c:lblAlgn val="ctr"/>
        <c:lblOffset val="100"/>
        <c:noMultiLvlLbl val="0"/>
      </c:catAx>
      <c:valAx>
        <c:axId val="147447264"/>
        <c:scaling>
          <c:orientation val="minMax"/>
        </c:scaling>
        <c:delete val="1"/>
        <c:axPos val="l"/>
        <c:majorGridlines/>
        <c:numFmt formatCode="_(* #,##0_);_(* \(#,##0\);_(* &quot;-&quot;_);_(@_)" sourceLinked="1"/>
        <c:majorTickMark val="out"/>
        <c:minorTickMark val="none"/>
        <c:tickLblPos val="none"/>
        <c:crossAx val="147446704"/>
        <c:crosses val="autoZero"/>
        <c:crossBetween val="between"/>
      </c:valAx>
    </c:plotArea>
    <c:plotVisOnly val="1"/>
    <c:dispBlanksAs val="gap"/>
    <c:showDLblsOverMax val="0"/>
  </c:chart>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s-MX"/>
    </a:p>
  </c:txPr>
  <c:printSettings>
    <c:headerFooter/>
    <c:pageMargins b="0.75000000000000666" l="0.70000000000000062" r="0.70000000000000062" t="0.75000000000000666"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2.2183069448932266E-2"/>
          <c:y val="3.9166666666666669E-2"/>
          <c:w val="0.94411478262841364"/>
          <c:h val="0.93500000000000005"/>
        </c:manualLayout>
      </c:layout>
      <c:pie3DChart>
        <c:varyColors val="1"/>
        <c:ser>
          <c:idx val="0"/>
          <c:order val="0"/>
          <c:explosion val="25"/>
          <c:dLbls>
            <c:spPr>
              <a:noFill/>
              <a:ln>
                <a:noFill/>
              </a:ln>
              <a:effectLst/>
            </c:spPr>
            <c:txPr>
              <a:bodyPr/>
              <a:lstStyle/>
              <a:p>
                <a:pPr>
                  <a:defRPr lang="es-ES" sz="600" b="1"/>
                </a:pPr>
                <a:endParaRPr lang="es-MX"/>
              </a:p>
            </c:txPr>
            <c:showLegendKey val="0"/>
            <c:showVal val="0"/>
            <c:showCatName val="1"/>
            <c:showSerName val="0"/>
            <c:showPercent val="1"/>
            <c:showBubbleSize val="0"/>
            <c:showLeaderLines val="1"/>
            <c:extLst>
              <c:ext xmlns:c15="http://schemas.microsoft.com/office/drawing/2012/chart" uri="{CE6537A1-D6FC-4f65-9D91-7224C49458BB}"/>
            </c:extLst>
          </c:dLbls>
          <c:cat>
            <c:strRef>
              <c:f>'Est. Egr.'!$C$3:$C$11</c:f>
              <c:strCache>
                <c:ptCount val="9"/>
                <c:pt idx="0">
                  <c:v>SERVICIOS PERSONALES</c:v>
                </c:pt>
                <c:pt idx="1">
                  <c:v>MATERIALES Y SUMINISTROS</c:v>
                </c:pt>
                <c:pt idx="2">
                  <c:v>SERVICIOS GENERALES</c:v>
                </c:pt>
                <c:pt idx="3">
                  <c:v>TRANSFERENCIAS, ASIGNACIONES, SUBSIDIOS Y OTRAS  AYUDAS</c:v>
                </c:pt>
                <c:pt idx="4">
                  <c:v>BIENES MUEBLES, INMUEBLES E  INTANGIBLES </c:v>
                </c:pt>
                <c:pt idx="5">
                  <c:v>INVERSIÓN PÚBLICA</c:v>
                </c:pt>
                <c:pt idx="6">
                  <c:v>INVERSIONES FINANCIERAS Y OTRAS PROVISIONES</c:v>
                </c:pt>
                <c:pt idx="7">
                  <c:v>PARTICIPACIONES Y APORTACIONES</c:v>
                </c:pt>
                <c:pt idx="8">
                  <c:v>DEUDA  PÚBLICA</c:v>
                </c:pt>
              </c:strCache>
            </c:strRef>
          </c:cat>
          <c:val>
            <c:numRef>
              <c:f>'Est. Egr.'!$D$3:$D$11</c:f>
              <c:numCache>
                <c:formatCode>_(* #,##0_);_(* \(#,##0\);_(* "-"_);_(@_)</c:formatCode>
                <c:ptCount val="9"/>
                <c:pt idx="0">
                  <c:v>13201462</c:v>
                </c:pt>
                <c:pt idx="1">
                  <c:v>2686843</c:v>
                </c:pt>
                <c:pt idx="2">
                  <c:v>4077769</c:v>
                </c:pt>
                <c:pt idx="3">
                  <c:v>1760263</c:v>
                </c:pt>
                <c:pt idx="4">
                  <c:v>371297</c:v>
                </c:pt>
                <c:pt idx="5">
                  <c:v>7199325</c:v>
                </c:pt>
                <c:pt idx="6">
                  <c:v>0</c:v>
                </c:pt>
                <c:pt idx="7">
                  <c:v>0</c:v>
                </c:pt>
                <c:pt idx="8">
                  <c:v>302147</c:v>
                </c:pt>
              </c:numCache>
            </c:numRef>
          </c:val>
        </c:ser>
        <c:dLbls>
          <c:showLegendKey val="0"/>
          <c:showVal val="0"/>
          <c:showCatName val="1"/>
          <c:showSerName val="0"/>
          <c:showPercent val="1"/>
          <c:showBubbleSize val="0"/>
          <c:showLeaderLines val="1"/>
        </c:dLbls>
      </c:pie3DChart>
    </c:plotArea>
    <c:plotVisOnly val="1"/>
    <c:dispBlanksAs val="zero"/>
    <c:showDLblsOverMax val="0"/>
  </c:chart>
  <c:spPr>
    <a:gradFill rotWithShape="1">
      <a:gsLst>
        <a:gs pos="0">
          <a:schemeClr val="dk1">
            <a:tint val="50000"/>
            <a:satMod val="300000"/>
          </a:schemeClr>
        </a:gs>
        <a:gs pos="35000">
          <a:schemeClr val="dk1">
            <a:tint val="37000"/>
            <a:satMod val="300000"/>
          </a:schemeClr>
        </a:gs>
        <a:gs pos="100000">
          <a:schemeClr val="dk1">
            <a:tint val="15000"/>
            <a:satMod val="350000"/>
          </a:schemeClr>
        </a:gs>
      </a:gsLst>
      <a:lin ang="16200000" scaled="1"/>
    </a:gra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s-MX"/>
    </a:p>
  </c:txPr>
  <c:printSettings>
    <c:headerFooter/>
    <c:pageMargins b="0.75000000000000588" l="0.70000000000000062" r="0.70000000000000062" t="0.75000000000000588"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dLbls>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'Est. Egr.'!$C$16:$C$86</c:f>
              <c:strCache>
                <c:ptCount val="6"/>
                <c:pt idx="0">
                  <c:v>RECURSOS PROPIOS</c:v>
                </c:pt>
                <c:pt idx="1">
                  <c:v>APORTACIONES FEDERALES</c:v>
                </c:pt>
                <c:pt idx="2">
                  <c:v>PROGRAMAS FEDERALES</c:v>
                </c:pt>
                <c:pt idx="3">
                  <c:v>PROGRAMAS ESTATALES</c:v>
                </c:pt>
                <c:pt idx="4">
                  <c:v>EMPRÉSTITOS</c:v>
                </c:pt>
                <c:pt idx="5">
                  <c:v>OTROS</c:v>
                </c:pt>
              </c:strCache>
            </c:strRef>
          </c:cat>
          <c:val>
            <c:numRef>
              <c:f>'Est. Egr.'!$D$16:$D$86</c:f>
              <c:numCache>
                <c:formatCode>_(* #,##0_);_(* \(#,##0\);_(* "-"_);_(@_)</c:formatCode>
                <c:ptCount val="6"/>
                <c:pt idx="0">
                  <c:v>20214463</c:v>
                </c:pt>
                <c:pt idx="1">
                  <c:v>9384643</c:v>
                </c:pt>
                <c:pt idx="2">
                  <c:v>0</c:v>
                </c:pt>
                <c:pt idx="3">
                  <c:v>0</c:v>
                </c:pt>
                <c:pt idx="4">
                  <c:v>0</c:v>
                </c:pt>
                <c:pt idx="5">
                  <c:v>0</c:v>
                </c:pt>
              </c:numCache>
            </c:numRef>
          </c:val>
        </c:ser>
        <c:dLbls>
          <c:showLegendKey val="0"/>
          <c:showVal val="0"/>
          <c:showCatName val="1"/>
          <c:showSerName val="0"/>
          <c:showPercent val="1"/>
          <c:showBubbleSize val="0"/>
          <c:showLeaderLines val="0"/>
        </c:dLbls>
      </c:pie3DChart>
    </c:plotArea>
    <c:plotVisOnly val="1"/>
    <c:dispBlanksAs val="zero"/>
    <c:showDLblsOverMax val="0"/>
  </c:chart>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atMod val="105000"/>
        </a:schemeClr>
      </a:solidFill>
      <a:prstDash val="solid"/>
    </a:ln>
    <a:effectLst>
      <a:outerShdw blurRad="40000" dist="20000" dir="5400000" rotWithShape="0">
        <a:srgbClr val="000000">
          <a:alpha val="38000"/>
        </a:srgbClr>
      </a:outerShdw>
    </a:effectLst>
  </c:spPr>
  <c:txPr>
    <a:bodyPr/>
    <a:lstStyle/>
    <a:p>
      <a:pPr>
        <a:defRPr sz="600" b="1">
          <a:solidFill>
            <a:schemeClr val="dk1"/>
          </a:solidFill>
          <a:latin typeface="+mn-lt"/>
          <a:ea typeface="+mn-ea"/>
          <a:cs typeface="+mn-cs"/>
        </a:defRPr>
      </a:pPr>
      <a:endParaRPr lang="es-MX"/>
    </a:p>
  </c:txPr>
  <c:printSettings>
    <c:headerFooter/>
    <c:pageMargins b="0.75000000000000577" l="0.70000000000000062" r="0.70000000000000062" t="0.75000000000000577" header="0.30000000000000032" footer="0.30000000000000032"/>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Lbls>
            <c:spPr>
              <a:noFill/>
              <a:ln>
                <a:noFill/>
              </a:ln>
              <a:effectLst/>
            </c:spPr>
            <c:txPr>
              <a:bodyPr/>
              <a:lstStyle/>
              <a:p>
                <a:pPr>
                  <a:defRPr lang="es-ES" sz="600" b="1"/>
                </a:pPr>
                <a:endParaRPr lang="es-MX"/>
              </a:p>
            </c:txPr>
            <c:showLegendKey val="0"/>
            <c:showVal val="0"/>
            <c:showCatName val="1"/>
            <c:showSerName val="0"/>
            <c:showPercent val="1"/>
            <c:showBubbleSize val="0"/>
            <c:showLeaderLines val="1"/>
            <c:extLst>
              <c:ext xmlns:c15="http://schemas.microsoft.com/office/drawing/2012/chart" uri="{CE6537A1-D6FC-4f65-9D91-7224C49458BB}"/>
            </c:extLst>
          </c:dLbls>
          <c:cat>
            <c:strRef>
              <c:f>'Est. Egr.'!$C$96:$C$98</c:f>
              <c:strCache>
                <c:ptCount val="3"/>
                <c:pt idx="0">
                  <c:v>GASTO CORRIENTE</c:v>
                </c:pt>
                <c:pt idx="1">
                  <c:v>GASTO DE CAPÍTAL</c:v>
                </c:pt>
                <c:pt idx="2">
                  <c:v>AMORTIZACIÓN DE LA DEUDA Y DISMINUCIÓN DE PASIVOS</c:v>
                </c:pt>
              </c:strCache>
            </c:strRef>
          </c:cat>
          <c:val>
            <c:numRef>
              <c:f>'Est. Egr.'!$D$96:$D$98</c:f>
              <c:numCache>
                <c:formatCode>_(* #,##0_);_(* \(#,##0\);_(* "-"_);_(@_)</c:formatCode>
                <c:ptCount val="3"/>
                <c:pt idx="0">
                  <c:v>21726337</c:v>
                </c:pt>
                <c:pt idx="1">
                  <c:v>7570622</c:v>
                </c:pt>
                <c:pt idx="2">
                  <c:v>302147</c:v>
                </c:pt>
              </c:numCache>
            </c:numRef>
          </c:val>
        </c:ser>
        <c:dLbls>
          <c:showLegendKey val="0"/>
          <c:showVal val="0"/>
          <c:showCatName val="1"/>
          <c:showSerName val="0"/>
          <c:showPercent val="1"/>
          <c:showBubbleSize val="0"/>
          <c:showLeaderLines val="1"/>
        </c:dLbls>
      </c:pie3DChart>
    </c:plotArea>
    <c:plotVisOnly val="1"/>
    <c:dispBlanksAs val="zero"/>
    <c:showDLblsOverMax val="0"/>
  </c:chart>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s-MX"/>
    </a:p>
  </c:txPr>
  <c:printSettings>
    <c:headerFooter/>
    <c:pageMargins b="0.75000000000000577" l="0.70000000000000062" r="0.70000000000000062" t="0.75000000000000577" header="0.30000000000000032" footer="0.30000000000000032"/>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17</xdr:col>
      <xdr:colOff>0</xdr:colOff>
      <xdr:row>2</xdr:row>
      <xdr:rowOff>133350</xdr:rowOff>
    </xdr:to>
    <xdr:pic>
      <xdr:nvPicPr>
        <xdr:cNvPr id="2" name="1 Imagen" descr="Logo---texto-por-debajo.png"/>
        <xdr:cNvPicPr>
          <a:picLocks noChangeAspect="1"/>
        </xdr:cNvPicPr>
      </xdr:nvPicPr>
      <xdr:blipFill>
        <a:blip xmlns:r="http://schemas.openxmlformats.org/officeDocument/2006/relationships" r:embed="rId1" cstate="print"/>
        <a:srcRect/>
        <a:stretch>
          <a:fillRect/>
        </a:stretch>
      </xdr:blipFill>
      <xdr:spPr bwMode="auto">
        <a:xfrm>
          <a:off x="276225" y="0"/>
          <a:ext cx="1533525" cy="704850"/>
        </a:xfrm>
        <a:prstGeom prst="rect">
          <a:avLst/>
        </a:prstGeom>
        <a:noFill/>
        <a:ln w="9525">
          <a:noFill/>
          <a:miter lim="800000"/>
          <a:headEnd/>
          <a:tailEnd/>
        </a:ln>
      </xdr:spPr>
    </xdr:pic>
    <xdr:clientData/>
  </xdr:twoCellAnchor>
  <xdr:twoCellAnchor>
    <xdr:from>
      <xdr:col>21</xdr:col>
      <xdr:colOff>95250</xdr:colOff>
      <xdr:row>0</xdr:row>
      <xdr:rowOff>76201</xdr:rowOff>
    </xdr:from>
    <xdr:to>
      <xdr:col>63</xdr:col>
      <xdr:colOff>0</xdr:colOff>
      <xdr:row>2</xdr:row>
      <xdr:rowOff>85725</xdr:rowOff>
    </xdr:to>
    <xdr:sp macro="" textlink="">
      <xdr:nvSpPr>
        <xdr:cNvPr id="3" name="2 CuadroTexto"/>
        <xdr:cNvSpPr txBox="1"/>
      </xdr:nvSpPr>
      <xdr:spPr>
        <a:xfrm>
          <a:off x="2343150" y="76201"/>
          <a:ext cx="4505325" cy="581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MX" sz="1200" b="1">
              <a:latin typeface="Arial" pitchFamily="34" charset="0"/>
              <a:cs typeface="Arial" pitchFamily="34" charset="0"/>
            </a:rPr>
            <a:t>DIRECCIÓN TÉCNICA</a:t>
          </a:r>
          <a:r>
            <a:rPr lang="es-MX" sz="1000">
              <a:latin typeface="Arial" pitchFamily="34" charset="0"/>
              <a:cs typeface="Arial" pitchFamily="34" charset="0"/>
            </a:rPr>
            <a:t/>
          </a:r>
          <a:br>
            <a:rPr lang="es-MX" sz="1000">
              <a:latin typeface="Arial" pitchFamily="34" charset="0"/>
              <a:cs typeface="Arial" pitchFamily="34" charset="0"/>
            </a:rPr>
          </a:br>
          <a:r>
            <a:rPr lang="es-MX" sz="1000">
              <a:solidFill>
                <a:srgbClr val="00A79D"/>
              </a:solidFill>
              <a:latin typeface="Arial" pitchFamily="34" charset="0"/>
              <a:cs typeface="Arial" pitchFamily="34" charset="0"/>
            </a:rPr>
            <a:t>DEPTO. PLANEACIÓN, PROGRAMACIÓN Y COORDINACIÓN TÉCNICA</a:t>
          </a:r>
          <a:r>
            <a:rPr lang="es-MX" sz="1000">
              <a:latin typeface="Arial" pitchFamily="34" charset="0"/>
              <a:cs typeface="Arial" pitchFamily="34" charset="0"/>
            </a:rPr>
            <a:t/>
          </a:r>
          <a:br>
            <a:rPr lang="es-MX" sz="1000">
              <a:latin typeface="Arial" pitchFamily="34" charset="0"/>
              <a:cs typeface="Arial" pitchFamily="34" charset="0"/>
            </a:rPr>
          </a:br>
          <a:r>
            <a:rPr lang="es-MX" sz="1200" b="1">
              <a:solidFill>
                <a:srgbClr val="00A79D"/>
              </a:solidFill>
              <a:latin typeface="Arial" pitchFamily="34" charset="0"/>
              <a:cs typeface="Arial" pitchFamily="34" charset="0"/>
            </a:rPr>
            <a:t>RESULTADO DE LA REVISIÓN AL PRESUPUESTO</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5715000</xdr:colOff>
      <xdr:row>0</xdr:row>
      <xdr:rowOff>95250</xdr:rowOff>
    </xdr:from>
    <xdr:to>
      <xdr:col>2</xdr:col>
      <xdr:colOff>6467475</xdr:colOff>
      <xdr:row>0</xdr:row>
      <xdr:rowOff>276225</xdr:rowOff>
    </xdr:to>
    <xdr:sp macro="[0]!Macro4" textlink="">
      <xdr:nvSpPr>
        <xdr:cNvPr id="3" name="2 CuadroTexto"/>
        <xdr:cNvSpPr txBox="1"/>
      </xdr:nvSpPr>
      <xdr:spPr>
        <a:xfrm>
          <a:off x="9725025" y="95250"/>
          <a:ext cx="752475" cy="180975"/>
        </a:xfrm>
        <a:prstGeom prst="rect">
          <a:avLst/>
        </a:prstGeom>
        <a:ln/>
      </xdr:spPr>
      <xdr:style>
        <a:lnRef idx="0">
          <a:schemeClr val="accent2"/>
        </a:lnRef>
        <a:fillRef idx="3">
          <a:schemeClr val="accent2"/>
        </a:fillRef>
        <a:effectRef idx="3">
          <a:schemeClr val="accent2"/>
        </a:effectRef>
        <a:fontRef idx="minor">
          <a:schemeClr val="lt1"/>
        </a:fontRef>
      </xdr:style>
      <xdr:txBody>
        <a:bodyPr wrap="square" rtlCol="0" anchor="ctr"/>
        <a:lstStyle/>
        <a:p>
          <a:pPr algn="ctr"/>
          <a:r>
            <a:rPr lang="es-ES" sz="1000" b="1"/>
            <a:t>REGRESAR</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2828925</xdr:colOff>
      <xdr:row>0</xdr:row>
      <xdr:rowOff>66676</xdr:rowOff>
    </xdr:from>
    <xdr:to>
      <xdr:col>1</xdr:col>
      <xdr:colOff>3600450</xdr:colOff>
      <xdr:row>0</xdr:row>
      <xdr:rowOff>409576</xdr:rowOff>
    </xdr:to>
    <xdr:sp macro="[0]!Macro4" textlink="">
      <xdr:nvSpPr>
        <xdr:cNvPr id="2" name="1 CuadroTexto"/>
        <xdr:cNvSpPr txBox="1"/>
      </xdr:nvSpPr>
      <xdr:spPr>
        <a:xfrm>
          <a:off x="3162300" y="66676"/>
          <a:ext cx="771525" cy="342900"/>
        </a:xfrm>
        <a:prstGeom prst="rect">
          <a:avLst/>
        </a:prstGeom>
        <a:ln/>
      </xdr:spPr>
      <xdr:style>
        <a:lnRef idx="0">
          <a:schemeClr val="accent2"/>
        </a:lnRef>
        <a:fillRef idx="3">
          <a:schemeClr val="accent2"/>
        </a:fillRef>
        <a:effectRef idx="3">
          <a:schemeClr val="accent2"/>
        </a:effectRef>
        <a:fontRef idx="minor">
          <a:schemeClr val="lt1"/>
        </a:fontRef>
      </xdr:style>
      <xdr:txBody>
        <a:bodyPr wrap="square" rtlCol="0" anchor="ctr"/>
        <a:lstStyle/>
        <a:p>
          <a:pPr algn="ctr"/>
          <a:r>
            <a:rPr lang="es-ES" sz="1000" b="1"/>
            <a:t>REGRESAR</a:t>
          </a:r>
        </a:p>
        <a:p>
          <a:pPr algn="ctr"/>
          <a:r>
            <a:rPr lang="es-ES" sz="1000" b="1"/>
            <a:t>EGRESOS</a:t>
          </a:r>
        </a:p>
      </xdr:txBody>
    </xdr:sp>
    <xdr:clientData/>
  </xdr:twoCellAnchor>
  <xdr:twoCellAnchor>
    <xdr:from>
      <xdr:col>1</xdr:col>
      <xdr:colOff>257175</xdr:colOff>
      <xdr:row>0</xdr:row>
      <xdr:rowOff>66675</xdr:rowOff>
    </xdr:from>
    <xdr:to>
      <xdr:col>1</xdr:col>
      <xdr:colOff>1028700</xdr:colOff>
      <xdr:row>0</xdr:row>
      <xdr:rowOff>409575</xdr:rowOff>
    </xdr:to>
    <xdr:sp macro="[0]!Macro3" textlink="">
      <xdr:nvSpPr>
        <xdr:cNvPr id="3" name="2 CuadroTexto"/>
        <xdr:cNvSpPr txBox="1"/>
      </xdr:nvSpPr>
      <xdr:spPr>
        <a:xfrm>
          <a:off x="590550" y="66675"/>
          <a:ext cx="771525" cy="342900"/>
        </a:xfrm>
        <a:prstGeom prst="rect">
          <a:avLst/>
        </a:prstGeom>
        <a:solidFill>
          <a:schemeClr val="accent3">
            <a:lumMod val="50000"/>
          </a:schemeClr>
        </a:solidFill>
        <a:ln/>
      </xdr:spPr>
      <xdr:style>
        <a:lnRef idx="0">
          <a:schemeClr val="accent2"/>
        </a:lnRef>
        <a:fillRef idx="3">
          <a:schemeClr val="accent2"/>
        </a:fillRef>
        <a:effectRef idx="3">
          <a:schemeClr val="accent2"/>
        </a:effectRef>
        <a:fontRef idx="minor">
          <a:schemeClr val="lt1"/>
        </a:fontRef>
      </xdr:style>
      <xdr:txBody>
        <a:bodyPr wrap="square" rtlCol="0" anchor="ctr"/>
        <a:lstStyle/>
        <a:p>
          <a:pPr algn="ctr"/>
          <a:r>
            <a:rPr lang="es-ES" sz="1000" b="1"/>
            <a:t>REGRESAR</a:t>
          </a:r>
        </a:p>
        <a:p>
          <a:pPr algn="ctr"/>
          <a:r>
            <a:rPr lang="es-ES" sz="1000" b="1"/>
            <a:t>INGRESOS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47625</xdr:colOff>
      <xdr:row>1</xdr:row>
      <xdr:rowOff>47624</xdr:rowOff>
    </xdr:from>
    <xdr:to>
      <xdr:col>9</xdr:col>
      <xdr:colOff>714375</xdr:colOff>
      <xdr:row>13</xdr:row>
      <xdr:rowOff>180974</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47625</xdr:colOff>
      <xdr:row>16</xdr:row>
      <xdr:rowOff>47624</xdr:rowOff>
    </xdr:from>
    <xdr:to>
      <xdr:col>9</xdr:col>
      <xdr:colOff>714375</xdr:colOff>
      <xdr:row>25</xdr:row>
      <xdr:rowOff>180974</xdr:rowOff>
    </xdr:to>
    <xdr:graphicFrame macro="">
      <xdr:nvGraphicFramePr>
        <xdr:cNvPr id="9" name="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57150</xdr:colOff>
      <xdr:row>29</xdr:row>
      <xdr:rowOff>0</xdr:rowOff>
    </xdr:from>
    <xdr:to>
      <xdr:col>9</xdr:col>
      <xdr:colOff>704850</xdr:colOff>
      <xdr:row>34</xdr:row>
      <xdr:rowOff>19050</xdr:rowOff>
    </xdr:to>
    <xdr:graphicFrame macro="">
      <xdr:nvGraphicFramePr>
        <xdr:cNvPr id="10" name="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57150</xdr:colOff>
      <xdr:row>36</xdr:row>
      <xdr:rowOff>38100</xdr:rowOff>
    </xdr:from>
    <xdr:to>
      <xdr:col>9</xdr:col>
      <xdr:colOff>714375</xdr:colOff>
      <xdr:row>114</xdr:row>
      <xdr:rowOff>180975</xdr:rowOff>
    </xdr:to>
    <xdr:graphicFrame macro="">
      <xdr:nvGraphicFramePr>
        <xdr:cNvPr id="11" name="10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95250</xdr:colOff>
      <xdr:row>1</xdr:row>
      <xdr:rowOff>0</xdr:rowOff>
    </xdr:from>
    <xdr:to>
      <xdr:col>10</xdr:col>
      <xdr:colOff>695325</xdr:colOff>
      <xdr:row>12</xdr:row>
      <xdr:rowOff>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47625</xdr:colOff>
      <xdr:row>13</xdr:row>
      <xdr:rowOff>266699</xdr:rowOff>
    </xdr:from>
    <xdr:to>
      <xdr:col>10</xdr:col>
      <xdr:colOff>685800</xdr:colOff>
      <xdr:row>92</xdr:row>
      <xdr:rowOff>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57150</xdr:colOff>
      <xdr:row>93</xdr:row>
      <xdr:rowOff>266699</xdr:rowOff>
    </xdr:from>
    <xdr:to>
      <xdr:col>10</xdr:col>
      <xdr:colOff>704850</xdr:colOff>
      <xdr:row>99</xdr:row>
      <xdr:rowOff>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63500</xdr:colOff>
      <xdr:row>2</xdr:row>
      <xdr:rowOff>52939</xdr:rowOff>
    </xdr:from>
    <xdr:to>
      <xdr:col>4</xdr:col>
      <xdr:colOff>963084</xdr:colOff>
      <xdr:row>2</xdr:row>
      <xdr:rowOff>190500</xdr:rowOff>
    </xdr:to>
    <xdr:sp macro="[0]!Macro2" textlink="">
      <xdr:nvSpPr>
        <xdr:cNvPr id="2" name="1 CuadroTexto"/>
        <xdr:cNvSpPr txBox="1"/>
      </xdr:nvSpPr>
      <xdr:spPr>
        <a:xfrm>
          <a:off x="4321175" y="719689"/>
          <a:ext cx="1166284"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2</xdr:col>
      <xdr:colOff>1280583</xdr:colOff>
      <xdr:row>1</xdr:row>
      <xdr:rowOff>133354</xdr:rowOff>
    </xdr:from>
    <xdr:to>
      <xdr:col>2</xdr:col>
      <xdr:colOff>2444751</xdr:colOff>
      <xdr:row>2</xdr:row>
      <xdr:rowOff>80415</xdr:rowOff>
    </xdr:to>
    <xdr:sp macro="[0]!Macro6" textlink="">
      <xdr:nvSpPr>
        <xdr:cNvPr id="4" name="3 CuadroTexto"/>
        <xdr:cNvSpPr txBox="1"/>
      </xdr:nvSpPr>
      <xdr:spPr>
        <a:xfrm>
          <a:off x="1613958" y="609604"/>
          <a:ext cx="1164168" cy="137561"/>
        </a:xfrm>
        <a:prstGeom prst="rect">
          <a:avLst/>
        </a:prstGeom>
        <a:solidFill>
          <a:schemeClr val="accent2"/>
        </a:solidFill>
        <a:ln/>
      </xdr:spPr>
      <xdr:style>
        <a:lnRef idx="0">
          <a:schemeClr val="accent6"/>
        </a:lnRef>
        <a:fillRef idx="3">
          <a:schemeClr val="accent6"/>
        </a:fillRef>
        <a:effectRef idx="3">
          <a:schemeClr val="accent6"/>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editAs="oneCell">
    <xdr:from>
      <xdr:col>2</xdr:col>
      <xdr:colOff>3152775</xdr:colOff>
      <xdr:row>0</xdr:row>
      <xdr:rowOff>247650</xdr:rowOff>
    </xdr:from>
    <xdr:to>
      <xdr:col>2</xdr:col>
      <xdr:colOff>3152775</xdr:colOff>
      <xdr:row>1</xdr:row>
      <xdr:rowOff>123825</xdr:rowOff>
    </xdr:to>
    <xdr:pic>
      <xdr:nvPicPr>
        <xdr:cNvPr id="10" name="Picture 3" descr="C:\Documents and Settings\mfv-dt\Configuración local\Archivos temporales de Internet\Content.IE5\G9YBWLQB\MC900434750[2].png"/>
        <xdr:cNvPicPr>
          <a:picLocks noChangeAspect="1" noChangeArrowheads="1"/>
        </xdr:cNvPicPr>
      </xdr:nvPicPr>
      <xdr:blipFill>
        <a:blip xmlns:r="http://schemas.openxmlformats.org/officeDocument/2006/relationships" r:embed="rId1" cstate="print"/>
        <a:srcRect/>
        <a:stretch>
          <a:fillRect/>
        </a:stretch>
      </xdr:blipFill>
      <xdr:spPr bwMode="auto">
        <a:xfrm>
          <a:off x="3486150" y="247650"/>
          <a:ext cx="352425" cy="352425"/>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twoCellAnchor>
    <xdr:from>
      <xdr:col>5</xdr:col>
      <xdr:colOff>47625</xdr:colOff>
      <xdr:row>2</xdr:row>
      <xdr:rowOff>47625</xdr:rowOff>
    </xdr:from>
    <xdr:to>
      <xdr:col>6</xdr:col>
      <xdr:colOff>947209</xdr:colOff>
      <xdr:row>2</xdr:row>
      <xdr:rowOff>185186</xdr:rowOff>
    </xdr:to>
    <xdr:sp macro="[0]!Macro2" textlink="">
      <xdr:nvSpPr>
        <xdr:cNvPr id="13" name="12 CuadroTexto"/>
        <xdr:cNvSpPr txBox="1"/>
      </xdr:nvSpPr>
      <xdr:spPr>
        <a:xfrm>
          <a:off x="5924550" y="714375"/>
          <a:ext cx="1166284"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7</xdr:col>
      <xdr:colOff>47625</xdr:colOff>
      <xdr:row>2</xdr:row>
      <xdr:rowOff>47625</xdr:rowOff>
    </xdr:from>
    <xdr:to>
      <xdr:col>8</xdr:col>
      <xdr:colOff>947209</xdr:colOff>
      <xdr:row>2</xdr:row>
      <xdr:rowOff>185186</xdr:rowOff>
    </xdr:to>
    <xdr:sp macro="[0]!Macro2" textlink="">
      <xdr:nvSpPr>
        <xdr:cNvPr id="14" name="13 CuadroTexto"/>
        <xdr:cNvSpPr txBox="1"/>
      </xdr:nvSpPr>
      <xdr:spPr>
        <a:xfrm>
          <a:off x="7191375" y="714375"/>
          <a:ext cx="1166284"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9</xdr:col>
      <xdr:colOff>47625</xdr:colOff>
      <xdr:row>2</xdr:row>
      <xdr:rowOff>47625</xdr:rowOff>
    </xdr:from>
    <xdr:to>
      <xdr:col>10</xdr:col>
      <xdr:colOff>947209</xdr:colOff>
      <xdr:row>2</xdr:row>
      <xdr:rowOff>185186</xdr:rowOff>
    </xdr:to>
    <xdr:sp macro="[0]!Macro2" textlink="">
      <xdr:nvSpPr>
        <xdr:cNvPr id="15" name="14 CuadroTexto"/>
        <xdr:cNvSpPr txBox="1"/>
      </xdr:nvSpPr>
      <xdr:spPr>
        <a:xfrm>
          <a:off x="8458200" y="714375"/>
          <a:ext cx="1166284"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11</xdr:col>
      <xdr:colOff>47625</xdr:colOff>
      <xdr:row>2</xdr:row>
      <xdr:rowOff>47625</xdr:rowOff>
    </xdr:from>
    <xdr:to>
      <xdr:col>12</xdr:col>
      <xdr:colOff>947209</xdr:colOff>
      <xdr:row>2</xdr:row>
      <xdr:rowOff>185186</xdr:rowOff>
    </xdr:to>
    <xdr:sp macro="[0]!Macro2" textlink="">
      <xdr:nvSpPr>
        <xdr:cNvPr id="16" name="15 CuadroTexto"/>
        <xdr:cNvSpPr txBox="1"/>
      </xdr:nvSpPr>
      <xdr:spPr>
        <a:xfrm>
          <a:off x="9725025" y="714375"/>
          <a:ext cx="1166284"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13</xdr:col>
      <xdr:colOff>47625</xdr:colOff>
      <xdr:row>2</xdr:row>
      <xdr:rowOff>47625</xdr:rowOff>
    </xdr:from>
    <xdr:to>
      <xdr:col>14</xdr:col>
      <xdr:colOff>947209</xdr:colOff>
      <xdr:row>2</xdr:row>
      <xdr:rowOff>185186</xdr:rowOff>
    </xdr:to>
    <xdr:sp macro="[0]!Macro2" textlink="">
      <xdr:nvSpPr>
        <xdr:cNvPr id="17" name="16 CuadroTexto"/>
        <xdr:cNvSpPr txBox="1"/>
      </xdr:nvSpPr>
      <xdr:spPr>
        <a:xfrm>
          <a:off x="10991850" y="714375"/>
          <a:ext cx="1166284"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63500</xdr:colOff>
      <xdr:row>2</xdr:row>
      <xdr:rowOff>52939</xdr:rowOff>
    </xdr:from>
    <xdr:to>
      <xdr:col>3</xdr:col>
      <xdr:colOff>963084</xdr:colOff>
      <xdr:row>2</xdr:row>
      <xdr:rowOff>190500</xdr:rowOff>
    </xdr:to>
    <xdr:sp macro="[0]!Macro2" textlink="">
      <xdr:nvSpPr>
        <xdr:cNvPr id="6" name="5 CuadroTexto"/>
        <xdr:cNvSpPr txBox="1"/>
      </xdr:nvSpPr>
      <xdr:spPr>
        <a:xfrm>
          <a:off x="4296833" y="624439"/>
          <a:ext cx="1164168"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4</xdr:col>
      <xdr:colOff>52915</xdr:colOff>
      <xdr:row>2</xdr:row>
      <xdr:rowOff>52915</xdr:rowOff>
    </xdr:from>
    <xdr:to>
      <xdr:col>5</xdr:col>
      <xdr:colOff>952499</xdr:colOff>
      <xdr:row>2</xdr:row>
      <xdr:rowOff>190476</xdr:rowOff>
    </xdr:to>
    <xdr:sp macro="[0]!Macro2" textlink="">
      <xdr:nvSpPr>
        <xdr:cNvPr id="7" name="6 CuadroTexto"/>
        <xdr:cNvSpPr txBox="1"/>
      </xdr:nvSpPr>
      <xdr:spPr>
        <a:xfrm>
          <a:off x="5556248" y="624415"/>
          <a:ext cx="1164168"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1</xdr:col>
      <xdr:colOff>1280583</xdr:colOff>
      <xdr:row>1</xdr:row>
      <xdr:rowOff>133354</xdr:rowOff>
    </xdr:from>
    <xdr:to>
      <xdr:col>1</xdr:col>
      <xdr:colOff>2444751</xdr:colOff>
      <xdr:row>2</xdr:row>
      <xdr:rowOff>80415</xdr:rowOff>
    </xdr:to>
    <xdr:sp macro="[0]!Macro7" textlink="">
      <xdr:nvSpPr>
        <xdr:cNvPr id="8" name="7 CuadroTexto"/>
        <xdr:cNvSpPr txBox="1"/>
      </xdr:nvSpPr>
      <xdr:spPr>
        <a:xfrm>
          <a:off x="1613958" y="609604"/>
          <a:ext cx="1164168" cy="137561"/>
        </a:xfrm>
        <a:prstGeom prst="rect">
          <a:avLst/>
        </a:prstGeom>
        <a:gradFill flip="none" rotWithShape="1">
          <a:gsLst>
            <a:gs pos="0">
              <a:srgbClr val="A15517"/>
            </a:gs>
            <a:gs pos="80000">
              <a:schemeClr val="accent6">
                <a:shade val="93000"/>
                <a:satMod val="130000"/>
              </a:schemeClr>
            </a:gs>
            <a:gs pos="100000">
              <a:schemeClr val="accent6">
                <a:shade val="94000"/>
                <a:satMod val="135000"/>
              </a:schemeClr>
            </a:gs>
          </a:gsLst>
          <a:lin ang="16200000" scaled="0"/>
          <a:tileRect/>
        </a:gradFill>
        <a:ln/>
      </xdr:spPr>
      <xdr:style>
        <a:lnRef idx="0">
          <a:schemeClr val="accent6"/>
        </a:lnRef>
        <a:fillRef idx="3">
          <a:schemeClr val="accent6"/>
        </a:fillRef>
        <a:effectRef idx="3">
          <a:schemeClr val="accent6"/>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6</xdr:col>
      <xdr:colOff>52915</xdr:colOff>
      <xdr:row>2</xdr:row>
      <xdr:rowOff>52915</xdr:rowOff>
    </xdr:from>
    <xdr:to>
      <xdr:col>7</xdr:col>
      <xdr:colOff>952499</xdr:colOff>
      <xdr:row>2</xdr:row>
      <xdr:rowOff>190476</xdr:rowOff>
    </xdr:to>
    <xdr:sp macro="[0]!Macro2" textlink="">
      <xdr:nvSpPr>
        <xdr:cNvPr id="5" name="4 CuadroTexto"/>
        <xdr:cNvSpPr txBox="1"/>
      </xdr:nvSpPr>
      <xdr:spPr>
        <a:xfrm>
          <a:off x="6826248" y="624415"/>
          <a:ext cx="1164168"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8</xdr:col>
      <xdr:colOff>52915</xdr:colOff>
      <xdr:row>2</xdr:row>
      <xdr:rowOff>52915</xdr:rowOff>
    </xdr:from>
    <xdr:to>
      <xdr:col>9</xdr:col>
      <xdr:colOff>952499</xdr:colOff>
      <xdr:row>2</xdr:row>
      <xdr:rowOff>190476</xdr:rowOff>
    </xdr:to>
    <xdr:sp macro="[0]!Macro2" textlink="">
      <xdr:nvSpPr>
        <xdr:cNvPr id="9" name="8 CuadroTexto"/>
        <xdr:cNvSpPr txBox="1"/>
      </xdr:nvSpPr>
      <xdr:spPr>
        <a:xfrm>
          <a:off x="8096248" y="624415"/>
          <a:ext cx="1164168"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10</xdr:col>
      <xdr:colOff>52915</xdr:colOff>
      <xdr:row>2</xdr:row>
      <xdr:rowOff>52915</xdr:rowOff>
    </xdr:from>
    <xdr:to>
      <xdr:col>11</xdr:col>
      <xdr:colOff>952499</xdr:colOff>
      <xdr:row>2</xdr:row>
      <xdr:rowOff>190476</xdr:rowOff>
    </xdr:to>
    <xdr:sp macro="[0]!Macro2" textlink="">
      <xdr:nvSpPr>
        <xdr:cNvPr id="10" name="9 CuadroTexto"/>
        <xdr:cNvSpPr txBox="1"/>
      </xdr:nvSpPr>
      <xdr:spPr>
        <a:xfrm>
          <a:off x="9366248" y="624415"/>
          <a:ext cx="1164168"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12</xdr:col>
      <xdr:colOff>52915</xdr:colOff>
      <xdr:row>2</xdr:row>
      <xdr:rowOff>52915</xdr:rowOff>
    </xdr:from>
    <xdr:to>
      <xdr:col>13</xdr:col>
      <xdr:colOff>952499</xdr:colOff>
      <xdr:row>2</xdr:row>
      <xdr:rowOff>190476</xdr:rowOff>
    </xdr:to>
    <xdr:sp macro="[0]!Macro2" textlink="">
      <xdr:nvSpPr>
        <xdr:cNvPr id="11" name="10 CuadroTexto"/>
        <xdr:cNvSpPr txBox="1"/>
      </xdr:nvSpPr>
      <xdr:spPr>
        <a:xfrm>
          <a:off x="10636248" y="624415"/>
          <a:ext cx="1164168"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180975</xdr:colOff>
      <xdr:row>1</xdr:row>
      <xdr:rowOff>0</xdr:rowOff>
    </xdr:from>
    <xdr:to>
      <xdr:col>6</xdr:col>
      <xdr:colOff>781050</xdr:colOff>
      <xdr:row>1</xdr:row>
      <xdr:rowOff>0</xdr:rowOff>
    </xdr:to>
    <xdr:sp macro="" textlink="">
      <xdr:nvSpPr>
        <xdr:cNvPr id="2" name="WordArt 1"/>
        <xdr:cNvSpPr>
          <a:spLocks noChangeArrowheads="1" noChangeShapeType="1" noTextEdit="1"/>
        </xdr:cNvSpPr>
      </xdr:nvSpPr>
      <xdr:spPr bwMode="auto">
        <a:xfrm>
          <a:off x="4505325" y="1076325"/>
          <a:ext cx="600075" cy="0"/>
        </a:xfrm>
        <a:prstGeom prst="rect">
          <a:avLst/>
        </a:prstGeom>
      </xdr:spPr>
      <xdr:txBody>
        <a:bodyPr wrap="none" fromWordArt="1">
          <a:prstTxWarp prst="textPlain">
            <a:avLst>
              <a:gd name="adj" fmla="val 50000"/>
            </a:avLst>
          </a:prstTxWarp>
        </a:bodyPr>
        <a:lstStyle/>
        <a:p>
          <a:pPr algn="ctr" rtl="0"/>
          <a:r>
            <a:rPr lang="es-ES" sz="1000" b="1" kern="10" spc="0">
              <a:ln w="3175">
                <a:noFill/>
                <a:round/>
                <a:headEnd/>
                <a:tailEnd/>
              </a:ln>
              <a:solidFill>
                <a:srgbClr val="000000"/>
              </a:solidFill>
              <a:effectLst/>
              <a:latin typeface="Arial"/>
              <a:cs typeface="Arial"/>
            </a:rPr>
            <a:t>MENSUAL</a:t>
          </a:r>
        </a:p>
      </xdr:txBody>
    </xdr:sp>
    <xdr:clientData/>
  </xdr:twoCellAnchor>
  <xdr:twoCellAnchor>
    <xdr:from>
      <xdr:col>7</xdr:col>
      <xdr:colOff>228600</xdr:colOff>
      <xdr:row>1</xdr:row>
      <xdr:rowOff>0</xdr:rowOff>
    </xdr:from>
    <xdr:to>
      <xdr:col>7</xdr:col>
      <xdr:colOff>666750</xdr:colOff>
      <xdr:row>1</xdr:row>
      <xdr:rowOff>0</xdr:rowOff>
    </xdr:to>
    <xdr:sp macro="" textlink="">
      <xdr:nvSpPr>
        <xdr:cNvPr id="3" name="WordArt 2"/>
        <xdr:cNvSpPr>
          <a:spLocks noChangeArrowheads="1" noChangeShapeType="1" noTextEdit="1"/>
        </xdr:cNvSpPr>
      </xdr:nvSpPr>
      <xdr:spPr bwMode="auto">
        <a:xfrm>
          <a:off x="5467350" y="1076325"/>
          <a:ext cx="438150" cy="0"/>
        </a:xfrm>
        <a:prstGeom prst="rect">
          <a:avLst/>
        </a:prstGeom>
      </xdr:spPr>
      <xdr:txBody>
        <a:bodyPr wrap="none" fromWordArt="1">
          <a:prstTxWarp prst="textPlain">
            <a:avLst>
              <a:gd name="adj" fmla="val 50000"/>
            </a:avLst>
          </a:prstTxWarp>
        </a:bodyPr>
        <a:lstStyle/>
        <a:p>
          <a:pPr algn="ctr" rtl="0"/>
          <a:r>
            <a:rPr lang="es-ES" sz="1000" b="1" kern="10" spc="0">
              <a:ln w="3175">
                <a:noFill/>
                <a:round/>
                <a:headEnd/>
                <a:tailEnd/>
              </a:ln>
              <a:solidFill>
                <a:srgbClr val="000000"/>
              </a:solidFill>
              <a:effectLst/>
              <a:latin typeface="Arial"/>
              <a:cs typeface="Arial"/>
            </a:rPr>
            <a:t>ANUAL</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5715000</xdr:colOff>
      <xdr:row>0</xdr:row>
      <xdr:rowOff>95250</xdr:rowOff>
    </xdr:from>
    <xdr:to>
      <xdr:col>2</xdr:col>
      <xdr:colOff>6467475</xdr:colOff>
      <xdr:row>0</xdr:row>
      <xdr:rowOff>276225</xdr:rowOff>
    </xdr:to>
    <xdr:sp macro="[0]!Macro3" textlink="">
      <xdr:nvSpPr>
        <xdr:cNvPr id="2" name="1 CuadroTexto"/>
        <xdr:cNvSpPr txBox="1"/>
      </xdr:nvSpPr>
      <xdr:spPr>
        <a:xfrm>
          <a:off x="9725025" y="95250"/>
          <a:ext cx="752475" cy="180975"/>
        </a:xfrm>
        <a:prstGeom prst="rect">
          <a:avLst/>
        </a:prstGeom>
        <a:ln/>
      </xdr:spPr>
      <xdr:style>
        <a:lnRef idx="0">
          <a:schemeClr val="accent2"/>
        </a:lnRef>
        <a:fillRef idx="3">
          <a:schemeClr val="accent2"/>
        </a:fillRef>
        <a:effectRef idx="3">
          <a:schemeClr val="accent2"/>
        </a:effectRef>
        <a:fontRef idx="minor">
          <a:schemeClr val="lt1"/>
        </a:fontRef>
      </xdr:style>
      <xdr:txBody>
        <a:bodyPr wrap="square" rtlCol="0" anchor="ctr"/>
        <a:lstStyle/>
        <a:p>
          <a:pPr algn="ctr"/>
          <a:r>
            <a:rPr lang="es-ES" sz="1000" b="1"/>
            <a:t>REGRESAR</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5381625</xdr:colOff>
      <xdr:row>0</xdr:row>
      <xdr:rowOff>95250</xdr:rowOff>
    </xdr:from>
    <xdr:to>
      <xdr:col>3</xdr:col>
      <xdr:colOff>6134100</xdr:colOff>
      <xdr:row>0</xdr:row>
      <xdr:rowOff>276225</xdr:rowOff>
    </xdr:to>
    <xdr:sp macro="[0]!Macro3" textlink="">
      <xdr:nvSpPr>
        <xdr:cNvPr id="2" name="1 CuadroTexto"/>
        <xdr:cNvSpPr txBox="1"/>
      </xdr:nvSpPr>
      <xdr:spPr>
        <a:xfrm>
          <a:off x="9658350" y="95250"/>
          <a:ext cx="752475" cy="180975"/>
        </a:xfrm>
        <a:prstGeom prst="rect">
          <a:avLst/>
        </a:prstGeom>
        <a:ln/>
      </xdr:spPr>
      <xdr:style>
        <a:lnRef idx="0">
          <a:schemeClr val="accent2"/>
        </a:lnRef>
        <a:fillRef idx="3">
          <a:schemeClr val="accent2"/>
        </a:fillRef>
        <a:effectRef idx="3">
          <a:schemeClr val="accent2"/>
        </a:effectRef>
        <a:fontRef idx="minor">
          <a:schemeClr val="lt1"/>
        </a:fontRef>
      </xdr:style>
      <xdr:txBody>
        <a:bodyPr wrap="square" rtlCol="0" anchor="ctr"/>
        <a:lstStyle/>
        <a:p>
          <a:pPr algn="ctr"/>
          <a:r>
            <a:rPr lang="es-ES" sz="1000" b="1"/>
            <a:t>REGRESAR</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5562600</xdr:colOff>
      <xdr:row>0</xdr:row>
      <xdr:rowOff>104775</xdr:rowOff>
    </xdr:from>
    <xdr:to>
      <xdr:col>2</xdr:col>
      <xdr:colOff>6315075</xdr:colOff>
      <xdr:row>0</xdr:row>
      <xdr:rowOff>285750</xdr:rowOff>
    </xdr:to>
    <xdr:sp macro="[0]!Macro4" textlink="">
      <xdr:nvSpPr>
        <xdr:cNvPr id="2" name="1 CuadroTexto"/>
        <xdr:cNvSpPr txBox="1"/>
      </xdr:nvSpPr>
      <xdr:spPr>
        <a:xfrm>
          <a:off x="9601200" y="104775"/>
          <a:ext cx="752475" cy="180975"/>
        </a:xfrm>
        <a:prstGeom prst="rect">
          <a:avLst/>
        </a:prstGeom>
        <a:ln/>
      </xdr:spPr>
      <xdr:style>
        <a:lnRef idx="0">
          <a:schemeClr val="accent2"/>
        </a:lnRef>
        <a:fillRef idx="3">
          <a:schemeClr val="accent2"/>
        </a:fillRef>
        <a:effectRef idx="3">
          <a:schemeClr val="accent2"/>
        </a:effectRef>
        <a:fontRef idx="minor">
          <a:schemeClr val="lt1"/>
        </a:fontRef>
      </xdr:style>
      <xdr:txBody>
        <a:bodyPr wrap="square" rtlCol="0" anchor="ctr"/>
        <a:lstStyle/>
        <a:p>
          <a:pPr algn="ctr"/>
          <a:r>
            <a:rPr lang="es-ES" sz="1000" b="1"/>
            <a:t>REGRESAR</a:t>
          </a:r>
        </a:p>
      </xdr:txBody>
    </xdr:sp>
    <xdr:clientData/>
  </xdr:twoCellAnchor>
</xdr:wsDr>
</file>

<file path=xl/tables/table1.xml><?xml version="1.0" encoding="utf-8"?>
<table xmlns="http://schemas.openxmlformats.org/spreadsheetml/2006/main" id="7" name="Tabla7" displayName="Tabla7" ref="A3:D13" totalsRowShown="0" dataDxfId="157">
  <tableColumns count="4">
    <tableColumn id="1" name="R" dataDxfId="156"/>
    <tableColumn id="2" name="Descripción" dataDxfId="155"/>
    <tableColumn id="3" name="Estimación" dataDxfId="154">
      <calculatedColumnFormula>'I-TI'!#REF!</calculatedColumnFormula>
    </tableColumn>
    <tableColumn id="4" name="Distribución" dataDxfId="153">
      <calculatedColumnFormula>'I-TI'!E346</calculatedColumnFormula>
    </tableColumn>
  </tableColumns>
  <tableStyleInfo name="TableStyleLight9" showFirstColumn="0" showLastColumn="0" showRowStripes="1" showColumnStripes="0"/>
</table>
</file>

<file path=xl/tables/table10.xml><?xml version="1.0" encoding="utf-8"?>
<table xmlns="http://schemas.openxmlformats.org/spreadsheetml/2006/main" id="5" name="Tabla5" displayName="Tabla5" ref="A1:E144" totalsRowShown="0" headerRowDxfId="32" dataDxfId="31">
  <tableColumns count="5">
    <tableColumn id="1" name="F" dataDxfId="30"/>
    <tableColumn id="2" name="FN" dataDxfId="29"/>
    <tableColumn id="3" name="SF" dataDxfId="28"/>
    <tableColumn id="4" name="Descripción" dataDxfId="27"/>
    <tableColumn id="5" name="Definición" dataDxfId="26"/>
  </tableColumns>
  <tableStyleInfo name="TableStyleLight17" showFirstColumn="0" showLastColumn="0" showRowStripes="1" showColumnStripes="0"/>
</table>
</file>

<file path=xl/tables/table11.xml><?xml version="1.0" encoding="utf-8"?>
<table xmlns="http://schemas.openxmlformats.org/spreadsheetml/2006/main" id="11" name="Tabla11" displayName="Tabla11" ref="A1:G91" totalsRowShown="0" headerRowDxfId="25" dataDxfId="23" headerRowBorderDxfId="24" tableBorderDxfId="22">
  <tableColumns count="7">
    <tableColumn id="1" name="SP" dataDxfId="21"/>
    <tableColumn id="2" name="SF" dataDxfId="20"/>
    <tableColumn id="3" name="SE" dataDxfId="19"/>
    <tableColumn id="4" name="SB" dataDxfId="18"/>
    <tableColumn id="5" name="EP" dataDxfId="17"/>
    <tableColumn id="6" name="Descripción" dataDxfId="16"/>
    <tableColumn id="7" name="Definición" dataDxfId="15"/>
  </tableColumns>
  <tableStyleInfo name="TableStyleMedium13" showFirstColumn="0" showLastColumn="0" showRowStripes="1" showColumnStripes="0"/>
</table>
</file>

<file path=xl/tables/table12.xml><?xml version="1.0" encoding="utf-8"?>
<table xmlns="http://schemas.openxmlformats.org/spreadsheetml/2006/main" id="1" name="Tabla1" displayName="Tabla1" ref="A1:C426" headerRowDxfId="14">
  <tableColumns count="3">
    <tableColumn id="1" name="OG" totalsRowLabel="Total" dataDxfId="13" totalsRowDxfId="12"/>
    <tableColumn id="2" name="Descripción" dataDxfId="11" totalsRowDxfId="10"/>
    <tableColumn id="3" name="Definición" totalsRowFunction="count" dataDxfId="9" totalsRowDxfId="8"/>
  </tableColumns>
  <tableStyleInfo name="TableStyleLight21" showFirstColumn="0" showLastColumn="0" showRowStripes="1" showColumnStripes="0"/>
</table>
</file>

<file path=xl/tables/table13.xml><?xml version="1.0" encoding="utf-8"?>
<table xmlns="http://schemas.openxmlformats.org/spreadsheetml/2006/main" id="3" name="Tabla3" displayName="Tabla3" ref="A1:C4" totalsRowShown="0" headerRowDxfId="7">
  <tableColumns count="3">
    <tableColumn id="1" name="TG" dataDxfId="6"/>
    <tableColumn id="2" name="Descripción" dataDxfId="5"/>
    <tableColumn id="3" name="Definición" dataDxfId="4"/>
  </tableColumns>
  <tableStyleInfo name="TableStyleLight18" showFirstColumn="0" showLastColumn="0" showRowStripes="1" showColumnStripes="0"/>
</table>
</file>

<file path=xl/tables/table14.xml><?xml version="1.0" encoding="utf-8"?>
<table xmlns="http://schemas.openxmlformats.org/spreadsheetml/2006/main" id="4" name="Tabla4" displayName="Tabla4" ref="A1:C79" totalsRowShown="0" headerRowDxfId="3">
  <tableColumns count="3">
    <tableColumn id="4" name="OR" dataDxfId="2"/>
    <tableColumn id="2" name="Descripción" dataDxfId="1"/>
    <tableColumn id="3" name="Definición" dataDxfId="0"/>
  </tableColumns>
  <tableStyleInfo name="TableStyleLight16" showFirstColumn="0" showLastColumn="0" showRowStripes="1" showColumnStripes="0"/>
</table>
</file>

<file path=xl/tables/table2.xml><?xml version="1.0" encoding="utf-8"?>
<table xmlns="http://schemas.openxmlformats.org/spreadsheetml/2006/main" id="8" name="Tabla8" displayName="Tabla8" ref="A18:D25" totalsRowShown="0" dataDxfId="152">
  <tableColumns count="4">
    <tableColumn id="1" name="T" dataDxfId="151"/>
    <tableColumn id="2" name="Descripción" dataDxfId="150"/>
    <tableColumn id="3" name="Estimación" dataDxfId="149">
      <calculatedColumnFormula>'I-TI'!#REF!</calculatedColumnFormula>
    </tableColumn>
    <tableColumn id="4" name="Distribución" dataDxfId="148">
      <calculatedColumnFormula>'I-TI'!E359</calculatedColumnFormula>
    </tableColumn>
  </tableColumns>
  <tableStyleInfo name="TableStyleLight9" showFirstColumn="0" showLastColumn="0" showRowStripes="1" showColumnStripes="0"/>
</table>
</file>

<file path=xl/tables/table3.xml><?xml version="1.0" encoding="utf-8"?>
<table xmlns="http://schemas.openxmlformats.org/spreadsheetml/2006/main" id="9" name="Tabla9" displayName="Tabla9" ref="A30:D34" totalsRowShown="0" dataDxfId="147">
  <tableColumns count="4">
    <tableColumn id="1" name="TI" dataDxfId="146"/>
    <tableColumn id="2" name="Descripción" dataDxfId="145"/>
    <tableColumn id="3" name="Estimación" dataDxfId="144">
      <calculatedColumnFormula>'I-TI'!#REF!</calculatedColumnFormula>
    </tableColumn>
    <tableColumn id="4" name="Distribución" dataDxfId="143">
      <calculatedColumnFormula>'I-TI'!E368</calculatedColumnFormula>
    </tableColumn>
  </tableColumns>
  <tableStyleInfo name="TableStyleLight9" showFirstColumn="0" showLastColumn="0" showRowStripes="1" showColumnStripes="0"/>
</table>
</file>

<file path=xl/tables/table4.xml><?xml version="1.0" encoding="utf-8"?>
<table xmlns="http://schemas.openxmlformats.org/spreadsheetml/2006/main" id="10" name="Tabla10" displayName="Tabla10" ref="A38:D109" totalsRowShown="0" dataDxfId="142">
  <tableColumns count="4">
    <tableColumn id="1" name="OR" dataDxfId="141"/>
    <tableColumn id="2" name="Descripción" dataDxfId="140"/>
    <tableColumn id="3" name="Estimación" dataDxfId="139">
      <calculatedColumnFormula>'I-TI'!#REF!</calculatedColumnFormula>
    </tableColumn>
    <tableColumn id="4" name="Distribución" dataDxfId="138">
      <calculatedColumnFormula>'I-TI'!D373</calculatedColumnFormula>
    </tableColumn>
  </tableColumns>
  <tableStyleInfo name="TableStyleLight9" showFirstColumn="0" showLastColumn="0" showRowStripes="1" showColumnStripes="0"/>
</table>
</file>

<file path=xl/tables/table5.xml><?xml version="1.0" encoding="utf-8"?>
<table xmlns="http://schemas.openxmlformats.org/spreadsheetml/2006/main" id="14" name="Tabla14" displayName="Tabla14" ref="B2:E12" headerRowDxfId="137" tableBorderDxfId="136">
  <tableColumns count="4">
    <tableColumn id="1" name="C" totalsRowLabel="Total" dataDxfId="135" totalsRowDxfId="134"/>
    <tableColumn id="2" name="Descripción" dataDxfId="133" totalsRowDxfId="132"/>
    <tableColumn id="3" name="Estimación" dataDxfId="131"/>
    <tableColumn id="4" name="Distribución" totalsRowFunction="count" dataDxfId="130"/>
  </tableColumns>
  <tableStyleInfo name="TableStyleLight11" showFirstColumn="0" showLastColumn="0" showRowStripes="1" showColumnStripes="0"/>
</table>
</file>

<file path=xl/tables/table6.xml><?xml version="1.0" encoding="utf-8"?>
<table xmlns="http://schemas.openxmlformats.org/spreadsheetml/2006/main" id="15" name="Tabla15" displayName="Tabla15" ref="B15:E92" totalsRowShown="0" tableBorderDxfId="129">
  <tableColumns count="4">
    <tableColumn id="1" name="C" dataDxfId="128"/>
    <tableColumn id="2" name="Descripción" dataDxfId="127"/>
    <tableColumn id="3" name="Estimación"/>
    <tableColumn id="4" name="Distribución"/>
  </tableColumns>
  <tableStyleInfo name="TableStyleLight11" showFirstColumn="0" showLastColumn="0" showRowStripes="1" showColumnStripes="0"/>
</table>
</file>

<file path=xl/tables/table7.xml><?xml version="1.0" encoding="utf-8"?>
<table xmlns="http://schemas.openxmlformats.org/spreadsheetml/2006/main" id="16" name="Tabla16" displayName="Tabla16" ref="B95:E99" totalsRowShown="0" tableBorderDxfId="126">
  <tableColumns count="4">
    <tableColumn id="1" name="C" dataDxfId="125"/>
    <tableColumn id="2" name="Descripción" dataDxfId="124"/>
    <tableColumn id="3" name="Estimación" dataDxfId="123"/>
    <tableColumn id="4" name="Distribución" dataDxfId="122"/>
  </tableColumns>
  <tableStyleInfo name="TableStyleLight11" showFirstColumn="0" showLastColumn="0" showRowStripes="1" showColumnStripes="0"/>
</table>
</file>

<file path=xl/tables/table8.xml><?xml version="1.0" encoding="utf-8"?>
<table xmlns="http://schemas.openxmlformats.org/spreadsheetml/2006/main" id="2" name="Tabla33" displayName="Tabla33" ref="A1:C4" totalsRowShown="0" headerRowDxfId="44">
  <tableColumns count="3">
    <tableColumn id="1" name="TI" dataDxfId="43"/>
    <tableColumn id="2" name="Descripción" dataDxfId="42"/>
    <tableColumn id="3" name="Definición" dataDxfId="41"/>
  </tableColumns>
  <tableStyleInfo name="TableStyleLight19" showFirstColumn="0" showLastColumn="0" showRowStripes="1" showColumnStripes="0"/>
</table>
</file>

<file path=xl/tables/table9.xml><?xml version="1.0" encoding="utf-8"?>
<table xmlns="http://schemas.openxmlformats.org/spreadsheetml/2006/main" id="6" name="Tabla6" displayName="Tabla6" ref="A1:D338" totalsRowShown="0" headerRowDxfId="40" dataDxfId="38" headerRowBorderDxfId="39" tableBorderDxfId="37">
  <tableColumns count="4">
    <tableColumn id="1" name="RT" dataDxfId="36"/>
    <tableColumn id="2" name="LI" dataDxfId="35"/>
    <tableColumn id="3" name="Descripción" dataDxfId="34"/>
    <tableColumn id="4" name="Definición" dataDxfId="33"/>
  </tableColumns>
  <tableStyleInfo name="TableStyleLight2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10.bin"/><Relationship Id="rId5" Type="http://schemas.openxmlformats.org/officeDocument/2006/relationships/comments" Target="../comments5.xml"/><Relationship Id="rId4" Type="http://schemas.openxmlformats.org/officeDocument/2006/relationships/table" Target="../tables/table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1.bin"/><Relationship Id="rId5" Type="http://schemas.openxmlformats.org/officeDocument/2006/relationships/comments" Target="../comments6.xml"/><Relationship Id="rId4" Type="http://schemas.openxmlformats.org/officeDocument/2006/relationships/table" Target="../tables/table9.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vmlDrawing" Target="../drawings/vmlDrawing7.vml"/><Relationship Id="rId1" Type="http://schemas.openxmlformats.org/officeDocument/2006/relationships/printerSettings" Target="../printerSettings/printerSettings12.bin"/><Relationship Id="rId4" Type="http://schemas.openxmlformats.org/officeDocument/2006/relationships/comments" Target="../comments7.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vmlDrawing" Target="../drawings/vmlDrawing8.vml"/><Relationship Id="rId1" Type="http://schemas.openxmlformats.org/officeDocument/2006/relationships/printerSettings" Target="../printerSettings/printerSettings13.bin"/><Relationship Id="rId4" Type="http://schemas.openxmlformats.org/officeDocument/2006/relationships/comments" Target="../comments8.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4.bin"/><Relationship Id="rId5" Type="http://schemas.openxmlformats.org/officeDocument/2006/relationships/comments" Target="../comments9.xml"/><Relationship Id="rId4" Type="http://schemas.openxmlformats.org/officeDocument/2006/relationships/table" Target="../tables/table12.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5.bin"/><Relationship Id="rId5" Type="http://schemas.openxmlformats.org/officeDocument/2006/relationships/comments" Target="../comments10.xml"/><Relationship Id="rId4" Type="http://schemas.openxmlformats.org/officeDocument/2006/relationships/table" Target="../tables/table1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6.bin"/><Relationship Id="rId5" Type="http://schemas.openxmlformats.org/officeDocument/2006/relationships/comments" Target="../comments11.xml"/><Relationship Id="rId4" Type="http://schemas.openxmlformats.org/officeDocument/2006/relationships/table" Target="../tables/table14.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table" Target="../tables/table7.xml"/><Relationship Id="rId4" Type="http://schemas.openxmlformats.org/officeDocument/2006/relationships/table" Target="../tables/table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A15517"/>
  </sheetPr>
  <dimension ref="A1:BX229"/>
  <sheetViews>
    <sheetView workbookViewId="0">
      <selection activeCell="W101" sqref="W101:BA104"/>
    </sheetView>
  </sheetViews>
  <sheetFormatPr baseColWidth="10" defaultColWidth="0" defaultRowHeight="15" zeroHeight="1"/>
  <cols>
    <col min="1" max="1" width="0.85546875" style="180" customWidth="1"/>
    <col min="2" max="2" width="2.42578125" style="180" customWidth="1"/>
    <col min="3" max="3" width="0.85546875" style="180" customWidth="1"/>
    <col min="4" max="4" width="2.42578125" style="180" customWidth="1"/>
    <col min="5" max="5" width="0.85546875" style="180" customWidth="1"/>
    <col min="6" max="6" width="2.42578125" style="180" customWidth="1"/>
    <col min="7" max="7" width="0.85546875" style="180" customWidth="1"/>
    <col min="8" max="8" width="2.42578125" style="180" customWidth="1"/>
    <col min="9" max="9" width="0.85546875" style="180" customWidth="1"/>
    <col min="10" max="10" width="2.42578125" style="180" customWidth="1"/>
    <col min="11" max="11" width="0.85546875" style="180" customWidth="1"/>
    <col min="12" max="12" width="2.42578125" style="180" customWidth="1"/>
    <col min="13" max="13" width="0.85546875" style="180" customWidth="1"/>
    <col min="14" max="14" width="2.42578125" style="180" customWidth="1"/>
    <col min="15" max="15" width="0.85546875" style="180" customWidth="1"/>
    <col min="16" max="16" width="2.42578125" style="180" customWidth="1"/>
    <col min="17" max="17" width="0.85546875" style="180" customWidth="1"/>
    <col min="18" max="18" width="2.42578125" style="180" customWidth="1"/>
    <col min="19" max="19" width="0.85546875" style="180" customWidth="1"/>
    <col min="20" max="20" width="2.42578125" style="180" customWidth="1"/>
    <col min="21" max="21" width="0.85546875" style="180" customWidth="1"/>
    <col min="22" max="22" width="2.42578125" style="180" customWidth="1"/>
    <col min="23" max="23" width="0.85546875" style="180" customWidth="1"/>
    <col min="24" max="24" width="2.42578125" style="180" customWidth="1"/>
    <col min="25" max="25" width="0.85546875" style="180" customWidth="1"/>
    <col min="26" max="26" width="2.42578125" style="180" customWidth="1"/>
    <col min="27" max="27" width="0.85546875" style="180" customWidth="1"/>
    <col min="28" max="28" width="2.42578125" style="180" customWidth="1"/>
    <col min="29" max="29" width="0.85546875" style="180" customWidth="1"/>
    <col min="30" max="30" width="2.42578125" style="180" customWidth="1"/>
    <col min="31" max="31" width="0.85546875" style="180" customWidth="1"/>
    <col min="32" max="32" width="2.42578125" style="180" customWidth="1"/>
    <col min="33" max="33" width="0.85546875" style="180" customWidth="1"/>
    <col min="34" max="34" width="2.42578125" style="180" customWidth="1"/>
    <col min="35" max="35" width="0.85546875" style="180" customWidth="1"/>
    <col min="36" max="36" width="2.42578125" style="180" customWidth="1"/>
    <col min="37" max="37" width="0.85546875" style="180" customWidth="1"/>
    <col min="38" max="38" width="2.42578125" style="180" customWidth="1"/>
    <col min="39" max="39" width="0.85546875" style="180" customWidth="1"/>
    <col min="40" max="40" width="2.42578125" style="180" customWidth="1"/>
    <col min="41" max="41" width="0.85546875" style="180" customWidth="1"/>
    <col min="42" max="42" width="2.42578125" style="180" customWidth="1"/>
    <col min="43" max="43" width="0.85546875" style="180" customWidth="1"/>
    <col min="44" max="44" width="2.42578125" style="180" customWidth="1"/>
    <col min="45" max="45" width="0.85546875" style="180" customWidth="1"/>
    <col min="46" max="46" width="2.42578125" style="180" customWidth="1"/>
    <col min="47" max="47" width="0.85546875" style="180" customWidth="1"/>
    <col min="48" max="48" width="2.42578125" style="180" customWidth="1"/>
    <col min="49" max="49" width="0.85546875" style="180" customWidth="1"/>
    <col min="50" max="50" width="2.42578125" style="180" customWidth="1"/>
    <col min="51" max="51" width="0.85546875" style="180" customWidth="1"/>
    <col min="52" max="52" width="2.42578125" style="180" customWidth="1"/>
    <col min="53" max="53" width="0.85546875" style="180" customWidth="1"/>
    <col min="54" max="54" width="2.42578125" style="180" customWidth="1"/>
    <col min="55" max="55" width="0.85546875" style="180" customWidth="1"/>
    <col min="56" max="56" width="2.42578125" style="180" customWidth="1"/>
    <col min="57" max="57" width="0.85546875" style="180" customWidth="1"/>
    <col min="58" max="58" width="2.42578125" style="180" customWidth="1"/>
    <col min="59" max="59" width="0.85546875" style="180" customWidth="1"/>
    <col min="60" max="60" width="2.42578125" style="180" customWidth="1"/>
    <col min="61" max="61" width="0.85546875" style="180" customWidth="1"/>
    <col min="62" max="62" width="2.42578125" style="180" customWidth="1"/>
    <col min="63" max="63" width="0.85546875" style="180" customWidth="1"/>
    <col min="64" max="64" width="2.42578125" style="180" customWidth="1"/>
    <col min="65" max="65" width="0.85546875" style="180" customWidth="1"/>
    <col min="66" max="66" width="2.42578125" style="180" customWidth="1"/>
    <col min="67" max="67" width="0.85546875" style="180" customWidth="1"/>
    <col min="68" max="68" width="2.42578125" style="180" customWidth="1"/>
    <col min="69" max="69" width="0.85546875" style="180" customWidth="1"/>
    <col min="70" max="70" width="2.42578125" style="180" customWidth="1"/>
    <col min="71" max="71" width="0.85546875" style="180" customWidth="1"/>
    <col min="72" max="72" width="2.42578125" style="180" customWidth="1"/>
    <col min="73" max="73" width="0.85546875" style="180" customWidth="1"/>
    <col min="74" max="74" width="2.42578125" style="180" customWidth="1"/>
    <col min="75" max="76" width="0.85546875" style="180" customWidth="1"/>
    <col min="77" max="16384" width="11.42578125" style="180" hidden="1"/>
  </cols>
  <sheetData>
    <row r="1" spans="1:76" ht="24" thickBot="1">
      <c r="A1" s="178"/>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4"/>
      <c r="AR1" s="184"/>
      <c r="AS1" s="184"/>
      <c r="AT1" s="184"/>
      <c r="AU1" s="184"/>
      <c r="AV1" s="184"/>
      <c r="AW1" s="184"/>
      <c r="AX1" s="184"/>
      <c r="AY1" s="184"/>
      <c r="AZ1" s="184"/>
      <c r="BA1" s="184"/>
      <c r="BB1" s="184"/>
      <c r="BC1" s="184"/>
      <c r="BD1" s="184"/>
      <c r="BE1" s="184"/>
      <c r="BF1" s="184"/>
      <c r="BG1" s="184"/>
      <c r="BH1" s="184"/>
      <c r="BI1" s="184"/>
      <c r="BJ1" s="184"/>
      <c r="BK1" s="184"/>
      <c r="BL1" s="184"/>
      <c r="BM1" s="184"/>
      <c r="BN1" s="591" t="s">
        <v>1704</v>
      </c>
      <c r="BO1" s="591"/>
      <c r="BP1" s="591"/>
      <c r="BQ1" s="591"/>
      <c r="BR1" s="591"/>
      <c r="BS1" s="591"/>
      <c r="BT1" s="591"/>
      <c r="BU1" s="591"/>
      <c r="BV1" s="591"/>
      <c r="BW1" s="179"/>
      <c r="BX1" s="178"/>
    </row>
    <row r="2" spans="1:76" ht="21" thickBot="1">
      <c r="A2" s="178"/>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592">
        <v>2012</v>
      </c>
      <c r="BO2" s="593"/>
      <c r="BP2" s="593"/>
      <c r="BQ2" s="593"/>
      <c r="BR2" s="593"/>
      <c r="BS2" s="593"/>
      <c r="BT2" s="593"/>
      <c r="BU2" s="593"/>
      <c r="BV2" s="594"/>
      <c r="BW2" s="181"/>
      <c r="BX2" s="178"/>
    </row>
    <row r="3" spans="1:76" s="182" customFormat="1" ht="12" customHeight="1" thickBot="1">
      <c r="A3" s="410"/>
      <c r="B3" s="411"/>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c r="AG3" s="411"/>
      <c r="AH3" s="411"/>
      <c r="AI3" s="411"/>
      <c r="AJ3" s="411"/>
      <c r="AK3" s="411"/>
      <c r="AL3" s="411"/>
      <c r="AM3" s="411"/>
      <c r="AN3" s="411"/>
      <c r="AO3" s="411"/>
      <c r="AP3" s="411"/>
      <c r="AQ3" s="411"/>
      <c r="AR3" s="411"/>
      <c r="AS3" s="411"/>
      <c r="AT3" s="411"/>
      <c r="AU3" s="411"/>
      <c r="AV3" s="411"/>
      <c r="AW3" s="411"/>
      <c r="AX3" s="411"/>
      <c r="AY3" s="411"/>
      <c r="AZ3" s="411"/>
      <c r="BA3" s="411"/>
      <c r="BB3" s="411"/>
      <c r="BC3" s="411"/>
      <c r="BD3" s="411"/>
      <c r="BE3" s="411"/>
      <c r="BF3" s="411"/>
      <c r="BG3" s="411"/>
      <c r="BH3" s="411"/>
      <c r="BI3" s="411"/>
      <c r="BJ3" s="411"/>
      <c r="BK3" s="411"/>
      <c r="BL3" s="411"/>
      <c r="BM3" s="411"/>
      <c r="BN3" s="411"/>
      <c r="BO3" s="411"/>
      <c r="BP3" s="411"/>
      <c r="BQ3" s="411"/>
      <c r="BR3" s="411"/>
      <c r="BS3" s="411"/>
      <c r="BT3" s="411"/>
      <c r="BU3" s="411"/>
      <c r="BV3" s="411"/>
      <c r="BW3" s="411"/>
      <c r="BX3" s="410"/>
    </row>
    <row r="4" spans="1:76" ht="24" thickBot="1">
      <c r="A4" s="178"/>
      <c r="B4" s="178"/>
      <c r="C4" s="178"/>
      <c r="D4" s="178"/>
      <c r="E4" s="178"/>
      <c r="F4" s="183" t="s">
        <v>1228</v>
      </c>
      <c r="G4" s="178"/>
      <c r="H4" s="585">
        <v>16</v>
      </c>
      <c r="I4" s="586"/>
      <c r="J4" s="586"/>
      <c r="K4" s="586"/>
      <c r="L4" s="587"/>
      <c r="M4" s="415" t="s">
        <v>1705</v>
      </c>
      <c r="O4" s="303"/>
      <c r="P4" s="303"/>
      <c r="Q4" s="303"/>
      <c r="R4" s="303"/>
      <c r="S4" s="184"/>
      <c r="T4" s="178"/>
      <c r="U4" s="178"/>
      <c r="V4" s="178"/>
      <c r="W4" s="178"/>
      <c r="X4" s="178"/>
      <c r="Y4" s="178"/>
      <c r="Z4" s="595" t="s">
        <v>1836</v>
      </c>
      <c r="AA4" s="596"/>
      <c r="AB4" s="596"/>
      <c r="AC4" s="596"/>
      <c r="AD4" s="596"/>
      <c r="AE4" s="596"/>
      <c r="AF4" s="596"/>
      <c r="AG4" s="596"/>
      <c r="AH4" s="596"/>
      <c r="AI4" s="596"/>
      <c r="AJ4" s="596"/>
      <c r="AK4" s="596"/>
      <c r="AL4" s="596"/>
      <c r="AM4" s="596"/>
      <c r="AN4" s="596"/>
      <c r="AO4" s="596"/>
      <c r="AP4" s="596"/>
      <c r="AQ4" s="596"/>
      <c r="AR4" s="596"/>
      <c r="AS4" s="596"/>
      <c r="AT4" s="596"/>
      <c r="AU4" s="596"/>
      <c r="AV4" s="596"/>
      <c r="AW4" s="596"/>
      <c r="AX4" s="596"/>
      <c r="AY4" s="596"/>
      <c r="AZ4" s="596"/>
      <c r="BA4" s="596"/>
      <c r="BB4" s="596"/>
      <c r="BC4" s="596"/>
      <c r="BD4" s="596"/>
      <c r="BE4" s="596"/>
      <c r="BF4" s="596"/>
      <c r="BG4" s="596"/>
      <c r="BH4" s="596"/>
      <c r="BI4" s="596"/>
      <c r="BJ4" s="596"/>
      <c r="BK4" s="596"/>
      <c r="BL4" s="596"/>
      <c r="BM4" s="596"/>
      <c r="BN4" s="596"/>
      <c r="BO4" s="596"/>
      <c r="BP4" s="596"/>
      <c r="BQ4" s="596"/>
      <c r="BR4" s="596"/>
      <c r="BS4" s="596"/>
      <c r="BT4" s="596"/>
      <c r="BU4" s="596"/>
      <c r="BV4" s="597"/>
      <c r="BW4" s="178"/>
      <c r="BX4" s="178"/>
    </row>
    <row r="5" spans="1:76" ht="6" customHeight="1">
      <c r="A5" s="178"/>
      <c r="B5" s="178"/>
      <c r="C5" s="178"/>
      <c r="D5" s="178"/>
      <c r="E5" s="178"/>
      <c r="F5" s="183"/>
      <c r="G5" s="178"/>
      <c r="H5" s="412"/>
      <c r="I5" s="412"/>
      <c r="J5" s="412"/>
      <c r="K5" s="412"/>
      <c r="L5" s="412"/>
      <c r="M5" s="303"/>
      <c r="N5" s="303"/>
      <c r="O5" s="303"/>
      <c r="P5" s="303"/>
      <c r="Q5" s="303"/>
      <c r="R5" s="303"/>
      <c r="S5" s="184"/>
      <c r="T5" s="178"/>
      <c r="U5" s="178"/>
      <c r="V5" s="178"/>
      <c r="W5" s="178"/>
      <c r="X5" s="178"/>
      <c r="Y5" s="178"/>
      <c r="Z5" s="178"/>
      <c r="AA5" s="413"/>
      <c r="AB5" s="413"/>
      <c r="AC5" s="413"/>
      <c r="AD5" s="413"/>
      <c r="AE5" s="413"/>
      <c r="AF5" s="413"/>
      <c r="AG5" s="413"/>
      <c r="AH5" s="413"/>
      <c r="AI5" s="413"/>
      <c r="AJ5" s="413"/>
      <c r="AK5" s="413"/>
      <c r="AL5" s="413"/>
      <c r="AM5" s="413"/>
      <c r="AN5" s="413"/>
      <c r="AO5" s="413"/>
      <c r="AP5" s="413"/>
      <c r="AQ5" s="413"/>
      <c r="AR5" s="413"/>
      <c r="AS5" s="413"/>
      <c r="AT5" s="413"/>
      <c r="AU5" s="413"/>
      <c r="AV5" s="413"/>
      <c r="AW5" s="413"/>
      <c r="AX5" s="413"/>
      <c r="AY5" s="413"/>
      <c r="AZ5" s="413"/>
      <c r="BA5" s="413"/>
      <c r="BB5" s="413"/>
      <c r="BC5" s="413"/>
      <c r="BD5" s="413"/>
      <c r="BE5" s="413"/>
      <c r="BF5" s="413"/>
      <c r="BG5" s="413"/>
      <c r="BH5" s="413"/>
      <c r="BI5" s="413"/>
      <c r="BJ5" s="413"/>
      <c r="BK5" s="413"/>
      <c r="BL5" s="413"/>
      <c r="BM5" s="413"/>
      <c r="BN5" s="413"/>
      <c r="BO5" s="413"/>
      <c r="BP5" s="413"/>
      <c r="BQ5" s="413"/>
      <c r="BR5" s="413"/>
      <c r="BS5" s="413"/>
      <c r="BT5" s="178"/>
      <c r="BU5" s="178"/>
      <c r="BV5" s="178"/>
      <c r="BW5" s="178"/>
      <c r="BX5" s="178"/>
    </row>
    <row r="6" spans="1:76" ht="24" customHeight="1" thickBot="1">
      <c r="A6" s="178" t="s">
        <v>1294</v>
      </c>
      <c r="B6" s="178"/>
      <c r="C6" s="178"/>
      <c r="D6" s="178"/>
      <c r="E6" s="178"/>
      <c r="F6" s="178"/>
      <c r="G6" s="178"/>
      <c r="H6" s="178"/>
      <c r="I6" s="178"/>
      <c r="J6" s="178"/>
      <c r="K6" s="178"/>
      <c r="L6" s="178"/>
      <c r="M6" s="178"/>
      <c r="N6" s="598" t="s">
        <v>1819</v>
      </c>
      <c r="O6" s="598"/>
      <c r="P6" s="598"/>
      <c r="Q6" s="598"/>
      <c r="R6" s="598"/>
      <c r="S6" s="598"/>
      <c r="T6" s="598"/>
      <c r="U6" s="598"/>
      <c r="V6" s="598"/>
      <c r="W6" s="598"/>
      <c r="X6" s="598"/>
      <c r="Y6" s="598"/>
      <c r="Z6" s="598"/>
      <c r="AA6" s="598"/>
      <c r="AB6" s="598"/>
      <c r="AC6" s="598"/>
      <c r="AD6" s="598"/>
      <c r="AE6" s="598"/>
      <c r="AF6" s="598"/>
      <c r="AG6" s="598"/>
      <c r="AH6" s="598"/>
      <c r="AI6" s="598"/>
      <c r="AJ6" s="598"/>
      <c r="AK6" s="598"/>
      <c r="AL6" s="598"/>
      <c r="AM6" s="598"/>
      <c r="AN6" s="598"/>
      <c r="AO6" s="598"/>
      <c r="AP6" s="598"/>
      <c r="AQ6" s="598"/>
      <c r="AR6" s="598"/>
      <c r="AS6" s="598"/>
      <c r="AT6" s="598"/>
      <c r="AU6" s="598"/>
      <c r="AV6" s="598"/>
      <c r="AW6" s="598"/>
      <c r="AX6" s="598"/>
      <c r="AY6" s="598"/>
      <c r="AZ6" s="598"/>
      <c r="BA6" s="598"/>
      <c r="BB6" s="598"/>
      <c r="BC6" s="598"/>
      <c r="BD6" s="598"/>
      <c r="BE6" s="598"/>
      <c r="BF6" s="598"/>
      <c r="BG6" s="598"/>
      <c r="BH6" s="598"/>
      <c r="BI6" s="598"/>
      <c r="BJ6" s="598"/>
      <c r="BK6" s="598"/>
      <c r="BL6" s="598"/>
      <c r="BM6" s="598"/>
      <c r="BN6" s="598"/>
      <c r="BO6" s="598"/>
      <c r="BP6" s="598"/>
      <c r="BQ6" s="598"/>
      <c r="BR6" s="598"/>
      <c r="BS6" s="598"/>
      <c r="BT6" s="598"/>
      <c r="BU6" s="598"/>
      <c r="BV6" s="598"/>
      <c r="BW6" s="416"/>
      <c r="BX6" s="414"/>
    </row>
    <row r="7" spans="1:76" ht="6" customHeight="1">
      <c r="A7" s="178"/>
      <c r="B7" s="178"/>
      <c r="C7" s="178"/>
      <c r="D7" s="178"/>
      <c r="E7" s="178"/>
      <c r="F7" s="178"/>
      <c r="G7" s="178"/>
      <c r="H7" s="178"/>
      <c r="I7" s="178"/>
      <c r="J7" s="178"/>
      <c r="K7" s="178"/>
      <c r="L7" s="178"/>
      <c r="M7" s="178"/>
      <c r="N7" s="178"/>
      <c r="O7" s="178"/>
      <c r="P7" s="178"/>
      <c r="Q7" s="178"/>
      <c r="R7" s="185"/>
      <c r="S7" s="185"/>
      <c r="T7" s="185"/>
      <c r="U7" s="185"/>
      <c r="V7" s="185"/>
      <c r="W7" s="178"/>
      <c r="X7" s="178"/>
      <c r="Y7" s="178"/>
      <c r="Z7" s="178"/>
      <c r="AA7" s="178"/>
      <c r="AB7" s="178"/>
      <c r="AC7" s="178"/>
      <c r="AD7" s="178"/>
      <c r="AE7" s="186"/>
      <c r="AF7" s="186"/>
      <c r="AG7" s="186"/>
      <c r="AH7" s="186"/>
      <c r="AI7" s="186"/>
      <c r="AJ7" s="186"/>
      <c r="AK7" s="186"/>
      <c r="AL7" s="186"/>
      <c r="AM7" s="186"/>
      <c r="AN7" s="186"/>
      <c r="AO7" s="186"/>
      <c r="AP7" s="186"/>
      <c r="AQ7" s="186"/>
      <c r="AR7" s="186"/>
      <c r="AS7" s="186"/>
      <c r="AT7" s="186"/>
      <c r="AU7" s="186"/>
      <c r="AV7" s="186"/>
      <c r="AW7" s="186"/>
      <c r="AX7" s="186"/>
      <c r="AY7" s="186"/>
      <c r="AZ7" s="186"/>
      <c r="BA7" s="186"/>
      <c r="BB7" s="186"/>
      <c r="BC7" s="186"/>
      <c r="BD7" s="186"/>
      <c r="BE7" s="186"/>
      <c r="BF7" s="186"/>
      <c r="BG7" s="186"/>
      <c r="BH7" s="186"/>
      <c r="BI7" s="186"/>
      <c r="BJ7" s="186"/>
      <c r="BK7" s="186"/>
      <c r="BL7" s="186"/>
      <c r="BM7" s="186"/>
      <c r="BN7" s="186"/>
      <c r="BO7" s="186"/>
      <c r="BP7" s="178"/>
      <c r="BQ7" s="178"/>
      <c r="BR7" s="178"/>
      <c r="BS7" s="178"/>
      <c r="BT7" s="178"/>
      <c r="BU7" s="178"/>
      <c r="BV7" s="178"/>
      <c r="BW7" s="178"/>
      <c r="BX7" s="178"/>
    </row>
    <row r="8" spans="1:76" ht="12.75" customHeight="1" thickBot="1">
      <c r="A8" s="178"/>
      <c r="B8" s="234" t="s">
        <v>1229</v>
      </c>
      <c r="C8" s="178"/>
      <c r="D8" s="178"/>
      <c r="E8" s="178"/>
      <c r="F8" s="178"/>
      <c r="G8" s="178"/>
      <c r="H8" s="178"/>
      <c r="I8" s="178"/>
      <c r="J8" s="178"/>
      <c r="K8" s="178"/>
      <c r="L8" s="178"/>
      <c r="M8" s="178"/>
      <c r="N8" s="178"/>
      <c r="O8" s="178"/>
      <c r="P8" s="178"/>
      <c r="Q8" s="178"/>
      <c r="R8" s="178"/>
      <c r="S8" s="178"/>
      <c r="T8" s="178"/>
      <c r="U8" s="178"/>
      <c r="V8" s="187"/>
      <c r="W8" s="188"/>
      <c r="X8" s="188"/>
      <c r="Y8" s="188"/>
      <c r="Z8" s="188"/>
      <c r="AA8" s="188"/>
      <c r="AB8" s="188"/>
      <c r="AC8" s="188"/>
      <c r="AD8" s="188"/>
      <c r="AE8" s="188"/>
      <c r="AF8" s="188"/>
      <c r="AG8" s="188"/>
      <c r="AH8" s="188"/>
      <c r="AI8" s="188"/>
      <c r="AJ8" s="188"/>
      <c r="AK8" s="188"/>
      <c r="AL8" s="188"/>
      <c r="AM8" s="188"/>
      <c r="AN8" s="188"/>
      <c r="AO8" s="188"/>
      <c r="AP8" s="188"/>
      <c r="AQ8" s="188"/>
      <c r="AR8" s="188"/>
      <c r="AS8" s="188"/>
      <c r="AT8" s="188"/>
      <c r="AU8" s="188"/>
      <c r="AV8" s="188"/>
      <c r="AW8" s="188"/>
      <c r="AX8" s="188"/>
      <c r="AY8" s="188"/>
      <c r="AZ8" s="188"/>
      <c r="BA8" s="188"/>
      <c r="BB8" s="188"/>
      <c r="BC8" s="188"/>
      <c r="BD8" s="188"/>
      <c r="BE8" s="188"/>
      <c r="BF8" s="188"/>
      <c r="BG8" s="188"/>
      <c r="BH8" s="188"/>
      <c r="BI8" s="188"/>
      <c r="BJ8" s="188"/>
      <c r="BK8" s="188"/>
      <c r="BL8" s="188"/>
      <c r="BM8" s="188"/>
      <c r="BN8" s="188"/>
      <c r="BO8" s="188"/>
      <c r="BP8" s="188"/>
      <c r="BQ8" s="188"/>
      <c r="BR8" s="188"/>
      <c r="BS8" s="188"/>
      <c r="BT8" s="188"/>
      <c r="BU8" s="188"/>
      <c r="BV8" s="188"/>
      <c r="BW8" s="188"/>
      <c r="BX8" s="178"/>
    </row>
    <row r="9" spans="1:76" ht="12.75" customHeight="1">
      <c r="A9" s="178"/>
      <c r="B9" s="419" t="s">
        <v>1230</v>
      </c>
      <c r="C9" s="190"/>
      <c r="D9" s="190"/>
      <c r="E9" s="190"/>
      <c r="F9" s="190"/>
      <c r="G9" s="190"/>
      <c r="H9" s="190"/>
      <c r="I9" s="190"/>
      <c r="J9" s="190"/>
      <c r="K9" s="190"/>
      <c r="L9" s="190"/>
      <c r="M9" s="190"/>
      <c r="N9" s="190"/>
      <c r="O9" s="191"/>
      <c r="P9" s="191"/>
      <c r="Q9" s="191"/>
      <c r="R9" s="191"/>
      <c r="S9" s="191"/>
      <c r="T9" s="191"/>
      <c r="U9" s="191"/>
      <c r="V9" s="196" t="s">
        <v>1231</v>
      </c>
      <c r="W9" s="194"/>
      <c r="X9" s="197"/>
      <c r="Y9" s="194"/>
      <c r="Z9" s="198"/>
      <c r="AA9" s="194"/>
      <c r="AB9" s="194"/>
      <c r="AC9" s="194"/>
      <c r="AD9" s="194"/>
      <c r="AE9" s="194"/>
      <c r="AF9" s="194"/>
      <c r="AG9" s="191"/>
      <c r="AH9" s="191"/>
      <c r="AI9" s="191"/>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191"/>
      <c r="BK9" s="191"/>
      <c r="BL9" s="191"/>
      <c r="BM9" s="191"/>
      <c r="BN9" s="191"/>
      <c r="BO9" s="191"/>
      <c r="BP9" s="191"/>
      <c r="BQ9" s="191"/>
      <c r="BR9" s="191"/>
      <c r="BS9" s="191"/>
      <c r="BT9" s="191"/>
      <c r="BU9" s="191"/>
      <c r="BV9" s="191"/>
      <c r="BW9" s="192"/>
      <c r="BX9" s="178"/>
    </row>
    <row r="10" spans="1:76" ht="12.75" customHeight="1">
      <c r="A10" s="178"/>
      <c r="B10" s="417"/>
      <c r="C10" s="418"/>
      <c r="D10" s="418"/>
      <c r="E10" s="418"/>
      <c r="F10" s="418"/>
      <c r="G10" s="418"/>
      <c r="H10" s="418"/>
      <c r="I10" s="418"/>
      <c r="J10" s="418"/>
      <c r="K10" s="418"/>
      <c r="L10" s="418"/>
      <c r="M10" s="418"/>
      <c r="N10" s="418"/>
      <c r="O10" s="195"/>
      <c r="P10" s="195"/>
      <c r="Q10" s="195"/>
      <c r="R10" s="195"/>
      <c r="S10" s="195"/>
      <c r="T10" s="195"/>
      <c r="U10" s="195"/>
      <c r="V10" s="420"/>
      <c r="W10" s="418"/>
      <c r="X10" s="421"/>
      <c r="Y10" s="418"/>
      <c r="Z10" s="422"/>
      <c r="AA10" s="418"/>
      <c r="AB10" s="418"/>
      <c r="AC10" s="418"/>
      <c r="AD10" s="418"/>
      <c r="AE10" s="418"/>
      <c r="AF10" s="418"/>
      <c r="AG10" s="195"/>
      <c r="AH10" s="195"/>
      <c r="AI10" s="195"/>
      <c r="AJ10" s="195"/>
      <c r="AK10" s="195"/>
      <c r="AL10" s="195"/>
      <c r="AM10" s="195"/>
      <c r="AN10" s="195"/>
      <c r="AO10" s="195"/>
      <c r="AP10" s="195"/>
      <c r="AQ10" s="195"/>
      <c r="AR10" s="195"/>
      <c r="AS10" s="195"/>
      <c r="AT10" s="195"/>
      <c r="AU10" s="195"/>
      <c r="AV10" s="195"/>
      <c r="AW10" s="195"/>
      <c r="AX10" s="195"/>
      <c r="AY10" s="195"/>
      <c r="AZ10" s="195"/>
      <c r="BA10" s="195"/>
      <c r="BB10" s="195"/>
      <c r="BC10" s="195"/>
      <c r="BD10" s="195"/>
      <c r="BE10" s="195"/>
      <c r="BF10" s="195"/>
      <c r="BG10" s="195"/>
      <c r="BH10" s="195"/>
      <c r="BI10" s="195"/>
      <c r="BJ10" s="195"/>
      <c r="BK10" s="195"/>
      <c r="BL10" s="195"/>
      <c r="BM10" s="195"/>
      <c r="BN10" s="195"/>
      <c r="BO10" s="195"/>
      <c r="BP10" s="195"/>
      <c r="BQ10" s="195"/>
      <c r="BR10" s="195"/>
      <c r="BS10" s="195"/>
      <c r="BT10" s="195"/>
      <c r="BU10" s="195"/>
      <c r="BV10" s="195"/>
      <c r="BW10" s="202"/>
      <c r="BX10" s="178"/>
    </row>
    <row r="11" spans="1:76" ht="12.75" customHeight="1">
      <c r="A11" s="178"/>
      <c r="B11" s="417"/>
      <c r="C11" s="418"/>
      <c r="D11" s="418"/>
      <c r="E11" s="418"/>
      <c r="F11" s="418"/>
      <c r="G11" s="418"/>
      <c r="H11" s="418"/>
      <c r="I11" s="418"/>
      <c r="J11" s="418"/>
      <c r="K11" s="418"/>
      <c r="L11" s="418"/>
      <c r="M11" s="418"/>
      <c r="N11" s="418"/>
      <c r="O11" s="195"/>
      <c r="P11" s="195"/>
      <c r="Q11" s="195"/>
      <c r="R11" s="195"/>
      <c r="S11" s="195"/>
      <c r="T11" s="195"/>
      <c r="U11" s="195"/>
      <c r="V11" s="420"/>
      <c r="W11" s="418"/>
      <c r="X11" s="421"/>
      <c r="Y11" s="418"/>
      <c r="Z11" s="422"/>
      <c r="AA11" s="418"/>
      <c r="AB11" s="418"/>
      <c r="AC11" s="418"/>
      <c r="AD11" s="418"/>
      <c r="AE11" s="418"/>
      <c r="AF11" s="418"/>
      <c r="AG11" s="195"/>
      <c r="AH11" s="195"/>
      <c r="AI11" s="195"/>
      <c r="AJ11" s="195"/>
      <c r="AK11" s="195"/>
      <c r="AL11" s="199" t="s">
        <v>1706</v>
      </c>
      <c r="AM11" s="199"/>
      <c r="AN11" s="207"/>
      <c r="AO11" s="195"/>
      <c r="AP11" s="195"/>
      <c r="AQ11" s="195"/>
      <c r="AR11" s="195"/>
      <c r="AS11" s="195"/>
      <c r="AT11" s="195"/>
      <c r="AU11" s="195"/>
      <c r="AV11" s="195"/>
      <c r="AW11" s="195"/>
      <c r="AX11" s="195"/>
      <c r="AY11" s="195"/>
      <c r="AZ11" s="195"/>
      <c r="BA11" s="195"/>
      <c r="BB11" s="195"/>
      <c r="BC11" s="195"/>
      <c r="BD11" s="195"/>
      <c r="BE11" s="195"/>
      <c r="BF11" s="195"/>
      <c r="BG11" s="200"/>
      <c r="BI11" s="195"/>
      <c r="BJ11" s="200" t="s">
        <v>1709</v>
      </c>
      <c r="BK11" s="195"/>
      <c r="BL11" s="201" t="s">
        <v>1232</v>
      </c>
      <c r="BM11" s="195"/>
      <c r="BN11" s="195"/>
      <c r="BO11" s="195"/>
      <c r="BP11" s="195"/>
      <c r="BQ11" s="195"/>
      <c r="BR11" s="195"/>
      <c r="BS11" s="195"/>
      <c r="BT11" s="195"/>
      <c r="BU11" s="195"/>
      <c r="BV11" s="195"/>
      <c r="BW11" s="202"/>
      <c r="BX11" s="178"/>
    </row>
    <row r="12" spans="1:76" ht="3.75" customHeight="1">
      <c r="A12" s="178"/>
      <c r="B12" s="203"/>
      <c r="C12" s="195"/>
      <c r="D12" s="195"/>
      <c r="E12" s="195"/>
      <c r="F12" s="195"/>
      <c r="G12" s="195"/>
      <c r="H12" s="195"/>
      <c r="I12" s="195"/>
      <c r="J12" s="195"/>
      <c r="K12" s="195"/>
      <c r="L12" s="195"/>
      <c r="M12" s="195"/>
      <c r="N12" s="195"/>
      <c r="O12" s="195"/>
      <c r="P12" s="195"/>
      <c r="Q12" s="195"/>
      <c r="R12" s="195"/>
      <c r="S12" s="195"/>
      <c r="T12" s="195"/>
      <c r="U12" s="195"/>
      <c r="V12" s="204"/>
      <c r="W12" s="195"/>
      <c r="X12" s="195"/>
      <c r="Y12" s="195"/>
      <c r="Z12" s="195"/>
      <c r="AA12" s="195"/>
      <c r="AB12" s="195"/>
      <c r="AC12" s="195"/>
      <c r="AD12" s="195"/>
      <c r="AE12" s="195"/>
      <c r="AF12" s="195"/>
      <c r="AG12" s="195"/>
      <c r="AH12" s="195"/>
      <c r="AI12" s="195"/>
      <c r="AJ12" s="195"/>
      <c r="AK12" s="195"/>
      <c r="AL12" s="195"/>
      <c r="AM12" s="195"/>
      <c r="AN12" s="195"/>
      <c r="AO12" s="195"/>
      <c r="AP12" s="195"/>
      <c r="AQ12" s="195"/>
      <c r="AR12" s="195"/>
      <c r="AS12" s="195"/>
      <c r="AT12" s="195"/>
      <c r="AU12" s="195"/>
      <c r="AV12" s="195"/>
      <c r="AW12" s="195"/>
      <c r="AX12" s="195"/>
      <c r="AY12" s="195"/>
      <c r="AZ12" s="195"/>
      <c r="BA12" s="195"/>
      <c r="BB12" s="195"/>
      <c r="BC12" s="195"/>
      <c r="BD12" s="195"/>
      <c r="BE12" s="195"/>
      <c r="BF12" s="195"/>
      <c r="BG12" s="195"/>
      <c r="BH12" s="303"/>
      <c r="BI12" s="195"/>
      <c r="BJ12" s="195"/>
      <c r="BK12" s="195"/>
      <c r="BL12" s="195"/>
      <c r="BM12" s="195"/>
      <c r="BN12" s="195"/>
      <c r="BO12" s="195"/>
      <c r="BP12" s="195"/>
      <c r="BQ12" s="195"/>
      <c r="BR12" s="195"/>
      <c r="BS12" s="195"/>
      <c r="BT12" s="195"/>
      <c r="BU12" s="195"/>
      <c r="BV12" s="195"/>
      <c r="BW12" s="202"/>
      <c r="BX12" s="178"/>
    </row>
    <row r="13" spans="1:76" ht="12.75" customHeight="1">
      <c r="A13" s="178"/>
      <c r="B13" s="203"/>
      <c r="C13" s="195"/>
      <c r="D13" s="195"/>
      <c r="E13" s="195"/>
      <c r="F13" s="195"/>
      <c r="G13" s="195"/>
      <c r="H13" s="195"/>
      <c r="I13" s="195"/>
      <c r="J13" s="195"/>
      <c r="K13" s="195"/>
      <c r="L13" s="199" t="s">
        <v>1233</v>
      </c>
      <c r="M13" s="588"/>
      <c r="N13" s="589"/>
      <c r="O13" s="589"/>
      <c r="P13" s="589"/>
      <c r="Q13" s="590"/>
      <c r="R13" s="205"/>
      <c r="S13" s="205"/>
      <c r="T13" s="205"/>
      <c r="U13" s="195"/>
      <c r="V13" s="204"/>
      <c r="W13" s="195"/>
      <c r="X13" s="195"/>
      <c r="Y13" s="195"/>
      <c r="Z13" s="195"/>
      <c r="AA13" s="195"/>
      <c r="AB13" s="195"/>
      <c r="AC13" s="195"/>
      <c r="AD13" s="199"/>
      <c r="AG13" s="195"/>
      <c r="AL13" s="199" t="s">
        <v>1707</v>
      </c>
      <c r="AM13" s="195"/>
      <c r="AN13" s="207"/>
      <c r="AO13" s="206">
        <v>100</v>
      </c>
      <c r="AP13" s="206"/>
      <c r="AQ13" s="206"/>
      <c r="AR13" s="199"/>
      <c r="AV13" s="199"/>
      <c r="AW13" s="199" t="s">
        <v>1708</v>
      </c>
      <c r="AX13" s="549"/>
      <c r="AY13" s="551"/>
      <c r="AZ13" s="195"/>
      <c r="BA13" s="195"/>
      <c r="BB13" s="195"/>
      <c r="BC13" s="195"/>
      <c r="BD13" s="195"/>
      <c r="BE13" s="195"/>
      <c r="BF13" s="199"/>
      <c r="BG13" s="195"/>
      <c r="BH13" s="425" t="s">
        <v>1235</v>
      </c>
      <c r="BI13" s="195"/>
      <c r="BJ13" s="207"/>
      <c r="BK13" s="195"/>
      <c r="BL13" s="201" t="s">
        <v>1236</v>
      </c>
      <c r="BM13" s="195"/>
      <c r="BN13" s="199"/>
      <c r="BO13" s="195"/>
      <c r="BP13" s="195"/>
      <c r="BQ13" s="195"/>
      <c r="BR13" s="206" t="s">
        <v>1237</v>
      </c>
      <c r="BS13" s="195"/>
      <c r="BT13" s="207"/>
      <c r="BU13" s="195"/>
      <c r="BV13" s="195"/>
      <c r="BW13" s="202"/>
      <c r="BX13" s="178"/>
    </row>
    <row r="14" spans="1:76" ht="3.75" customHeight="1">
      <c r="A14" s="178"/>
      <c r="B14" s="203"/>
      <c r="C14" s="195"/>
      <c r="D14" s="195"/>
      <c r="E14" s="195"/>
      <c r="F14" s="195"/>
      <c r="G14" s="195"/>
      <c r="H14" s="195"/>
      <c r="I14" s="195"/>
      <c r="J14" s="195"/>
      <c r="K14" s="195"/>
      <c r="L14" s="199"/>
      <c r="M14" s="423"/>
      <c r="N14" s="423"/>
      <c r="O14" s="423"/>
      <c r="P14" s="423"/>
      <c r="Q14" s="423"/>
      <c r="R14" s="205"/>
      <c r="S14" s="205"/>
      <c r="T14" s="205"/>
      <c r="U14" s="195"/>
      <c r="V14" s="204"/>
      <c r="W14" s="195"/>
      <c r="X14" s="195"/>
      <c r="Y14" s="195"/>
      <c r="Z14" s="195"/>
      <c r="AA14" s="195"/>
      <c r="AB14" s="195"/>
      <c r="AC14" s="195"/>
      <c r="AD14" s="199"/>
      <c r="AE14" s="303"/>
      <c r="AF14" s="303"/>
      <c r="AG14" s="418"/>
      <c r="AH14" s="303"/>
      <c r="AI14" s="303"/>
      <c r="AJ14" s="303"/>
      <c r="AK14" s="303"/>
      <c r="AL14" s="425"/>
      <c r="AM14" s="195"/>
      <c r="AN14" s="304"/>
      <c r="AO14" s="206"/>
      <c r="AP14" s="206"/>
      <c r="AQ14" s="206"/>
      <c r="AR14" s="199"/>
      <c r="AS14" s="424"/>
      <c r="AT14" s="424"/>
      <c r="AU14" s="424"/>
      <c r="AV14" s="195"/>
      <c r="AW14" s="195"/>
      <c r="AX14" s="195"/>
      <c r="AY14" s="195"/>
      <c r="AZ14" s="195"/>
      <c r="BA14" s="195"/>
      <c r="BB14" s="195"/>
      <c r="BC14" s="195"/>
      <c r="BD14" s="195"/>
      <c r="BE14" s="195"/>
      <c r="BF14" s="199"/>
      <c r="BG14" s="195"/>
      <c r="BH14" s="303"/>
      <c r="BI14" s="195"/>
      <c r="BJ14" s="304"/>
      <c r="BK14" s="195"/>
      <c r="BL14" s="201"/>
      <c r="BM14" s="195"/>
      <c r="BN14" s="199"/>
      <c r="BO14" s="195"/>
      <c r="BP14" s="195"/>
      <c r="BQ14" s="195"/>
      <c r="BR14" s="206"/>
      <c r="BS14" s="195"/>
      <c r="BT14" s="304"/>
      <c r="BU14" s="195"/>
      <c r="BV14" s="195"/>
      <c r="BW14" s="202"/>
      <c r="BX14" s="178"/>
    </row>
    <row r="15" spans="1:76" ht="12.75" customHeight="1">
      <c r="A15" s="178"/>
      <c r="B15" s="203"/>
      <c r="C15" s="195"/>
      <c r="D15" s="195"/>
      <c r="E15" s="195"/>
      <c r="F15" s="195"/>
      <c r="G15" s="195"/>
      <c r="H15" s="195"/>
      <c r="I15" s="195"/>
      <c r="J15" s="195"/>
      <c r="K15" s="195"/>
      <c r="L15" s="199"/>
      <c r="M15" s="423"/>
      <c r="N15" s="423"/>
      <c r="O15" s="423"/>
      <c r="P15" s="423"/>
      <c r="Q15" s="423"/>
      <c r="R15" s="205"/>
      <c r="S15" s="205"/>
      <c r="T15" s="205"/>
      <c r="U15" s="195"/>
      <c r="V15" s="204"/>
      <c r="W15" s="195"/>
      <c r="X15" s="195"/>
      <c r="Y15" s="195"/>
      <c r="Z15" s="195"/>
      <c r="AA15" s="195"/>
      <c r="AB15" s="195"/>
      <c r="AC15" s="195"/>
      <c r="AD15" s="199"/>
      <c r="AE15" s="303"/>
      <c r="AF15" s="303"/>
      <c r="AG15" s="418"/>
      <c r="AH15" s="303"/>
      <c r="AI15" s="303"/>
      <c r="AJ15" s="303"/>
      <c r="AK15" s="303"/>
      <c r="AL15" s="199" t="s">
        <v>1234</v>
      </c>
      <c r="AM15" s="195"/>
      <c r="AN15" s="207"/>
      <c r="AO15" s="206"/>
      <c r="AP15" s="206"/>
      <c r="AQ15" s="206"/>
      <c r="AR15" s="199" t="s">
        <v>1228</v>
      </c>
      <c r="AS15" s="549"/>
      <c r="AT15" s="550"/>
      <c r="AU15" s="551"/>
      <c r="AV15" s="195"/>
      <c r="AW15" s="195"/>
      <c r="AX15" s="195"/>
      <c r="AY15" s="195"/>
      <c r="AZ15" s="195"/>
      <c r="BA15" s="195"/>
      <c r="BB15" s="195"/>
      <c r="BC15" s="195"/>
      <c r="BD15" s="195"/>
      <c r="BE15" s="195"/>
      <c r="BF15" s="199"/>
      <c r="BG15" s="195"/>
      <c r="BH15" s="199" t="s">
        <v>1345</v>
      </c>
      <c r="BI15" s="195"/>
      <c r="BJ15" s="207"/>
      <c r="BK15" s="195"/>
      <c r="BL15" s="209"/>
      <c r="BM15" s="195"/>
      <c r="BN15" s="199"/>
      <c r="BO15" s="195"/>
      <c r="BP15" s="195"/>
      <c r="BQ15" s="195"/>
      <c r="BR15" s="199" t="s">
        <v>1240</v>
      </c>
      <c r="BS15" s="195"/>
      <c r="BT15" s="207"/>
      <c r="BU15" s="195"/>
      <c r="BV15" s="195"/>
      <c r="BW15" s="202"/>
      <c r="BX15" s="178"/>
    </row>
    <row r="16" spans="1:76" ht="3.75" customHeight="1">
      <c r="A16" s="178"/>
      <c r="B16" s="203"/>
      <c r="C16" s="195"/>
      <c r="D16" s="195"/>
      <c r="E16" s="195"/>
      <c r="F16" s="195"/>
      <c r="G16" s="195"/>
      <c r="H16" s="195"/>
      <c r="I16" s="195"/>
      <c r="J16" s="195"/>
      <c r="K16" s="195"/>
      <c r="L16" s="195"/>
      <c r="M16" s="195"/>
      <c r="N16" s="195"/>
      <c r="O16" s="195"/>
      <c r="P16" s="195"/>
      <c r="Q16" s="195"/>
      <c r="R16" s="195"/>
      <c r="S16" s="195"/>
      <c r="T16" s="195"/>
      <c r="U16" s="195"/>
      <c r="V16" s="204"/>
      <c r="W16" s="195"/>
      <c r="X16" s="195"/>
      <c r="Y16" s="195"/>
      <c r="Z16" s="195"/>
      <c r="AA16" s="195"/>
      <c r="AB16" s="195"/>
      <c r="AC16" s="195"/>
      <c r="AD16" s="195"/>
      <c r="AE16" s="195"/>
      <c r="AF16" s="195"/>
      <c r="AG16" s="195"/>
      <c r="AH16" s="178"/>
      <c r="AI16" s="178"/>
      <c r="AJ16" s="178"/>
      <c r="AK16" s="178"/>
      <c r="AL16" s="195"/>
      <c r="AM16" s="195"/>
      <c r="AN16" s="195"/>
      <c r="AO16" s="195"/>
      <c r="AP16" s="195"/>
      <c r="AQ16" s="195"/>
      <c r="AR16" s="195"/>
      <c r="AS16" s="195"/>
      <c r="AT16" s="195"/>
      <c r="AU16" s="195"/>
      <c r="AV16" s="195"/>
      <c r="AW16" s="195"/>
      <c r="AX16" s="195"/>
      <c r="AY16" s="195"/>
      <c r="AZ16" s="195"/>
      <c r="BA16" s="195"/>
      <c r="BB16" s="195"/>
      <c r="BC16" s="195"/>
      <c r="BD16" s="195"/>
      <c r="BE16" s="195"/>
      <c r="BF16" s="195"/>
      <c r="BG16" s="195"/>
      <c r="BI16" s="195"/>
      <c r="BJ16" s="195"/>
      <c r="BK16" s="195"/>
      <c r="BL16" s="195"/>
      <c r="BM16" s="195"/>
      <c r="BN16" s="195"/>
      <c r="BO16" s="195"/>
      <c r="BP16" s="195"/>
      <c r="BQ16" s="195"/>
      <c r="BR16" s="195"/>
      <c r="BS16" s="195"/>
      <c r="BT16" s="195"/>
      <c r="BU16" s="195"/>
      <c r="BV16" s="195"/>
      <c r="BW16" s="202"/>
      <c r="BX16" s="178"/>
    </row>
    <row r="17" spans="1:76" ht="12.75" customHeight="1">
      <c r="A17" s="178"/>
      <c r="B17" s="203"/>
      <c r="C17" s="195"/>
      <c r="D17" s="195"/>
      <c r="E17" s="195"/>
      <c r="F17" s="195"/>
      <c r="G17" s="195"/>
      <c r="H17" s="195"/>
      <c r="I17" s="195"/>
      <c r="J17" s="195"/>
      <c r="K17" s="195"/>
      <c r="L17" s="199" t="s">
        <v>1238</v>
      </c>
      <c r="M17" s="555"/>
      <c r="N17" s="556"/>
      <c r="O17" s="556"/>
      <c r="P17" s="556"/>
      <c r="Q17" s="556"/>
      <c r="R17" s="556"/>
      <c r="S17" s="556"/>
      <c r="T17" s="557"/>
      <c r="U17" s="208"/>
      <c r="V17" s="204"/>
      <c r="W17" s="195"/>
      <c r="X17" s="195"/>
      <c r="Y17" s="195"/>
      <c r="Z17" s="195"/>
      <c r="AA17" s="195"/>
      <c r="AB17" s="195"/>
      <c r="AC17" s="195"/>
      <c r="AD17" s="199"/>
      <c r="AE17" s="195"/>
      <c r="AF17" s="195"/>
      <c r="AG17" s="195"/>
      <c r="AH17" s="178"/>
      <c r="AI17" s="178"/>
      <c r="AJ17" s="178"/>
      <c r="AK17" s="178"/>
      <c r="AL17" s="195"/>
      <c r="AM17" s="195"/>
      <c r="AN17" s="199"/>
      <c r="AO17" s="199" t="s">
        <v>1239</v>
      </c>
      <c r="AP17" s="564"/>
      <c r="AQ17" s="565"/>
      <c r="AR17" s="565"/>
      <c r="AS17" s="565"/>
      <c r="AT17" s="565"/>
      <c r="AU17" s="566"/>
      <c r="AW17" s="178"/>
      <c r="AY17" s="195"/>
      <c r="AZ17" s="195"/>
      <c r="BA17" s="195"/>
      <c r="BB17" s="195"/>
      <c r="BC17" s="195"/>
      <c r="BD17" s="195"/>
      <c r="BE17" s="195"/>
      <c r="BF17" s="199"/>
      <c r="BG17" s="195"/>
      <c r="BH17" s="199"/>
      <c r="BI17" s="195"/>
      <c r="BJ17" s="199"/>
      <c r="BK17" s="195"/>
      <c r="BL17" s="209"/>
      <c r="BM17" s="195"/>
      <c r="BN17" s="199"/>
      <c r="BO17" s="195"/>
      <c r="BP17" s="195"/>
      <c r="BQ17" s="195"/>
      <c r="BR17" s="199"/>
      <c r="BS17" s="195"/>
      <c r="BT17" s="199"/>
      <c r="BU17" s="195"/>
      <c r="BV17" s="195"/>
      <c r="BW17" s="202"/>
      <c r="BX17" s="178"/>
    </row>
    <row r="18" spans="1:76" ht="12.75" customHeight="1">
      <c r="A18" s="178"/>
      <c r="B18" s="210"/>
      <c r="C18" s="211"/>
      <c r="D18" s="211"/>
      <c r="E18" s="211"/>
      <c r="F18" s="211"/>
      <c r="G18" s="211"/>
      <c r="H18" s="211"/>
      <c r="I18" s="211"/>
      <c r="J18" s="211"/>
      <c r="K18" s="211"/>
      <c r="L18" s="211"/>
      <c r="M18" s="211"/>
      <c r="N18" s="211"/>
      <c r="O18" s="211"/>
      <c r="P18" s="211"/>
      <c r="Q18" s="211"/>
      <c r="R18" s="211"/>
      <c r="S18" s="211"/>
      <c r="T18" s="211"/>
      <c r="U18" s="212"/>
      <c r="V18" s="213"/>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1"/>
      <c r="BI18" s="211"/>
      <c r="BJ18" s="211"/>
      <c r="BK18" s="211"/>
      <c r="BL18" s="211"/>
      <c r="BM18" s="211"/>
      <c r="BN18" s="211"/>
      <c r="BO18" s="211"/>
      <c r="BP18" s="211"/>
      <c r="BQ18" s="211"/>
      <c r="BR18" s="211"/>
      <c r="BS18" s="211"/>
      <c r="BT18" s="211"/>
      <c r="BU18" s="211"/>
      <c r="BV18" s="211"/>
      <c r="BW18" s="214"/>
      <c r="BX18" s="178"/>
    </row>
    <row r="19" spans="1:76" ht="12.75" customHeight="1">
      <c r="A19" s="178"/>
      <c r="B19" s="193" t="s">
        <v>1241</v>
      </c>
      <c r="C19" s="194"/>
      <c r="D19" s="194"/>
      <c r="E19" s="194"/>
      <c r="F19" s="194"/>
      <c r="G19" s="194"/>
      <c r="H19" s="194"/>
      <c r="I19" s="194"/>
      <c r="J19" s="194"/>
      <c r="K19" s="194"/>
      <c r="L19" s="194"/>
      <c r="M19" s="194"/>
      <c r="N19" s="194"/>
      <c r="O19" s="195"/>
      <c r="P19" s="195"/>
      <c r="Q19" s="195"/>
      <c r="R19" s="195"/>
      <c r="S19" s="195"/>
      <c r="T19" s="195"/>
      <c r="U19" s="195"/>
      <c r="V19" s="195"/>
      <c r="W19" s="195"/>
      <c r="X19" s="195"/>
      <c r="Y19" s="195"/>
      <c r="Z19" s="196" t="s">
        <v>1297</v>
      </c>
      <c r="AA19" s="194"/>
      <c r="AB19" s="194"/>
      <c r="AC19" s="194"/>
      <c r="AD19" s="194"/>
      <c r="AE19" s="194"/>
      <c r="AF19" s="194"/>
      <c r="AG19" s="194"/>
      <c r="AH19" s="194"/>
      <c r="AI19" s="194"/>
      <c r="AJ19" s="194"/>
      <c r="AK19" s="194"/>
      <c r="AL19" s="194"/>
      <c r="AM19" s="194"/>
      <c r="AN19" s="194"/>
      <c r="AO19" s="194"/>
      <c r="AP19" s="194"/>
      <c r="AQ19" s="194"/>
      <c r="AR19" s="195"/>
      <c r="AS19" s="215"/>
      <c r="AT19" s="216"/>
      <c r="AU19" s="216"/>
      <c r="AV19" s="216"/>
      <c r="AW19" s="216"/>
      <c r="AX19" s="216"/>
      <c r="AY19" s="195"/>
      <c r="AZ19" s="195"/>
      <c r="BA19" s="195"/>
      <c r="BB19" s="195"/>
      <c r="BC19" s="178"/>
      <c r="BD19" s="178"/>
      <c r="BE19" s="178"/>
      <c r="BF19" s="178"/>
      <c r="BG19" s="217"/>
      <c r="BH19" s="178"/>
      <c r="BI19" s="178"/>
      <c r="BJ19" s="178"/>
      <c r="BK19" s="178"/>
      <c r="BL19" s="178"/>
      <c r="BM19" s="178"/>
      <c r="BN19" s="178"/>
      <c r="BO19" s="178"/>
      <c r="BP19" s="178"/>
      <c r="BQ19" s="178"/>
      <c r="BR19" s="178"/>
      <c r="BS19" s="178"/>
      <c r="BT19" s="178"/>
      <c r="BU19" s="178"/>
      <c r="BV19" s="178"/>
      <c r="BW19" s="202"/>
      <c r="BX19" s="178"/>
    </row>
    <row r="20" spans="1:76" ht="12.75" customHeight="1">
      <c r="A20" s="178"/>
      <c r="B20" s="203"/>
      <c r="C20" s="195"/>
      <c r="D20" s="195"/>
      <c r="E20" s="195"/>
      <c r="F20" s="195"/>
      <c r="G20" s="195"/>
      <c r="H20" s="195"/>
      <c r="I20" s="195"/>
      <c r="J20" s="195"/>
      <c r="K20" s="195"/>
      <c r="L20" s="195"/>
      <c r="M20" s="195"/>
      <c r="N20" s="195"/>
      <c r="O20" s="195"/>
      <c r="P20" s="195"/>
      <c r="Q20" s="195"/>
      <c r="R20" s="195"/>
      <c r="S20" s="195"/>
      <c r="T20" s="195"/>
      <c r="U20" s="195"/>
      <c r="V20" s="195"/>
      <c r="W20" s="195"/>
      <c r="X20" s="195"/>
      <c r="Y20" s="208"/>
      <c r="Z20" s="195"/>
      <c r="AA20" s="195"/>
      <c r="AB20" s="195"/>
      <c r="AC20" s="195"/>
      <c r="AD20" s="195"/>
      <c r="AE20" s="195"/>
      <c r="AF20" s="195"/>
      <c r="AG20" s="195"/>
      <c r="AH20" s="195"/>
      <c r="AI20" s="195"/>
      <c r="AJ20" s="195"/>
      <c r="AK20" s="195"/>
      <c r="AL20" s="195"/>
      <c r="AM20" s="195"/>
      <c r="AN20" s="195"/>
      <c r="AO20" s="195"/>
      <c r="AP20" s="195"/>
      <c r="AQ20" s="195"/>
      <c r="AR20" s="195"/>
      <c r="AS20" s="204"/>
      <c r="AT20" s="195"/>
      <c r="AU20" s="195"/>
      <c r="AV20" s="195"/>
      <c r="AW20" s="195"/>
      <c r="AX20" s="195"/>
      <c r="AY20" s="195"/>
      <c r="AZ20" s="195"/>
      <c r="BA20" s="195"/>
      <c r="BB20" s="195"/>
      <c r="BC20" s="195"/>
      <c r="BD20" s="195"/>
      <c r="BE20" s="195"/>
      <c r="BF20" s="195"/>
      <c r="BG20" s="208"/>
      <c r="BH20" s="195"/>
      <c r="BI20" s="195"/>
      <c r="BJ20" s="195"/>
      <c r="BK20" s="195"/>
      <c r="BL20" s="195"/>
      <c r="BM20" s="195"/>
      <c r="BN20" s="195"/>
      <c r="BO20" s="195"/>
      <c r="BP20" s="195"/>
      <c r="BQ20" s="195"/>
      <c r="BR20" s="195"/>
      <c r="BS20" s="195"/>
      <c r="BT20" s="195"/>
      <c r="BU20" s="195"/>
      <c r="BV20" s="195"/>
      <c r="BW20" s="202"/>
      <c r="BX20" s="178"/>
    </row>
    <row r="21" spans="1:76" ht="12.75" customHeight="1">
      <c r="A21" s="178"/>
      <c r="B21" s="203"/>
      <c r="C21" s="195"/>
      <c r="D21" s="199" t="s">
        <v>1228</v>
      </c>
      <c r="E21" s="195"/>
      <c r="F21" s="567"/>
      <c r="G21" s="568"/>
      <c r="H21" s="568"/>
      <c r="I21" s="568"/>
      <c r="J21" s="568"/>
      <c r="K21" s="568"/>
      <c r="L21" s="568"/>
      <c r="M21" s="568"/>
      <c r="N21" s="569"/>
      <c r="O21" s="195"/>
      <c r="P21" s="195"/>
      <c r="Q21" s="195"/>
      <c r="R21" s="195"/>
      <c r="S21" s="195"/>
      <c r="T21" s="195"/>
      <c r="U21" s="195"/>
      <c r="V21" s="195"/>
      <c r="W21" s="195"/>
      <c r="X21" s="195"/>
      <c r="Y21" s="208"/>
      <c r="AA21" s="178"/>
      <c r="AB21" s="178"/>
      <c r="AC21" s="178"/>
      <c r="AD21" s="199" t="s">
        <v>1242</v>
      </c>
      <c r="AE21" s="195"/>
      <c r="AF21" s="570"/>
      <c r="AG21" s="571"/>
      <c r="AH21" s="571"/>
      <c r="AI21" s="571"/>
      <c r="AJ21" s="571"/>
      <c r="AK21" s="571"/>
      <c r="AL21" s="571"/>
      <c r="AM21" s="572"/>
      <c r="AN21" s="178"/>
      <c r="AO21" s="178"/>
      <c r="AP21" s="178"/>
      <c r="AQ21" s="178"/>
      <c r="AS21" s="204"/>
      <c r="AT21" s="195"/>
      <c r="AU21" s="195"/>
      <c r="AV21" s="195"/>
      <c r="AW21" s="195"/>
      <c r="AX21" s="195"/>
      <c r="AY21" s="195"/>
      <c r="AZ21" s="195"/>
      <c r="BA21" s="195"/>
      <c r="BD21" s="195"/>
      <c r="BE21" s="195"/>
      <c r="BF21" s="200" t="s">
        <v>1243</v>
      </c>
      <c r="BG21" s="208"/>
      <c r="BH21" s="195"/>
      <c r="BI21" s="195"/>
      <c r="BK21" s="178"/>
      <c r="BL21" s="178"/>
      <c r="BM21" s="178"/>
      <c r="BN21" s="178"/>
      <c r="BO21" s="178"/>
      <c r="BQ21" s="195"/>
      <c r="BR21" s="195"/>
      <c r="BS21" s="195"/>
      <c r="BT21" s="195"/>
      <c r="BU21" s="195"/>
      <c r="BV21" s="200" t="s">
        <v>1244</v>
      </c>
      <c r="BW21" s="202"/>
      <c r="BX21" s="178"/>
    </row>
    <row r="22" spans="1:76" ht="3.75" customHeight="1">
      <c r="A22" s="178"/>
      <c r="B22" s="203"/>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204"/>
      <c r="AA22" s="195"/>
      <c r="AB22" s="195"/>
      <c r="AC22" s="195"/>
      <c r="AD22" s="199"/>
      <c r="AE22" s="195"/>
      <c r="AF22" s="195"/>
      <c r="AG22" s="195"/>
      <c r="AH22" s="195"/>
      <c r="AI22" s="195"/>
      <c r="AJ22" s="195"/>
      <c r="AK22" s="195"/>
      <c r="AL22" s="195"/>
      <c r="AM22" s="195"/>
      <c r="AN22" s="195"/>
      <c r="AO22" s="195"/>
      <c r="AP22" s="195"/>
      <c r="AQ22" s="195"/>
      <c r="AR22" s="195"/>
      <c r="AS22" s="204"/>
      <c r="AT22" s="195"/>
      <c r="AU22" s="195"/>
      <c r="AV22" s="195"/>
      <c r="AW22" s="195"/>
      <c r="AX22" s="195"/>
      <c r="AY22" s="195"/>
      <c r="AZ22" s="195"/>
      <c r="BA22" s="195"/>
      <c r="BB22" s="178"/>
      <c r="BC22" s="178"/>
      <c r="BD22" s="195"/>
      <c r="BE22" s="195"/>
      <c r="BF22" s="195"/>
      <c r="BG22" s="208"/>
      <c r="BH22" s="195"/>
      <c r="BI22" s="195"/>
      <c r="BJ22" s="195"/>
      <c r="BK22" s="195"/>
      <c r="BL22" s="195"/>
      <c r="BM22" s="195"/>
      <c r="BN22" s="195"/>
      <c r="BO22" s="195"/>
      <c r="BP22" s="195"/>
      <c r="BQ22" s="195"/>
      <c r="BR22" s="195"/>
      <c r="BS22" s="195"/>
      <c r="BT22" s="195"/>
      <c r="BU22" s="195"/>
      <c r="BV22" s="195"/>
      <c r="BW22" s="202"/>
      <c r="BX22" s="178"/>
    </row>
    <row r="23" spans="1:76" ht="12.75" customHeight="1">
      <c r="A23" s="178"/>
      <c r="B23" s="203"/>
      <c r="C23" s="195"/>
      <c r="D23" s="195"/>
      <c r="E23" s="195"/>
      <c r="F23" s="199" t="s">
        <v>1245</v>
      </c>
      <c r="G23" s="573"/>
      <c r="H23" s="574"/>
      <c r="I23" s="574"/>
      <c r="J23" s="574"/>
      <c r="K23" s="574"/>
      <c r="L23" s="574"/>
      <c r="M23" s="574"/>
      <c r="N23" s="575"/>
      <c r="O23" s="195"/>
      <c r="P23" s="195"/>
      <c r="Q23" s="195"/>
      <c r="R23" s="195"/>
      <c r="S23" s="195"/>
      <c r="V23" s="195"/>
      <c r="W23" s="195"/>
      <c r="X23" s="200" t="s">
        <v>1244</v>
      </c>
      <c r="Y23" s="195"/>
      <c r="Z23" s="204"/>
      <c r="AA23" s="195"/>
      <c r="AB23" s="178"/>
      <c r="AC23" s="178"/>
      <c r="AD23" s="199" t="s">
        <v>1246</v>
      </c>
      <c r="AE23" s="195"/>
      <c r="AF23" s="573"/>
      <c r="AG23" s="574"/>
      <c r="AH23" s="574"/>
      <c r="AI23" s="574"/>
      <c r="AJ23" s="574"/>
      <c r="AK23" s="574"/>
      <c r="AL23" s="574"/>
      <c r="AM23" s="575"/>
      <c r="AN23" s="178"/>
      <c r="AO23" s="178"/>
      <c r="AP23" s="201"/>
      <c r="AQ23" s="195"/>
      <c r="AR23" s="195"/>
      <c r="AS23" s="204"/>
      <c r="AT23" s="195"/>
      <c r="AU23" s="195"/>
      <c r="AV23" s="195"/>
      <c r="AW23" s="195"/>
      <c r="AX23" s="195"/>
      <c r="AY23" s="178"/>
      <c r="AZ23" s="178"/>
      <c r="BA23" s="178"/>
      <c r="BB23" s="178"/>
      <c r="BC23" s="178"/>
      <c r="BD23" s="199" t="s">
        <v>1247</v>
      </c>
      <c r="BE23" s="195"/>
      <c r="BF23" s="207"/>
      <c r="BG23" s="208"/>
      <c r="BH23" s="178"/>
      <c r="BI23" s="178"/>
      <c r="BJ23" s="178"/>
      <c r="BK23" s="178"/>
      <c r="BL23" s="178"/>
      <c r="BM23" s="178"/>
      <c r="BN23" s="178"/>
      <c r="BO23" s="178"/>
      <c r="BP23" s="178"/>
      <c r="BQ23" s="178"/>
      <c r="BR23" s="178"/>
      <c r="BS23" s="178"/>
      <c r="BT23" s="199" t="s">
        <v>1248</v>
      </c>
      <c r="BU23" s="195"/>
      <c r="BV23" s="207"/>
      <c r="BW23" s="202"/>
      <c r="BX23" s="178"/>
    </row>
    <row r="24" spans="1:76" ht="3.75" customHeight="1">
      <c r="A24" s="178"/>
      <c r="B24" s="203"/>
      <c r="C24" s="195"/>
      <c r="D24" s="195"/>
      <c r="E24" s="195"/>
      <c r="F24" s="195"/>
      <c r="G24" s="195"/>
      <c r="H24" s="195"/>
      <c r="I24" s="195"/>
      <c r="J24" s="195"/>
      <c r="K24" s="195"/>
      <c r="L24" s="195"/>
      <c r="M24" s="195"/>
      <c r="N24" s="195"/>
      <c r="O24" s="195"/>
      <c r="P24" s="195"/>
      <c r="Q24" s="195"/>
      <c r="R24" s="195"/>
      <c r="S24" s="195"/>
      <c r="T24" s="178"/>
      <c r="U24" s="178"/>
      <c r="V24" s="195"/>
      <c r="W24" s="195"/>
      <c r="X24" s="195"/>
      <c r="Y24" s="195"/>
      <c r="Z24" s="204"/>
      <c r="AA24" s="195"/>
      <c r="AB24" s="178"/>
      <c r="AC24" s="178"/>
      <c r="AD24" s="178"/>
      <c r="AE24" s="178"/>
      <c r="AF24" s="178"/>
      <c r="AG24" s="178"/>
      <c r="AH24" s="178"/>
      <c r="AI24" s="178"/>
      <c r="AJ24" s="178"/>
      <c r="AK24" s="178"/>
      <c r="AL24" s="178"/>
      <c r="AM24" s="178"/>
      <c r="AN24" s="178"/>
      <c r="AO24" s="178"/>
      <c r="AP24" s="195"/>
      <c r="AQ24" s="195"/>
      <c r="AR24" s="195"/>
      <c r="AS24" s="204"/>
      <c r="AT24" s="195"/>
      <c r="AU24" s="195"/>
      <c r="AV24" s="195"/>
      <c r="AW24" s="195"/>
      <c r="AX24" s="195"/>
      <c r="AY24" s="178"/>
      <c r="AZ24" s="178"/>
      <c r="BA24" s="178"/>
      <c r="BB24" s="178"/>
      <c r="BC24" s="178"/>
      <c r="BD24" s="199"/>
      <c r="BE24" s="195"/>
      <c r="BF24" s="195"/>
      <c r="BG24" s="208"/>
      <c r="BH24" s="178"/>
      <c r="BI24" s="178"/>
      <c r="BJ24" s="178"/>
      <c r="BK24" s="178"/>
      <c r="BL24" s="178"/>
      <c r="BM24" s="178"/>
      <c r="BN24" s="178"/>
      <c r="BO24" s="178"/>
      <c r="BP24" s="178"/>
      <c r="BQ24" s="178"/>
      <c r="BR24" s="178"/>
      <c r="BS24" s="178"/>
      <c r="BT24" s="199"/>
      <c r="BU24" s="195"/>
      <c r="BV24" s="195"/>
      <c r="BW24" s="202"/>
      <c r="BX24" s="178"/>
    </row>
    <row r="25" spans="1:76" ht="12.75" customHeight="1">
      <c r="A25" s="178"/>
      <c r="B25" s="203"/>
      <c r="C25" s="195"/>
      <c r="D25" s="195"/>
      <c r="E25" s="195"/>
      <c r="F25" s="195"/>
      <c r="G25" s="195"/>
      <c r="H25" s="195"/>
      <c r="I25" s="195"/>
      <c r="J25" s="195"/>
      <c r="K25" s="195"/>
      <c r="L25" s="195"/>
      <c r="M25" s="195"/>
      <c r="N25" s="195"/>
      <c r="O25" s="195"/>
      <c r="P25" s="195"/>
      <c r="Q25" s="195"/>
      <c r="R25" s="195"/>
      <c r="S25" s="195"/>
      <c r="T25" s="178"/>
      <c r="U25" s="178"/>
      <c r="V25" s="199" t="s">
        <v>1295</v>
      </c>
      <c r="W25" s="195"/>
      <c r="X25" s="207"/>
      <c r="Y25" s="195"/>
      <c r="Z25" s="204"/>
      <c r="AA25" s="195"/>
      <c r="AB25" s="178"/>
      <c r="AC25" s="178"/>
      <c r="AD25" s="199"/>
      <c r="AE25" s="178"/>
      <c r="AF25" s="178"/>
      <c r="AG25" s="178"/>
      <c r="AH25" s="178"/>
      <c r="AI25" s="178"/>
      <c r="AJ25" s="178"/>
      <c r="AK25" s="178"/>
      <c r="AL25" s="178"/>
      <c r="AM25" s="178"/>
      <c r="AN25" s="178"/>
      <c r="AO25" s="178"/>
      <c r="AP25" s="201"/>
      <c r="AQ25" s="195"/>
      <c r="AR25" s="201"/>
      <c r="AS25" s="204"/>
      <c r="AT25" s="195"/>
      <c r="AU25" s="195"/>
      <c r="AV25" s="195"/>
      <c r="AW25" s="195"/>
      <c r="AX25" s="195"/>
      <c r="AY25" s="195"/>
      <c r="AZ25" s="195"/>
      <c r="BA25" s="195"/>
      <c r="BD25" s="199" t="s">
        <v>1249</v>
      </c>
      <c r="BE25" s="195"/>
      <c r="BF25" s="207"/>
      <c r="BG25" s="208"/>
      <c r="BH25" s="195"/>
      <c r="BI25" s="195"/>
      <c r="BJ25" s="195"/>
      <c r="BK25" s="195"/>
      <c r="BL25" s="195"/>
      <c r="BM25" s="195"/>
      <c r="BN25" s="195"/>
      <c r="BO25" s="195"/>
      <c r="BP25" s="195"/>
      <c r="BQ25" s="195"/>
      <c r="BR25" s="195"/>
      <c r="BS25" s="195"/>
      <c r="BT25" s="199"/>
      <c r="BU25" s="195"/>
      <c r="BV25" s="195"/>
      <c r="BW25" s="202"/>
      <c r="BX25" s="178"/>
    </row>
    <row r="26" spans="1:76" ht="3.75" customHeight="1">
      <c r="A26" s="178"/>
      <c r="B26" s="203"/>
      <c r="C26" s="195"/>
      <c r="D26" s="195"/>
      <c r="E26" s="195"/>
      <c r="F26" s="195"/>
      <c r="G26" s="195"/>
      <c r="H26" s="195"/>
      <c r="I26" s="195"/>
      <c r="J26" s="195"/>
      <c r="K26" s="195"/>
      <c r="L26" s="195"/>
      <c r="M26" s="195"/>
      <c r="N26" s="195"/>
      <c r="O26" s="195"/>
      <c r="P26" s="195"/>
      <c r="Q26" s="195"/>
      <c r="R26" s="195"/>
      <c r="S26" s="195"/>
      <c r="T26" s="178"/>
      <c r="U26" s="178"/>
      <c r="V26" s="195"/>
      <c r="W26" s="195"/>
      <c r="X26" s="195"/>
      <c r="Y26" s="195"/>
      <c r="Z26" s="204"/>
      <c r="AA26" s="195"/>
      <c r="AB26" s="178"/>
      <c r="AC26" s="178"/>
      <c r="AD26" s="178"/>
      <c r="AE26" s="178"/>
      <c r="AF26" s="178"/>
      <c r="AG26" s="178"/>
      <c r="AH26" s="178"/>
      <c r="AI26" s="178"/>
      <c r="AJ26" s="178"/>
      <c r="AK26" s="195"/>
      <c r="AL26" s="195"/>
      <c r="AM26" s="195"/>
      <c r="AN26" s="178"/>
      <c r="AO26" s="178"/>
      <c r="AP26" s="195"/>
      <c r="AQ26" s="195"/>
      <c r="AR26" s="195"/>
      <c r="AS26" s="204"/>
      <c r="AT26" s="195"/>
      <c r="AU26" s="195"/>
      <c r="AV26" s="195"/>
      <c r="AW26" s="195"/>
      <c r="AX26" s="195"/>
      <c r="AY26" s="195"/>
      <c r="AZ26" s="195"/>
      <c r="BA26" s="195"/>
      <c r="BB26" s="178"/>
      <c r="BC26" s="178"/>
      <c r="BD26" s="178"/>
      <c r="BE26" s="195"/>
      <c r="BF26" s="178"/>
      <c r="BG26" s="208"/>
      <c r="BH26" s="195"/>
      <c r="BI26" s="195"/>
      <c r="BJ26" s="195"/>
      <c r="BK26" s="195"/>
      <c r="BL26" s="195"/>
      <c r="BM26" s="195"/>
      <c r="BN26" s="195"/>
      <c r="BO26" s="195"/>
      <c r="BP26" s="195"/>
      <c r="BQ26" s="195"/>
      <c r="BR26" s="195"/>
      <c r="BS26" s="195"/>
      <c r="BT26" s="199"/>
      <c r="BU26" s="195"/>
      <c r="BV26" s="195"/>
      <c r="BW26" s="202"/>
      <c r="BX26" s="178"/>
    </row>
    <row r="27" spans="1:76" ht="12.75" customHeight="1">
      <c r="A27" s="178"/>
      <c r="B27" s="203"/>
      <c r="C27" s="195"/>
      <c r="D27" s="195"/>
      <c r="E27" s="195"/>
      <c r="F27" s="195"/>
      <c r="G27" s="195"/>
      <c r="H27" s="195"/>
      <c r="I27" s="195"/>
      <c r="J27" s="195"/>
      <c r="K27" s="195"/>
      <c r="L27" s="195"/>
      <c r="M27" s="195"/>
      <c r="N27" s="195"/>
      <c r="O27" s="195"/>
      <c r="P27" s="195"/>
      <c r="Q27" s="195"/>
      <c r="R27" s="195"/>
      <c r="S27" s="195"/>
      <c r="T27" s="178"/>
      <c r="U27" s="178"/>
      <c r="V27" s="199" t="s">
        <v>1296</v>
      </c>
      <c r="W27" s="195"/>
      <c r="X27" s="207"/>
      <c r="Y27" s="195"/>
      <c r="Z27" s="204"/>
      <c r="AA27" s="195"/>
      <c r="AB27" s="178"/>
      <c r="AC27" s="178"/>
      <c r="AD27" s="178"/>
      <c r="AE27" s="178"/>
      <c r="AF27" s="178"/>
      <c r="AG27" s="178"/>
      <c r="AH27" s="178"/>
      <c r="AI27" s="178"/>
      <c r="AJ27" s="218"/>
      <c r="AK27" s="195"/>
      <c r="AL27" s="200" t="s">
        <v>1298</v>
      </c>
      <c r="AM27" s="178"/>
      <c r="AN27" s="178"/>
      <c r="AO27" s="178"/>
      <c r="AP27" s="178"/>
      <c r="AQ27" s="195"/>
      <c r="AR27" s="195"/>
      <c r="AS27" s="204"/>
      <c r="AT27" s="195"/>
      <c r="AU27" s="195"/>
      <c r="AV27" s="195"/>
      <c r="AW27" s="195"/>
      <c r="AX27" s="195"/>
      <c r="AY27" s="195"/>
      <c r="BA27" s="178"/>
      <c r="BB27" s="178"/>
      <c r="BC27" s="178"/>
      <c r="BD27" s="178"/>
      <c r="BE27" s="195"/>
      <c r="BF27" s="178"/>
      <c r="BG27" s="208"/>
      <c r="BH27" s="195"/>
      <c r="BI27" s="195"/>
      <c r="BJ27" s="195"/>
      <c r="BK27" s="195"/>
      <c r="BL27" s="195"/>
      <c r="BM27" s="195"/>
      <c r="BN27" s="195"/>
      <c r="BO27" s="195"/>
      <c r="BP27" s="195"/>
      <c r="BQ27" s="195"/>
      <c r="BR27" s="195"/>
      <c r="BS27" s="195"/>
      <c r="BT27" s="199"/>
      <c r="BU27" s="195"/>
      <c r="BV27" s="195"/>
      <c r="BW27" s="202"/>
      <c r="BX27" s="178"/>
    </row>
    <row r="28" spans="1:76" ht="3.75" customHeight="1">
      <c r="A28" s="178"/>
      <c r="B28" s="203"/>
      <c r="C28" s="195"/>
      <c r="D28" s="195"/>
      <c r="E28" s="195"/>
      <c r="F28" s="195"/>
      <c r="G28" s="195"/>
      <c r="H28" s="195"/>
      <c r="I28" s="195"/>
      <c r="J28" s="195"/>
      <c r="K28" s="195"/>
      <c r="L28" s="195"/>
      <c r="M28" s="195"/>
      <c r="N28" s="195"/>
      <c r="O28" s="195"/>
      <c r="P28" s="195"/>
      <c r="Q28" s="195"/>
      <c r="R28" s="195"/>
      <c r="S28" s="195"/>
      <c r="T28" s="178"/>
      <c r="U28" s="178"/>
      <c r="V28" s="195"/>
      <c r="W28" s="195"/>
      <c r="X28" s="195"/>
      <c r="Y28" s="195"/>
      <c r="Z28" s="204"/>
      <c r="AA28" s="195"/>
      <c r="AB28" s="178"/>
      <c r="AC28" s="178"/>
      <c r="AD28" s="178"/>
      <c r="AE28" s="178"/>
      <c r="AF28" s="178"/>
      <c r="AG28" s="178"/>
      <c r="AH28" s="178"/>
      <c r="AI28" s="178"/>
      <c r="AJ28" s="199"/>
      <c r="AK28" s="195"/>
      <c r="AL28" s="195"/>
      <c r="AM28" s="178"/>
      <c r="AN28" s="178"/>
      <c r="AO28" s="178"/>
      <c r="AP28" s="178"/>
      <c r="AQ28" s="178"/>
      <c r="AR28" s="178"/>
      <c r="AS28" s="204"/>
      <c r="AT28" s="195"/>
      <c r="AU28" s="195"/>
      <c r="AV28" s="195"/>
      <c r="AW28" s="195"/>
      <c r="AX28" s="195"/>
      <c r="AY28" s="195"/>
      <c r="AZ28" s="178"/>
      <c r="BA28" s="178"/>
      <c r="BB28" s="178"/>
      <c r="BC28" s="178"/>
      <c r="BD28" s="178"/>
      <c r="BE28" s="195"/>
      <c r="BF28" s="178"/>
      <c r="BG28" s="208"/>
      <c r="BH28" s="195"/>
      <c r="BI28" s="195"/>
      <c r="BJ28" s="195"/>
      <c r="BK28" s="195"/>
      <c r="BL28" s="195"/>
      <c r="BM28" s="195"/>
      <c r="BN28" s="195"/>
      <c r="BO28" s="195"/>
      <c r="BP28" s="195"/>
      <c r="BQ28" s="195"/>
      <c r="BR28" s="195"/>
      <c r="BS28" s="195"/>
      <c r="BT28" s="178"/>
      <c r="BU28" s="178"/>
      <c r="BV28" s="178"/>
      <c r="BW28" s="202"/>
      <c r="BX28" s="178"/>
    </row>
    <row r="29" spans="1:76" ht="12.75" customHeight="1">
      <c r="A29" s="178"/>
      <c r="B29" s="203"/>
      <c r="C29" s="195"/>
      <c r="D29" s="195"/>
      <c r="E29" s="195"/>
      <c r="F29" s="195"/>
      <c r="G29" s="195"/>
      <c r="H29" s="195"/>
      <c r="I29" s="195"/>
      <c r="J29" s="195"/>
      <c r="K29" s="195"/>
      <c r="L29" s="195"/>
      <c r="M29" s="195"/>
      <c r="N29" s="195"/>
      <c r="O29" s="195"/>
      <c r="P29" s="195"/>
      <c r="Q29" s="195"/>
      <c r="R29" s="195"/>
      <c r="S29" s="195"/>
      <c r="T29" s="178"/>
      <c r="U29" s="178"/>
      <c r="V29" s="199" t="s">
        <v>1710</v>
      </c>
      <c r="W29" s="195"/>
      <c r="X29" s="207"/>
      <c r="Y29" s="195"/>
      <c r="Z29" s="204"/>
      <c r="AA29" s="195"/>
      <c r="AB29" s="178"/>
      <c r="AC29" s="178"/>
      <c r="AD29" s="178"/>
      <c r="AE29" s="178"/>
      <c r="AF29" s="178"/>
      <c r="AG29" s="178"/>
      <c r="AH29" s="178"/>
      <c r="AI29" s="178"/>
      <c r="AJ29" s="199"/>
      <c r="AK29" s="195"/>
      <c r="AL29" s="195"/>
      <c r="AM29" s="178"/>
      <c r="AN29" s="178"/>
      <c r="AO29" s="178"/>
      <c r="AP29" s="178"/>
      <c r="AQ29" s="178"/>
      <c r="AR29" s="178"/>
      <c r="AS29" s="204"/>
      <c r="AT29" s="195"/>
      <c r="AU29" s="195"/>
      <c r="AV29" s="195"/>
      <c r="AW29" s="195"/>
      <c r="AX29" s="195"/>
      <c r="AY29" s="195"/>
      <c r="AZ29" s="178"/>
      <c r="BA29" s="178"/>
      <c r="BB29" s="178"/>
      <c r="BC29" s="178"/>
      <c r="BD29" s="178"/>
      <c r="BE29" s="195"/>
      <c r="BF29" s="178"/>
      <c r="BG29" s="208"/>
      <c r="BH29" s="195"/>
      <c r="BI29" s="195"/>
      <c r="BJ29" s="195"/>
      <c r="BK29" s="195"/>
      <c r="BL29" s="195"/>
      <c r="BM29" s="195"/>
      <c r="BN29" s="195"/>
      <c r="BO29" s="195"/>
      <c r="BP29" s="195"/>
      <c r="BQ29" s="195"/>
      <c r="BR29" s="195"/>
      <c r="BS29" s="195"/>
      <c r="BT29" s="178"/>
      <c r="BU29" s="178"/>
      <c r="BV29" s="178"/>
      <c r="BW29" s="202"/>
      <c r="BX29" s="178"/>
    </row>
    <row r="30" spans="1:76" ht="3.75" customHeight="1">
      <c r="A30" s="178"/>
      <c r="B30" s="203"/>
      <c r="C30" s="195"/>
      <c r="D30" s="195"/>
      <c r="E30" s="195"/>
      <c r="F30" s="195"/>
      <c r="G30" s="195"/>
      <c r="H30" s="195"/>
      <c r="I30" s="195"/>
      <c r="J30" s="195"/>
      <c r="K30" s="195"/>
      <c r="L30" s="195"/>
      <c r="M30" s="195"/>
      <c r="N30" s="195"/>
      <c r="O30" s="195"/>
      <c r="P30" s="195"/>
      <c r="Q30" s="195"/>
      <c r="R30" s="195"/>
      <c r="S30" s="195"/>
      <c r="T30" s="178"/>
      <c r="U30" s="178"/>
      <c r="V30" s="195"/>
      <c r="W30" s="195"/>
      <c r="X30" s="195"/>
      <c r="Y30" s="195"/>
      <c r="Z30" s="204"/>
      <c r="AA30" s="195"/>
      <c r="AB30" s="178"/>
      <c r="AC30" s="178"/>
      <c r="AD30" s="178"/>
      <c r="AE30" s="178"/>
      <c r="AF30" s="178"/>
      <c r="AG30" s="178"/>
      <c r="AH30" s="178"/>
      <c r="AI30" s="178"/>
      <c r="AJ30" s="199"/>
      <c r="AK30" s="195"/>
      <c r="AL30" s="195"/>
      <c r="AM30" s="178"/>
      <c r="AN30" s="178"/>
      <c r="AO30" s="178"/>
      <c r="AP30" s="178"/>
      <c r="AQ30" s="178"/>
      <c r="AR30" s="178"/>
      <c r="AS30" s="213"/>
      <c r="AT30" s="211"/>
      <c r="AU30" s="211"/>
      <c r="AV30" s="211"/>
      <c r="AW30" s="211"/>
      <c r="AX30" s="211"/>
      <c r="AY30" s="195"/>
      <c r="AZ30" s="178"/>
      <c r="BA30" s="178"/>
      <c r="BB30" s="178"/>
      <c r="BC30" s="178"/>
      <c r="BD30" s="178"/>
      <c r="BE30" s="195"/>
      <c r="BF30" s="178"/>
      <c r="BG30" s="212"/>
      <c r="BH30" s="195"/>
      <c r="BI30" s="195"/>
      <c r="BJ30" s="195"/>
      <c r="BK30" s="195"/>
      <c r="BL30" s="195"/>
      <c r="BM30" s="195"/>
      <c r="BN30" s="195"/>
      <c r="BO30" s="195"/>
      <c r="BP30" s="195"/>
      <c r="BQ30" s="195"/>
      <c r="BR30" s="195"/>
      <c r="BS30" s="195"/>
      <c r="BT30" s="178"/>
      <c r="BU30" s="178"/>
      <c r="BV30" s="178"/>
      <c r="BW30" s="202"/>
      <c r="BX30" s="178"/>
    </row>
    <row r="31" spans="1:76" ht="12.75" customHeight="1">
      <c r="A31" s="178"/>
      <c r="B31" s="203"/>
      <c r="C31" s="195"/>
      <c r="D31" s="195"/>
      <c r="E31" s="195"/>
      <c r="F31" s="195"/>
      <c r="G31" s="195"/>
      <c r="H31" s="195"/>
      <c r="I31" s="195"/>
      <c r="J31" s="195"/>
      <c r="K31" s="195"/>
      <c r="L31" s="195"/>
      <c r="M31" s="195"/>
      <c r="N31" s="195"/>
      <c r="O31" s="195"/>
      <c r="P31" s="195"/>
      <c r="Q31" s="195"/>
      <c r="R31" s="195"/>
      <c r="S31" s="195"/>
      <c r="T31" s="178"/>
      <c r="U31" s="178"/>
      <c r="V31" s="199" t="s">
        <v>725</v>
      </c>
      <c r="W31" s="195"/>
      <c r="X31" s="207"/>
      <c r="Y31" s="195"/>
      <c r="Z31" s="204"/>
      <c r="AA31" s="195"/>
      <c r="AB31" s="178"/>
      <c r="AC31" s="178"/>
      <c r="AD31" s="178"/>
      <c r="AE31" s="178"/>
      <c r="AF31" s="178"/>
      <c r="AG31" s="178"/>
      <c r="AH31" s="199" t="s">
        <v>1250</v>
      </c>
      <c r="AI31" s="178"/>
      <c r="AJ31" s="534"/>
      <c r="AK31" s="535"/>
      <c r="AL31" s="536"/>
      <c r="AM31" s="178"/>
      <c r="AN31" s="178"/>
      <c r="AO31" s="178"/>
      <c r="AP31" s="178"/>
      <c r="AQ31" s="178"/>
      <c r="AR31" s="178"/>
      <c r="AS31" s="178"/>
      <c r="AT31" s="178"/>
      <c r="AU31" s="195"/>
      <c r="AV31" s="195"/>
      <c r="AW31" s="178"/>
      <c r="AX31" s="195"/>
      <c r="AY31" s="216"/>
      <c r="AZ31" s="369"/>
      <c r="BA31" s="216"/>
      <c r="BB31" s="216"/>
      <c r="BC31" s="216"/>
      <c r="BD31" s="216"/>
      <c r="BE31" s="216"/>
      <c r="BF31" s="216"/>
      <c r="BG31" s="216"/>
      <c r="BH31" s="216"/>
      <c r="BI31" s="216"/>
      <c r="BJ31" s="216"/>
      <c r="BK31" s="216"/>
      <c r="BL31" s="216"/>
      <c r="BM31" s="216"/>
      <c r="BN31" s="216"/>
      <c r="BO31" s="216"/>
      <c r="BP31" s="216"/>
      <c r="BQ31" s="216"/>
      <c r="BR31" s="216"/>
      <c r="BS31" s="216"/>
      <c r="BT31" s="219"/>
      <c r="BU31" s="216"/>
      <c r="BV31" s="220" t="s">
        <v>1317</v>
      </c>
      <c r="BW31" s="221"/>
      <c r="BX31" s="178"/>
    </row>
    <row r="32" spans="1:76" ht="3.75" customHeight="1">
      <c r="A32" s="178"/>
      <c r="B32" s="210"/>
      <c r="C32" s="211"/>
      <c r="D32" s="211"/>
      <c r="E32" s="211"/>
      <c r="F32" s="211"/>
      <c r="G32" s="211"/>
      <c r="H32" s="211"/>
      <c r="I32" s="211"/>
      <c r="J32" s="211"/>
      <c r="K32" s="211"/>
      <c r="L32" s="211"/>
      <c r="M32" s="211"/>
      <c r="N32" s="211"/>
      <c r="O32" s="211"/>
      <c r="P32" s="211"/>
      <c r="Q32" s="211"/>
      <c r="R32" s="211"/>
      <c r="S32" s="211"/>
      <c r="T32" s="211"/>
      <c r="U32" s="211"/>
      <c r="V32" s="211"/>
      <c r="W32" s="211"/>
      <c r="X32" s="211"/>
      <c r="Y32" s="212"/>
      <c r="Z32" s="204"/>
      <c r="AA32" s="195"/>
      <c r="AB32" s="178"/>
      <c r="AC32" s="178"/>
      <c r="AD32" s="178"/>
      <c r="AE32" s="178"/>
      <c r="AF32" s="178"/>
      <c r="AG32" s="178"/>
      <c r="AH32" s="183"/>
      <c r="AI32" s="178"/>
      <c r="AJ32" s="178"/>
      <c r="AK32" s="195"/>
      <c r="AL32" s="195"/>
      <c r="AM32" s="178"/>
      <c r="AN32" s="178"/>
      <c r="AO32" s="178"/>
      <c r="AP32" s="178"/>
      <c r="AQ32" s="178"/>
      <c r="AR32" s="178"/>
      <c r="AS32" s="178"/>
      <c r="AT32" s="178"/>
      <c r="AU32" s="195"/>
      <c r="AV32" s="195"/>
      <c r="AW32" s="178"/>
      <c r="AX32" s="178"/>
      <c r="AY32" s="195"/>
      <c r="AZ32" s="208"/>
      <c r="BA32" s="195"/>
      <c r="BB32" s="195"/>
      <c r="BC32" s="195"/>
      <c r="BD32" s="195"/>
      <c r="BE32" s="195"/>
      <c r="BF32" s="195"/>
      <c r="BG32" s="195"/>
      <c r="BH32" s="195"/>
      <c r="BI32" s="195"/>
      <c r="BJ32" s="195"/>
      <c r="BK32" s="195"/>
      <c r="BL32" s="195"/>
      <c r="BM32" s="195"/>
      <c r="BN32" s="195"/>
      <c r="BO32" s="195"/>
      <c r="BP32" s="195"/>
      <c r="BQ32" s="195"/>
      <c r="BR32" s="195"/>
      <c r="BS32" s="195"/>
      <c r="BT32" s="199"/>
      <c r="BU32" s="195"/>
      <c r="BV32" s="195"/>
      <c r="BW32" s="202"/>
      <c r="BX32" s="178"/>
    </row>
    <row r="33" spans="1:76" ht="12.75" customHeight="1">
      <c r="A33" s="178"/>
      <c r="B33" s="537" t="s">
        <v>1251</v>
      </c>
      <c r="C33" s="538"/>
      <c r="D33" s="538"/>
      <c r="E33" s="538"/>
      <c r="F33" s="538"/>
      <c r="G33" s="538"/>
      <c r="H33" s="538"/>
      <c r="I33" s="538"/>
      <c r="J33" s="538"/>
      <c r="K33" s="538"/>
      <c r="L33" s="538"/>
      <c r="M33" s="538"/>
      <c r="N33" s="538"/>
      <c r="O33" s="538"/>
      <c r="P33" s="538"/>
      <c r="Q33" s="538"/>
      <c r="R33" s="538"/>
      <c r="S33" s="538"/>
      <c r="T33" s="538"/>
      <c r="U33" s="538"/>
      <c r="V33" s="538"/>
      <c r="W33" s="538"/>
      <c r="X33" s="538"/>
      <c r="Y33" s="539"/>
      <c r="Z33" s="204"/>
      <c r="AA33" s="195"/>
      <c r="AB33" s="178"/>
      <c r="AC33" s="178"/>
      <c r="AD33" s="178"/>
      <c r="AE33" s="178"/>
      <c r="AF33" s="178"/>
      <c r="AG33" s="178"/>
      <c r="AH33" s="199" t="s">
        <v>1252</v>
      </c>
      <c r="AI33" s="178"/>
      <c r="AJ33" s="534"/>
      <c r="AK33" s="535"/>
      <c r="AL33" s="536"/>
      <c r="AM33" s="178"/>
      <c r="AN33" s="178"/>
      <c r="AO33" s="178"/>
      <c r="AP33" s="178"/>
      <c r="AQ33" s="178"/>
      <c r="AR33" s="178"/>
      <c r="AS33" s="178"/>
      <c r="AT33" s="178"/>
      <c r="AU33" s="178"/>
      <c r="AV33" s="218"/>
      <c r="AW33" s="178"/>
      <c r="AX33" s="178"/>
      <c r="AY33" s="178"/>
      <c r="AZ33" s="370" t="s">
        <v>1299</v>
      </c>
      <c r="BA33" s="195"/>
      <c r="BB33" s="195"/>
      <c r="BC33" s="195"/>
      <c r="BD33" s="195"/>
      <c r="BE33" s="195"/>
      <c r="BF33" s="195"/>
      <c r="BG33" s="195"/>
      <c r="BH33" s="195"/>
      <c r="BI33" s="195"/>
      <c r="BJ33" s="195"/>
      <c r="BK33" s="195"/>
      <c r="BL33" s="195"/>
      <c r="BM33" s="195"/>
      <c r="BN33" s="195"/>
      <c r="BO33" s="195"/>
      <c r="BP33" s="195"/>
      <c r="BQ33" s="195"/>
      <c r="BR33" s="195"/>
      <c r="BS33" s="195"/>
      <c r="BT33" s="199"/>
      <c r="BU33" s="199" t="s">
        <v>1253</v>
      </c>
      <c r="BV33" s="207"/>
      <c r="BW33" s="202"/>
      <c r="BX33" s="178"/>
    </row>
    <row r="34" spans="1:76" ht="3.75" customHeight="1">
      <c r="A34" s="178"/>
      <c r="B34" s="203"/>
      <c r="C34" s="195"/>
      <c r="D34" s="195"/>
      <c r="E34" s="195"/>
      <c r="F34" s="195"/>
      <c r="G34" s="195"/>
      <c r="H34" s="195"/>
      <c r="I34" s="195"/>
      <c r="J34" s="195"/>
      <c r="K34" s="195"/>
      <c r="L34" s="195"/>
      <c r="M34" s="195"/>
      <c r="N34" s="195"/>
      <c r="O34" s="195"/>
      <c r="P34" s="195"/>
      <c r="Q34" s="195"/>
      <c r="R34" s="195"/>
      <c r="S34" s="195"/>
      <c r="T34" s="195"/>
      <c r="U34" s="195"/>
      <c r="V34" s="195"/>
      <c r="W34" s="195"/>
      <c r="X34" s="195"/>
      <c r="Y34" s="208"/>
      <c r="Z34" s="204"/>
      <c r="AA34" s="195"/>
      <c r="AB34" s="178"/>
      <c r="AC34" s="178"/>
      <c r="AD34" s="178"/>
      <c r="AE34" s="178"/>
      <c r="AF34" s="178"/>
      <c r="AG34" s="178"/>
      <c r="AH34" s="199"/>
      <c r="AI34" s="178"/>
      <c r="AJ34" s="178"/>
      <c r="AK34" s="195"/>
      <c r="AL34" s="195"/>
      <c r="AM34" s="178"/>
      <c r="AN34" s="178"/>
      <c r="AO34" s="178"/>
      <c r="AP34" s="178"/>
      <c r="AQ34" s="195"/>
      <c r="AR34" s="195"/>
      <c r="AS34" s="195"/>
      <c r="AT34" s="195"/>
      <c r="AU34" s="178"/>
      <c r="AV34" s="199"/>
      <c r="AW34" s="178"/>
      <c r="AX34" s="178"/>
      <c r="AY34" s="178"/>
      <c r="AZ34" s="208"/>
      <c r="BA34" s="195"/>
      <c r="BB34" s="195"/>
      <c r="BC34" s="195"/>
      <c r="BD34" s="195"/>
      <c r="BE34" s="195"/>
      <c r="BF34" s="195"/>
      <c r="BG34" s="195"/>
      <c r="BH34" s="195"/>
      <c r="BI34" s="195"/>
      <c r="BJ34" s="195"/>
      <c r="BK34" s="195"/>
      <c r="BL34" s="195"/>
      <c r="BM34" s="195"/>
      <c r="BN34" s="195"/>
      <c r="BO34" s="195"/>
      <c r="BP34" s="195"/>
      <c r="BQ34" s="195"/>
      <c r="BR34" s="195"/>
      <c r="BS34" s="195"/>
      <c r="BT34" s="199"/>
      <c r="BU34" s="195"/>
      <c r="BV34" s="195"/>
      <c r="BW34" s="202"/>
      <c r="BX34" s="178"/>
    </row>
    <row r="35" spans="1:76" ht="12.75" customHeight="1">
      <c r="A35" s="178"/>
      <c r="B35" s="537" t="s">
        <v>1254</v>
      </c>
      <c r="C35" s="538"/>
      <c r="D35" s="538"/>
      <c r="E35" s="538"/>
      <c r="F35" s="538"/>
      <c r="G35" s="538"/>
      <c r="H35" s="538"/>
      <c r="I35" s="538"/>
      <c r="J35" s="538"/>
      <c r="K35" s="538"/>
      <c r="L35" s="538"/>
      <c r="M35" s="538"/>
      <c r="N35" s="538"/>
      <c r="O35" s="538"/>
      <c r="P35" s="538"/>
      <c r="Q35" s="538"/>
      <c r="R35" s="538"/>
      <c r="S35" s="538"/>
      <c r="T35" s="538"/>
      <c r="U35" s="538"/>
      <c r="V35" s="538"/>
      <c r="W35" s="538"/>
      <c r="X35" s="538"/>
      <c r="Y35" s="539"/>
      <c r="Z35" s="178"/>
      <c r="AA35" s="178"/>
      <c r="AB35" s="178"/>
      <c r="AC35" s="178"/>
      <c r="AD35" s="178"/>
      <c r="AE35" s="178"/>
      <c r="AF35" s="178"/>
      <c r="AG35" s="178"/>
      <c r="AH35" s="199" t="s">
        <v>1255</v>
      </c>
      <c r="AI35" s="178"/>
      <c r="AJ35" s="534"/>
      <c r="AK35" s="535"/>
      <c r="AL35" s="536"/>
      <c r="AM35" s="178"/>
      <c r="AN35" s="178"/>
      <c r="AO35" s="178"/>
      <c r="AP35" s="178"/>
      <c r="AQ35" s="178"/>
      <c r="AR35" s="178"/>
      <c r="AS35" s="195"/>
      <c r="AT35" s="199" t="s">
        <v>1256</v>
      </c>
      <c r="AU35" s="178"/>
      <c r="AV35" s="534"/>
      <c r="AW35" s="535"/>
      <c r="AX35" s="536"/>
      <c r="AY35" s="303"/>
      <c r="AZ35" s="371"/>
      <c r="BA35" s="195"/>
      <c r="BB35" s="195"/>
      <c r="BC35" s="195"/>
      <c r="BD35" s="195"/>
      <c r="BE35" s="195"/>
      <c r="BF35" s="195"/>
      <c r="BG35" s="195"/>
      <c r="BH35" s="195"/>
      <c r="BI35" s="195"/>
      <c r="BJ35" s="195"/>
      <c r="BK35" s="195"/>
      <c r="BL35" s="195"/>
      <c r="BM35" s="195"/>
      <c r="BN35" s="195"/>
      <c r="BO35" s="195"/>
      <c r="BP35" s="195"/>
      <c r="BQ35" s="195"/>
      <c r="BR35" s="195"/>
      <c r="BS35" s="195"/>
      <c r="BT35" s="199"/>
      <c r="BU35" s="199" t="s">
        <v>1257</v>
      </c>
      <c r="BV35" s="207"/>
      <c r="BW35" s="202"/>
      <c r="BX35" s="178"/>
    </row>
    <row r="36" spans="1:76" ht="3.75" customHeight="1" thickBot="1">
      <c r="A36" s="178"/>
      <c r="B36" s="203"/>
      <c r="C36" s="195"/>
      <c r="D36" s="222" t="e">
        <f>#REF!</f>
        <v>#REF!</v>
      </c>
      <c r="E36" s="222"/>
      <c r="F36" s="222"/>
      <c r="G36" s="222"/>
      <c r="H36" s="222"/>
      <c r="I36" s="222"/>
      <c r="J36" s="222"/>
      <c r="K36" s="222"/>
      <c r="L36" s="222"/>
      <c r="M36" s="222"/>
      <c r="N36" s="222"/>
      <c r="O36" s="222"/>
      <c r="P36" s="222"/>
      <c r="Q36" s="222"/>
      <c r="R36" s="222"/>
      <c r="S36" s="222"/>
      <c r="T36" s="222"/>
      <c r="U36" s="222"/>
      <c r="V36" s="222"/>
      <c r="W36" s="195"/>
      <c r="X36" s="195"/>
      <c r="Y36" s="208"/>
      <c r="Z36" s="178"/>
      <c r="AA36" s="178"/>
      <c r="AB36" s="178"/>
      <c r="AC36" s="178"/>
      <c r="AD36" s="178"/>
      <c r="AE36" s="178"/>
      <c r="AF36" s="178"/>
      <c r="AG36" s="178"/>
      <c r="AH36" s="199"/>
      <c r="AI36" s="178"/>
      <c r="AJ36" s="178"/>
      <c r="AK36" s="195"/>
      <c r="AL36" s="195"/>
      <c r="AM36" s="178"/>
      <c r="AN36" s="178"/>
      <c r="AO36" s="178"/>
      <c r="AP36" s="178"/>
      <c r="AQ36" s="178"/>
      <c r="AR36" s="178"/>
      <c r="AS36" s="195"/>
      <c r="AT36" s="199"/>
      <c r="AU36" s="178"/>
      <c r="AV36" s="223"/>
      <c r="AW36" s="223"/>
      <c r="AX36" s="223"/>
      <c r="AY36" s="303"/>
      <c r="AZ36" s="371"/>
      <c r="BA36" s="195"/>
      <c r="BB36" s="195"/>
      <c r="BC36" s="195"/>
      <c r="BD36" s="195"/>
      <c r="BE36" s="195"/>
      <c r="BF36" s="195"/>
      <c r="BG36" s="195"/>
      <c r="BH36" s="195"/>
      <c r="BI36" s="195"/>
      <c r="BJ36" s="195"/>
      <c r="BK36" s="195"/>
      <c r="BL36" s="195"/>
      <c r="BM36" s="195"/>
      <c r="BN36" s="195"/>
      <c r="BO36" s="195"/>
      <c r="BP36" s="195"/>
      <c r="BQ36" s="195"/>
      <c r="BR36" s="195"/>
      <c r="BS36" s="195"/>
      <c r="BT36" s="199"/>
      <c r="BU36" s="195"/>
      <c r="BV36" s="195"/>
      <c r="BW36" s="202"/>
      <c r="BX36" s="178"/>
    </row>
    <row r="37" spans="1:76" ht="12.75" customHeight="1">
      <c r="A37" s="178"/>
      <c r="B37" s="224"/>
      <c r="C37" s="205"/>
      <c r="D37" s="576">
        <f>'E-OG'!O430</f>
        <v>29599106</v>
      </c>
      <c r="E37" s="577"/>
      <c r="F37" s="577"/>
      <c r="G37" s="577"/>
      <c r="H37" s="577"/>
      <c r="I37" s="577"/>
      <c r="J37" s="577"/>
      <c r="K37" s="577"/>
      <c r="L37" s="577"/>
      <c r="M37" s="577"/>
      <c r="N37" s="577"/>
      <c r="O37" s="577"/>
      <c r="P37" s="577"/>
      <c r="Q37" s="577"/>
      <c r="R37" s="577"/>
      <c r="S37" s="577"/>
      <c r="T37" s="577"/>
      <c r="U37" s="577"/>
      <c r="V37" s="577"/>
      <c r="W37" s="578"/>
      <c r="X37" s="205"/>
      <c r="Y37" s="225"/>
      <c r="Z37" s="178"/>
      <c r="AA37" s="178"/>
      <c r="AB37" s="178"/>
      <c r="AC37" s="178"/>
      <c r="AD37" s="178"/>
      <c r="AE37" s="178"/>
      <c r="AF37" s="178"/>
      <c r="AG37" s="178"/>
      <c r="AH37" s="226" t="s">
        <v>1258</v>
      </c>
      <c r="AI37" s="205"/>
      <c r="AJ37" s="207"/>
      <c r="AK37" s="206"/>
      <c r="AL37" s="206"/>
      <c r="AM37" s="178"/>
      <c r="AN37" s="178"/>
      <c r="AO37" s="178"/>
      <c r="AP37" s="178"/>
      <c r="AQ37" s="178"/>
      <c r="AR37" s="178"/>
      <c r="AS37" s="195"/>
      <c r="AT37" s="199" t="s">
        <v>1259</v>
      </c>
      <c r="AU37" s="178"/>
      <c r="AV37" s="534"/>
      <c r="AW37" s="535"/>
      <c r="AX37" s="536"/>
      <c r="AY37" s="303"/>
      <c r="AZ37" s="371"/>
      <c r="BA37" s="195"/>
      <c r="BB37" s="195"/>
      <c r="BC37" s="195"/>
      <c r="BD37" s="195"/>
      <c r="BE37" s="195"/>
      <c r="BF37" s="195"/>
      <c r="BG37" s="195"/>
      <c r="BH37" s="195"/>
      <c r="BI37" s="195"/>
      <c r="BJ37" s="195"/>
      <c r="BK37" s="195"/>
      <c r="BL37" s="195"/>
      <c r="BM37" s="195"/>
      <c r="BN37" s="195"/>
      <c r="BO37" s="195"/>
      <c r="BP37" s="195"/>
      <c r="BQ37" s="195"/>
      <c r="BR37" s="195"/>
      <c r="BS37" s="195"/>
      <c r="BT37" s="199"/>
      <c r="BU37" s="199" t="s">
        <v>1318</v>
      </c>
      <c r="BV37" s="207"/>
      <c r="BW37" s="202"/>
      <c r="BX37" s="178"/>
    </row>
    <row r="38" spans="1:76" ht="3.75" customHeight="1">
      <c r="A38" s="178"/>
      <c r="B38" s="203"/>
      <c r="C38" s="195"/>
      <c r="D38" s="579"/>
      <c r="E38" s="580"/>
      <c r="F38" s="580"/>
      <c r="G38" s="580"/>
      <c r="H38" s="580"/>
      <c r="I38" s="580"/>
      <c r="J38" s="580"/>
      <c r="K38" s="580"/>
      <c r="L38" s="580"/>
      <c r="M38" s="580"/>
      <c r="N38" s="580"/>
      <c r="O38" s="580"/>
      <c r="P38" s="580"/>
      <c r="Q38" s="580"/>
      <c r="R38" s="580"/>
      <c r="S38" s="580"/>
      <c r="T38" s="580"/>
      <c r="U38" s="580"/>
      <c r="V38" s="580"/>
      <c r="W38" s="581"/>
      <c r="X38" s="195"/>
      <c r="Y38" s="208"/>
      <c r="Z38" s="178"/>
      <c r="AA38" s="178"/>
      <c r="AB38" s="178"/>
      <c r="AC38" s="178"/>
      <c r="AD38" s="178"/>
      <c r="AE38" s="178"/>
      <c r="AF38" s="178"/>
      <c r="AG38" s="178"/>
      <c r="AH38" s="178"/>
      <c r="AI38" s="178"/>
      <c r="AJ38" s="178"/>
      <c r="AK38" s="195"/>
      <c r="AL38" s="195"/>
      <c r="AM38" s="178"/>
      <c r="AN38" s="178"/>
      <c r="AO38" s="178"/>
      <c r="AP38" s="178"/>
      <c r="AQ38" s="178"/>
      <c r="AR38" s="178"/>
      <c r="AS38" s="195"/>
      <c r="AT38" s="199"/>
      <c r="AU38" s="178"/>
      <c r="AV38" s="178"/>
      <c r="AW38" s="178"/>
      <c r="AX38" s="178"/>
      <c r="AY38" s="303"/>
      <c r="AZ38" s="371"/>
      <c r="BA38" s="195"/>
      <c r="BB38" s="195"/>
      <c r="BC38" s="195"/>
      <c r="BD38" s="195"/>
      <c r="BE38" s="195"/>
      <c r="BF38" s="195"/>
      <c r="BG38" s="195"/>
      <c r="BH38" s="195"/>
      <c r="BI38" s="195"/>
      <c r="BJ38" s="195"/>
      <c r="BK38" s="195"/>
      <c r="BL38" s="195"/>
      <c r="BM38" s="195"/>
      <c r="BN38" s="195"/>
      <c r="BO38" s="195"/>
      <c r="BP38" s="195"/>
      <c r="BQ38" s="195"/>
      <c r="BR38" s="195"/>
      <c r="BS38" s="195"/>
      <c r="BT38" s="199"/>
      <c r="BU38" s="195"/>
      <c r="BV38" s="195"/>
      <c r="BW38" s="202"/>
      <c r="BX38" s="178"/>
    </row>
    <row r="39" spans="1:76" ht="12.75" customHeight="1" thickBot="1">
      <c r="A39" s="178"/>
      <c r="B39" s="224"/>
      <c r="C39" s="205"/>
      <c r="D39" s="582"/>
      <c r="E39" s="583"/>
      <c r="F39" s="583"/>
      <c r="G39" s="583"/>
      <c r="H39" s="583"/>
      <c r="I39" s="583"/>
      <c r="J39" s="583"/>
      <c r="K39" s="583"/>
      <c r="L39" s="583"/>
      <c r="M39" s="583"/>
      <c r="N39" s="583"/>
      <c r="O39" s="583"/>
      <c r="P39" s="583"/>
      <c r="Q39" s="583"/>
      <c r="R39" s="583"/>
      <c r="S39" s="583"/>
      <c r="T39" s="583"/>
      <c r="U39" s="583"/>
      <c r="V39" s="583"/>
      <c r="W39" s="584"/>
      <c r="X39" s="205"/>
      <c r="Y39" s="225"/>
      <c r="Z39" s="178"/>
      <c r="AA39" s="178"/>
      <c r="AB39" s="178"/>
      <c r="AC39" s="178"/>
      <c r="AD39" s="178"/>
      <c r="AE39" s="178"/>
      <c r="AF39" s="178"/>
      <c r="AG39" s="178"/>
      <c r="AH39" s="183" t="s">
        <v>1260</v>
      </c>
      <c r="AI39" s="178"/>
      <c r="AJ39" s="207"/>
      <c r="AK39" s="204"/>
      <c r="AL39" s="195"/>
      <c r="AM39" s="178"/>
      <c r="AN39" s="178"/>
      <c r="AO39" s="178"/>
      <c r="AP39" s="178"/>
      <c r="AQ39" s="178"/>
      <c r="AR39" s="178"/>
      <c r="AS39" s="195"/>
      <c r="AT39" s="218" t="s">
        <v>712</v>
      </c>
      <c r="AU39" s="178"/>
      <c r="AV39" s="552">
        <f>AV35+AV37</f>
        <v>0</v>
      </c>
      <c r="AW39" s="553"/>
      <c r="AX39" s="554"/>
      <c r="AY39" s="303"/>
      <c r="AZ39" s="371"/>
      <c r="BA39" s="195"/>
      <c r="BB39" s="195"/>
      <c r="BC39" s="195"/>
      <c r="BD39" s="195"/>
      <c r="BE39" s="195"/>
      <c r="BF39" s="195"/>
      <c r="BG39" s="195"/>
      <c r="BH39" s="195"/>
      <c r="BI39" s="195"/>
      <c r="BJ39" s="195"/>
      <c r="BK39" s="195"/>
      <c r="BL39" s="195"/>
      <c r="BM39" s="195"/>
      <c r="BN39" s="195"/>
      <c r="BO39" s="195"/>
      <c r="BP39" s="195"/>
      <c r="BQ39" s="195"/>
      <c r="BR39" s="195"/>
      <c r="BS39" s="195"/>
      <c r="BT39" s="199"/>
      <c r="BU39" s="199" t="s">
        <v>1346</v>
      </c>
      <c r="BV39" s="207"/>
      <c r="BW39" s="202"/>
      <c r="BX39" s="178"/>
    </row>
    <row r="40" spans="1:76" ht="12.75" customHeight="1">
      <c r="A40" s="178"/>
      <c r="B40" s="210"/>
      <c r="C40" s="211"/>
      <c r="D40" s="227"/>
      <c r="E40" s="227"/>
      <c r="F40" s="227"/>
      <c r="G40" s="227"/>
      <c r="H40" s="227"/>
      <c r="I40" s="227"/>
      <c r="J40" s="227"/>
      <c r="K40" s="227"/>
      <c r="L40" s="227"/>
      <c r="M40" s="227"/>
      <c r="N40" s="227"/>
      <c r="O40" s="227"/>
      <c r="P40" s="227"/>
      <c r="Q40" s="227"/>
      <c r="R40" s="227"/>
      <c r="S40" s="227"/>
      <c r="T40" s="227"/>
      <c r="U40" s="227"/>
      <c r="V40" s="227"/>
      <c r="W40" s="228"/>
      <c r="X40" s="211"/>
      <c r="Y40" s="212"/>
      <c r="Z40" s="211"/>
      <c r="AA40" s="211"/>
      <c r="AB40" s="211"/>
      <c r="AC40" s="211"/>
      <c r="AD40" s="229"/>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2"/>
      <c r="BA40" s="211"/>
      <c r="BB40" s="211"/>
      <c r="BC40" s="211"/>
      <c r="BD40" s="211"/>
      <c r="BE40" s="211"/>
      <c r="BF40" s="211"/>
      <c r="BG40" s="211"/>
      <c r="BH40" s="211"/>
      <c r="BI40" s="211"/>
      <c r="BJ40" s="211"/>
      <c r="BK40" s="211"/>
      <c r="BL40" s="211"/>
      <c r="BM40" s="211"/>
      <c r="BN40" s="211"/>
      <c r="BO40" s="211"/>
      <c r="BP40" s="211"/>
      <c r="BQ40" s="211"/>
      <c r="BR40" s="211"/>
      <c r="BS40" s="211"/>
      <c r="BT40" s="211"/>
      <c r="BU40" s="211"/>
      <c r="BV40" s="211"/>
      <c r="BW40" s="214"/>
      <c r="BX40" s="178"/>
    </row>
    <row r="41" spans="1:76" ht="12.75" customHeight="1">
      <c r="A41" s="178"/>
      <c r="B41" s="230" t="s">
        <v>1261</v>
      </c>
      <c r="C41" s="231"/>
      <c r="D41" s="231"/>
      <c r="E41" s="231"/>
      <c r="F41" s="231"/>
      <c r="G41" s="231"/>
      <c r="H41" s="231"/>
      <c r="I41" s="231"/>
      <c r="J41" s="231"/>
      <c r="K41" s="231"/>
      <c r="L41" s="231"/>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6"/>
      <c r="AO41" s="216"/>
      <c r="AP41" s="216"/>
      <c r="AQ41" s="216"/>
      <c r="AR41" s="216"/>
      <c r="AS41" s="216"/>
      <c r="AT41" s="216"/>
      <c r="AU41" s="216"/>
      <c r="AV41" s="216"/>
      <c r="AW41" s="216"/>
      <c r="AX41" s="216"/>
      <c r="AY41" s="178"/>
      <c r="AZ41" s="178"/>
      <c r="BA41" s="178"/>
      <c r="BB41" s="178"/>
      <c r="BC41" s="178"/>
      <c r="BD41" s="178"/>
      <c r="BE41" s="178"/>
      <c r="BF41" s="216"/>
      <c r="BG41" s="216"/>
      <c r="BH41" s="216"/>
      <c r="BI41" s="216"/>
      <c r="BJ41" s="216"/>
      <c r="BK41" s="216"/>
      <c r="BL41" s="216"/>
      <c r="BM41" s="216"/>
      <c r="BN41" s="216"/>
      <c r="BO41" s="216"/>
      <c r="BP41" s="216"/>
      <c r="BQ41" s="216"/>
      <c r="BR41" s="216"/>
      <c r="BS41" s="216"/>
      <c r="BT41" s="216"/>
      <c r="BU41" s="216"/>
      <c r="BV41" s="216"/>
      <c r="BW41" s="221"/>
      <c r="BX41" s="178"/>
    </row>
    <row r="42" spans="1:76" ht="12.75" customHeight="1">
      <c r="A42" s="178"/>
      <c r="B42" s="203"/>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c r="AP42" s="195"/>
      <c r="AQ42" s="195"/>
      <c r="AR42" s="195"/>
      <c r="AS42" s="195"/>
      <c r="AT42" s="195"/>
      <c r="AU42" s="195"/>
      <c r="AV42" s="195"/>
      <c r="AW42" s="195"/>
      <c r="AX42" s="195"/>
      <c r="AY42" s="195"/>
      <c r="AZ42" s="195"/>
      <c r="BA42" s="195"/>
      <c r="BB42" s="195"/>
      <c r="BC42" s="195"/>
      <c r="BD42" s="195"/>
      <c r="BE42" s="195"/>
      <c r="BF42" s="195"/>
      <c r="BG42" s="195"/>
      <c r="BH42" s="195"/>
      <c r="BI42" s="195"/>
      <c r="BJ42" s="195"/>
      <c r="BK42" s="195"/>
      <c r="BL42" s="195"/>
      <c r="BM42" s="195"/>
      <c r="BN42" s="195"/>
      <c r="BO42" s="195"/>
      <c r="BP42" s="195"/>
      <c r="BQ42" s="195"/>
      <c r="BR42" s="195"/>
      <c r="BS42" s="195"/>
      <c r="BT42" s="195"/>
      <c r="BU42" s="195"/>
      <c r="BV42" s="195"/>
      <c r="BW42" s="202"/>
      <c r="BX42" s="178"/>
    </row>
    <row r="43" spans="1:76" ht="12.75" customHeight="1">
      <c r="A43" s="178"/>
      <c r="B43" s="203"/>
      <c r="C43" s="542"/>
      <c r="D43" s="542"/>
      <c r="E43" s="542"/>
      <c r="F43" s="542"/>
      <c r="G43" s="542"/>
      <c r="H43" s="542"/>
      <c r="I43" s="542"/>
      <c r="J43" s="542"/>
      <c r="K43" s="542"/>
      <c r="L43" s="542"/>
      <c r="M43" s="542"/>
      <c r="N43" s="542"/>
      <c r="O43" s="542"/>
      <c r="P43" s="542"/>
      <c r="Q43" s="542"/>
      <c r="R43" s="542"/>
      <c r="S43" s="542"/>
      <c r="T43" s="542"/>
      <c r="U43" s="542"/>
      <c r="V43" s="542"/>
      <c r="W43" s="542"/>
      <c r="X43" s="542"/>
      <c r="Y43" s="542"/>
      <c r="Z43" s="542"/>
      <c r="AA43" s="542"/>
      <c r="AB43" s="542"/>
      <c r="AC43" s="542"/>
      <c r="AD43" s="542"/>
      <c r="AE43" s="542"/>
      <c r="AF43" s="542"/>
      <c r="AG43" s="542"/>
      <c r="AH43" s="542"/>
      <c r="AI43" s="542"/>
      <c r="AJ43" s="542"/>
      <c r="AK43" s="542"/>
      <c r="AL43" s="542"/>
      <c r="AM43" s="542"/>
      <c r="AN43" s="542"/>
      <c r="AO43" s="542"/>
      <c r="AP43" s="542"/>
      <c r="AQ43" s="542"/>
      <c r="AR43" s="542"/>
      <c r="AS43" s="542"/>
      <c r="AT43" s="542"/>
      <c r="AU43" s="542"/>
      <c r="AV43" s="542"/>
      <c r="AW43" s="542"/>
      <c r="AX43" s="542"/>
      <c r="AY43" s="542"/>
      <c r="AZ43" s="542"/>
      <c r="BA43" s="542"/>
      <c r="BB43" s="542"/>
      <c r="BC43" s="542"/>
      <c r="BD43" s="542"/>
      <c r="BE43" s="542"/>
      <c r="BF43" s="542"/>
      <c r="BG43" s="542"/>
      <c r="BH43" s="542"/>
      <c r="BI43" s="542"/>
      <c r="BJ43" s="542"/>
      <c r="BK43" s="542"/>
      <c r="BL43" s="542"/>
      <c r="BM43" s="542"/>
      <c r="BN43" s="542"/>
      <c r="BO43" s="542"/>
      <c r="BP43" s="542"/>
      <c r="BQ43" s="542"/>
      <c r="BR43" s="542"/>
      <c r="BS43" s="542"/>
      <c r="BT43" s="542"/>
      <c r="BU43" s="542"/>
      <c r="BV43" s="542"/>
      <c r="BW43" s="202"/>
      <c r="BX43" s="178"/>
    </row>
    <row r="44" spans="1:76" ht="12.75" customHeight="1">
      <c r="A44" s="178"/>
      <c r="B44" s="203"/>
      <c r="C44" s="542"/>
      <c r="D44" s="542"/>
      <c r="E44" s="542"/>
      <c r="F44" s="542"/>
      <c r="G44" s="542"/>
      <c r="H44" s="542"/>
      <c r="I44" s="542"/>
      <c r="J44" s="542"/>
      <c r="K44" s="542"/>
      <c r="L44" s="542"/>
      <c r="M44" s="542"/>
      <c r="N44" s="542"/>
      <c r="O44" s="542"/>
      <c r="P44" s="542"/>
      <c r="Q44" s="542"/>
      <c r="R44" s="542"/>
      <c r="S44" s="542"/>
      <c r="T44" s="542"/>
      <c r="U44" s="542"/>
      <c r="V44" s="542"/>
      <c r="W44" s="542"/>
      <c r="X44" s="542"/>
      <c r="Y44" s="542"/>
      <c r="Z44" s="542"/>
      <c r="AA44" s="542"/>
      <c r="AB44" s="542"/>
      <c r="AC44" s="542"/>
      <c r="AD44" s="542"/>
      <c r="AE44" s="542"/>
      <c r="AF44" s="542"/>
      <c r="AG44" s="542"/>
      <c r="AH44" s="542"/>
      <c r="AI44" s="542"/>
      <c r="AJ44" s="542"/>
      <c r="AK44" s="542"/>
      <c r="AL44" s="542"/>
      <c r="AM44" s="542"/>
      <c r="AN44" s="542"/>
      <c r="AO44" s="542"/>
      <c r="AP44" s="542"/>
      <c r="AQ44" s="542"/>
      <c r="AR44" s="542"/>
      <c r="AS44" s="542"/>
      <c r="AT44" s="542"/>
      <c r="AU44" s="542"/>
      <c r="AV44" s="542"/>
      <c r="AW44" s="542"/>
      <c r="AX44" s="542"/>
      <c r="AY44" s="542"/>
      <c r="AZ44" s="542"/>
      <c r="BA44" s="542"/>
      <c r="BB44" s="542"/>
      <c r="BC44" s="542"/>
      <c r="BD44" s="542"/>
      <c r="BE44" s="542"/>
      <c r="BF44" s="542"/>
      <c r="BG44" s="542"/>
      <c r="BH44" s="542"/>
      <c r="BI44" s="542"/>
      <c r="BJ44" s="542"/>
      <c r="BK44" s="542"/>
      <c r="BL44" s="542"/>
      <c r="BM44" s="542"/>
      <c r="BN44" s="542"/>
      <c r="BO44" s="542"/>
      <c r="BP44" s="542"/>
      <c r="BQ44" s="542"/>
      <c r="BR44" s="542"/>
      <c r="BS44" s="542"/>
      <c r="BT44" s="542"/>
      <c r="BU44" s="542"/>
      <c r="BV44" s="542"/>
      <c r="BW44" s="202"/>
      <c r="BX44" s="178"/>
    </row>
    <row r="45" spans="1:76" ht="12.75" customHeight="1">
      <c r="A45" s="178"/>
      <c r="B45" s="203"/>
      <c r="C45" s="542"/>
      <c r="D45" s="542"/>
      <c r="E45" s="542"/>
      <c r="F45" s="542"/>
      <c r="G45" s="542"/>
      <c r="H45" s="542"/>
      <c r="I45" s="542"/>
      <c r="J45" s="542"/>
      <c r="K45" s="542"/>
      <c r="L45" s="542"/>
      <c r="M45" s="542"/>
      <c r="N45" s="542"/>
      <c r="O45" s="542"/>
      <c r="P45" s="542"/>
      <c r="Q45" s="542"/>
      <c r="R45" s="542"/>
      <c r="S45" s="542"/>
      <c r="T45" s="542"/>
      <c r="U45" s="542"/>
      <c r="V45" s="542"/>
      <c r="W45" s="542"/>
      <c r="X45" s="542"/>
      <c r="Y45" s="542"/>
      <c r="Z45" s="542"/>
      <c r="AA45" s="542"/>
      <c r="AB45" s="542"/>
      <c r="AC45" s="542"/>
      <c r="AD45" s="542"/>
      <c r="AE45" s="542"/>
      <c r="AF45" s="542"/>
      <c r="AG45" s="542"/>
      <c r="AH45" s="542"/>
      <c r="AI45" s="542"/>
      <c r="AJ45" s="542"/>
      <c r="AK45" s="542"/>
      <c r="AL45" s="542"/>
      <c r="AM45" s="542"/>
      <c r="AN45" s="542"/>
      <c r="AO45" s="542"/>
      <c r="AP45" s="542"/>
      <c r="AQ45" s="542"/>
      <c r="AR45" s="542"/>
      <c r="AS45" s="542"/>
      <c r="AT45" s="542"/>
      <c r="AU45" s="542"/>
      <c r="AV45" s="542"/>
      <c r="AW45" s="542"/>
      <c r="AX45" s="542"/>
      <c r="AY45" s="542"/>
      <c r="AZ45" s="542"/>
      <c r="BA45" s="542"/>
      <c r="BB45" s="542"/>
      <c r="BC45" s="542"/>
      <c r="BD45" s="542"/>
      <c r="BE45" s="542"/>
      <c r="BF45" s="542"/>
      <c r="BG45" s="542"/>
      <c r="BH45" s="542"/>
      <c r="BI45" s="542"/>
      <c r="BJ45" s="542"/>
      <c r="BK45" s="542"/>
      <c r="BL45" s="542"/>
      <c r="BM45" s="542"/>
      <c r="BN45" s="542"/>
      <c r="BO45" s="542"/>
      <c r="BP45" s="542"/>
      <c r="BQ45" s="542"/>
      <c r="BR45" s="542"/>
      <c r="BS45" s="542"/>
      <c r="BT45" s="542"/>
      <c r="BU45" s="542"/>
      <c r="BV45" s="542"/>
      <c r="BW45" s="202"/>
      <c r="BX45" s="178"/>
    </row>
    <row r="46" spans="1:76" ht="12.75" customHeight="1">
      <c r="A46" s="178"/>
      <c r="B46" s="203"/>
      <c r="C46" s="542"/>
      <c r="D46" s="542"/>
      <c r="E46" s="542"/>
      <c r="F46" s="542"/>
      <c r="G46" s="542"/>
      <c r="H46" s="542"/>
      <c r="I46" s="542"/>
      <c r="J46" s="542"/>
      <c r="K46" s="542"/>
      <c r="L46" s="542"/>
      <c r="M46" s="542"/>
      <c r="N46" s="542"/>
      <c r="O46" s="542"/>
      <c r="P46" s="542"/>
      <c r="Q46" s="542"/>
      <c r="R46" s="542"/>
      <c r="S46" s="542"/>
      <c r="T46" s="542"/>
      <c r="U46" s="542"/>
      <c r="V46" s="542"/>
      <c r="W46" s="542"/>
      <c r="X46" s="542"/>
      <c r="Y46" s="542"/>
      <c r="Z46" s="542"/>
      <c r="AA46" s="542"/>
      <c r="AB46" s="542"/>
      <c r="AC46" s="542"/>
      <c r="AD46" s="542"/>
      <c r="AE46" s="542"/>
      <c r="AF46" s="542"/>
      <c r="AG46" s="542"/>
      <c r="AH46" s="542"/>
      <c r="AI46" s="542"/>
      <c r="AJ46" s="542"/>
      <c r="AK46" s="542"/>
      <c r="AL46" s="542"/>
      <c r="AM46" s="542"/>
      <c r="AN46" s="542"/>
      <c r="AO46" s="542"/>
      <c r="AP46" s="542"/>
      <c r="AQ46" s="542"/>
      <c r="AR46" s="542"/>
      <c r="AS46" s="542"/>
      <c r="AT46" s="542"/>
      <c r="AU46" s="542"/>
      <c r="AV46" s="542"/>
      <c r="AW46" s="542"/>
      <c r="AX46" s="542"/>
      <c r="AY46" s="542"/>
      <c r="AZ46" s="542"/>
      <c r="BA46" s="542"/>
      <c r="BB46" s="542"/>
      <c r="BC46" s="542"/>
      <c r="BD46" s="542"/>
      <c r="BE46" s="542"/>
      <c r="BF46" s="542"/>
      <c r="BG46" s="542"/>
      <c r="BH46" s="542"/>
      <c r="BI46" s="542"/>
      <c r="BJ46" s="542"/>
      <c r="BK46" s="542"/>
      <c r="BL46" s="542"/>
      <c r="BM46" s="542"/>
      <c r="BN46" s="542"/>
      <c r="BO46" s="542"/>
      <c r="BP46" s="542"/>
      <c r="BQ46" s="542"/>
      <c r="BR46" s="542"/>
      <c r="BS46" s="542"/>
      <c r="BT46" s="542"/>
      <c r="BU46" s="542"/>
      <c r="BV46" s="542"/>
      <c r="BW46" s="202"/>
      <c r="BX46" s="178"/>
    </row>
    <row r="47" spans="1:76" ht="12.75" customHeight="1">
      <c r="A47" s="178"/>
      <c r="B47" s="203"/>
      <c r="C47" s="542"/>
      <c r="D47" s="542"/>
      <c r="E47" s="542"/>
      <c r="F47" s="542"/>
      <c r="G47" s="542"/>
      <c r="H47" s="542"/>
      <c r="I47" s="542"/>
      <c r="J47" s="542"/>
      <c r="K47" s="542"/>
      <c r="L47" s="542"/>
      <c r="M47" s="542"/>
      <c r="N47" s="542"/>
      <c r="O47" s="542"/>
      <c r="P47" s="542"/>
      <c r="Q47" s="542"/>
      <c r="R47" s="542"/>
      <c r="S47" s="542"/>
      <c r="T47" s="542"/>
      <c r="U47" s="542"/>
      <c r="V47" s="542"/>
      <c r="W47" s="542"/>
      <c r="X47" s="542"/>
      <c r="Y47" s="542"/>
      <c r="Z47" s="542"/>
      <c r="AA47" s="542"/>
      <c r="AB47" s="542"/>
      <c r="AC47" s="542"/>
      <c r="AD47" s="542"/>
      <c r="AE47" s="542"/>
      <c r="AF47" s="542"/>
      <c r="AG47" s="542"/>
      <c r="AH47" s="542"/>
      <c r="AI47" s="542"/>
      <c r="AJ47" s="542"/>
      <c r="AK47" s="542"/>
      <c r="AL47" s="542"/>
      <c r="AM47" s="542"/>
      <c r="AN47" s="542"/>
      <c r="AO47" s="542"/>
      <c r="AP47" s="542"/>
      <c r="AQ47" s="542"/>
      <c r="AR47" s="542"/>
      <c r="AS47" s="542"/>
      <c r="AT47" s="542"/>
      <c r="AU47" s="542"/>
      <c r="AV47" s="542"/>
      <c r="AW47" s="542"/>
      <c r="AX47" s="542"/>
      <c r="AY47" s="542"/>
      <c r="AZ47" s="542"/>
      <c r="BA47" s="542"/>
      <c r="BB47" s="542"/>
      <c r="BC47" s="542"/>
      <c r="BD47" s="542"/>
      <c r="BE47" s="542"/>
      <c r="BF47" s="542"/>
      <c r="BG47" s="542"/>
      <c r="BH47" s="542"/>
      <c r="BI47" s="542"/>
      <c r="BJ47" s="542"/>
      <c r="BK47" s="542"/>
      <c r="BL47" s="542"/>
      <c r="BM47" s="542"/>
      <c r="BN47" s="542"/>
      <c r="BO47" s="542"/>
      <c r="BP47" s="542"/>
      <c r="BQ47" s="542"/>
      <c r="BR47" s="542"/>
      <c r="BS47" s="542"/>
      <c r="BT47" s="542"/>
      <c r="BU47" s="542"/>
      <c r="BV47" s="542"/>
      <c r="BW47" s="202"/>
      <c r="BX47" s="178"/>
    </row>
    <row r="48" spans="1:76" ht="12.75" customHeight="1">
      <c r="A48" s="178"/>
      <c r="B48" s="203"/>
      <c r="C48" s="542"/>
      <c r="D48" s="542"/>
      <c r="E48" s="542"/>
      <c r="F48" s="542"/>
      <c r="G48" s="542"/>
      <c r="H48" s="542"/>
      <c r="I48" s="542"/>
      <c r="J48" s="542"/>
      <c r="K48" s="542"/>
      <c r="L48" s="542"/>
      <c r="M48" s="542"/>
      <c r="N48" s="542"/>
      <c r="O48" s="542"/>
      <c r="P48" s="542"/>
      <c r="Q48" s="542"/>
      <c r="R48" s="542"/>
      <c r="S48" s="542"/>
      <c r="T48" s="542"/>
      <c r="U48" s="542"/>
      <c r="V48" s="542"/>
      <c r="W48" s="542"/>
      <c r="X48" s="542"/>
      <c r="Y48" s="542"/>
      <c r="Z48" s="542"/>
      <c r="AA48" s="542"/>
      <c r="AB48" s="542"/>
      <c r="AC48" s="542"/>
      <c r="AD48" s="542"/>
      <c r="AE48" s="542"/>
      <c r="AF48" s="542"/>
      <c r="AG48" s="542"/>
      <c r="AH48" s="542"/>
      <c r="AI48" s="542"/>
      <c r="AJ48" s="542"/>
      <c r="AK48" s="542"/>
      <c r="AL48" s="542"/>
      <c r="AM48" s="542"/>
      <c r="AN48" s="542"/>
      <c r="AO48" s="542"/>
      <c r="AP48" s="542"/>
      <c r="AQ48" s="542"/>
      <c r="AR48" s="542"/>
      <c r="AS48" s="542"/>
      <c r="AT48" s="542"/>
      <c r="AU48" s="542"/>
      <c r="AV48" s="542"/>
      <c r="AW48" s="542"/>
      <c r="AX48" s="542"/>
      <c r="AY48" s="542"/>
      <c r="AZ48" s="542"/>
      <c r="BA48" s="542"/>
      <c r="BB48" s="542"/>
      <c r="BC48" s="542"/>
      <c r="BD48" s="542"/>
      <c r="BE48" s="542"/>
      <c r="BF48" s="542"/>
      <c r="BG48" s="542"/>
      <c r="BH48" s="542"/>
      <c r="BI48" s="542"/>
      <c r="BJ48" s="542"/>
      <c r="BK48" s="542"/>
      <c r="BL48" s="542"/>
      <c r="BM48" s="542"/>
      <c r="BN48" s="542"/>
      <c r="BO48" s="542"/>
      <c r="BP48" s="542"/>
      <c r="BQ48" s="542"/>
      <c r="BR48" s="542"/>
      <c r="BS48" s="542"/>
      <c r="BT48" s="542"/>
      <c r="BU48" s="542"/>
      <c r="BV48" s="542"/>
      <c r="BW48" s="202"/>
      <c r="BX48" s="178"/>
    </row>
    <row r="49" spans="1:76" ht="12.75" customHeight="1">
      <c r="A49" s="178"/>
      <c r="B49" s="203"/>
      <c r="C49" s="542"/>
      <c r="D49" s="542"/>
      <c r="E49" s="542"/>
      <c r="F49" s="542"/>
      <c r="G49" s="542"/>
      <c r="H49" s="542"/>
      <c r="I49" s="542"/>
      <c r="J49" s="542"/>
      <c r="K49" s="542"/>
      <c r="L49" s="542"/>
      <c r="M49" s="542"/>
      <c r="N49" s="542"/>
      <c r="O49" s="542"/>
      <c r="P49" s="542"/>
      <c r="Q49" s="542"/>
      <c r="R49" s="542"/>
      <c r="S49" s="542"/>
      <c r="T49" s="542"/>
      <c r="U49" s="542"/>
      <c r="V49" s="542"/>
      <c r="W49" s="542"/>
      <c r="X49" s="542"/>
      <c r="Y49" s="542"/>
      <c r="Z49" s="542"/>
      <c r="AA49" s="542"/>
      <c r="AB49" s="542"/>
      <c r="AC49" s="542"/>
      <c r="AD49" s="542"/>
      <c r="AE49" s="542"/>
      <c r="AF49" s="542"/>
      <c r="AG49" s="542"/>
      <c r="AH49" s="542"/>
      <c r="AI49" s="542"/>
      <c r="AJ49" s="542"/>
      <c r="AK49" s="542"/>
      <c r="AL49" s="542"/>
      <c r="AM49" s="542"/>
      <c r="AN49" s="542"/>
      <c r="AO49" s="542"/>
      <c r="AP49" s="542"/>
      <c r="AQ49" s="542"/>
      <c r="AR49" s="542"/>
      <c r="AS49" s="542"/>
      <c r="AT49" s="542"/>
      <c r="AU49" s="542"/>
      <c r="AV49" s="542"/>
      <c r="AW49" s="542"/>
      <c r="AX49" s="542"/>
      <c r="AY49" s="542"/>
      <c r="AZ49" s="542"/>
      <c r="BA49" s="542"/>
      <c r="BB49" s="542"/>
      <c r="BC49" s="542"/>
      <c r="BD49" s="542"/>
      <c r="BE49" s="542"/>
      <c r="BF49" s="542"/>
      <c r="BG49" s="542"/>
      <c r="BH49" s="542"/>
      <c r="BI49" s="542"/>
      <c r="BJ49" s="542"/>
      <c r="BK49" s="542"/>
      <c r="BL49" s="542"/>
      <c r="BM49" s="542"/>
      <c r="BN49" s="542"/>
      <c r="BO49" s="542"/>
      <c r="BP49" s="542"/>
      <c r="BQ49" s="542"/>
      <c r="BR49" s="542"/>
      <c r="BS49" s="542"/>
      <c r="BT49" s="542"/>
      <c r="BU49" s="542"/>
      <c r="BV49" s="542"/>
      <c r="BW49" s="202"/>
      <c r="BX49" s="178"/>
    </row>
    <row r="50" spans="1:76" ht="12.75" customHeight="1">
      <c r="A50" s="178"/>
      <c r="B50" s="203"/>
      <c r="C50" s="542"/>
      <c r="D50" s="542"/>
      <c r="E50" s="542"/>
      <c r="F50" s="542"/>
      <c r="G50" s="542"/>
      <c r="H50" s="542"/>
      <c r="I50" s="542"/>
      <c r="J50" s="542"/>
      <c r="K50" s="542"/>
      <c r="L50" s="542"/>
      <c r="M50" s="542"/>
      <c r="N50" s="542"/>
      <c r="O50" s="542"/>
      <c r="P50" s="542"/>
      <c r="Q50" s="542"/>
      <c r="R50" s="542"/>
      <c r="S50" s="542"/>
      <c r="T50" s="542"/>
      <c r="U50" s="542"/>
      <c r="V50" s="542"/>
      <c r="W50" s="542"/>
      <c r="X50" s="542"/>
      <c r="Y50" s="542"/>
      <c r="Z50" s="542"/>
      <c r="AA50" s="542"/>
      <c r="AB50" s="542"/>
      <c r="AC50" s="542"/>
      <c r="AD50" s="542"/>
      <c r="AE50" s="542"/>
      <c r="AF50" s="542"/>
      <c r="AG50" s="542"/>
      <c r="AH50" s="542"/>
      <c r="AI50" s="542"/>
      <c r="AJ50" s="542"/>
      <c r="AK50" s="542"/>
      <c r="AL50" s="542"/>
      <c r="AM50" s="542"/>
      <c r="AN50" s="542"/>
      <c r="AO50" s="542"/>
      <c r="AP50" s="542"/>
      <c r="AQ50" s="542"/>
      <c r="AR50" s="542"/>
      <c r="AS50" s="542"/>
      <c r="AT50" s="542"/>
      <c r="AU50" s="542"/>
      <c r="AV50" s="542"/>
      <c r="AW50" s="542"/>
      <c r="AX50" s="542"/>
      <c r="AY50" s="542"/>
      <c r="AZ50" s="542"/>
      <c r="BA50" s="542"/>
      <c r="BB50" s="542"/>
      <c r="BC50" s="542"/>
      <c r="BD50" s="542"/>
      <c r="BE50" s="542"/>
      <c r="BF50" s="542"/>
      <c r="BG50" s="542"/>
      <c r="BH50" s="542"/>
      <c r="BI50" s="542"/>
      <c r="BJ50" s="542"/>
      <c r="BK50" s="542"/>
      <c r="BL50" s="542"/>
      <c r="BM50" s="542"/>
      <c r="BN50" s="542"/>
      <c r="BO50" s="542"/>
      <c r="BP50" s="542"/>
      <c r="BQ50" s="542"/>
      <c r="BR50" s="542"/>
      <c r="BS50" s="542"/>
      <c r="BT50" s="542"/>
      <c r="BU50" s="542"/>
      <c r="BV50" s="542"/>
      <c r="BW50" s="202"/>
      <c r="BX50" s="178"/>
    </row>
    <row r="51" spans="1:76" ht="12.75" customHeight="1">
      <c r="A51" s="178"/>
      <c r="B51" s="203"/>
      <c r="C51" s="542"/>
      <c r="D51" s="542"/>
      <c r="E51" s="542"/>
      <c r="F51" s="542"/>
      <c r="G51" s="542"/>
      <c r="H51" s="542"/>
      <c r="I51" s="542"/>
      <c r="J51" s="542"/>
      <c r="K51" s="542"/>
      <c r="L51" s="542"/>
      <c r="M51" s="542"/>
      <c r="N51" s="542"/>
      <c r="O51" s="542"/>
      <c r="P51" s="542"/>
      <c r="Q51" s="542"/>
      <c r="R51" s="542"/>
      <c r="S51" s="542"/>
      <c r="T51" s="542"/>
      <c r="U51" s="542"/>
      <c r="V51" s="542"/>
      <c r="W51" s="542"/>
      <c r="X51" s="542"/>
      <c r="Y51" s="542"/>
      <c r="Z51" s="542"/>
      <c r="AA51" s="542"/>
      <c r="AB51" s="542"/>
      <c r="AC51" s="542"/>
      <c r="AD51" s="542"/>
      <c r="AE51" s="542"/>
      <c r="AF51" s="542"/>
      <c r="AG51" s="542"/>
      <c r="AH51" s="542"/>
      <c r="AI51" s="542"/>
      <c r="AJ51" s="542"/>
      <c r="AK51" s="542"/>
      <c r="AL51" s="542"/>
      <c r="AM51" s="542"/>
      <c r="AN51" s="542"/>
      <c r="AO51" s="542"/>
      <c r="AP51" s="542"/>
      <c r="AQ51" s="542"/>
      <c r="AR51" s="542"/>
      <c r="AS51" s="542"/>
      <c r="AT51" s="542"/>
      <c r="AU51" s="542"/>
      <c r="AV51" s="542"/>
      <c r="AW51" s="542"/>
      <c r="AX51" s="542"/>
      <c r="AY51" s="542"/>
      <c r="AZ51" s="542"/>
      <c r="BA51" s="542"/>
      <c r="BB51" s="542"/>
      <c r="BC51" s="542"/>
      <c r="BD51" s="542"/>
      <c r="BE51" s="542"/>
      <c r="BF51" s="542"/>
      <c r="BG51" s="542"/>
      <c r="BH51" s="542"/>
      <c r="BI51" s="542"/>
      <c r="BJ51" s="542"/>
      <c r="BK51" s="542"/>
      <c r="BL51" s="542"/>
      <c r="BM51" s="542"/>
      <c r="BN51" s="542"/>
      <c r="BO51" s="542"/>
      <c r="BP51" s="542"/>
      <c r="BQ51" s="542"/>
      <c r="BR51" s="542"/>
      <c r="BS51" s="542"/>
      <c r="BT51" s="542"/>
      <c r="BU51" s="542"/>
      <c r="BV51" s="542"/>
      <c r="BW51" s="202"/>
      <c r="BX51" s="178"/>
    </row>
    <row r="52" spans="1:76" ht="12.75" customHeight="1">
      <c r="A52" s="178"/>
      <c r="B52" s="203"/>
      <c r="C52" s="542"/>
      <c r="D52" s="542"/>
      <c r="E52" s="542"/>
      <c r="F52" s="542"/>
      <c r="G52" s="542"/>
      <c r="H52" s="542"/>
      <c r="I52" s="542"/>
      <c r="J52" s="542"/>
      <c r="K52" s="542"/>
      <c r="L52" s="542"/>
      <c r="M52" s="542"/>
      <c r="N52" s="542"/>
      <c r="O52" s="542"/>
      <c r="P52" s="542"/>
      <c r="Q52" s="542"/>
      <c r="R52" s="542"/>
      <c r="S52" s="542"/>
      <c r="T52" s="542"/>
      <c r="U52" s="542"/>
      <c r="V52" s="542"/>
      <c r="W52" s="542"/>
      <c r="X52" s="542"/>
      <c r="Y52" s="542"/>
      <c r="Z52" s="542"/>
      <c r="AA52" s="542"/>
      <c r="AB52" s="542"/>
      <c r="AC52" s="542"/>
      <c r="AD52" s="542"/>
      <c r="AE52" s="542"/>
      <c r="AF52" s="542"/>
      <c r="AG52" s="542"/>
      <c r="AH52" s="542"/>
      <c r="AI52" s="542"/>
      <c r="AJ52" s="542"/>
      <c r="AK52" s="542"/>
      <c r="AL52" s="542"/>
      <c r="AM52" s="542"/>
      <c r="AN52" s="542"/>
      <c r="AO52" s="542"/>
      <c r="AP52" s="542"/>
      <c r="AQ52" s="542"/>
      <c r="AR52" s="542"/>
      <c r="AS52" s="542"/>
      <c r="AT52" s="542"/>
      <c r="AU52" s="542"/>
      <c r="AV52" s="542"/>
      <c r="AW52" s="542"/>
      <c r="AX52" s="542"/>
      <c r="AY52" s="542"/>
      <c r="AZ52" s="542"/>
      <c r="BA52" s="542"/>
      <c r="BB52" s="542"/>
      <c r="BC52" s="542"/>
      <c r="BD52" s="542"/>
      <c r="BE52" s="542"/>
      <c r="BF52" s="542"/>
      <c r="BG52" s="542"/>
      <c r="BH52" s="542"/>
      <c r="BI52" s="542"/>
      <c r="BJ52" s="542"/>
      <c r="BK52" s="542"/>
      <c r="BL52" s="542"/>
      <c r="BM52" s="542"/>
      <c r="BN52" s="542"/>
      <c r="BO52" s="542"/>
      <c r="BP52" s="542"/>
      <c r="BQ52" s="542"/>
      <c r="BR52" s="542"/>
      <c r="BS52" s="542"/>
      <c r="BT52" s="542"/>
      <c r="BU52" s="542"/>
      <c r="BV52" s="542"/>
      <c r="BW52" s="202"/>
      <c r="BX52" s="178"/>
    </row>
    <row r="53" spans="1:76" ht="12.75" customHeight="1">
      <c r="A53" s="178"/>
      <c r="B53" s="203"/>
      <c r="C53" s="542"/>
      <c r="D53" s="542"/>
      <c r="E53" s="542"/>
      <c r="F53" s="542"/>
      <c r="G53" s="542"/>
      <c r="H53" s="542"/>
      <c r="I53" s="542"/>
      <c r="J53" s="542"/>
      <c r="K53" s="542"/>
      <c r="L53" s="542"/>
      <c r="M53" s="542"/>
      <c r="N53" s="542"/>
      <c r="O53" s="542"/>
      <c r="P53" s="542"/>
      <c r="Q53" s="542"/>
      <c r="R53" s="542"/>
      <c r="S53" s="542"/>
      <c r="T53" s="542"/>
      <c r="U53" s="542"/>
      <c r="V53" s="542"/>
      <c r="W53" s="542"/>
      <c r="X53" s="542"/>
      <c r="Y53" s="542"/>
      <c r="Z53" s="542"/>
      <c r="AA53" s="542"/>
      <c r="AB53" s="542"/>
      <c r="AC53" s="542"/>
      <c r="AD53" s="542"/>
      <c r="AE53" s="542"/>
      <c r="AF53" s="542"/>
      <c r="AG53" s="542"/>
      <c r="AH53" s="542"/>
      <c r="AI53" s="542"/>
      <c r="AJ53" s="542"/>
      <c r="AK53" s="542"/>
      <c r="AL53" s="542"/>
      <c r="AM53" s="542"/>
      <c r="AN53" s="542"/>
      <c r="AO53" s="542"/>
      <c r="AP53" s="542"/>
      <c r="AQ53" s="542"/>
      <c r="AR53" s="542"/>
      <c r="AS53" s="542"/>
      <c r="AT53" s="542"/>
      <c r="AU53" s="542"/>
      <c r="AV53" s="542"/>
      <c r="AW53" s="542"/>
      <c r="AX53" s="542"/>
      <c r="AY53" s="542"/>
      <c r="AZ53" s="542"/>
      <c r="BA53" s="542"/>
      <c r="BB53" s="542"/>
      <c r="BC53" s="542"/>
      <c r="BD53" s="542"/>
      <c r="BE53" s="542"/>
      <c r="BF53" s="542"/>
      <c r="BG53" s="542"/>
      <c r="BH53" s="542"/>
      <c r="BI53" s="542"/>
      <c r="BJ53" s="542"/>
      <c r="BK53" s="542"/>
      <c r="BL53" s="542"/>
      <c r="BM53" s="542"/>
      <c r="BN53" s="542"/>
      <c r="BO53" s="542"/>
      <c r="BP53" s="542"/>
      <c r="BQ53" s="542"/>
      <c r="BR53" s="542"/>
      <c r="BS53" s="542"/>
      <c r="BT53" s="542"/>
      <c r="BU53" s="542"/>
      <c r="BV53" s="542"/>
      <c r="BW53" s="202"/>
      <c r="BX53" s="178"/>
    </row>
    <row r="54" spans="1:76" ht="12.75" customHeight="1">
      <c r="A54" s="178"/>
      <c r="B54" s="203"/>
      <c r="C54" s="542"/>
      <c r="D54" s="542"/>
      <c r="E54" s="542"/>
      <c r="F54" s="542"/>
      <c r="G54" s="542"/>
      <c r="H54" s="542"/>
      <c r="I54" s="542"/>
      <c r="J54" s="542"/>
      <c r="K54" s="542"/>
      <c r="L54" s="542"/>
      <c r="M54" s="542"/>
      <c r="N54" s="542"/>
      <c r="O54" s="542"/>
      <c r="P54" s="542"/>
      <c r="Q54" s="542"/>
      <c r="R54" s="542"/>
      <c r="S54" s="542"/>
      <c r="T54" s="542"/>
      <c r="U54" s="542"/>
      <c r="V54" s="542"/>
      <c r="W54" s="542"/>
      <c r="X54" s="542"/>
      <c r="Y54" s="542"/>
      <c r="Z54" s="542"/>
      <c r="AA54" s="542"/>
      <c r="AB54" s="542"/>
      <c r="AC54" s="542"/>
      <c r="AD54" s="542"/>
      <c r="AE54" s="542"/>
      <c r="AF54" s="542"/>
      <c r="AG54" s="542"/>
      <c r="AH54" s="542"/>
      <c r="AI54" s="542"/>
      <c r="AJ54" s="542"/>
      <c r="AK54" s="542"/>
      <c r="AL54" s="542"/>
      <c r="AM54" s="542"/>
      <c r="AN54" s="542"/>
      <c r="AO54" s="542"/>
      <c r="AP54" s="542"/>
      <c r="AQ54" s="542"/>
      <c r="AR54" s="542"/>
      <c r="AS54" s="542"/>
      <c r="AT54" s="542"/>
      <c r="AU54" s="542"/>
      <c r="AV54" s="542"/>
      <c r="AW54" s="542"/>
      <c r="AX54" s="542"/>
      <c r="AY54" s="542"/>
      <c r="AZ54" s="542"/>
      <c r="BA54" s="542"/>
      <c r="BB54" s="542"/>
      <c r="BC54" s="542"/>
      <c r="BD54" s="542"/>
      <c r="BE54" s="542"/>
      <c r="BF54" s="542"/>
      <c r="BG54" s="542"/>
      <c r="BH54" s="542"/>
      <c r="BI54" s="542"/>
      <c r="BJ54" s="542"/>
      <c r="BK54" s="542"/>
      <c r="BL54" s="542"/>
      <c r="BM54" s="542"/>
      <c r="BN54" s="542"/>
      <c r="BO54" s="542"/>
      <c r="BP54" s="542"/>
      <c r="BQ54" s="542"/>
      <c r="BR54" s="542"/>
      <c r="BS54" s="542"/>
      <c r="BT54" s="542"/>
      <c r="BU54" s="542"/>
      <c r="BV54" s="542"/>
      <c r="BW54" s="202"/>
      <c r="BX54" s="178"/>
    </row>
    <row r="55" spans="1:76" ht="12.75" customHeight="1">
      <c r="A55" s="178"/>
      <c r="B55" s="203"/>
      <c r="C55" s="542"/>
      <c r="D55" s="542"/>
      <c r="E55" s="542"/>
      <c r="F55" s="542"/>
      <c r="G55" s="542"/>
      <c r="H55" s="542"/>
      <c r="I55" s="542"/>
      <c r="J55" s="542"/>
      <c r="K55" s="542"/>
      <c r="L55" s="542"/>
      <c r="M55" s="542"/>
      <c r="N55" s="542"/>
      <c r="O55" s="542"/>
      <c r="P55" s="542"/>
      <c r="Q55" s="542"/>
      <c r="R55" s="542"/>
      <c r="S55" s="542"/>
      <c r="T55" s="542"/>
      <c r="U55" s="542"/>
      <c r="V55" s="542"/>
      <c r="W55" s="542"/>
      <c r="X55" s="542"/>
      <c r="Y55" s="542"/>
      <c r="Z55" s="542"/>
      <c r="AA55" s="542"/>
      <c r="AB55" s="542"/>
      <c r="AC55" s="542"/>
      <c r="AD55" s="542"/>
      <c r="AE55" s="542"/>
      <c r="AF55" s="542"/>
      <c r="AG55" s="542"/>
      <c r="AH55" s="542"/>
      <c r="AI55" s="542"/>
      <c r="AJ55" s="542"/>
      <c r="AK55" s="542"/>
      <c r="AL55" s="542"/>
      <c r="AM55" s="542"/>
      <c r="AN55" s="542"/>
      <c r="AO55" s="542"/>
      <c r="AP55" s="542"/>
      <c r="AQ55" s="542"/>
      <c r="AR55" s="542"/>
      <c r="AS55" s="542"/>
      <c r="AT55" s="542"/>
      <c r="AU55" s="542"/>
      <c r="AV55" s="542"/>
      <c r="AW55" s="542"/>
      <c r="AX55" s="542"/>
      <c r="AY55" s="542"/>
      <c r="AZ55" s="542"/>
      <c r="BA55" s="542"/>
      <c r="BB55" s="542"/>
      <c r="BC55" s="542"/>
      <c r="BD55" s="542"/>
      <c r="BE55" s="542"/>
      <c r="BF55" s="542"/>
      <c r="BG55" s="542"/>
      <c r="BH55" s="542"/>
      <c r="BI55" s="542"/>
      <c r="BJ55" s="542"/>
      <c r="BK55" s="542"/>
      <c r="BL55" s="542"/>
      <c r="BM55" s="542"/>
      <c r="BN55" s="542"/>
      <c r="BO55" s="542"/>
      <c r="BP55" s="542"/>
      <c r="BQ55" s="542"/>
      <c r="BR55" s="542"/>
      <c r="BS55" s="542"/>
      <c r="BT55" s="542"/>
      <c r="BU55" s="542"/>
      <c r="BV55" s="542"/>
      <c r="BW55" s="202"/>
      <c r="BX55" s="178"/>
    </row>
    <row r="56" spans="1:76" ht="12.75" customHeight="1">
      <c r="A56" s="178"/>
      <c r="B56" s="203"/>
      <c r="C56" s="542"/>
      <c r="D56" s="542"/>
      <c r="E56" s="542"/>
      <c r="F56" s="542"/>
      <c r="G56" s="542"/>
      <c r="H56" s="542"/>
      <c r="I56" s="542"/>
      <c r="J56" s="542"/>
      <c r="K56" s="542"/>
      <c r="L56" s="542"/>
      <c r="M56" s="542"/>
      <c r="N56" s="542"/>
      <c r="O56" s="542"/>
      <c r="P56" s="542"/>
      <c r="Q56" s="542"/>
      <c r="R56" s="542"/>
      <c r="S56" s="542"/>
      <c r="T56" s="542"/>
      <c r="U56" s="542"/>
      <c r="V56" s="542"/>
      <c r="W56" s="542"/>
      <c r="X56" s="542"/>
      <c r="Y56" s="542"/>
      <c r="Z56" s="542"/>
      <c r="AA56" s="542"/>
      <c r="AB56" s="542"/>
      <c r="AC56" s="542"/>
      <c r="AD56" s="542"/>
      <c r="AE56" s="542"/>
      <c r="AF56" s="542"/>
      <c r="AG56" s="542"/>
      <c r="AH56" s="542"/>
      <c r="AI56" s="542"/>
      <c r="AJ56" s="542"/>
      <c r="AK56" s="542"/>
      <c r="AL56" s="542"/>
      <c r="AM56" s="542"/>
      <c r="AN56" s="542"/>
      <c r="AO56" s="542"/>
      <c r="AP56" s="542"/>
      <c r="AQ56" s="542"/>
      <c r="AR56" s="542"/>
      <c r="AS56" s="542"/>
      <c r="AT56" s="542"/>
      <c r="AU56" s="542"/>
      <c r="AV56" s="542"/>
      <c r="AW56" s="542"/>
      <c r="AX56" s="542"/>
      <c r="AY56" s="542"/>
      <c r="AZ56" s="542"/>
      <c r="BA56" s="542"/>
      <c r="BB56" s="542"/>
      <c r="BC56" s="542"/>
      <c r="BD56" s="542"/>
      <c r="BE56" s="542"/>
      <c r="BF56" s="542"/>
      <c r="BG56" s="542"/>
      <c r="BH56" s="542"/>
      <c r="BI56" s="542"/>
      <c r="BJ56" s="542"/>
      <c r="BK56" s="542"/>
      <c r="BL56" s="542"/>
      <c r="BM56" s="542"/>
      <c r="BN56" s="542"/>
      <c r="BO56" s="542"/>
      <c r="BP56" s="542"/>
      <c r="BQ56" s="542"/>
      <c r="BR56" s="542"/>
      <c r="BS56" s="542"/>
      <c r="BT56" s="542"/>
      <c r="BU56" s="542"/>
      <c r="BV56" s="542"/>
      <c r="BW56" s="202"/>
      <c r="BX56" s="178"/>
    </row>
    <row r="57" spans="1:76" ht="12.75" customHeight="1">
      <c r="A57" s="178"/>
      <c r="B57" s="203"/>
      <c r="C57" s="542"/>
      <c r="D57" s="542"/>
      <c r="E57" s="542"/>
      <c r="F57" s="542"/>
      <c r="G57" s="542"/>
      <c r="H57" s="542"/>
      <c r="I57" s="542"/>
      <c r="J57" s="542"/>
      <c r="K57" s="542"/>
      <c r="L57" s="542"/>
      <c r="M57" s="542"/>
      <c r="N57" s="542"/>
      <c r="O57" s="542"/>
      <c r="P57" s="542"/>
      <c r="Q57" s="542"/>
      <c r="R57" s="542"/>
      <c r="S57" s="542"/>
      <c r="T57" s="542"/>
      <c r="U57" s="542"/>
      <c r="V57" s="542"/>
      <c r="W57" s="542"/>
      <c r="X57" s="542"/>
      <c r="Y57" s="542"/>
      <c r="Z57" s="542"/>
      <c r="AA57" s="542"/>
      <c r="AB57" s="542"/>
      <c r="AC57" s="542"/>
      <c r="AD57" s="542"/>
      <c r="AE57" s="542"/>
      <c r="AF57" s="542"/>
      <c r="AG57" s="542"/>
      <c r="AH57" s="542"/>
      <c r="AI57" s="542"/>
      <c r="AJ57" s="542"/>
      <c r="AK57" s="542"/>
      <c r="AL57" s="542"/>
      <c r="AM57" s="542"/>
      <c r="AN57" s="542"/>
      <c r="AO57" s="542"/>
      <c r="AP57" s="542"/>
      <c r="AQ57" s="542"/>
      <c r="AR57" s="542"/>
      <c r="AS57" s="542"/>
      <c r="AT57" s="542"/>
      <c r="AU57" s="542"/>
      <c r="AV57" s="542"/>
      <c r="AW57" s="542"/>
      <c r="AX57" s="542"/>
      <c r="AY57" s="542"/>
      <c r="AZ57" s="542"/>
      <c r="BA57" s="542"/>
      <c r="BB57" s="542"/>
      <c r="BC57" s="542"/>
      <c r="BD57" s="542"/>
      <c r="BE57" s="542"/>
      <c r="BF57" s="542"/>
      <c r="BG57" s="542"/>
      <c r="BH57" s="542"/>
      <c r="BI57" s="542"/>
      <c r="BJ57" s="542"/>
      <c r="BK57" s="542"/>
      <c r="BL57" s="542"/>
      <c r="BM57" s="542"/>
      <c r="BN57" s="542"/>
      <c r="BO57" s="542"/>
      <c r="BP57" s="542"/>
      <c r="BQ57" s="542"/>
      <c r="BR57" s="542"/>
      <c r="BS57" s="542"/>
      <c r="BT57" s="542"/>
      <c r="BU57" s="542"/>
      <c r="BV57" s="542"/>
      <c r="BW57" s="202"/>
      <c r="BX57" s="178"/>
    </row>
    <row r="58" spans="1:76" ht="12.75" customHeight="1">
      <c r="A58" s="178"/>
      <c r="B58" s="203"/>
      <c r="C58" s="542"/>
      <c r="D58" s="542"/>
      <c r="E58" s="542"/>
      <c r="F58" s="542"/>
      <c r="G58" s="542"/>
      <c r="H58" s="542"/>
      <c r="I58" s="542"/>
      <c r="J58" s="542"/>
      <c r="K58" s="542"/>
      <c r="L58" s="542"/>
      <c r="M58" s="542"/>
      <c r="N58" s="542"/>
      <c r="O58" s="542"/>
      <c r="P58" s="542"/>
      <c r="Q58" s="542"/>
      <c r="R58" s="542"/>
      <c r="S58" s="542"/>
      <c r="T58" s="542"/>
      <c r="U58" s="542"/>
      <c r="V58" s="542"/>
      <c r="W58" s="542"/>
      <c r="X58" s="542"/>
      <c r="Y58" s="542"/>
      <c r="Z58" s="542"/>
      <c r="AA58" s="542"/>
      <c r="AB58" s="542"/>
      <c r="AC58" s="542"/>
      <c r="AD58" s="542"/>
      <c r="AE58" s="542"/>
      <c r="AF58" s="542"/>
      <c r="AG58" s="542"/>
      <c r="AH58" s="542"/>
      <c r="AI58" s="542"/>
      <c r="AJ58" s="542"/>
      <c r="AK58" s="542"/>
      <c r="AL58" s="542"/>
      <c r="AM58" s="542"/>
      <c r="AN58" s="542"/>
      <c r="AO58" s="542"/>
      <c r="AP58" s="542"/>
      <c r="AQ58" s="542"/>
      <c r="AR58" s="542"/>
      <c r="AS58" s="542"/>
      <c r="AT58" s="542"/>
      <c r="AU58" s="542"/>
      <c r="AV58" s="542"/>
      <c r="AW58" s="542"/>
      <c r="AX58" s="542"/>
      <c r="AY58" s="542"/>
      <c r="AZ58" s="542"/>
      <c r="BA58" s="542"/>
      <c r="BB58" s="542"/>
      <c r="BC58" s="542"/>
      <c r="BD58" s="542"/>
      <c r="BE58" s="542"/>
      <c r="BF58" s="542"/>
      <c r="BG58" s="542"/>
      <c r="BH58" s="542"/>
      <c r="BI58" s="542"/>
      <c r="BJ58" s="542"/>
      <c r="BK58" s="542"/>
      <c r="BL58" s="542"/>
      <c r="BM58" s="542"/>
      <c r="BN58" s="542"/>
      <c r="BO58" s="542"/>
      <c r="BP58" s="542"/>
      <c r="BQ58" s="542"/>
      <c r="BR58" s="542"/>
      <c r="BS58" s="542"/>
      <c r="BT58" s="542"/>
      <c r="BU58" s="542"/>
      <c r="BV58" s="542"/>
      <c r="BW58" s="202"/>
      <c r="BX58" s="178"/>
    </row>
    <row r="59" spans="1:76" ht="12.75" customHeight="1" thickBot="1">
      <c r="A59" s="178"/>
      <c r="B59" s="232"/>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8"/>
      <c r="AR59" s="188"/>
      <c r="AS59" s="188"/>
      <c r="AT59" s="188"/>
      <c r="AU59" s="188"/>
      <c r="AV59" s="188"/>
      <c r="AW59" s="188"/>
      <c r="AX59" s="188"/>
      <c r="AY59" s="188"/>
      <c r="AZ59" s="188"/>
      <c r="BA59" s="188"/>
      <c r="BB59" s="188"/>
      <c r="BC59" s="188"/>
      <c r="BD59" s="188"/>
      <c r="BE59" s="188"/>
      <c r="BF59" s="188"/>
      <c r="BG59" s="188"/>
      <c r="BH59" s="188"/>
      <c r="BI59" s="188"/>
      <c r="BJ59" s="188"/>
      <c r="BK59" s="188"/>
      <c r="BL59" s="188"/>
      <c r="BM59" s="188"/>
      <c r="BN59" s="188"/>
      <c r="BO59" s="188"/>
      <c r="BP59" s="188"/>
      <c r="BQ59" s="188"/>
      <c r="BR59" s="188"/>
      <c r="BS59" s="188"/>
      <c r="BT59" s="188"/>
      <c r="BU59" s="188"/>
      <c r="BV59" s="188"/>
      <c r="BW59" s="233"/>
      <c r="BX59" s="178"/>
    </row>
    <row r="60" spans="1:76" ht="12.75" customHeight="1">
      <c r="A60" s="178"/>
      <c r="B60" s="178"/>
      <c r="C60" s="178"/>
      <c r="D60" s="178"/>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G60" s="178"/>
      <c r="AH60" s="178"/>
      <c r="AI60" s="178"/>
      <c r="AJ60" s="178"/>
      <c r="AK60" s="178"/>
      <c r="AL60" s="178"/>
      <c r="AM60" s="178"/>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8"/>
      <c r="BR60" s="178"/>
      <c r="BS60" s="178"/>
      <c r="BT60" s="178"/>
      <c r="BU60" s="178"/>
      <c r="BV60" s="178"/>
      <c r="BW60" s="178"/>
      <c r="BX60" s="178"/>
    </row>
    <row r="61" spans="1:76" ht="12.75" customHeight="1" thickBot="1">
      <c r="A61" s="178"/>
      <c r="B61" s="234" t="s">
        <v>1262</v>
      </c>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78"/>
      <c r="AI61" s="178"/>
      <c r="AJ61" s="178"/>
      <c r="AK61" s="178"/>
      <c r="AL61" s="178"/>
      <c r="AM61" s="178"/>
      <c r="AN61" s="178"/>
      <c r="AO61" s="178"/>
      <c r="AP61" s="178"/>
      <c r="AQ61" s="178"/>
      <c r="AR61" s="178"/>
      <c r="AS61" s="178"/>
      <c r="AT61" s="178"/>
      <c r="AU61" s="178"/>
      <c r="AV61" s="178"/>
      <c r="AW61" s="178"/>
      <c r="AX61" s="178"/>
      <c r="AY61" s="178"/>
      <c r="AZ61" s="178"/>
      <c r="BA61" s="178"/>
      <c r="BB61" s="178"/>
      <c r="BC61" s="178"/>
      <c r="BD61" s="178"/>
      <c r="BE61" s="178"/>
      <c r="BF61" s="178"/>
      <c r="BG61" s="178"/>
      <c r="BH61" s="178"/>
      <c r="BI61" s="178"/>
      <c r="BJ61" s="178"/>
      <c r="BK61" s="178"/>
      <c r="BL61" s="178"/>
      <c r="BM61" s="178"/>
      <c r="BN61" s="178"/>
      <c r="BO61" s="178"/>
      <c r="BP61" s="178"/>
      <c r="BQ61" s="178"/>
      <c r="BR61" s="178"/>
      <c r="BS61" s="178"/>
      <c r="BT61" s="178"/>
      <c r="BU61" s="178"/>
      <c r="BV61" s="178"/>
      <c r="BW61" s="178"/>
      <c r="BX61" s="178"/>
    </row>
    <row r="62" spans="1:76" ht="12.75" customHeight="1">
      <c r="A62" s="178"/>
      <c r="B62" s="189"/>
      <c r="C62" s="190"/>
      <c r="D62" s="190"/>
      <c r="E62" s="190"/>
      <c r="F62" s="190"/>
      <c r="G62" s="190"/>
      <c r="H62" s="190"/>
      <c r="I62" s="190"/>
      <c r="J62" s="190"/>
      <c r="K62" s="191"/>
      <c r="L62" s="191"/>
      <c r="M62" s="191"/>
      <c r="N62" s="191"/>
      <c r="O62" s="191"/>
      <c r="P62" s="191"/>
      <c r="Q62" s="191"/>
      <c r="R62" s="191"/>
      <c r="S62" s="191"/>
      <c r="T62" s="191"/>
      <c r="U62" s="191"/>
      <c r="V62" s="191"/>
      <c r="W62" s="191"/>
      <c r="X62" s="191"/>
      <c r="Y62" s="191"/>
      <c r="Z62" s="235"/>
      <c r="AA62" s="190"/>
      <c r="AB62" s="190"/>
      <c r="AC62" s="190"/>
      <c r="AD62" s="190"/>
      <c r="AE62" s="190"/>
      <c r="AF62" s="190"/>
      <c r="AG62" s="190"/>
      <c r="AH62" s="190"/>
      <c r="AI62" s="190"/>
      <c r="AJ62" s="190"/>
      <c r="AK62" s="191"/>
      <c r="AL62" s="191"/>
      <c r="AM62" s="191"/>
      <c r="AN62" s="191"/>
      <c r="AO62" s="191"/>
      <c r="AP62" s="191"/>
      <c r="AQ62" s="191"/>
      <c r="AR62" s="191"/>
      <c r="AS62" s="191"/>
      <c r="AT62" s="191"/>
      <c r="AU62" s="191"/>
      <c r="AV62" s="191"/>
      <c r="AW62" s="191"/>
      <c r="AX62" s="235"/>
      <c r="AY62" s="190"/>
      <c r="AZ62" s="190"/>
      <c r="BA62" s="190"/>
      <c r="BB62" s="190"/>
      <c r="BC62" s="190"/>
      <c r="BD62" s="190"/>
      <c r="BE62" s="190"/>
      <c r="BF62" s="190"/>
      <c r="BG62" s="190"/>
      <c r="BH62" s="190"/>
      <c r="BI62" s="190"/>
      <c r="BJ62" s="191"/>
      <c r="BK62" s="191"/>
      <c r="BL62" s="191"/>
      <c r="BM62" s="191"/>
      <c r="BN62" s="191"/>
      <c r="BO62" s="191"/>
      <c r="BP62" s="191"/>
      <c r="BQ62" s="191"/>
      <c r="BR62" s="191"/>
      <c r="BS62" s="191"/>
      <c r="BT62" s="191"/>
      <c r="BU62" s="191"/>
      <c r="BV62" s="191"/>
      <c r="BW62" s="192"/>
      <c r="BX62" s="178"/>
    </row>
    <row r="63" spans="1:76" ht="12.75" customHeight="1">
      <c r="A63" s="178"/>
      <c r="B63" s="193" t="s">
        <v>1263</v>
      </c>
      <c r="C63" s="194"/>
      <c r="D63" s="194"/>
      <c r="E63" s="194"/>
      <c r="F63" s="194"/>
      <c r="G63" s="194"/>
      <c r="H63" s="194"/>
      <c r="I63" s="194"/>
      <c r="J63" s="194"/>
      <c r="K63" s="195"/>
      <c r="L63" s="195"/>
      <c r="M63" s="195"/>
      <c r="N63" s="195"/>
      <c r="O63" s="195"/>
      <c r="P63" s="195"/>
      <c r="Q63" s="195"/>
      <c r="R63" s="195"/>
      <c r="S63" s="195"/>
      <c r="T63" s="195"/>
      <c r="U63" s="195"/>
      <c r="V63" s="195"/>
      <c r="W63" s="195"/>
      <c r="X63" s="195"/>
      <c r="Y63" s="195"/>
      <c r="Z63" s="196" t="s">
        <v>1264</v>
      </c>
      <c r="AA63" s="194"/>
      <c r="AB63" s="194"/>
      <c r="AC63" s="194"/>
      <c r="AD63" s="194"/>
      <c r="AE63" s="194"/>
      <c r="AF63" s="194"/>
      <c r="AG63" s="194"/>
      <c r="AH63" s="194"/>
      <c r="AI63" s="194"/>
      <c r="AJ63" s="194"/>
      <c r="AK63" s="195"/>
      <c r="AL63" s="195"/>
      <c r="AM63" s="195"/>
      <c r="AN63" s="195"/>
      <c r="AO63" s="195"/>
      <c r="AP63" s="195"/>
      <c r="AQ63" s="195"/>
      <c r="AR63" s="195"/>
      <c r="AS63" s="195"/>
      <c r="AT63" s="195"/>
      <c r="AU63" s="195"/>
      <c r="AV63" s="195"/>
      <c r="AW63" s="195"/>
      <c r="AX63" s="196" t="s">
        <v>1265</v>
      </c>
      <c r="AY63" s="194"/>
      <c r="AZ63" s="194"/>
      <c r="BA63" s="194"/>
      <c r="BB63" s="194"/>
      <c r="BC63" s="194"/>
      <c r="BD63" s="194"/>
      <c r="BE63" s="194"/>
      <c r="BF63" s="194"/>
      <c r="BG63" s="194"/>
      <c r="BH63" s="194"/>
      <c r="BI63" s="194"/>
      <c r="BJ63" s="195"/>
      <c r="BK63" s="195"/>
      <c r="BL63" s="195"/>
      <c r="BM63" s="195"/>
      <c r="BN63" s="195"/>
      <c r="BO63" s="195"/>
      <c r="BP63" s="195"/>
      <c r="BQ63" s="195"/>
      <c r="BR63" s="195"/>
      <c r="BS63" s="195"/>
      <c r="BT63" s="195"/>
      <c r="BU63" s="195"/>
      <c r="BV63" s="195"/>
      <c r="BW63" s="202"/>
      <c r="BX63" s="178"/>
    </row>
    <row r="64" spans="1:76" ht="12.75" customHeight="1">
      <c r="A64" s="178"/>
      <c r="B64" s="203"/>
      <c r="C64" s="195"/>
      <c r="D64" s="195"/>
      <c r="E64" s="195"/>
      <c r="F64" s="195"/>
      <c r="G64" s="195"/>
      <c r="H64" s="195"/>
      <c r="I64" s="195"/>
      <c r="J64" s="195"/>
      <c r="K64" s="195"/>
      <c r="L64" s="195"/>
      <c r="M64" s="195"/>
      <c r="N64" s="195"/>
      <c r="O64" s="195"/>
      <c r="P64" s="195"/>
      <c r="Q64" s="195"/>
      <c r="R64" s="195"/>
      <c r="S64" s="195"/>
      <c r="T64" s="195"/>
      <c r="U64" s="195"/>
      <c r="V64" s="195"/>
      <c r="W64" s="195"/>
      <c r="X64" s="195"/>
      <c r="Y64" s="195"/>
      <c r="Z64" s="204"/>
      <c r="AA64" s="195"/>
      <c r="AB64" s="195"/>
      <c r="AC64" s="195"/>
      <c r="AD64" s="195"/>
      <c r="AE64" s="195"/>
      <c r="AF64" s="195"/>
      <c r="AG64" s="195"/>
      <c r="AH64" s="195"/>
      <c r="AI64" s="195"/>
      <c r="AJ64" s="195"/>
      <c r="AK64" s="195"/>
      <c r="AL64" s="195"/>
      <c r="AM64" s="195"/>
      <c r="AN64" s="195"/>
      <c r="AO64" s="195"/>
      <c r="AP64" s="195"/>
      <c r="AQ64" s="195"/>
      <c r="AR64" s="195"/>
      <c r="AS64" s="195"/>
      <c r="AT64" s="195"/>
      <c r="AU64" s="195"/>
      <c r="AV64" s="195"/>
      <c r="AW64" s="195"/>
      <c r="AX64" s="204"/>
      <c r="AY64" s="195"/>
      <c r="AZ64" s="195"/>
      <c r="BA64" s="195"/>
      <c r="BB64" s="195"/>
      <c r="BC64" s="195"/>
      <c r="BD64" s="195"/>
      <c r="BE64" s="195"/>
      <c r="BF64" s="195"/>
      <c r="BG64" s="195"/>
      <c r="BH64" s="195"/>
      <c r="BI64" s="195"/>
      <c r="BJ64" s="195"/>
      <c r="BK64" s="195"/>
      <c r="BL64" s="195"/>
      <c r="BM64" s="195"/>
      <c r="BN64" s="195"/>
      <c r="BO64" s="195"/>
      <c r="BP64" s="195"/>
      <c r="BQ64" s="195"/>
      <c r="BR64" s="195"/>
      <c r="BS64" s="195"/>
      <c r="BT64" s="195"/>
      <c r="BU64" s="195"/>
      <c r="BV64" s="195"/>
      <c r="BW64" s="202"/>
      <c r="BX64" s="178"/>
    </row>
    <row r="65" spans="1:76" ht="12.75" customHeight="1">
      <c r="A65" s="178"/>
      <c r="B65" s="203"/>
      <c r="C65" s="195"/>
      <c r="D65" s="207"/>
      <c r="E65" s="195"/>
      <c r="F65" s="543" t="s">
        <v>1313</v>
      </c>
      <c r="G65" s="543"/>
      <c r="H65" s="543"/>
      <c r="I65" s="543"/>
      <c r="J65" s="543"/>
      <c r="K65" s="543"/>
      <c r="L65" s="543"/>
      <c r="M65" s="543"/>
      <c r="N65" s="543"/>
      <c r="O65" s="543"/>
      <c r="P65" s="543"/>
      <c r="Q65" s="543"/>
      <c r="R65" s="543"/>
      <c r="S65" s="543"/>
      <c r="T65" s="543"/>
      <c r="U65" s="543"/>
      <c r="V65" s="543"/>
      <c r="W65" s="543"/>
      <c r="X65" s="543"/>
      <c r="Y65" s="195"/>
      <c r="Z65" s="204"/>
      <c r="AA65" s="195"/>
      <c r="AB65" s="207"/>
      <c r="AC65" s="195"/>
      <c r="AD65" s="543" t="s">
        <v>1315</v>
      </c>
      <c r="AE65" s="543"/>
      <c r="AF65" s="543"/>
      <c r="AG65" s="543"/>
      <c r="AH65" s="543"/>
      <c r="AI65" s="543"/>
      <c r="AJ65" s="543"/>
      <c r="AK65" s="543"/>
      <c r="AL65" s="543"/>
      <c r="AM65" s="543"/>
      <c r="AN65" s="543"/>
      <c r="AO65" s="543"/>
      <c r="AP65" s="543"/>
      <c r="AQ65" s="543"/>
      <c r="AR65" s="543"/>
      <c r="AS65" s="543"/>
      <c r="AT65" s="543"/>
      <c r="AU65" s="543"/>
      <c r="AV65" s="543"/>
      <c r="AW65" s="195"/>
      <c r="AX65" s="204"/>
      <c r="AY65" s="195"/>
      <c r="AZ65" s="207"/>
      <c r="BA65" s="195"/>
      <c r="BB65" s="543" t="s">
        <v>1316</v>
      </c>
      <c r="BC65" s="543"/>
      <c r="BD65" s="543"/>
      <c r="BE65" s="543"/>
      <c r="BF65" s="543"/>
      <c r="BG65" s="543"/>
      <c r="BH65" s="543"/>
      <c r="BI65" s="543"/>
      <c r="BJ65" s="543"/>
      <c r="BK65" s="543"/>
      <c r="BL65" s="543"/>
      <c r="BM65" s="543"/>
      <c r="BN65" s="543"/>
      <c r="BO65" s="543"/>
      <c r="BP65" s="543"/>
      <c r="BQ65" s="543"/>
      <c r="BR65" s="543"/>
      <c r="BS65" s="543"/>
      <c r="BT65" s="543"/>
      <c r="BU65" s="543"/>
      <c r="BV65" s="543"/>
      <c r="BW65" s="202"/>
      <c r="BX65" s="178"/>
    </row>
    <row r="66" spans="1:76" ht="12.75" customHeight="1">
      <c r="A66" s="178"/>
      <c r="B66" s="203"/>
      <c r="C66" s="195"/>
      <c r="D66" s="178"/>
      <c r="E66" s="195"/>
      <c r="F66" s="543"/>
      <c r="G66" s="543"/>
      <c r="H66" s="543"/>
      <c r="I66" s="543"/>
      <c r="J66" s="543"/>
      <c r="K66" s="543"/>
      <c r="L66" s="543"/>
      <c r="M66" s="543"/>
      <c r="N66" s="543"/>
      <c r="O66" s="543"/>
      <c r="P66" s="543"/>
      <c r="Q66" s="543"/>
      <c r="R66" s="543"/>
      <c r="S66" s="543"/>
      <c r="T66" s="543"/>
      <c r="U66" s="543"/>
      <c r="V66" s="543"/>
      <c r="W66" s="543"/>
      <c r="X66" s="543"/>
      <c r="Y66" s="195"/>
      <c r="Z66" s="204"/>
      <c r="AA66" s="195"/>
      <c r="AB66" s="178"/>
      <c r="AC66" s="195"/>
      <c r="AD66" s="543"/>
      <c r="AE66" s="543"/>
      <c r="AF66" s="543"/>
      <c r="AG66" s="543"/>
      <c r="AH66" s="543"/>
      <c r="AI66" s="543"/>
      <c r="AJ66" s="543"/>
      <c r="AK66" s="543"/>
      <c r="AL66" s="543"/>
      <c r="AM66" s="543"/>
      <c r="AN66" s="543"/>
      <c r="AO66" s="543"/>
      <c r="AP66" s="543"/>
      <c r="AQ66" s="543"/>
      <c r="AR66" s="543"/>
      <c r="AS66" s="543"/>
      <c r="AT66" s="543"/>
      <c r="AU66" s="543"/>
      <c r="AV66" s="543"/>
      <c r="AW66" s="195"/>
      <c r="AX66" s="204"/>
      <c r="AY66" s="195"/>
      <c r="AZ66" s="195"/>
      <c r="BA66" s="195"/>
      <c r="BB66" s="543"/>
      <c r="BC66" s="543"/>
      <c r="BD66" s="543"/>
      <c r="BE66" s="543"/>
      <c r="BF66" s="543"/>
      <c r="BG66" s="543"/>
      <c r="BH66" s="543"/>
      <c r="BI66" s="543"/>
      <c r="BJ66" s="543"/>
      <c r="BK66" s="543"/>
      <c r="BL66" s="543"/>
      <c r="BM66" s="543"/>
      <c r="BN66" s="543"/>
      <c r="BO66" s="543"/>
      <c r="BP66" s="543"/>
      <c r="BQ66" s="543"/>
      <c r="BR66" s="543"/>
      <c r="BS66" s="543"/>
      <c r="BT66" s="543"/>
      <c r="BU66" s="543"/>
      <c r="BV66" s="543"/>
      <c r="BW66" s="202"/>
      <c r="BX66" s="178"/>
    </row>
    <row r="67" spans="1:76" ht="12.75" customHeight="1">
      <c r="A67" s="178"/>
      <c r="B67" s="203"/>
      <c r="C67" s="195"/>
      <c r="D67" s="534"/>
      <c r="E67" s="535"/>
      <c r="F67" s="536"/>
      <c r="G67" s="236"/>
      <c r="H67" s="195" t="s">
        <v>1314</v>
      </c>
      <c r="I67" s="236"/>
      <c r="J67" s="236"/>
      <c r="K67" s="236"/>
      <c r="L67" s="236"/>
      <c r="M67" s="236"/>
      <c r="N67" s="236"/>
      <c r="O67" s="236"/>
      <c r="P67" s="236"/>
      <c r="Q67" s="236"/>
      <c r="R67" s="236"/>
      <c r="S67" s="236"/>
      <c r="T67" s="236"/>
      <c r="U67" s="236"/>
      <c r="V67" s="236"/>
      <c r="W67" s="236"/>
      <c r="X67" s="236"/>
      <c r="Y67" s="195"/>
      <c r="Z67" s="204"/>
      <c r="AA67" s="195"/>
      <c r="AB67" s="534"/>
      <c r="AC67" s="535"/>
      <c r="AD67" s="536"/>
      <c r="AE67" s="300"/>
      <c r="AF67" s="195" t="s">
        <v>1314</v>
      </c>
      <c r="AG67" s="300"/>
      <c r="AH67" s="300"/>
      <c r="AI67" s="300"/>
      <c r="AJ67" s="300"/>
      <c r="AK67" s="300"/>
      <c r="AL67" s="300"/>
      <c r="AM67" s="300"/>
      <c r="AN67" s="300"/>
      <c r="AO67" s="300"/>
      <c r="AP67" s="300"/>
      <c r="AQ67" s="300"/>
      <c r="AR67" s="300"/>
      <c r="AS67" s="300"/>
      <c r="AT67" s="300"/>
      <c r="AU67" s="300"/>
      <c r="AV67" s="300"/>
      <c r="AW67" s="195"/>
      <c r="AX67" s="204"/>
      <c r="AY67" s="195"/>
      <c r="AZ67" s="207"/>
      <c r="BA67" s="195"/>
      <c r="BB67" s="544" t="s">
        <v>1571</v>
      </c>
      <c r="BC67" s="544"/>
      <c r="BD67" s="544"/>
      <c r="BE67" s="544"/>
      <c r="BF67" s="544"/>
      <c r="BG67" s="544"/>
      <c r="BH67" s="544"/>
      <c r="BI67" s="544"/>
      <c r="BJ67" s="544"/>
      <c r="BK67" s="544"/>
      <c r="BL67" s="544"/>
      <c r="BM67" s="544"/>
      <c r="BN67" s="544"/>
      <c r="BO67" s="544"/>
      <c r="BP67" s="544"/>
      <c r="BQ67" s="544"/>
      <c r="BR67" s="544"/>
      <c r="BS67" s="544"/>
      <c r="BT67" s="544"/>
      <c r="BU67" s="544"/>
      <c r="BV67" s="544"/>
      <c r="BW67" s="202"/>
      <c r="BX67" s="178"/>
    </row>
    <row r="68" spans="1:76" ht="12.75" customHeight="1">
      <c r="A68" s="178"/>
      <c r="B68" s="203"/>
      <c r="C68" s="195"/>
      <c r="D68" s="368"/>
      <c r="E68" s="368"/>
      <c r="F68" s="368"/>
      <c r="G68" s="302"/>
      <c r="H68" s="195"/>
      <c r="I68" s="302"/>
      <c r="J68" s="302"/>
      <c r="K68" s="302"/>
      <c r="L68" s="302"/>
      <c r="M68" s="302"/>
      <c r="N68" s="302"/>
      <c r="O68" s="302"/>
      <c r="P68" s="302"/>
      <c r="Q68" s="302"/>
      <c r="R68" s="302"/>
      <c r="S68" s="302"/>
      <c r="T68" s="302"/>
      <c r="U68" s="302"/>
      <c r="V68" s="302"/>
      <c r="W68" s="302"/>
      <c r="X68" s="302"/>
      <c r="Y68" s="195"/>
      <c r="Z68" s="204"/>
      <c r="AA68" s="195"/>
      <c r="AB68" s="368"/>
      <c r="AC68" s="368"/>
      <c r="AD68" s="368"/>
      <c r="AE68" s="302"/>
      <c r="AF68" s="195"/>
      <c r="AG68" s="302"/>
      <c r="AH68" s="302"/>
      <c r="AI68" s="302"/>
      <c r="AJ68" s="302"/>
      <c r="AK68" s="302"/>
      <c r="AL68" s="302"/>
      <c r="AM68" s="302"/>
      <c r="AN68" s="302"/>
      <c r="AO68" s="302"/>
      <c r="AP68" s="302"/>
      <c r="AQ68" s="302"/>
      <c r="AR68" s="302"/>
      <c r="AS68" s="302"/>
      <c r="AT68" s="302"/>
      <c r="AU68" s="302"/>
      <c r="AV68" s="302"/>
      <c r="AW68" s="195"/>
      <c r="AX68" s="204"/>
      <c r="AY68" s="195"/>
      <c r="AZ68" s="237"/>
      <c r="BA68" s="195"/>
      <c r="BB68" s="544"/>
      <c r="BC68" s="544"/>
      <c r="BD68" s="544"/>
      <c r="BE68" s="544"/>
      <c r="BF68" s="544"/>
      <c r="BG68" s="544"/>
      <c r="BH68" s="544"/>
      <c r="BI68" s="544"/>
      <c r="BJ68" s="544"/>
      <c r="BK68" s="544"/>
      <c r="BL68" s="544"/>
      <c r="BM68" s="544"/>
      <c r="BN68" s="544"/>
      <c r="BO68" s="544"/>
      <c r="BP68" s="544"/>
      <c r="BQ68" s="544"/>
      <c r="BR68" s="544"/>
      <c r="BS68" s="544"/>
      <c r="BT68" s="544"/>
      <c r="BU68" s="544"/>
      <c r="BV68" s="544"/>
      <c r="BW68" s="202"/>
      <c r="BX68" s="178"/>
    </row>
    <row r="69" spans="1:76" ht="12.75" customHeight="1">
      <c r="A69" s="178"/>
      <c r="B69" s="203"/>
      <c r="C69" s="195"/>
      <c r="D69" s="368"/>
      <c r="E69" s="368"/>
      <c r="F69" s="368"/>
      <c r="G69" s="302"/>
      <c r="H69" s="195"/>
      <c r="I69" s="302"/>
      <c r="J69" s="302"/>
      <c r="K69" s="302"/>
      <c r="L69" s="302"/>
      <c r="M69" s="302"/>
      <c r="N69" s="302"/>
      <c r="O69" s="302"/>
      <c r="P69" s="302"/>
      <c r="Q69" s="302"/>
      <c r="R69" s="302"/>
      <c r="S69" s="302"/>
      <c r="T69" s="302"/>
      <c r="U69" s="302"/>
      <c r="V69" s="302"/>
      <c r="W69" s="302"/>
      <c r="X69" s="302"/>
      <c r="Y69" s="195"/>
      <c r="Z69" s="204"/>
      <c r="AA69" s="195"/>
      <c r="AB69" s="368"/>
      <c r="AC69" s="368"/>
      <c r="AD69" s="368"/>
      <c r="AE69" s="302"/>
      <c r="AF69" s="195"/>
      <c r="AG69" s="302"/>
      <c r="AH69" s="302"/>
      <c r="AI69" s="302"/>
      <c r="AJ69" s="302"/>
      <c r="AK69" s="302"/>
      <c r="AL69" s="302"/>
      <c r="AM69" s="302"/>
      <c r="AN69" s="302"/>
      <c r="AO69" s="302"/>
      <c r="AP69" s="302"/>
      <c r="AQ69" s="302"/>
      <c r="AR69" s="302"/>
      <c r="AS69" s="302"/>
      <c r="AT69" s="302"/>
      <c r="AU69" s="302"/>
      <c r="AV69" s="302"/>
      <c r="AW69" s="195"/>
      <c r="AX69" s="204"/>
      <c r="AY69" s="195"/>
      <c r="AZ69" s="237"/>
      <c r="BA69" s="195"/>
      <c r="BB69" s="544"/>
      <c r="BC69" s="544"/>
      <c r="BD69" s="544"/>
      <c r="BE69" s="544"/>
      <c r="BF69" s="544"/>
      <c r="BG69" s="544"/>
      <c r="BH69" s="544"/>
      <c r="BI69" s="544"/>
      <c r="BJ69" s="544"/>
      <c r="BK69" s="544"/>
      <c r="BL69" s="544"/>
      <c r="BM69" s="544"/>
      <c r="BN69" s="544"/>
      <c r="BO69" s="544"/>
      <c r="BP69" s="544"/>
      <c r="BQ69" s="544"/>
      <c r="BR69" s="544"/>
      <c r="BS69" s="544"/>
      <c r="BT69" s="544"/>
      <c r="BU69" s="544"/>
      <c r="BV69" s="544"/>
      <c r="BW69" s="202"/>
      <c r="BX69" s="178"/>
    </row>
    <row r="70" spans="1:76" ht="12.75" customHeight="1">
      <c r="A70" s="178"/>
      <c r="B70" s="203"/>
      <c r="C70" s="195"/>
      <c r="D70" s="178"/>
      <c r="E70" s="195"/>
      <c r="F70" s="236"/>
      <c r="G70" s="236"/>
      <c r="H70" s="236"/>
      <c r="I70" s="236"/>
      <c r="J70" s="236"/>
      <c r="K70" s="236"/>
      <c r="L70" s="236"/>
      <c r="M70" s="236"/>
      <c r="N70" s="236"/>
      <c r="O70" s="236"/>
      <c r="P70" s="236"/>
      <c r="Q70" s="236"/>
      <c r="R70" s="236"/>
      <c r="S70" s="236"/>
      <c r="T70" s="236"/>
      <c r="U70" s="236"/>
      <c r="V70" s="236"/>
      <c r="W70" s="236"/>
      <c r="X70" s="236"/>
      <c r="Y70" s="195"/>
      <c r="Z70" s="204"/>
      <c r="AA70" s="195"/>
      <c r="AB70" s="195"/>
      <c r="AC70" s="195"/>
      <c r="AD70" s="238"/>
      <c r="AE70" s="238"/>
      <c r="AF70" s="238"/>
      <c r="AG70" s="238"/>
      <c r="AH70" s="238"/>
      <c r="AI70" s="238"/>
      <c r="AJ70" s="238"/>
      <c r="AK70" s="238"/>
      <c r="AL70" s="238"/>
      <c r="AM70" s="238"/>
      <c r="AN70" s="238"/>
      <c r="AO70" s="238"/>
      <c r="AP70" s="238"/>
      <c r="AQ70" s="238"/>
      <c r="AR70" s="238"/>
      <c r="AS70" s="238"/>
      <c r="AT70" s="238"/>
      <c r="AU70" s="238"/>
      <c r="AV70" s="238"/>
      <c r="AW70" s="195"/>
      <c r="AX70" s="204"/>
      <c r="AY70" s="195"/>
      <c r="AZ70" s="195"/>
      <c r="BA70" s="195"/>
      <c r="BB70" s="544"/>
      <c r="BC70" s="544"/>
      <c r="BD70" s="544"/>
      <c r="BE70" s="544"/>
      <c r="BF70" s="544"/>
      <c r="BG70" s="544"/>
      <c r="BH70" s="544"/>
      <c r="BI70" s="544"/>
      <c r="BJ70" s="544"/>
      <c r="BK70" s="544"/>
      <c r="BL70" s="544"/>
      <c r="BM70" s="544"/>
      <c r="BN70" s="544"/>
      <c r="BO70" s="544"/>
      <c r="BP70" s="544"/>
      <c r="BQ70" s="544"/>
      <c r="BR70" s="544"/>
      <c r="BS70" s="544"/>
      <c r="BT70" s="544"/>
      <c r="BU70" s="544"/>
      <c r="BV70" s="544"/>
      <c r="BW70" s="202"/>
      <c r="BX70" s="178"/>
    </row>
    <row r="71" spans="1:76" ht="12.75" customHeight="1">
      <c r="A71" s="178"/>
      <c r="B71" s="203"/>
      <c r="C71" s="195"/>
      <c r="D71" s="304"/>
      <c r="E71" s="195"/>
      <c r="F71" s="300"/>
      <c r="G71" s="301"/>
      <c r="H71" s="301"/>
      <c r="I71" s="301"/>
      <c r="J71" s="301"/>
      <c r="K71" s="301"/>
      <c r="L71" s="301"/>
      <c r="M71" s="301"/>
      <c r="N71" s="301"/>
      <c r="O71" s="301"/>
      <c r="P71" s="301"/>
      <c r="Q71" s="301"/>
      <c r="R71" s="301"/>
      <c r="S71" s="301"/>
      <c r="T71" s="301"/>
      <c r="U71" s="301"/>
      <c r="V71" s="301"/>
      <c r="W71" s="301"/>
      <c r="X71" s="301"/>
      <c r="Y71" s="195"/>
      <c r="Z71" s="204"/>
      <c r="AA71" s="195"/>
      <c r="AB71" s="237"/>
      <c r="AC71" s="195"/>
      <c r="AD71" s="238"/>
      <c r="AE71" s="238"/>
      <c r="AF71" s="238"/>
      <c r="AG71" s="238"/>
      <c r="AH71" s="238"/>
      <c r="AI71" s="238"/>
      <c r="AJ71" s="238"/>
      <c r="AK71" s="238"/>
      <c r="AL71" s="238"/>
      <c r="AM71" s="238"/>
      <c r="AN71" s="238"/>
      <c r="AO71" s="238"/>
      <c r="AP71" s="238"/>
      <c r="AQ71" s="238"/>
      <c r="AR71" s="238"/>
      <c r="AS71" s="238"/>
      <c r="AT71" s="238"/>
      <c r="AU71" s="238"/>
      <c r="AV71" s="238"/>
      <c r="AW71" s="195"/>
      <c r="AX71" s="204"/>
      <c r="AY71" s="195"/>
      <c r="AZ71" s="207"/>
      <c r="BA71" s="195"/>
      <c r="BB71" s="540" t="s">
        <v>1347</v>
      </c>
      <c r="BC71" s="540"/>
      <c r="BD71" s="540"/>
      <c r="BE71" s="540"/>
      <c r="BF71" s="540"/>
      <c r="BG71" s="540"/>
      <c r="BH71" s="540"/>
      <c r="BI71" s="540"/>
      <c r="BJ71" s="540"/>
      <c r="BK71" s="540"/>
      <c r="BL71" s="540"/>
      <c r="BM71" s="540"/>
      <c r="BN71" s="540"/>
      <c r="BO71" s="540"/>
      <c r="BP71" s="540"/>
      <c r="BQ71" s="540"/>
      <c r="BR71" s="540"/>
      <c r="BS71" s="540"/>
      <c r="BT71" s="540"/>
      <c r="BU71" s="540"/>
      <c r="BV71" s="540"/>
      <c r="BW71" s="202"/>
      <c r="BX71" s="178"/>
    </row>
    <row r="72" spans="1:76" ht="12.75" customHeight="1">
      <c r="A72" s="178"/>
      <c r="B72" s="203"/>
      <c r="C72" s="195"/>
      <c r="D72" s="304"/>
      <c r="E72" s="195"/>
      <c r="F72" s="374"/>
      <c r="G72" s="301"/>
      <c r="H72" s="301"/>
      <c r="I72" s="301"/>
      <c r="J72" s="301"/>
      <c r="K72" s="301"/>
      <c r="L72" s="301"/>
      <c r="M72" s="301"/>
      <c r="N72" s="301"/>
      <c r="O72" s="301"/>
      <c r="P72" s="301"/>
      <c r="Q72" s="301"/>
      <c r="R72" s="301"/>
      <c r="S72" s="301"/>
      <c r="T72" s="301"/>
      <c r="U72" s="301"/>
      <c r="V72" s="301"/>
      <c r="W72" s="301"/>
      <c r="X72" s="301"/>
      <c r="Y72" s="195"/>
      <c r="Z72" s="204"/>
      <c r="AA72" s="195"/>
      <c r="AB72" s="237"/>
      <c r="AC72" s="195"/>
      <c r="AD72" s="238"/>
      <c r="AE72" s="238"/>
      <c r="AF72" s="238"/>
      <c r="AG72" s="238"/>
      <c r="AH72" s="238"/>
      <c r="AI72" s="238"/>
      <c r="AJ72" s="238"/>
      <c r="AK72" s="238"/>
      <c r="AL72" s="238"/>
      <c r="AM72" s="238"/>
      <c r="AN72" s="238"/>
      <c r="AO72" s="238"/>
      <c r="AP72" s="238"/>
      <c r="AQ72" s="238"/>
      <c r="AR72" s="238"/>
      <c r="AS72" s="238"/>
      <c r="AT72" s="238"/>
      <c r="AU72" s="238"/>
      <c r="AV72" s="238"/>
      <c r="AW72" s="195"/>
      <c r="AX72" s="204"/>
      <c r="AY72" s="195"/>
      <c r="AZ72" s="304"/>
      <c r="BA72" s="195"/>
      <c r="BB72" s="540"/>
      <c r="BC72" s="540"/>
      <c r="BD72" s="540"/>
      <c r="BE72" s="540"/>
      <c r="BF72" s="540"/>
      <c r="BG72" s="540"/>
      <c r="BH72" s="540"/>
      <c r="BI72" s="540"/>
      <c r="BJ72" s="540"/>
      <c r="BK72" s="540"/>
      <c r="BL72" s="540"/>
      <c r="BM72" s="540"/>
      <c r="BN72" s="540"/>
      <c r="BO72" s="540"/>
      <c r="BP72" s="540"/>
      <c r="BQ72" s="540"/>
      <c r="BR72" s="540"/>
      <c r="BS72" s="540"/>
      <c r="BT72" s="540"/>
      <c r="BU72" s="540"/>
      <c r="BV72" s="540"/>
      <c r="BW72" s="202"/>
      <c r="BX72" s="178"/>
    </row>
    <row r="73" spans="1:76" ht="12.75" customHeight="1">
      <c r="A73" s="178"/>
      <c r="B73" s="203"/>
      <c r="C73" s="195"/>
      <c r="D73" s="304"/>
      <c r="E73" s="195"/>
      <c r="F73" s="302"/>
      <c r="G73" s="301"/>
      <c r="H73" s="301"/>
      <c r="I73" s="301"/>
      <c r="J73" s="301"/>
      <c r="K73" s="301"/>
      <c r="L73" s="301"/>
      <c r="M73" s="301"/>
      <c r="N73" s="301"/>
      <c r="O73" s="301"/>
      <c r="P73" s="301"/>
      <c r="Q73" s="301"/>
      <c r="R73" s="301"/>
      <c r="S73" s="301"/>
      <c r="T73" s="301"/>
      <c r="U73" s="301"/>
      <c r="V73" s="301"/>
      <c r="W73" s="301"/>
      <c r="X73" s="301"/>
      <c r="Y73" s="195"/>
      <c r="Z73" s="204"/>
      <c r="AA73" s="195"/>
      <c r="AB73" s="237"/>
      <c r="AC73" s="195"/>
      <c r="AD73" s="238"/>
      <c r="AE73" s="238"/>
      <c r="AF73" s="238"/>
      <c r="AG73" s="238"/>
      <c r="AH73" s="238"/>
      <c r="AI73" s="238"/>
      <c r="AJ73" s="238"/>
      <c r="AK73" s="238"/>
      <c r="AL73" s="238"/>
      <c r="AM73" s="238"/>
      <c r="AN73" s="238"/>
      <c r="AO73" s="238"/>
      <c r="AP73" s="238"/>
      <c r="AQ73" s="238"/>
      <c r="AR73" s="238"/>
      <c r="AS73" s="238"/>
      <c r="AT73" s="238"/>
      <c r="AU73" s="238"/>
      <c r="AV73" s="238"/>
      <c r="AW73" s="195"/>
      <c r="AX73" s="204"/>
      <c r="AY73" s="195"/>
      <c r="AZ73" s="237"/>
      <c r="BA73" s="195"/>
      <c r="BB73" s="540"/>
      <c r="BC73" s="540"/>
      <c r="BD73" s="540"/>
      <c r="BE73" s="540"/>
      <c r="BF73" s="540"/>
      <c r="BG73" s="540"/>
      <c r="BH73" s="540"/>
      <c r="BI73" s="540"/>
      <c r="BJ73" s="540"/>
      <c r="BK73" s="540"/>
      <c r="BL73" s="540"/>
      <c r="BM73" s="540"/>
      <c r="BN73" s="540"/>
      <c r="BO73" s="540"/>
      <c r="BP73" s="540"/>
      <c r="BQ73" s="540"/>
      <c r="BR73" s="540"/>
      <c r="BS73" s="540"/>
      <c r="BT73" s="540"/>
      <c r="BU73" s="540"/>
      <c r="BV73" s="540"/>
      <c r="BW73" s="202"/>
      <c r="BX73" s="178"/>
    </row>
    <row r="74" spans="1:76" ht="12.75" customHeight="1">
      <c r="A74" s="178"/>
      <c r="B74" s="203"/>
      <c r="C74" s="195"/>
      <c r="D74" s="195"/>
      <c r="E74" s="195"/>
      <c r="F74" s="301"/>
      <c r="G74" s="301"/>
      <c r="H74" s="301"/>
      <c r="I74" s="301"/>
      <c r="J74" s="301"/>
      <c r="K74" s="301"/>
      <c r="L74" s="301"/>
      <c r="M74" s="301"/>
      <c r="N74" s="301"/>
      <c r="O74" s="301"/>
      <c r="P74" s="301"/>
      <c r="Q74" s="301"/>
      <c r="R74" s="301"/>
      <c r="S74" s="301"/>
      <c r="T74" s="301"/>
      <c r="U74" s="301"/>
      <c r="V74" s="301"/>
      <c r="W74" s="301"/>
      <c r="X74" s="301"/>
      <c r="Y74" s="195"/>
      <c r="Z74" s="204"/>
      <c r="AA74" s="195"/>
      <c r="AB74" s="195"/>
      <c r="AC74" s="195"/>
      <c r="AD74" s="238"/>
      <c r="AE74" s="238"/>
      <c r="AF74" s="238"/>
      <c r="AG74" s="238"/>
      <c r="AH74" s="238"/>
      <c r="AI74" s="238"/>
      <c r="AJ74" s="238"/>
      <c r="AK74" s="238"/>
      <c r="AL74" s="238"/>
      <c r="AM74" s="238"/>
      <c r="AN74" s="238"/>
      <c r="AO74" s="238"/>
      <c r="AP74" s="238"/>
      <c r="AQ74" s="238"/>
      <c r="AR74" s="238"/>
      <c r="AS74" s="238"/>
      <c r="AT74" s="238"/>
      <c r="AU74" s="238"/>
      <c r="AV74" s="238"/>
      <c r="AW74" s="195"/>
      <c r="AX74" s="204"/>
      <c r="AY74" s="195"/>
      <c r="AZ74" s="195"/>
      <c r="BA74" s="195"/>
      <c r="BB74" s="540"/>
      <c r="BC74" s="540"/>
      <c r="BD74" s="540"/>
      <c r="BE74" s="540"/>
      <c r="BF74" s="540"/>
      <c r="BG74" s="540"/>
      <c r="BH74" s="540"/>
      <c r="BI74" s="540"/>
      <c r="BJ74" s="540"/>
      <c r="BK74" s="540"/>
      <c r="BL74" s="540"/>
      <c r="BM74" s="540"/>
      <c r="BN74" s="540"/>
      <c r="BO74" s="540"/>
      <c r="BP74" s="540"/>
      <c r="BQ74" s="540"/>
      <c r="BR74" s="540"/>
      <c r="BS74" s="540"/>
      <c r="BT74" s="540"/>
      <c r="BU74" s="540"/>
      <c r="BV74" s="540"/>
      <c r="BW74" s="202"/>
      <c r="BX74" s="178"/>
    </row>
    <row r="75" spans="1:76" ht="12.75" customHeight="1">
      <c r="A75" s="178"/>
      <c r="B75" s="203"/>
      <c r="C75" s="195"/>
      <c r="D75" s="239"/>
      <c r="E75" s="239"/>
      <c r="F75" s="239"/>
      <c r="G75" s="195"/>
      <c r="H75" s="178"/>
      <c r="I75" s="195"/>
      <c r="J75" s="195"/>
      <c r="K75" s="195"/>
      <c r="L75" s="195"/>
      <c r="M75" s="195"/>
      <c r="N75" s="195"/>
      <c r="O75" s="195"/>
      <c r="P75" s="195"/>
      <c r="Q75" s="195"/>
      <c r="R75" s="236"/>
      <c r="S75" s="236"/>
      <c r="T75" s="236"/>
      <c r="U75" s="236"/>
      <c r="V75" s="236"/>
      <c r="W75" s="236"/>
      <c r="X75" s="236"/>
      <c r="Y75" s="195"/>
      <c r="Z75" s="204"/>
      <c r="AA75" s="195"/>
      <c r="AB75" s="237"/>
      <c r="AC75" s="195"/>
      <c r="AD75" s="238"/>
      <c r="AE75" s="238"/>
      <c r="AF75" s="238"/>
      <c r="AG75" s="238"/>
      <c r="AH75" s="238"/>
      <c r="AI75" s="238"/>
      <c r="AJ75" s="238"/>
      <c r="AK75" s="238"/>
      <c r="AL75" s="238"/>
      <c r="AM75" s="238"/>
      <c r="AN75" s="238"/>
      <c r="AO75" s="238"/>
      <c r="AP75" s="238"/>
      <c r="AQ75" s="238"/>
      <c r="AR75" s="238"/>
      <c r="AS75" s="238"/>
      <c r="AT75" s="238"/>
      <c r="AU75" s="238"/>
      <c r="AV75" s="238"/>
      <c r="AW75" s="195"/>
      <c r="AX75" s="204"/>
      <c r="AY75" s="195"/>
      <c r="AZ75" s="207"/>
      <c r="BA75" s="195"/>
      <c r="BB75" s="541" t="s">
        <v>1312</v>
      </c>
      <c r="BC75" s="541"/>
      <c r="BD75" s="541"/>
      <c r="BE75" s="541"/>
      <c r="BF75" s="541"/>
      <c r="BG75" s="541"/>
      <c r="BH75" s="541"/>
      <c r="BI75" s="541"/>
      <c r="BJ75" s="541"/>
      <c r="BK75" s="541"/>
      <c r="BL75" s="541"/>
      <c r="BM75" s="541"/>
      <c r="BN75" s="541"/>
      <c r="BO75" s="541"/>
      <c r="BP75" s="541"/>
      <c r="BQ75" s="541"/>
      <c r="BR75" s="541"/>
      <c r="BS75" s="541"/>
      <c r="BT75" s="541"/>
      <c r="BU75" s="541"/>
      <c r="BV75" s="541"/>
      <c r="BW75" s="202"/>
      <c r="BX75" s="178"/>
    </row>
    <row r="76" spans="1:76" ht="12.75" customHeight="1">
      <c r="A76" s="178"/>
      <c r="B76" s="203"/>
      <c r="C76" s="195"/>
      <c r="D76" s="239"/>
      <c r="E76" s="239"/>
      <c r="F76" s="239"/>
      <c r="G76" s="195"/>
      <c r="H76" s="178"/>
      <c r="I76" s="195"/>
      <c r="J76" s="195"/>
      <c r="K76" s="195"/>
      <c r="L76" s="195"/>
      <c r="M76" s="195"/>
      <c r="N76" s="195"/>
      <c r="O76" s="195"/>
      <c r="P76" s="195"/>
      <c r="Q76" s="195"/>
      <c r="R76" s="302"/>
      <c r="S76" s="302"/>
      <c r="T76" s="302"/>
      <c r="U76" s="302"/>
      <c r="V76" s="302"/>
      <c r="W76" s="302"/>
      <c r="X76" s="302"/>
      <c r="Y76" s="195"/>
      <c r="Z76" s="204"/>
      <c r="AA76" s="195"/>
      <c r="AB76" s="237"/>
      <c r="AC76" s="195"/>
      <c r="AD76" s="238"/>
      <c r="AE76" s="238"/>
      <c r="AF76" s="238"/>
      <c r="AG76" s="238"/>
      <c r="AH76" s="238"/>
      <c r="AI76" s="238"/>
      <c r="AJ76" s="238"/>
      <c r="AK76" s="238"/>
      <c r="AL76" s="238"/>
      <c r="AM76" s="238"/>
      <c r="AN76" s="238"/>
      <c r="AO76" s="238"/>
      <c r="AP76" s="238"/>
      <c r="AQ76" s="238"/>
      <c r="AR76" s="238"/>
      <c r="AS76" s="238"/>
      <c r="AT76" s="238"/>
      <c r="AU76" s="238"/>
      <c r="AV76" s="238"/>
      <c r="AW76" s="195"/>
      <c r="AX76" s="204"/>
      <c r="AY76" s="195"/>
      <c r="AZ76" s="237"/>
      <c r="BA76" s="195"/>
      <c r="BB76" s="541"/>
      <c r="BC76" s="541"/>
      <c r="BD76" s="541"/>
      <c r="BE76" s="541"/>
      <c r="BF76" s="541"/>
      <c r="BG76" s="541"/>
      <c r="BH76" s="541"/>
      <c r="BI76" s="541"/>
      <c r="BJ76" s="541"/>
      <c r="BK76" s="541"/>
      <c r="BL76" s="541"/>
      <c r="BM76" s="541"/>
      <c r="BN76" s="541"/>
      <c r="BO76" s="541"/>
      <c r="BP76" s="541"/>
      <c r="BQ76" s="541"/>
      <c r="BR76" s="541"/>
      <c r="BS76" s="541"/>
      <c r="BT76" s="541"/>
      <c r="BU76" s="541"/>
      <c r="BV76" s="541"/>
      <c r="BW76" s="202"/>
      <c r="BX76" s="178"/>
    </row>
    <row r="77" spans="1:76" s="310" customFormat="1" ht="12.75" customHeight="1">
      <c r="A77" s="242"/>
      <c r="B77" s="305"/>
      <c r="C77" s="206"/>
      <c r="D77" s="206"/>
      <c r="E77" s="206"/>
      <c r="F77" s="306"/>
      <c r="G77" s="306"/>
      <c r="H77" s="306"/>
      <c r="I77" s="306"/>
      <c r="J77" s="306"/>
      <c r="K77" s="306"/>
      <c r="L77" s="306"/>
      <c r="M77" s="306"/>
      <c r="N77" s="306"/>
      <c r="O77" s="306"/>
      <c r="P77" s="306"/>
      <c r="Q77" s="306"/>
      <c r="R77" s="306"/>
      <c r="S77" s="306"/>
      <c r="T77" s="306"/>
      <c r="U77" s="306"/>
      <c r="V77" s="306"/>
      <c r="W77" s="306"/>
      <c r="X77" s="306"/>
      <c r="Y77" s="206"/>
      <c r="Z77" s="307"/>
      <c r="AA77" s="206"/>
      <c r="AB77" s="206"/>
      <c r="AC77" s="206"/>
      <c r="AD77" s="308"/>
      <c r="AE77" s="308"/>
      <c r="AF77" s="308"/>
      <c r="AG77" s="308"/>
      <c r="AH77" s="308"/>
      <c r="AI77" s="308"/>
      <c r="AJ77" s="308"/>
      <c r="AK77" s="308"/>
      <c r="AL77" s="308"/>
      <c r="AM77" s="308"/>
      <c r="AN77" s="308"/>
      <c r="AO77" s="308"/>
      <c r="AP77" s="308"/>
      <c r="AQ77" s="308"/>
      <c r="AR77" s="308"/>
      <c r="AS77" s="308"/>
      <c r="AT77" s="308"/>
      <c r="AU77" s="308"/>
      <c r="AV77" s="308"/>
      <c r="AW77" s="206"/>
      <c r="AX77" s="307"/>
      <c r="AY77" s="206"/>
      <c r="AZ77" s="206"/>
      <c r="BA77" s="206"/>
      <c r="BB77" s="541"/>
      <c r="BC77" s="541"/>
      <c r="BD77" s="541"/>
      <c r="BE77" s="541"/>
      <c r="BF77" s="541"/>
      <c r="BG77" s="541"/>
      <c r="BH77" s="541"/>
      <c r="BI77" s="541"/>
      <c r="BJ77" s="541"/>
      <c r="BK77" s="541"/>
      <c r="BL77" s="541"/>
      <c r="BM77" s="541"/>
      <c r="BN77" s="541"/>
      <c r="BO77" s="541"/>
      <c r="BP77" s="541"/>
      <c r="BQ77" s="541"/>
      <c r="BR77" s="541"/>
      <c r="BS77" s="541"/>
      <c r="BT77" s="541"/>
      <c r="BU77" s="541"/>
      <c r="BV77" s="541"/>
      <c r="BW77" s="309"/>
      <c r="BX77" s="242"/>
    </row>
    <row r="78" spans="1:76" ht="12.75" customHeight="1">
      <c r="A78" s="178"/>
      <c r="B78" s="203"/>
      <c r="C78" s="195"/>
      <c r="D78" s="237"/>
      <c r="E78" s="195"/>
      <c r="F78" s="236"/>
      <c r="G78" s="236"/>
      <c r="H78" s="236"/>
      <c r="I78" s="236"/>
      <c r="J78" s="236"/>
      <c r="K78" s="236"/>
      <c r="L78" s="236"/>
      <c r="M78" s="236"/>
      <c r="N78" s="236"/>
      <c r="O78" s="236"/>
      <c r="P78" s="236"/>
      <c r="Q78" s="236"/>
      <c r="R78" s="236"/>
      <c r="S78" s="236"/>
      <c r="T78" s="236"/>
      <c r="U78" s="236"/>
      <c r="V78" s="236"/>
      <c r="W78" s="236"/>
      <c r="X78" s="236"/>
      <c r="Y78" s="195"/>
      <c r="Z78" s="204"/>
      <c r="AA78" s="195"/>
      <c r="AB78" s="237"/>
      <c r="AC78" s="195"/>
      <c r="AD78" s="238"/>
      <c r="AE78" s="238"/>
      <c r="AF78" s="238"/>
      <c r="AG78" s="238"/>
      <c r="AH78" s="238"/>
      <c r="AI78" s="238"/>
      <c r="AJ78" s="238"/>
      <c r="AK78" s="238"/>
      <c r="AL78" s="238"/>
      <c r="AM78" s="238"/>
      <c r="AN78" s="238"/>
      <c r="AO78" s="238"/>
      <c r="AP78" s="238"/>
      <c r="AQ78" s="238"/>
      <c r="AR78" s="238"/>
      <c r="AS78" s="238"/>
      <c r="AT78" s="238"/>
      <c r="AU78" s="238"/>
      <c r="AV78" s="238"/>
      <c r="AW78" s="195"/>
      <c r="AX78" s="204"/>
      <c r="AY78" s="195"/>
      <c r="AZ78" s="207"/>
      <c r="BA78" s="195"/>
      <c r="BB78" s="540" t="s">
        <v>1348</v>
      </c>
      <c r="BC78" s="540"/>
      <c r="BD78" s="540"/>
      <c r="BE78" s="540"/>
      <c r="BF78" s="540"/>
      <c r="BG78" s="540"/>
      <c r="BH78" s="540"/>
      <c r="BI78" s="540"/>
      <c r="BJ78" s="540"/>
      <c r="BK78" s="540"/>
      <c r="BL78" s="540"/>
      <c r="BM78" s="540"/>
      <c r="BN78" s="540"/>
      <c r="BO78" s="540"/>
      <c r="BP78" s="540"/>
      <c r="BQ78" s="540"/>
      <c r="BR78" s="540"/>
      <c r="BS78" s="540"/>
      <c r="BT78" s="540"/>
      <c r="BU78" s="540"/>
      <c r="BV78" s="540"/>
      <c r="BW78" s="202"/>
      <c r="BX78" s="178"/>
    </row>
    <row r="79" spans="1:76" ht="12.75" customHeight="1">
      <c r="A79" s="178"/>
      <c r="B79" s="203"/>
      <c r="C79" s="195"/>
      <c r="D79" s="237"/>
      <c r="E79" s="195"/>
      <c r="F79" s="302"/>
      <c r="G79" s="302"/>
      <c r="H79" s="302"/>
      <c r="I79" s="302"/>
      <c r="J79" s="302"/>
      <c r="K79" s="302"/>
      <c r="L79" s="302"/>
      <c r="M79" s="302"/>
      <c r="N79" s="302"/>
      <c r="O79" s="302"/>
      <c r="P79" s="302"/>
      <c r="Q79" s="302"/>
      <c r="R79" s="302"/>
      <c r="S79" s="302"/>
      <c r="T79" s="302"/>
      <c r="U79" s="302"/>
      <c r="V79" s="302"/>
      <c r="W79" s="302"/>
      <c r="X79" s="302"/>
      <c r="Y79" s="195"/>
      <c r="Z79" s="204"/>
      <c r="AA79" s="195"/>
      <c r="AB79" s="237"/>
      <c r="AC79" s="195"/>
      <c r="AD79" s="238"/>
      <c r="AE79" s="238"/>
      <c r="AF79" s="238"/>
      <c r="AG79" s="238"/>
      <c r="AH79" s="238"/>
      <c r="AI79" s="238"/>
      <c r="AJ79" s="238"/>
      <c r="AK79" s="238"/>
      <c r="AL79" s="238"/>
      <c r="AM79" s="238"/>
      <c r="AN79" s="238"/>
      <c r="AO79" s="238"/>
      <c r="AP79" s="238"/>
      <c r="AQ79" s="238"/>
      <c r="AR79" s="238"/>
      <c r="AS79" s="238"/>
      <c r="AT79" s="238"/>
      <c r="AU79" s="238"/>
      <c r="AV79" s="238"/>
      <c r="AW79" s="195"/>
      <c r="AX79" s="204"/>
      <c r="AY79" s="195"/>
      <c r="AZ79" s="237"/>
      <c r="BA79" s="195"/>
      <c r="BB79" s="540"/>
      <c r="BC79" s="540"/>
      <c r="BD79" s="540"/>
      <c r="BE79" s="540"/>
      <c r="BF79" s="540"/>
      <c r="BG79" s="540"/>
      <c r="BH79" s="540"/>
      <c r="BI79" s="540"/>
      <c r="BJ79" s="540"/>
      <c r="BK79" s="540"/>
      <c r="BL79" s="540"/>
      <c r="BM79" s="540"/>
      <c r="BN79" s="540"/>
      <c r="BO79" s="540"/>
      <c r="BP79" s="540"/>
      <c r="BQ79" s="540"/>
      <c r="BR79" s="540"/>
      <c r="BS79" s="540"/>
      <c r="BT79" s="540"/>
      <c r="BU79" s="540"/>
      <c r="BV79" s="540"/>
      <c r="BW79" s="202"/>
      <c r="BX79" s="178"/>
    </row>
    <row r="80" spans="1:76" ht="12.75" customHeight="1">
      <c r="A80" s="178"/>
      <c r="B80" s="203"/>
      <c r="C80" s="195"/>
      <c r="D80" s="195"/>
      <c r="E80" s="195"/>
      <c r="F80" s="236"/>
      <c r="G80" s="236"/>
      <c r="H80" s="236"/>
      <c r="I80" s="236"/>
      <c r="J80" s="236"/>
      <c r="K80" s="236"/>
      <c r="L80" s="236"/>
      <c r="M80" s="236"/>
      <c r="N80" s="236"/>
      <c r="O80" s="236"/>
      <c r="P80" s="236"/>
      <c r="Q80" s="236"/>
      <c r="R80" s="236"/>
      <c r="S80" s="236"/>
      <c r="T80" s="236"/>
      <c r="U80" s="236"/>
      <c r="V80" s="236"/>
      <c r="W80" s="236"/>
      <c r="X80" s="236"/>
      <c r="Y80" s="195"/>
      <c r="Z80" s="204"/>
      <c r="AA80" s="195"/>
      <c r="AB80" s="195"/>
      <c r="AC80" s="195"/>
      <c r="AD80" s="238"/>
      <c r="AE80" s="238"/>
      <c r="AF80" s="238"/>
      <c r="AG80" s="238"/>
      <c r="AH80" s="238"/>
      <c r="AI80" s="238"/>
      <c r="AJ80" s="238"/>
      <c r="AK80" s="238"/>
      <c r="AL80" s="238"/>
      <c r="AM80" s="238"/>
      <c r="AN80" s="238"/>
      <c r="AO80" s="238"/>
      <c r="AP80" s="238"/>
      <c r="AQ80" s="238"/>
      <c r="AR80" s="238"/>
      <c r="AS80" s="238"/>
      <c r="AT80" s="238"/>
      <c r="AU80" s="238"/>
      <c r="AV80" s="238"/>
      <c r="AW80" s="195"/>
      <c r="AX80" s="204"/>
      <c r="AY80" s="195"/>
      <c r="AZ80" s="195"/>
      <c r="BA80" s="195"/>
      <c r="BB80" s="540"/>
      <c r="BC80" s="540"/>
      <c r="BD80" s="540"/>
      <c r="BE80" s="540"/>
      <c r="BF80" s="540"/>
      <c r="BG80" s="540"/>
      <c r="BH80" s="540"/>
      <c r="BI80" s="540"/>
      <c r="BJ80" s="540"/>
      <c r="BK80" s="540"/>
      <c r="BL80" s="540"/>
      <c r="BM80" s="540"/>
      <c r="BN80" s="540"/>
      <c r="BO80" s="540"/>
      <c r="BP80" s="540"/>
      <c r="BQ80" s="540"/>
      <c r="BR80" s="540"/>
      <c r="BS80" s="540"/>
      <c r="BT80" s="540"/>
      <c r="BU80" s="540"/>
      <c r="BV80" s="540"/>
      <c r="BW80" s="202"/>
      <c r="BX80" s="178"/>
    </row>
    <row r="81" spans="1:76" ht="12.75" customHeight="1">
      <c r="A81" s="178"/>
      <c r="B81" s="203"/>
      <c r="C81" s="195"/>
      <c r="D81" s="239"/>
      <c r="E81" s="239"/>
      <c r="F81" s="239"/>
      <c r="G81" s="195"/>
      <c r="H81" s="195"/>
      <c r="I81" s="195"/>
      <c r="J81" s="195"/>
      <c r="K81" s="195"/>
      <c r="L81" s="195"/>
      <c r="M81" s="195"/>
      <c r="N81" s="195"/>
      <c r="O81" s="195"/>
      <c r="P81" s="195"/>
      <c r="Q81" s="195"/>
      <c r="R81" s="195"/>
      <c r="S81" s="195"/>
      <c r="T81" s="195"/>
      <c r="U81" s="195"/>
      <c r="V81" s="195"/>
      <c r="W81" s="195"/>
      <c r="X81" s="195"/>
      <c r="Y81" s="195"/>
      <c r="Z81" s="204"/>
      <c r="AA81" s="195"/>
      <c r="AB81" s="195"/>
      <c r="AC81" s="195"/>
      <c r="AD81" s="195"/>
      <c r="AE81" s="195"/>
      <c r="AF81" s="195"/>
      <c r="AG81" s="195"/>
      <c r="AH81" s="195"/>
      <c r="AI81" s="195"/>
      <c r="AJ81" s="195"/>
      <c r="AK81" s="195"/>
      <c r="AL81" s="195"/>
      <c r="AM81" s="195"/>
      <c r="AN81" s="195"/>
      <c r="AO81" s="195"/>
      <c r="AP81" s="195"/>
      <c r="AQ81" s="195"/>
      <c r="AR81" s="195"/>
      <c r="AS81" s="195"/>
      <c r="AT81" s="195"/>
      <c r="AU81" s="195"/>
      <c r="AV81" s="195"/>
      <c r="AW81" s="195"/>
      <c r="AX81" s="204"/>
      <c r="AY81" s="195"/>
      <c r="AZ81" s="207"/>
      <c r="BA81" s="195"/>
      <c r="BB81" s="540" t="s">
        <v>1349</v>
      </c>
      <c r="BC81" s="540"/>
      <c r="BD81" s="540"/>
      <c r="BE81" s="540"/>
      <c r="BF81" s="540"/>
      <c r="BG81" s="540"/>
      <c r="BH81" s="540"/>
      <c r="BI81" s="540"/>
      <c r="BJ81" s="540"/>
      <c r="BK81" s="540"/>
      <c r="BL81" s="540"/>
      <c r="BM81" s="540"/>
      <c r="BN81" s="540"/>
      <c r="BO81" s="540"/>
      <c r="BP81" s="540"/>
      <c r="BQ81" s="540"/>
      <c r="BR81" s="540"/>
      <c r="BS81" s="540"/>
      <c r="BT81" s="540"/>
      <c r="BU81" s="540"/>
      <c r="BV81" s="540"/>
      <c r="BW81" s="202"/>
      <c r="BX81" s="178"/>
    </row>
    <row r="82" spans="1:76" ht="12.75" customHeight="1">
      <c r="A82" s="178"/>
      <c r="B82" s="203"/>
      <c r="C82" s="195"/>
      <c r="D82" s="239"/>
      <c r="E82" s="239"/>
      <c r="F82" s="239"/>
      <c r="G82" s="195"/>
      <c r="H82" s="195"/>
      <c r="I82" s="195"/>
      <c r="J82" s="195"/>
      <c r="K82" s="195"/>
      <c r="L82" s="195"/>
      <c r="M82" s="195"/>
      <c r="N82" s="195"/>
      <c r="O82" s="195"/>
      <c r="P82" s="195"/>
      <c r="Q82" s="195"/>
      <c r="R82" s="195"/>
      <c r="S82" s="195"/>
      <c r="T82" s="195"/>
      <c r="U82" s="195"/>
      <c r="V82" s="195"/>
      <c r="W82" s="195"/>
      <c r="X82" s="195"/>
      <c r="Y82" s="195"/>
      <c r="Z82" s="204"/>
      <c r="AA82" s="195"/>
      <c r="AB82" s="195"/>
      <c r="AC82" s="195"/>
      <c r="AD82" s="195"/>
      <c r="AE82" s="195"/>
      <c r="AF82" s="195"/>
      <c r="AG82" s="195"/>
      <c r="AH82" s="195"/>
      <c r="AI82" s="195"/>
      <c r="AJ82" s="195"/>
      <c r="AK82" s="195"/>
      <c r="AL82" s="195"/>
      <c r="AM82" s="195"/>
      <c r="AN82" s="195"/>
      <c r="AO82" s="195"/>
      <c r="AP82" s="195"/>
      <c r="AQ82" s="195"/>
      <c r="AR82" s="195"/>
      <c r="AS82" s="195"/>
      <c r="AT82" s="195"/>
      <c r="AU82" s="195"/>
      <c r="AV82" s="195"/>
      <c r="AW82" s="195"/>
      <c r="AX82" s="204"/>
      <c r="AY82" s="195"/>
      <c r="AZ82" s="237"/>
      <c r="BA82" s="195"/>
      <c r="BB82" s="540"/>
      <c r="BC82" s="540"/>
      <c r="BD82" s="540"/>
      <c r="BE82" s="540"/>
      <c r="BF82" s="540"/>
      <c r="BG82" s="540"/>
      <c r="BH82" s="540"/>
      <c r="BI82" s="540"/>
      <c r="BJ82" s="540"/>
      <c r="BK82" s="540"/>
      <c r="BL82" s="540"/>
      <c r="BM82" s="540"/>
      <c r="BN82" s="540"/>
      <c r="BO82" s="540"/>
      <c r="BP82" s="540"/>
      <c r="BQ82" s="540"/>
      <c r="BR82" s="540"/>
      <c r="BS82" s="540"/>
      <c r="BT82" s="540"/>
      <c r="BU82" s="540"/>
      <c r="BV82" s="540"/>
      <c r="BW82" s="202"/>
      <c r="BX82" s="178"/>
    </row>
    <row r="83" spans="1:76" ht="12.75" customHeight="1">
      <c r="A83" s="178"/>
      <c r="B83" s="203"/>
      <c r="C83" s="195"/>
      <c r="D83" s="195"/>
      <c r="E83" s="195"/>
      <c r="F83" s="195"/>
      <c r="G83" s="195"/>
      <c r="H83" s="195"/>
      <c r="I83" s="195"/>
      <c r="J83" s="195"/>
      <c r="K83" s="195"/>
      <c r="L83" s="195"/>
      <c r="M83" s="195"/>
      <c r="N83" s="195"/>
      <c r="O83" s="195"/>
      <c r="P83" s="195"/>
      <c r="Q83" s="195"/>
      <c r="R83" s="195"/>
      <c r="S83" s="195"/>
      <c r="T83" s="195"/>
      <c r="U83" s="195"/>
      <c r="V83" s="195"/>
      <c r="W83" s="195"/>
      <c r="X83" s="195"/>
      <c r="Y83" s="195"/>
      <c r="Z83" s="204"/>
      <c r="AA83" s="195"/>
      <c r="AB83" s="195"/>
      <c r="AC83" s="195"/>
      <c r="AD83" s="195"/>
      <c r="AE83" s="195"/>
      <c r="AF83" s="195"/>
      <c r="AG83" s="195"/>
      <c r="AH83" s="195"/>
      <c r="AI83" s="195"/>
      <c r="AJ83" s="195"/>
      <c r="AK83" s="195"/>
      <c r="AL83" s="195"/>
      <c r="AM83" s="195"/>
      <c r="AN83" s="195"/>
      <c r="AO83" s="195"/>
      <c r="AP83" s="195"/>
      <c r="AQ83" s="195"/>
      <c r="AR83" s="195"/>
      <c r="AS83" s="195"/>
      <c r="AT83" s="195"/>
      <c r="AU83" s="195"/>
      <c r="AV83" s="195"/>
      <c r="AW83" s="195"/>
      <c r="AX83" s="204"/>
      <c r="AY83" s="195"/>
      <c r="AZ83" s="195"/>
      <c r="BA83" s="195"/>
      <c r="BB83" s="540"/>
      <c r="BC83" s="540"/>
      <c r="BD83" s="540"/>
      <c r="BE83" s="540"/>
      <c r="BF83" s="540"/>
      <c r="BG83" s="540"/>
      <c r="BH83" s="540"/>
      <c r="BI83" s="540"/>
      <c r="BJ83" s="540"/>
      <c r="BK83" s="540"/>
      <c r="BL83" s="540"/>
      <c r="BM83" s="540"/>
      <c r="BN83" s="540"/>
      <c r="BO83" s="540"/>
      <c r="BP83" s="540"/>
      <c r="BQ83" s="540"/>
      <c r="BR83" s="540"/>
      <c r="BS83" s="540"/>
      <c r="BT83" s="540"/>
      <c r="BU83" s="540"/>
      <c r="BV83" s="540"/>
      <c r="BW83" s="202"/>
      <c r="BX83" s="178"/>
    </row>
    <row r="84" spans="1:76" ht="12.75" customHeight="1" thickBot="1">
      <c r="A84" s="178"/>
      <c r="B84" s="232"/>
      <c r="C84" s="188"/>
      <c r="D84" s="188"/>
      <c r="E84" s="188"/>
      <c r="F84" s="188"/>
      <c r="G84" s="188"/>
      <c r="H84" s="188"/>
      <c r="I84" s="188"/>
      <c r="J84" s="188"/>
      <c r="K84" s="188"/>
      <c r="L84" s="188"/>
      <c r="M84" s="188"/>
      <c r="N84" s="188"/>
      <c r="O84" s="188"/>
      <c r="P84" s="188"/>
      <c r="Q84" s="188"/>
      <c r="R84" s="188"/>
      <c r="S84" s="188"/>
      <c r="T84" s="188"/>
      <c r="U84" s="188"/>
      <c r="V84" s="188"/>
      <c r="W84" s="188"/>
      <c r="X84" s="188"/>
      <c r="Y84" s="188"/>
      <c r="Z84" s="240"/>
      <c r="AA84" s="188"/>
      <c r="AB84" s="188"/>
      <c r="AC84" s="188"/>
      <c r="AD84" s="188"/>
      <c r="AE84" s="188"/>
      <c r="AF84" s="188"/>
      <c r="AG84" s="188"/>
      <c r="AH84" s="188"/>
      <c r="AI84" s="188"/>
      <c r="AJ84" s="188"/>
      <c r="AK84" s="188"/>
      <c r="AL84" s="188"/>
      <c r="AM84" s="188"/>
      <c r="AN84" s="188"/>
      <c r="AO84" s="188"/>
      <c r="AP84" s="188"/>
      <c r="AQ84" s="188"/>
      <c r="AR84" s="188"/>
      <c r="AS84" s="188"/>
      <c r="AT84" s="188"/>
      <c r="AU84" s="188"/>
      <c r="AV84" s="188"/>
      <c r="AW84" s="188"/>
      <c r="AX84" s="240"/>
      <c r="AY84" s="188"/>
      <c r="AZ84" s="188"/>
      <c r="BA84" s="188"/>
      <c r="BB84" s="188"/>
      <c r="BC84" s="188"/>
      <c r="BD84" s="188"/>
      <c r="BE84" s="188"/>
      <c r="BF84" s="188"/>
      <c r="BG84" s="188"/>
      <c r="BH84" s="188"/>
      <c r="BI84" s="188"/>
      <c r="BJ84" s="188"/>
      <c r="BK84" s="188"/>
      <c r="BL84" s="188"/>
      <c r="BM84" s="188"/>
      <c r="BN84" s="188"/>
      <c r="BO84" s="188"/>
      <c r="BP84" s="188"/>
      <c r="BQ84" s="188"/>
      <c r="BR84" s="188"/>
      <c r="BS84" s="188"/>
      <c r="BT84" s="188"/>
      <c r="BU84" s="188"/>
      <c r="BV84" s="188"/>
      <c r="BW84" s="233"/>
      <c r="BX84" s="178"/>
    </row>
    <row r="85" spans="1:76" ht="12.75" customHeight="1">
      <c r="A85" s="178"/>
      <c r="B85" s="178"/>
      <c r="C85" s="178"/>
      <c r="D85" s="178"/>
      <c r="E85" s="178"/>
      <c r="F85" s="178"/>
      <c r="G85" s="178"/>
      <c r="H85" s="178"/>
      <c r="I85" s="178"/>
      <c r="J85" s="178"/>
      <c r="K85" s="178"/>
      <c r="L85" s="178"/>
      <c r="M85" s="178"/>
      <c r="N85" s="178"/>
      <c r="O85" s="178"/>
      <c r="P85" s="178"/>
      <c r="Q85" s="178"/>
      <c r="R85" s="178"/>
      <c r="S85" s="178"/>
      <c r="T85" s="178"/>
      <c r="U85" s="178"/>
      <c r="V85" s="178"/>
      <c r="W85" s="178"/>
      <c r="X85" s="178"/>
      <c r="Y85" s="178"/>
      <c r="Z85" s="178"/>
      <c r="AA85" s="178"/>
      <c r="AB85" s="178"/>
      <c r="AC85" s="178"/>
      <c r="AD85" s="178"/>
      <c r="AE85" s="178"/>
      <c r="AF85" s="178"/>
      <c r="AG85" s="178"/>
      <c r="AH85" s="178"/>
      <c r="AI85" s="178"/>
      <c r="AJ85" s="178"/>
      <c r="AK85" s="178"/>
      <c r="AL85" s="178"/>
      <c r="AM85" s="178"/>
      <c r="AN85" s="178"/>
      <c r="AO85" s="178"/>
      <c r="AP85" s="178"/>
      <c r="AQ85" s="178"/>
      <c r="AR85" s="178"/>
      <c r="AS85" s="178"/>
      <c r="AT85" s="178"/>
      <c r="AU85" s="178"/>
      <c r="AV85" s="178"/>
      <c r="AW85" s="178"/>
      <c r="AX85" s="178"/>
      <c r="AY85" s="178"/>
      <c r="AZ85" s="178"/>
      <c r="BA85" s="178"/>
      <c r="BB85" s="178"/>
      <c r="BC85" s="178"/>
      <c r="BD85" s="178"/>
      <c r="BE85" s="178"/>
      <c r="BF85" s="178"/>
      <c r="BG85" s="178"/>
      <c r="BH85" s="178"/>
      <c r="BI85" s="178"/>
      <c r="BJ85" s="178"/>
      <c r="BK85" s="178"/>
      <c r="BL85" s="178"/>
      <c r="BM85" s="178"/>
      <c r="BN85" s="178"/>
      <c r="BO85" s="178"/>
      <c r="BP85" s="178"/>
      <c r="BQ85" s="178"/>
      <c r="BR85" s="178"/>
      <c r="BS85" s="178"/>
      <c r="BT85" s="178"/>
      <c r="BU85" s="178"/>
      <c r="BV85" s="178"/>
      <c r="BW85" s="178"/>
      <c r="BX85" s="178"/>
    </row>
    <row r="86" spans="1:76" ht="18.75" customHeight="1" thickBot="1">
      <c r="A86" s="178"/>
      <c r="B86" s="234" t="s">
        <v>1266</v>
      </c>
      <c r="C86" s="178"/>
      <c r="D86" s="178"/>
      <c r="E86" s="178"/>
      <c r="F86" s="178"/>
      <c r="G86" s="178"/>
      <c r="H86" s="178"/>
      <c r="I86" s="178"/>
      <c r="J86" s="178"/>
      <c r="K86" s="178"/>
      <c r="L86" s="178"/>
      <c r="M86" s="178"/>
      <c r="N86" s="178"/>
      <c r="O86" s="178"/>
      <c r="P86" s="178"/>
      <c r="Q86" s="178"/>
      <c r="R86" s="178"/>
      <c r="S86" s="178"/>
      <c r="T86" s="178"/>
      <c r="U86" s="178"/>
      <c r="V86" s="178"/>
      <c r="W86" s="178"/>
      <c r="X86" s="178"/>
      <c r="Y86" s="178"/>
      <c r="Z86" s="178"/>
      <c r="AA86" s="178"/>
      <c r="AB86" s="178"/>
      <c r="AC86" s="178"/>
      <c r="AD86" s="178"/>
      <c r="AE86" s="178"/>
      <c r="AF86" s="178"/>
      <c r="AG86" s="178"/>
      <c r="AH86" s="178"/>
      <c r="AI86" s="178"/>
      <c r="AJ86" s="178"/>
      <c r="AK86" s="178"/>
      <c r="AL86" s="178"/>
      <c r="AM86" s="178"/>
      <c r="AN86" s="178"/>
      <c r="AO86" s="178"/>
      <c r="AP86" s="178"/>
      <c r="AQ86" s="178"/>
      <c r="AR86" s="178"/>
      <c r="AS86" s="178"/>
      <c r="AT86" s="178"/>
      <c r="AU86" s="178"/>
      <c r="AV86" s="178"/>
      <c r="AW86" s="178"/>
      <c r="AX86" s="178"/>
      <c r="AY86" s="178"/>
      <c r="AZ86" s="178"/>
      <c r="BA86" s="178"/>
      <c r="BB86" s="178"/>
      <c r="BC86" s="178"/>
      <c r="BD86" s="178"/>
      <c r="BE86" s="178"/>
      <c r="BF86" s="178"/>
      <c r="BG86" s="178"/>
      <c r="BH86" s="178"/>
      <c r="BI86" s="178"/>
      <c r="BJ86" s="178"/>
      <c r="BK86" s="178"/>
      <c r="BL86" s="178"/>
      <c r="BM86" s="178"/>
      <c r="BN86" s="178"/>
      <c r="BO86" s="178"/>
      <c r="BP86" s="178"/>
      <c r="BQ86" s="178"/>
      <c r="BR86" s="178"/>
      <c r="BS86" s="178"/>
      <c r="BT86" s="178"/>
      <c r="BU86" s="178"/>
      <c r="BV86" s="178"/>
      <c r="BW86" s="178"/>
      <c r="BX86" s="178"/>
    </row>
    <row r="87" spans="1:76" ht="12.75" customHeight="1">
      <c r="A87" s="178"/>
      <c r="B87" s="419" t="s">
        <v>1267</v>
      </c>
      <c r="C87" s="190"/>
      <c r="D87" s="190"/>
      <c r="E87" s="190"/>
      <c r="F87" s="190"/>
      <c r="G87" s="190"/>
      <c r="H87" s="190"/>
      <c r="I87" s="191"/>
      <c r="J87" s="191"/>
      <c r="K87" s="191"/>
      <c r="L87" s="191"/>
      <c r="M87" s="191"/>
      <c r="N87" s="191"/>
      <c r="O87" s="191"/>
      <c r="P87" s="191"/>
      <c r="Q87" s="191"/>
      <c r="R87" s="191"/>
      <c r="S87" s="191"/>
      <c r="T87" s="426" t="s">
        <v>1268</v>
      </c>
      <c r="U87" s="190"/>
      <c r="V87" s="190"/>
      <c r="W87" s="190"/>
      <c r="X87" s="190"/>
      <c r="Y87" s="190"/>
      <c r="Z87" s="427"/>
      <c r="AA87" s="190"/>
      <c r="AB87" s="190"/>
      <c r="AC87" s="190"/>
      <c r="AD87" s="190"/>
      <c r="AE87" s="191"/>
      <c r="AF87" s="191"/>
      <c r="AG87" s="191"/>
      <c r="AH87" s="191"/>
      <c r="AI87" s="191"/>
      <c r="AJ87" s="191"/>
      <c r="AK87" s="191"/>
      <c r="AL87" s="191"/>
      <c r="AM87" s="191"/>
      <c r="AN87" s="191"/>
      <c r="AO87" s="191"/>
      <c r="AP87" s="191"/>
      <c r="AQ87" s="191"/>
      <c r="AR87" s="191"/>
      <c r="AS87" s="191"/>
      <c r="AT87" s="191"/>
      <c r="AU87" s="191"/>
      <c r="AV87" s="191"/>
      <c r="AW87" s="191"/>
      <c r="AX87" s="428"/>
      <c r="AY87" s="191"/>
      <c r="AZ87" s="191"/>
      <c r="BA87" s="241"/>
      <c r="BB87" s="426" t="s">
        <v>1269</v>
      </c>
      <c r="BC87" s="190"/>
      <c r="BD87" s="190"/>
      <c r="BE87" s="190"/>
      <c r="BF87" s="190"/>
      <c r="BG87" s="190"/>
      <c r="BH87" s="190"/>
      <c r="BI87" s="190"/>
      <c r="BJ87" s="190"/>
      <c r="BK87" s="190"/>
      <c r="BL87" s="190"/>
      <c r="BM87" s="191"/>
      <c r="BN87" s="191"/>
      <c r="BO87" s="191"/>
      <c r="BP87" s="191"/>
      <c r="BQ87" s="191"/>
      <c r="BR87" s="191"/>
      <c r="BS87" s="191"/>
      <c r="BT87" s="191"/>
      <c r="BU87" s="191"/>
      <c r="BV87" s="191"/>
      <c r="BW87" s="192"/>
      <c r="BX87" s="178"/>
    </row>
    <row r="88" spans="1:76" ht="12.75" customHeight="1">
      <c r="A88" s="178"/>
      <c r="B88" s="558" t="s">
        <v>1270</v>
      </c>
      <c r="C88" s="559"/>
      <c r="D88" s="559"/>
      <c r="E88" s="559"/>
      <c r="F88" s="559"/>
      <c r="G88" s="559"/>
      <c r="H88" s="559"/>
      <c r="I88" s="559"/>
      <c r="J88" s="559"/>
      <c r="K88" s="559"/>
      <c r="L88" s="559"/>
      <c r="M88" s="559"/>
      <c r="N88" s="559"/>
      <c r="O88" s="559"/>
      <c r="P88" s="559"/>
      <c r="Q88" s="559"/>
      <c r="R88" s="559"/>
      <c r="S88" s="559"/>
      <c r="T88" s="560" t="s">
        <v>1228</v>
      </c>
      <c r="U88" s="561"/>
      <c r="V88" s="561"/>
      <c r="W88" s="560" t="s">
        <v>1160</v>
      </c>
      <c r="X88" s="561"/>
      <c r="Y88" s="561"/>
      <c r="Z88" s="561"/>
      <c r="AA88" s="561"/>
      <c r="AB88" s="561"/>
      <c r="AC88" s="561"/>
      <c r="AD88" s="561"/>
      <c r="AE88" s="561"/>
      <c r="AF88" s="561"/>
      <c r="AG88" s="561"/>
      <c r="AH88" s="561"/>
      <c r="AI88" s="561"/>
      <c r="AJ88" s="561"/>
      <c r="AK88" s="561"/>
      <c r="AL88" s="561"/>
      <c r="AM88" s="561"/>
      <c r="AN88" s="561"/>
      <c r="AO88" s="561"/>
      <c r="AP88" s="561"/>
      <c r="AQ88" s="561"/>
      <c r="AR88" s="561"/>
      <c r="AS88" s="561"/>
      <c r="AT88" s="561"/>
      <c r="AU88" s="561"/>
      <c r="AV88" s="561"/>
      <c r="AW88" s="561"/>
      <c r="AX88" s="561"/>
      <c r="AY88" s="561"/>
      <c r="AZ88" s="561"/>
      <c r="BA88" s="562"/>
      <c r="BB88" s="560" t="s">
        <v>1160</v>
      </c>
      <c r="BC88" s="561"/>
      <c r="BD88" s="561"/>
      <c r="BE88" s="561"/>
      <c r="BF88" s="561"/>
      <c r="BG88" s="561"/>
      <c r="BH88" s="561"/>
      <c r="BI88" s="561"/>
      <c r="BJ88" s="561"/>
      <c r="BK88" s="561"/>
      <c r="BL88" s="561"/>
      <c r="BM88" s="561"/>
      <c r="BN88" s="561"/>
      <c r="BO88" s="561"/>
      <c r="BP88" s="561"/>
      <c r="BQ88" s="561"/>
      <c r="BR88" s="561"/>
      <c r="BS88" s="561"/>
      <c r="BT88" s="561"/>
      <c r="BU88" s="561"/>
      <c r="BV88" s="561"/>
      <c r="BW88" s="563"/>
      <c r="BX88" s="178"/>
    </row>
    <row r="89" spans="1:76" ht="12.75" customHeight="1">
      <c r="A89" s="178"/>
      <c r="B89" s="493" t="s">
        <v>1319</v>
      </c>
      <c r="C89" s="494"/>
      <c r="D89" s="494"/>
      <c r="E89" s="494"/>
      <c r="F89" s="494"/>
      <c r="G89" s="494"/>
      <c r="H89" s="494"/>
      <c r="I89" s="494"/>
      <c r="J89" s="494"/>
      <c r="K89" s="494"/>
      <c r="L89" s="494"/>
      <c r="M89" s="494"/>
      <c r="N89" s="494"/>
      <c r="O89" s="494"/>
      <c r="P89" s="494"/>
      <c r="Q89" s="494"/>
      <c r="R89" s="494"/>
      <c r="S89" s="495"/>
      <c r="T89" s="502">
        <v>1.1000000000000001</v>
      </c>
      <c r="U89" s="502"/>
      <c r="V89" s="502"/>
      <c r="W89" s="482" t="s">
        <v>1350</v>
      </c>
      <c r="X89" s="483"/>
      <c r="Y89" s="483"/>
      <c r="Z89" s="483"/>
      <c r="AA89" s="483"/>
      <c r="AB89" s="483"/>
      <c r="AC89" s="483"/>
      <c r="AD89" s="483"/>
      <c r="AE89" s="483"/>
      <c r="AF89" s="483"/>
      <c r="AG89" s="483"/>
      <c r="AH89" s="483"/>
      <c r="AI89" s="483"/>
      <c r="AJ89" s="483"/>
      <c r="AK89" s="483"/>
      <c r="AL89" s="483"/>
      <c r="AM89" s="483"/>
      <c r="AN89" s="483"/>
      <c r="AO89" s="483"/>
      <c r="AP89" s="483"/>
      <c r="AQ89" s="483"/>
      <c r="AR89" s="483"/>
      <c r="AS89" s="483"/>
      <c r="AT89" s="483"/>
      <c r="AU89" s="483"/>
      <c r="AV89" s="483"/>
      <c r="AW89" s="483"/>
      <c r="AX89" s="483"/>
      <c r="AY89" s="483"/>
      <c r="AZ89" s="483"/>
      <c r="BA89" s="483"/>
      <c r="BB89" s="484" t="str">
        <f>IF(SH!C26&gt;0,"","No se anexa el formato de Situación Hacendaria o falta integrar información 2011.")</f>
        <v/>
      </c>
      <c r="BC89" s="485"/>
      <c r="BD89" s="485"/>
      <c r="BE89" s="485"/>
      <c r="BF89" s="485"/>
      <c r="BG89" s="485"/>
      <c r="BH89" s="485"/>
      <c r="BI89" s="485"/>
      <c r="BJ89" s="485"/>
      <c r="BK89" s="485"/>
      <c r="BL89" s="485"/>
      <c r="BM89" s="485"/>
      <c r="BN89" s="485"/>
      <c r="BO89" s="485"/>
      <c r="BP89" s="485"/>
      <c r="BQ89" s="485"/>
      <c r="BR89" s="485"/>
      <c r="BS89" s="485"/>
      <c r="BT89" s="485"/>
      <c r="BU89" s="485"/>
      <c r="BV89" s="485"/>
      <c r="BW89" s="486"/>
      <c r="BX89" s="178"/>
    </row>
    <row r="90" spans="1:76" ht="12.75" customHeight="1">
      <c r="A90" s="178"/>
      <c r="B90" s="496"/>
      <c r="C90" s="497"/>
      <c r="D90" s="497"/>
      <c r="E90" s="497"/>
      <c r="F90" s="497"/>
      <c r="G90" s="497"/>
      <c r="H90" s="497"/>
      <c r="I90" s="497"/>
      <c r="J90" s="497"/>
      <c r="K90" s="497"/>
      <c r="L90" s="497"/>
      <c r="M90" s="497"/>
      <c r="N90" s="497"/>
      <c r="O90" s="497"/>
      <c r="P90" s="497"/>
      <c r="Q90" s="497"/>
      <c r="R90" s="497"/>
      <c r="S90" s="498"/>
      <c r="T90" s="502"/>
      <c r="U90" s="502"/>
      <c r="V90" s="502"/>
      <c r="W90" s="482"/>
      <c r="X90" s="483"/>
      <c r="Y90" s="483"/>
      <c r="Z90" s="483"/>
      <c r="AA90" s="483"/>
      <c r="AB90" s="483"/>
      <c r="AC90" s="483"/>
      <c r="AD90" s="483"/>
      <c r="AE90" s="483"/>
      <c r="AF90" s="483"/>
      <c r="AG90" s="483"/>
      <c r="AH90" s="483"/>
      <c r="AI90" s="483"/>
      <c r="AJ90" s="483"/>
      <c r="AK90" s="483"/>
      <c r="AL90" s="483"/>
      <c r="AM90" s="483"/>
      <c r="AN90" s="483"/>
      <c r="AO90" s="483"/>
      <c r="AP90" s="483"/>
      <c r="AQ90" s="483"/>
      <c r="AR90" s="483"/>
      <c r="AS90" s="483"/>
      <c r="AT90" s="483"/>
      <c r="AU90" s="483"/>
      <c r="AV90" s="483"/>
      <c r="AW90" s="483"/>
      <c r="AX90" s="483"/>
      <c r="AY90" s="483"/>
      <c r="AZ90" s="483"/>
      <c r="BA90" s="483"/>
      <c r="BB90" s="487"/>
      <c r="BC90" s="488"/>
      <c r="BD90" s="488"/>
      <c r="BE90" s="488"/>
      <c r="BF90" s="488"/>
      <c r="BG90" s="488"/>
      <c r="BH90" s="488"/>
      <c r="BI90" s="488"/>
      <c r="BJ90" s="488"/>
      <c r="BK90" s="488"/>
      <c r="BL90" s="488"/>
      <c r="BM90" s="488"/>
      <c r="BN90" s="488"/>
      <c r="BO90" s="488"/>
      <c r="BP90" s="488"/>
      <c r="BQ90" s="488"/>
      <c r="BR90" s="488"/>
      <c r="BS90" s="488"/>
      <c r="BT90" s="488"/>
      <c r="BU90" s="488"/>
      <c r="BV90" s="488"/>
      <c r="BW90" s="489"/>
      <c r="BX90" s="178"/>
    </row>
    <row r="91" spans="1:76" ht="12.75" customHeight="1">
      <c r="A91" s="178"/>
      <c r="B91" s="496"/>
      <c r="C91" s="497"/>
      <c r="D91" s="497"/>
      <c r="E91" s="497"/>
      <c r="F91" s="497"/>
      <c r="G91" s="497"/>
      <c r="H91" s="497"/>
      <c r="I91" s="497"/>
      <c r="J91" s="497"/>
      <c r="K91" s="497"/>
      <c r="L91" s="497"/>
      <c r="M91" s="497"/>
      <c r="N91" s="497"/>
      <c r="O91" s="497"/>
      <c r="P91" s="497"/>
      <c r="Q91" s="497"/>
      <c r="R91" s="497"/>
      <c r="S91" s="498"/>
      <c r="T91" s="502"/>
      <c r="U91" s="502"/>
      <c r="V91" s="502"/>
      <c r="W91" s="483"/>
      <c r="X91" s="483"/>
      <c r="Y91" s="483"/>
      <c r="Z91" s="483"/>
      <c r="AA91" s="483"/>
      <c r="AB91" s="483"/>
      <c r="AC91" s="483"/>
      <c r="AD91" s="483"/>
      <c r="AE91" s="483"/>
      <c r="AF91" s="483"/>
      <c r="AG91" s="483"/>
      <c r="AH91" s="483"/>
      <c r="AI91" s="483"/>
      <c r="AJ91" s="483"/>
      <c r="AK91" s="483"/>
      <c r="AL91" s="483"/>
      <c r="AM91" s="483"/>
      <c r="AN91" s="483"/>
      <c r="AO91" s="483"/>
      <c r="AP91" s="483"/>
      <c r="AQ91" s="483"/>
      <c r="AR91" s="483"/>
      <c r="AS91" s="483"/>
      <c r="AT91" s="483"/>
      <c r="AU91" s="483"/>
      <c r="AV91" s="483"/>
      <c r="AW91" s="483"/>
      <c r="AX91" s="483"/>
      <c r="AY91" s="483"/>
      <c r="AZ91" s="483"/>
      <c r="BA91" s="483"/>
      <c r="BB91" s="487"/>
      <c r="BC91" s="488"/>
      <c r="BD91" s="488"/>
      <c r="BE91" s="488"/>
      <c r="BF91" s="488"/>
      <c r="BG91" s="488"/>
      <c r="BH91" s="488"/>
      <c r="BI91" s="488"/>
      <c r="BJ91" s="488"/>
      <c r="BK91" s="488"/>
      <c r="BL91" s="488"/>
      <c r="BM91" s="488"/>
      <c r="BN91" s="488"/>
      <c r="BO91" s="488"/>
      <c r="BP91" s="488"/>
      <c r="BQ91" s="488"/>
      <c r="BR91" s="488"/>
      <c r="BS91" s="488"/>
      <c r="BT91" s="488"/>
      <c r="BU91" s="488"/>
      <c r="BV91" s="488"/>
      <c r="BW91" s="489"/>
      <c r="BX91" s="178"/>
    </row>
    <row r="92" spans="1:76" ht="12.75" customHeight="1">
      <c r="A92" s="178"/>
      <c r="B92" s="496"/>
      <c r="C92" s="497"/>
      <c r="D92" s="497"/>
      <c r="E92" s="497"/>
      <c r="F92" s="497"/>
      <c r="G92" s="497"/>
      <c r="H92" s="497"/>
      <c r="I92" s="497"/>
      <c r="J92" s="497"/>
      <c r="K92" s="497"/>
      <c r="L92" s="497"/>
      <c r="M92" s="497"/>
      <c r="N92" s="497"/>
      <c r="O92" s="497"/>
      <c r="P92" s="497"/>
      <c r="Q92" s="497"/>
      <c r="R92" s="497"/>
      <c r="S92" s="498"/>
      <c r="T92" s="502"/>
      <c r="U92" s="502"/>
      <c r="V92" s="502"/>
      <c r="W92" s="483"/>
      <c r="X92" s="483"/>
      <c r="Y92" s="483"/>
      <c r="Z92" s="483"/>
      <c r="AA92" s="483"/>
      <c r="AB92" s="483"/>
      <c r="AC92" s="483"/>
      <c r="AD92" s="483"/>
      <c r="AE92" s="483"/>
      <c r="AF92" s="483"/>
      <c r="AG92" s="483"/>
      <c r="AH92" s="483"/>
      <c r="AI92" s="483"/>
      <c r="AJ92" s="483"/>
      <c r="AK92" s="483"/>
      <c r="AL92" s="483"/>
      <c r="AM92" s="483"/>
      <c r="AN92" s="483"/>
      <c r="AO92" s="483"/>
      <c r="AP92" s="483"/>
      <c r="AQ92" s="483"/>
      <c r="AR92" s="483"/>
      <c r="AS92" s="483"/>
      <c r="AT92" s="483"/>
      <c r="AU92" s="483"/>
      <c r="AV92" s="483"/>
      <c r="AW92" s="483"/>
      <c r="AX92" s="483"/>
      <c r="AY92" s="483"/>
      <c r="AZ92" s="483"/>
      <c r="BA92" s="483"/>
      <c r="BB92" s="490"/>
      <c r="BC92" s="491"/>
      <c r="BD92" s="491"/>
      <c r="BE92" s="491"/>
      <c r="BF92" s="491"/>
      <c r="BG92" s="491"/>
      <c r="BH92" s="491"/>
      <c r="BI92" s="491"/>
      <c r="BJ92" s="491"/>
      <c r="BK92" s="491"/>
      <c r="BL92" s="491"/>
      <c r="BM92" s="491"/>
      <c r="BN92" s="491"/>
      <c r="BO92" s="491"/>
      <c r="BP92" s="491"/>
      <c r="BQ92" s="491"/>
      <c r="BR92" s="491"/>
      <c r="BS92" s="491"/>
      <c r="BT92" s="491"/>
      <c r="BU92" s="491"/>
      <c r="BV92" s="491"/>
      <c r="BW92" s="492"/>
      <c r="BX92" s="178"/>
    </row>
    <row r="93" spans="1:76" ht="12.75" customHeight="1">
      <c r="A93" s="178"/>
      <c r="B93" s="496"/>
      <c r="C93" s="497"/>
      <c r="D93" s="497"/>
      <c r="E93" s="497"/>
      <c r="F93" s="497"/>
      <c r="G93" s="497"/>
      <c r="H93" s="497"/>
      <c r="I93" s="497"/>
      <c r="J93" s="497"/>
      <c r="K93" s="497"/>
      <c r="L93" s="497"/>
      <c r="M93" s="497"/>
      <c r="N93" s="497"/>
      <c r="O93" s="497"/>
      <c r="P93" s="497"/>
      <c r="Q93" s="497"/>
      <c r="R93" s="497"/>
      <c r="S93" s="498"/>
      <c r="T93" s="502">
        <v>1.2</v>
      </c>
      <c r="U93" s="502"/>
      <c r="V93" s="502"/>
      <c r="W93" s="482" t="s">
        <v>1322</v>
      </c>
      <c r="X93" s="483"/>
      <c r="Y93" s="483"/>
      <c r="Z93" s="483"/>
      <c r="AA93" s="483"/>
      <c r="AB93" s="483"/>
      <c r="AC93" s="483"/>
      <c r="AD93" s="483"/>
      <c r="AE93" s="483"/>
      <c r="AF93" s="483"/>
      <c r="AG93" s="483"/>
      <c r="AH93" s="483"/>
      <c r="AI93" s="483"/>
      <c r="AJ93" s="483"/>
      <c r="AK93" s="483"/>
      <c r="AL93" s="483"/>
      <c r="AM93" s="483"/>
      <c r="AN93" s="483"/>
      <c r="AO93" s="483"/>
      <c r="AP93" s="483"/>
      <c r="AQ93" s="483"/>
      <c r="AR93" s="483"/>
      <c r="AS93" s="483"/>
      <c r="AT93" s="483"/>
      <c r="AU93" s="483"/>
      <c r="AV93" s="483"/>
      <c r="AW93" s="483"/>
      <c r="AX93" s="483"/>
      <c r="AY93" s="483"/>
      <c r="AZ93" s="483"/>
      <c r="BA93" s="483"/>
      <c r="BB93" s="503" t="str">
        <f>IF(SH!E15=SH!E26,"","Los INGRESOS estimados son $"&amp;SH!E15&amp;" y en los EGRESOS es $"&amp;SH!E26&amp;", por lo que no existe equilibrio.")</f>
        <v/>
      </c>
      <c r="BC93" s="504"/>
      <c r="BD93" s="504"/>
      <c r="BE93" s="504"/>
      <c r="BF93" s="504"/>
      <c r="BG93" s="504"/>
      <c r="BH93" s="504"/>
      <c r="BI93" s="504"/>
      <c r="BJ93" s="504"/>
      <c r="BK93" s="504"/>
      <c r="BL93" s="504"/>
      <c r="BM93" s="504"/>
      <c r="BN93" s="504"/>
      <c r="BO93" s="504"/>
      <c r="BP93" s="504"/>
      <c r="BQ93" s="504"/>
      <c r="BR93" s="504"/>
      <c r="BS93" s="504"/>
      <c r="BT93" s="504"/>
      <c r="BU93" s="504"/>
      <c r="BV93" s="504"/>
      <c r="BW93" s="505"/>
      <c r="BX93" s="178"/>
    </row>
    <row r="94" spans="1:76" ht="12.75" customHeight="1">
      <c r="A94" s="178"/>
      <c r="B94" s="496"/>
      <c r="C94" s="497"/>
      <c r="D94" s="497"/>
      <c r="E94" s="497"/>
      <c r="F94" s="497"/>
      <c r="G94" s="497"/>
      <c r="H94" s="497"/>
      <c r="I94" s="497"/>
      <c r="J94" s="497"/>
      <c r="K94" s="497"/>
      <c r="L94" s="497"/>
      <c r="M94" s="497"/>
      <c r="N94" s="497"/>
      <c r="O94" s="497"/>
      <c r="P94" s="497"/>
      <c r="Q94" s="497"/>
      <c r="R94" s="497"/>
      <c r="S94" s="498"/>
      <c r="T94" s="502"/>
      <c r="U94" s="502"/>
      <c r="V94" s="502"/>
      <c r="W94" s="483"/>
      <c r="X94" s="483"/>
      <c r="Y94" s="483"/>
      <c r="Z94" s="483"/>
      <c r="AA94" s="483"/>
      <c r="AB94" s="483"/>
      <c r="AC94" s="483"/>
      <c r="AD94" s="483"/>
      <c r="AE94" s="483"/>
      <c r="AF94" s="483"/>
      <c r="AG94" s="483"/>
      <c r="AH94" s="483"/>
      <c r="AI94" s="483"/>
      <c r="AJ94" s="483"/>
      <c r="AK94" s="483"/>
      <c r="AL94" s="483"/>
      <c r="AM94" s="483"/>
      <c r="AN94" s="483"/>
      <c r="AO94" s="483"/>
      <c r="AP94" s="483"/>
      <c r="AQ94" s="483"/>
      <c r="AR94" s="483"/>
      <c r="AS94" s="483"/>
      <c r="AT94" s="483"/>
      <c r="AU94" s="483"/>
      <c r="AV94" s="483"/>
      <c r="AW94" s="483"/>
      <c r="AX94" s="483"/>
      <c r="AY94" s="483"/>
      <c r="AZ94" s="483"/>
      <c r="BA94" s="483"/>
      <c r="BB94" s="506"/>
      <c r="BC94" s="507"/>
      <c r="BD94" s="507"/>
      <c r="BE94" s="507"/>
      <c r="BF94" s="507"/>
      <c r="BG94" s="507"/>
      <c r="BH94" s="507"/>
      <c r="BI94" s="507"/>
      <c r="BJ94" s="507"/>
      <c r="BK94" s="507"/>
      <c r="BL94" s="507"/>
      <c r="BM94" s="507"/>
      <c r="BN94" s="507"/>
      <c r="BO94" s="507"/>
      <c r="BP94" s="507"/>
      <c r="BQ94" s="507"/>
      <c r="BR94" s="507"/>
      <c r="BS94" s="507"/>
      <c r="BT94" s="507"/>
      <c r="BU94" s="507"/>
      <c r="BV94" s="507"/>
      <c r="BW94" s="508"/>
      <c r="BX94" s="178"/>
    </row>
    <row r="95" spans="1:76" ht="12.75" customHeight="1">
      <c r="A95" s="178"/>
      <c r="B95" s="496"/>
      <c r="C95" s="497"/>
      <c r="D95" s="497"/>
      <c r="E95" s="497"/>
      <c r="F95" s="497"/>
      <c r="G95" s="497"/>
      <c r="H95" s="497"/>
      <c r="I95" s="497"/>
      <c r="J95" s="497"/>
      <c r="K95" s="497"/>
      <c r="L95" s="497"/>
      <c r="M95" s="497"/>
      <c r="N95" s="497"/>
      <c r="O95" s="497"/>
      <c r="P95" s="497"/>
      <c r="Q95" s="497"/>
      <c r="R95" s="497"/>
      <c r="S95" s="498"/>
      <c r="T95" s="502"/>
      <c r="U95" s="502"/>
      <c r="V95" s="502"/>
      <c r="W95" s="483"/>
      <c r="X95" s="483"/>
      <c r="Y95" s="483"/>
      <c r="Z95" s="483"/>
      <c r="AA95" s="483"/>
      <c r="AB95" s="483"/>
      <c r="AC95" s="483"/>
      <c r="AD95" s="483"/>
      <c r="AE95" s="483"/>
      <c r="AF95" s="483"/>
      <c r="AG95" s="483"/>
      <c r="AH95" s="483"/>
      <c r="AI95" s="483"/>
      <c r="AJ95" s="483"/>
      <c r="AK95" s="483"/>
      <c r="AL95" s="483"/>
      <c r="AM95" s="483"/>
      <c r="AN95" s="483"/>
      <c r="AO95" s="483"/>
      <c r="AP95" s="483"/>
      <c r="AQ95" s="483"/>
      <c r="AR95" s="483"/>
      <c r="AS95" s="483"/>
      <c r="AT95" s="483"/>
      <c r="AU95" s="483"/>
      <c r="AV95" s="483"/>
      <c r="AW95" s="483"/>
      <c r="AX95" s="483"/>
      <c r="AY95" s="483"/>
      <c r="AZ95" s="483"/>
      <c r="BA95" s="483"/>
      <c r="BB95" s="506"/>
      <c r="BC95" s="507"/>
      <c r="BD95" s="507"/>
      <c r="BE95" s="507"/>
      <c r="BF95" s="507"/>
      <c r="BG95" s="507"/>
      <c r="BH95" s="507"/>
      <c r="BI95" s="507"/>
      <c r="BJ95" s="507"/>
      <c r="BK95" s="507"/>
      <c r="BL95" s="507"/>
      <c r="BM95" s="507"/>
      <c r="BN95" s="507"/>
      <c r="BO95" s="507"/>
      <c r="BP95" s="507"/>
      <c r="BQ95" s="507"/>
      <c r="BR95" s="507"/>
      <c r="BS95" s="507"/>
      <c r="BT95" s="507"/>
      <c r="BU95" s="507"/>
      <c r="BV95" s="507"/>
      <c r="BW95" s="508"/>
      <c r="BX95" s="178"/>
    </row>
    <row r="96" spans="1:76" ht="12.75" customHeight="1">
      <c r="A96" s="178"/>
      <c r="B96" s="499"/>
      <c r="C96" s="500"/>
      <c r="D96" s="500"/>
      <c r="E96" s="500"/>
      <c r="F96" s="500"/>
      <c r="G96" s="500"/>
      <c r="H96" s="500"/>
      <c r="I96" s="500"/>
      <c r="J96" s="500"/>
      <c r="K96" s="500"/>
      <c r="L96" s="500"/>
      <c r="M96" s="500"/>
      <c r="N96" s="500"/>
      <c r="O96" s="500"/>
      <c r="P96" s="500"/>
      <c r="Q96" s="500"/>
      <c r="R96" s="500"/>
      <c r="S96" s="501"/>
      <c r="T96" s="502"/>
      <c r="U96" s="502"/>
      <c r="V96" s="502"/>
      <c r="W96" s="483"/>
      <c r="X96" s="483"/>
      <c r="Y96" s="483"/>
      <c r="Z96" s="483"/>
      <c r="AA96" s="483"/>
      <c r="AB96" s="483"/>
      <c r="AC96" s="483"/>
      <c r="AD96" s="483"/>
      <c r="AE96" s="483"/>
      <c r="AF96" s="483"/>
      <c r="AG96" s="483"/>
      <c r="AH96" s="483"/>
      <c r="AI96" s="483"/>
      <c r="AJ96" s="483"/>
      <c r="AK96" s="483"/>
      <c r="AL96" s="483"/>
      <c r="AM96" s="483"/>
      <c r="AN96" s="483"/>
      <c r="AO96" s="483"/>
      <c r="AP96" s="483"/>
      <c r="AQ96" s="483"/>
      <c r="AR96" s="483"/>
      <c r="AS96" s="483"/>
      <c r="AT96" s="483"/>
      <c r="AU96" s="483"/>
      <c r="AV96" s="483"/>
      <c r="AW96" s="483"/>
      <c r="AX96" s="483"/>
      <c r="AY96" s="483"/>
      <c r="AZ96" s="483"/>
      <c r="BA96" s="483"/>
      <c r="BB96" s="512"/>
      <c r="BC96" s="513"/>
      <c r="BD96" s="513"/>
      <c r="BE96" s="513"/>
      <c r="BF96" s="513"/>
      <c r="BG96" s="513"/>
      <c r="BH96" s="513"/>
      <c r="BI96" s="513"/>
      <c r="BJ96" s="513"/>
      <c r="BK96" s="513"/>
      <c r="BL96" s="513"/>
      <c r="BM96" s="513"/>
      <c r="BN96" s="513"/>
      <c r="BO96" s="513"/>
      <c r="BP96" s="513"/>
      <c r="BQ96" s="513"/>
      <c r="BR96" s="513"/>
      <c r="BS96" s="513"/>
      <c r="BT96" s="513"/>
      <c r="BU96" s="513"/>
      <c r="BV96" s="513"/>
      <c r="BW96" s="514"/>
      <c r="BX96" s="178"/>
    </row>
    <row r="97" spans="1:76" ht="12.75" customHeight="1">
      <c r="A97" s="178"/>
      <c r="B97" s="493" t="s">
        <v>1818</v>
      </c>
      <c r="C97" s="494"/>
      <c r="D97" s="494"/>
      <c r="E97" s="494"/>
      <c r="F97" s="494"/>
      <c r="G97" s="494"/>
      <c r="H97" s="494"/>
      <c r="I97" s="494"/>
      <c r="J97" s="494"/>
      <c r="K97" s="494"/>
      <c r="L97" s="494"/>
      <c r="M97" s="494"/>
      <c r="N97" s="494"/>
      <c r="O97" s="494"/>
      <c r="P97" s="494"/>
      <c r="Q97" s="494"/>
      <c r="R97" s="494"/>
      <c r="S97" s="495"/>
      <c r="T97" s="502">
        <v>2.1</v>
      </c>
      <c r="U97" s="502"/>
      <c r="V97" s="502"/>
      <c r="W97" s="482" t="s">
        <v>1350</v>
      </c>
      <c r="X97" s="483"/>
      <c r="Y97" s="483"/>
      <c r="Z97" s="483"/>
      <c r="AA97" s="483"/>
      <c r="AB97" s="483"/>
      <c r="AC97" s="483"/>
      <c r="AD97" s="483"/>
      <c r="AE97" s="483"/>
      <c r="AF97" s="483"/>
      <c r="AG97" s="483"/>
      <c r="AH97" s="483"/>
      <c r="AI97" s="483"/>
      <c r="AJ97" s="483"/>
      <c r="AK97" s="483"/>
      <c r="AL97" s="483"/>
      <c r="AM97" s="483"/>
      <c r="AN97" s="483"/>
      <c r="AO97" s="483"/>
      <c r="AP97" s="483"/>
      <c r="AQ97" s="483"/>
      <c r="AR97" s="483"/>
      <c r="AS97" s="483"/>
      <c r="AT97" s="483"/>
      <c r="AU97" s="483"/>
      <c r="AV97" s="483"/>
      <c r="AW97" s="483"/>
      <c r="AX97" s="483"/>
      <c r="AY97" s="483"/>
      <c r="AZ97" s="483"/>
      <c r="BA97" s="483"/>
      <c r="BB97" s="484" t="str">
        <f>IF('I-TI'!P341&gt;0,"","No se anexa el formato de Presupuesto de Ingresos Económico por fuente de Financiamiento y concepto o falta integrar información.")</f>
        <v/>
      </c>
      <c r="BC97" s="485"/>
      <c r="BD97" s="485"/>
      <c r="BE97" s="485"/>
      <c r="BF97" s="485"/>
      <c r="BG97" s="485"/>
      <c r="BH97" s="485"/>
      <c r="BI97" s="485"/>
      <c r="BJ97" s="485"/>
      <c r="BK97" s="485"/>
      <c r="BL97" s="485"/>
      <c r="BM97" s="485"/>
      <c r="BN97" s="485"/>
      <c r="BO97" s="485"/>
      <c r="BP97" s="485"/>
      <c r="BQ97" s="485"/>
      <c r="BR97" s="485"/>
      <c r="BS97" s="485"/>
      <c r="BT97" s="485"/>
      <c r="BU97" s="485"/>
      <c r="BV97" s="485"/>
      <c r="BW97" s="486"/>
      <c r="BX97" s="178"/>
    </row>
    <row r="98" spans="1:76" ht="12.75" customHeight="1">
      <c r="A98" s="178"/>
      <c r="B98" s="496"/>
      <c r="C98" s="497"/>
      <c r="D98" s="497"/>
      <c r="E98" s="497"/>
      <c r="F98" s="497"/>
      <c r="G98" s="497"/>
      <c r="H98" s="497"/>
      <c r="I98" s="497"/>
      <c r="J98" s="497"/>
      <c r="K98" s="497"/>
      <c r="L98" s="497"/>
      <c r="M98" s="497"/>
      <c r="N98" s="497"/>
      <c r="O98" s="497"/>
      <c r="P98" s="497"/>
      <c r="Q98" s="497"/>
      <c r="R98" s="497"/>
      <c r="S98" s="498"/>
      <c r="T98" s="502"/>
      <c r="U98" s="502"/>
      <c r="V98" s="502"/>
      <c r="W98" s="482"/>
      <c r="X98" s="483"/>
      <c r="Y98" s="483"/>
      <c r="Z98" s="483"/>
      <c r="AA98" s="483"/>
      <c r="AB98" s="483"/>
      <c r="AC98" s="483"/>
      <c r="AD98" s="483"/>
      <c r="AE98" s="483"/>
      <c r="AF98" s="483"/>
      <c r="AG98" s="483"/>
      <c r="AH98" s="483"/>
      <c r="AI98" s="483"/>
      <c r="AJ98" s="483"/>
      <c r="AK98" s="483"/>
      <c r="AL98" s="483"/>
      <c r="AM98" s="483"/>
      <c r="AN98" s="483"/>
      <c r="AO98" s="483"/>
      <c r="AP98" s="483"/>
      <c r="AQ98" s="483"/>
      <c r="AR98" s="483"/>
      <c r="AS98" s="483"/>
      <c r="AT98" s="483"/>
      <c r="AU98" s="483"/>
      <c r="AV98" s="483"/>
      <c r="AW98" s="483"/>
      <c r="AX98" s="483"/>
      <c r="AY98" s="483"/>
      <c r="AZ98" s="483"/>
      <c r="BA98" s="483"/>
      <c r="BB98" s="487"/>
      <c r="BC98" s="488"/>
      <c r="BD98" s="488"/>
      <c r="BE98" s="488"/>
      <c r="BF98" s="488"/>
      <c r="BG98" s="488"/>
      <c r="BH98" s="488"/>
      <c r="BI98" s="488"/>
      <c r="BJ98" s="488"/>
      <c r="BK98" s="488"/>
      <c r="BL98" s="488"/>
      <c r="BM98" s="488"/>
      <c r="BN98" s="488"/>
      <c r="BO98" s="488"/>
      <c r="BP98" s="488"/>
      <c r="BQ98" s="488"/>
      <c r="BR98" s="488"/>
      <c r="BS98" s="488"/>
      <c r="BT98" s="488"/>
      <c r="BU98" s="488"/>
      <c r="BV98" s="488"/>
      <c r="BW98" s="489"/>
      <c r="BX98" s="178"/>
    </row>
    <row r="99" spans="1:76" ht="12.75" customHeight="1">
      <c r="A99" s="178"/>
      <c r="B99" s="496"/>
      <c r="C99" s="497"/>
      <c r="D99" s="497"/>
      <c r="E99" s="497"/>
      <c r="F99" s="497"/>
      <c r="G99" s="497"/>
      <c r="H99" s="497"/>
      <c r="I99" s="497"/>
      <c r="J99" s="497"/>
      <c r="K99" s="497"/>
      <c r="L99" s="497"/>
      <c r="M99" s="497"/>
      <c r="N99" s="497"/>
      <c r="O99" s="497"/>
      <c r="P99" s="497"/>
      <c r="Q99" s="497"/>
      <c r="R99" s="497"/>
      <c r="S99" s="498"/>
      <c r="T99" s="502"/>
      <c r="U99" s="502"/>
      <c r="V99" s="502"/>
      <c r="W99" s="483"/>
      <c r="X99" s="483"/>
      <c r="Y99" s="483"/>
      <c r="Z99" s="483"/>
      <c r="AA99" s="483"/>
      <c r="AB99" s="483"/>
      <c r="AC99" s="483"/>
      <c r="AD99" s="483"/>
      <c r="AE99" s="483"/>
      <c r="AF99" s="483"/>
      <c r="AG99" s="483"/>
      <c r="AH99" s="483"/>
      <c r="AI99" s="483"/>
      <c r="AJ99" s="483"/>
      <c r="AK99" s="483"/>
      <c r="AL99" s="483"/>
      <c r="AM99" s="483"/>
      <c r="AN99" s="483"/>
      <c r="AO99" s="483"/>
      <c r="AP99" s="483"/>
      <c r="AQ99" s="483"/>
      <c r="AR99" s="483"/>
      <c r="AS99" s="483"/>
      <c r="AT99" s="483"/>
      <c r="AU99" s="483"/>
      <c r="AV99" s="483"/>
      <c r="AW99" s="483"/>
      <c r="AX99" s="483"/>
      <c r="AY99" s="483"/>
      <c r="AZ99" s="483"/>
      <c r="BA99" s="483"/>
      <c r="BB99" s="487"/>
      <c r="BC99" s="488"/>
      <c r="BD99" s="488"/>
      <c r="BE99" s="488"/>
      <c r="BF99" s="488"/>
      <c r="BG99" s="488"/>
      <c r="BH99" s="488"/>
      <c r="BI99" s="488"/>
      <c r="BJ99" s="488"/>
      <c r="BK99" s="488"/>
      <c r="BL99" s="488"/>
      <c r="BM99" s="488"/>
      <c r="BN99" s="488"/>
      <c r="BO99" s="488"/>
      <c r="BP99" s="488"/>
      <c r="BQ99" s="488"/>
      <c r="BR99" s="488"/>
      <c r="BS99" s="488"/>
      <c r="BT99" s="488"/>
      <c r="BU99" s="488"/>
      <c r="BV99" s="488"/>
      <c r="BW99" s="489"/>
      <c r="BX99" s="178"/>
    </row>
    <row r="100" spans="1:76" ht="12.75" customHeight="1">
      <c r="A100" s="178"/>
      <c r="B100" s="496"/>
      <c r="C100" s="497"/>
      <c r="D100" s="497"/>
      <c r="E100" s="497"/>
      <c r="F100" s="497"/>
      <c r="G100" s="497"/>
      <c r="H100" s="497"/>
      <c r="I100" s="497"/>
      <c r="J100" s="497"/>
      <c r="K100" s="497"/>
      <c r="L100" s="497"/>
      <c r="M100" s="497"/>
      <c r="N100" s="497"/>
      <c r="O100" s="497"/>
      <c r="P100" s="497"/>
      <c r="Q100" s="497"/>
      <c r="R100" s="497"/>
      <c r="S100" s="498"/>
      <c r="T100" s="502"/>
      <c r="U100" s="502"/>
      <c r="V100" s="502"/>
      <c r="W100" s="483"/>
      <c r="X100" s="483"/>
      <c r="Y100" s="483"/>
      <c r="Z100" s="483"/>
      <c r="AA100" s="483"/>
      <c r="AB100" s="483"/>
      <c r="AC100" s="483"/>
      <c r="AD100" s="483"/>
      <c r="AE100" s="483"/>
      <c r="AF100" s="483"/>
      <c r="AG100" s="483"/>
      <c r="AH100" s="483"/>
      <c r="AI100" s="483"/>
      <c r="AJ100" s="483"/>
      <c r="AK100" s="483"/>
      <c r="AL100" s="483"/>
      <c r="AM100" s="483"/>
      <c r="AN100" s="483"/>
      <c r="AO100" s="483"/>
      <c r="AP100" s="483"/>
      <c r="AQ100" s="483"/>
      <c r="AR100" s="483"/>
      <c r="AS100" s="483"/>
      <c r="AT100" s="483"/>
      <c r="AU100" s="483"/>
      <c r="AV100" s="483"/>
      <c r="AW100" s="483"/>
      <c r="AX100" s="483"/>
      <c r="AY100" s="483"/>
      <c r="AZ100" s="483"/>
      <c r="BA100" s="483"/>
      <c r="BB100" s="490"/>
      <c r="BC100" s="491"/>
      <c r="BD100" s="491"/>
      <c r="BE100" s="491"/>
      <c r="BF100" s="491"/>
      <c r="BG100" s="491"/>
      <c r="BH100" s="491"/>
      <c r="BI100" s="491"/>
      <c r="BJ100" s="491"/>
      <c r="BK100" s="491"/>
      <c r="BL100" s="491"/>
      <c r="BM100" s="491"/>
      <c r="BN100" s="491"/>
      <c r="BO100" s="491"/>
      <c r="BP100" s="491"/>
      <c r="BQ100" s="491"/>
      <c r="BR100" s="491"/>
      <c r="BS100" s="491"/>
      <c r="BT100" s="491"/>
      <c r="BU100" s="491"/>
      <c r="BV100" s="491"/>
      <c r="BW100" s="492"/>
      <c r="BX100" s="178"/>
    </row>
    <row r="101" spans="1:76" ht="12.75" customHeight="1">
      <c r="A101" s="178"/>
      <c r="B101" s="496"/>
      <c r="C101" s="497"/>
      <c r="D101" s="497"/>
      <c r="E101" s="497"/>
      <c r="F101" s="497"/>
      <c r="G101" s="497"/>
      <c r="H101" s="497"/>
      <c r="I101" s="497"/>
      <c r="J101" s="497"/>
      <c r="K101" s="497"/>
      <c r="L101" s="497"/>
      <c r="M101" s="497"/>
      <c r="N101" s="497"/>
      <c r="O101" s="497"/>
      <c r="P101" s="497"/>
      <c r="Q101" s="497"/>
      <c r="R101" s="497"/>
      <c r="S101" s="498"/>
      <c r="T101" s="502">
        <v>2.2000000000000002</v>
      </c>
      <c r="U101" s="502"/>
      <c r="V101" s="502"/>
      <c r="W101" s="482" t="s">
        <v>1323</v>
      </c>
      <c r="X101" s="483"/>
      <c r="Y101" s="483"/>
      <c r="Z101" s="483"/>
      <c r="AA101" s="483"/>
      <c r="AB101" s="483"/>
      <c r="AC101" s="483"/>
      <c r="AD101" s="483"/>
      <c r="AE101" s="483"/>
      <c r="AF101" s="483"/>
      <c r="AG101" s="483"/>
      <c r="AH101" s="483"/>
      <c r="AI101" s="483"/>
      <c r="AJ101" s="483"/>
      <c r="AK101" s="483"/>
      <c r="AL101" s="483"/>
      <c r="AM101" s="483"/>
      <c r="AN101" s="483"/>
      <c r="AO101" s="483"/>
      <c r="AP101" s="483"/>
      <c r="AQ101" s="483"/>
      <c r="AR101" s="483"/>
      <c r="AS101" s="483"/>
      <c r="AT101" s="483"/>
      <c r="AU101" s="483"/>
      <c r="AV101" s="483"/>
      <c r="AW101" s="483"/>
      <c r="AX101" s="483"/>
      <c r="AY101" s="483"/>
      <c r="AZ101" s="483"/>
      <c r="BA101" s="483"/>
      <c r="BB101" s="484" t="str">
        <f>IF(N6="H. Ayuntamiento",IF(H4=0,"","En la estimación de los Ingresos se dejo de presupuestar en algunos de los rubros que integran las partidas: "&amp;IF('I-TI'!I346&lt;1,"11100 ",)&amp;IF('I-TI'!I347&lt;1,"12100 ",)&amp;IF('I-TI'!I348&lt;1,"12200 ",)&amp;IF('I-TI'!I349&lt;1,"12300 ",)&amp;IF('I-TI'!I350&lt;1,"17100 ",)&amp;IF('I-TI'!I351&lt;1,"43100 ",)&amp;IF('I-TI'!I352&lt;1,"43200 ",)&amp;IF('I-TI'!I353&lt;1,"44100 ",)&amp;IF('I-TI'!I354&lt;1,"44200 ",)&amp;IF('I-TI'!I355&lt;1,"44300 ",)&amp;IF('I-TI'!I356&lt;1,"45100 ",)&amp;IF('I-TI'!I357&lt;1,"61100 ",)&amp;IF('I-TI'!I358&lt;1,"81100 ",)&amp;IF('I-TI'!I359&lt;1," 82100",)),"")</f>
        <v xml:space="preserve">En la estimación de los Ingresos se dejo de presupuestar en algunos de los rubros que integran las partidas: </v>
      </c>
      <c r="BC101" s="485"/>
      <c r="BD101" s="485"/>
      <c r="BE101" s="485"/>
      <c r="BF101" s="485"/>
      <c r="BG101" s="485"/>
      <c r="BH101" s="485"/>
      <c r="BI101" s="485"/>
      <c r="BJ101" s="485"/>
      <c r="BK101" s="485"/>
      <c r="BL101" s="485"/>
      <c r="BM101" s="485"/>
      <c r="BN101" s="485"/>
      <c r="BO101" s="485"/>
      <c r="BP101" s="485"/>
      <c r="BQ101" s="485"/>
      <c r="BR101" s="485"/>
      <c r="BS101" s="485"/>
      <c r="BT101" s="485"/>
      <c r="BU101" s="485"/>
      <c r="BV101" s="485"/>
      <c r="BW101" s="486"/>
      <c r="BX101" s="178"/>
    </row>
    <row r="102" spans="1:76" ht="12.75" customHeight="1">
      <c r="A102" s="178"/>
      <c r="B102" s="496"/>
      <c r="C102" s="497"/>
      <c r="D102" s="497"/>
      <c r="E102" s="497"/>
      <c r="F102" s="497"/>
      <c r="G102" s="497"/>
      <c r="H102" s="497"/>
      <c r="I102" s="497"/>
      <c r="J102" s="497"/>
      <c r="K102" s="497"/>
      <c r="L102" s="497"/>
      <c r="M102" s="497"/>
      <c r="N102" s="497"/>
      <c r="O102" s="497"/>
      <c r="P102" s="497"/>
      <c r="Q102" s="497"/>
      <c r="R102" s="497"/>
      <c r="S102" s="498"/>
      <c r="T102" s="502"/>
      <c r="U102" s="502"/>
      <c r="V102" s="502"/>
      <c r="W102" s="483"/>
      <c r="X102" s="483"/>
      <c r="Y102" s="483"/>
      <c r="Z102" s="483"/>
      <c r="AA102" s="483"/>
      <c r="AB102" s="483"/>
      <c r="AC102" s="483"/>
      <c r="AD102" s="483"/>
      <c r="AE102" s="483"/>
      <c r="AF102" s="483"/>
      <c r="AG102" s="483"/>
      <c r="AH102" s="483"/>
      <c r="AI102" s="483"/>
      <c r="AJ102" s="483"/>
      <c r="AK102" s="483"/>
      <c r="AL102" s="483"/>
      <c r="AM102" s="483"/>
      <c r="AN102" s="483"/>
      <c r="AO102" s="483"/>
      <c r="AP102" s="483"/>
      <c r="AQ102" s="483"/>
      <c r="AR102" s="483"/>
      <c r="AS102" s="483"/>
      <c r="AT102" s="483"/>
      <c r="AU102" s="483"/>
      <c r="AV102" s="483"/>
      <c r="AW102" s="483"/>
      <c r="AX102" s="483"/>
      <c r="AY102" s="483"/>
      <c r="AZ102" s="483"/>
      <c r="BA102" s="483"/>
      <c r="BB102" s="487"/>
      <c r="BC102" s="488"/>
      <c r="BD102" s="488"/>
      <c r="BE102" s="488"/>
      <c r="BF102" s="488"/>
      <c r="BG102" s="488"/>
      <c r="BH102" s="488"/>
      <c r="BI102" s="488"/>
      <c r="BJ102" s="488"/>
      <c r="BK102" s="488"/>
      <c r="BL102" s="488"/>
      <c r="BM102" s="488"/>
      <c r="BN102" s="488"/>
      <c r="BO102" s="488"/>
      <c r="BP102" s="488"/>
      <c r="BQ102" s="488"/>
      <c r="BR102" s="488"/>
      <c r="BS102" s="488"/>
      <c r="BT102" s="488"/>
      <c r="BU102" s="488"/>
      <c r="BV102" s="488"/>
      <c r="BW102" s="489"/>
      <c r="BX102" s="178"/>
    </row>
    <row r="103" spans="1:76" ht="12.75" customHeight="1">
      <c r="A103" s="178"/>
      <c r="B103" s="496"/>
      <c r="C103" s="497"/>
      <c r="D103" s="497"/>
      <c r="E103" s="497"/>
      <c r="F103" s="497"/>
      <c r="G103" s="497"/>
      <c r="H103" s="497"/>
      <c r="I103" s="497"/>
      <c r="J103" s="497"/>
      <c r="K103" s="497"/>
      <c r="L103" s="497"/>
      <c r="M103" s="497"/>
      <c r="N103" s="497"/>
      <c r="O103" s="497"/>
      <c r="P103" s="497"/>
      <c r="Q103" s="497"/>
      <c r="R103" s="497"/>
      <c r="S103" s="498"/>
      <c r="T103" s="502"/>
      <c r="U103" s="502"/>
      <c r="V103" s="502"/>
      <c r="W103" s="483"/>
      <c r="X103" s="483"/>
      <c r="Y103" s="483"/>
      <c r="Z103" s="483"/>
      <c r="AA103" s="483"/>
      <c r="AB103" s="483"/>
      <c r="AC103" s="483"/>
      <c r="AD103" s="483"/>
      <c r="AE103" s="483"/>
      <c r="AF103" s="483"/>
      <c r="AG103" s="483"/>
      <c r="AH103" s="483"/>
      <c r="AI103" s="483"/>
      <c r="AJ103" s="483"/>
      <c r="AK103" s="483"/>
      <c r="AL103" s="483"/>
      <c r="AM103" s="483"/>
      <c r="AN103" s="483"/>
      <c r="AO103" s="483"/>
      <c r="AP103" s="483"/>
      <c r="AQ103" s="483"/>
      <c r="AR103" s="483"/>
      <c r="AS103" s="483"/>
      <c r="AT103" s="483"/>
      <c r="AU103" s="483"/>
      <c r="AV103" s="483"/>
      <c r="AW103" s="483"/>
      <c r="AX103" s="483"/>
      <c r="AY103" s="483"/>
      <c r="AZ103" s="483"/>
      <c r="BA103" s="483"/>
      <c r="BB103" s="487"/>
      <c r="BC103" s="488"/>
      <c r="BD103" s="488"/>
      <c r="BE103" s="488"/>
      <c r="BF103" s="488"/>
      <c r="BG103" s="488"/>
      <c r="BH103" s="488"/>
      <c r="BI103" s="488"/>
      <c r="BJ103" s="488"/>
      <c r="BK103" s="488"/>
      <c r="BL103" s="488"/>
      <c r="BM103" s="488"/>
      <c r="BN103" s="488"/>
      <c r="BO103" s="488"/>
      <c r="BP103" s="488"/>
      <c r="BQ103" s="488"/>
      <c r="BR103" s="488"/>
      <c r="BS103" s="488"/>
      <c r="BT103" s="488"/>
      <c r="BU103" s="488"/>
      <c r="BV103" s="488"/>
      <c r="BW103" s="489"/>
      <c r="BX103" s="178"/>
    </row>
    <row r="104" spans="1:76" ht="12.75" customHeight="1">
      <c r="A104" s="178"/>
      <c r="B104" s="496"/>
      <c r="C104" s="497"/>
      <c r="D104" s="497"/>
      <c r="E104" s="497"/>
      <c r="F104" s="497"/>
      <c r="G104" s="497"/>
      <c r="H104" s="497"/>
      <c r="I104" s="497"/>
      <c r="J104" s="497"/>
      <c r="K104" s="497"/>
      <c r="L104" s="497"/>
      <c r="M104" s="497"/>
      <c r="N104" s="497"/>
      <c r="O104" s="497"/>
      <c r="P104" s="497"/>
      <c r="Q104" s="497"/>
      <c r="R104" s="497"/>
      <c r="S104" s="498"/>
      <c r="T104" s="502"/>
      <c r="U104" s="502"/>
      <c r="V104" s="502"/>
      <c r="W104" s="483"/>
      <c r="X104" s="483"/>
      <c r="Y104" s="483"/>
      <c r="Z104" s="483"/>
      <c r="AA104" s="483"/>
      <c r="AB104" s="483"/>
      <c r="AC104" s="483"/>
      <c r="AD104" s="483"/>
      <c r="AE104" s="483"/>
      <c r="AF104" s="483"/>
      <c r="AG104" s="483"/>
      <c r="AH104" s="483"/>
      <c r="AI104" s="483"/>
      <c r="AJ104" s="483"/>
      <c r="AK104" s="483"/>
      <c r="AL104" s="483"/>
      <c r="AM104" s="483"/>
      <c r="AN104" s="483"/>
      <c r="AO104" s="483"/>
      <c r="AP104" s="483"/>
      <c r="AQ104" s="483"/>
      <c r="AR104" s="483"/>
      <c r="AS104" s="483"/>
      <c r="AT104" s="483"/>
      <c r="AU104" s="483"/>
      <c r="AV104" s="483"/>
      <c r="AW104" s="483"/>
      <c r="AX104" s="483"/>
      <c r="AY104" s="483"/>
      <c r="AZ104" s="483"/>
      <c r="BA104" s="483"/>
      <c r="BB104" s="490"/>
      <c r="BC104" s="491"/>
      <c r="BD104" s="491"/>
      <c r="BE104" s="491"/>
      <c r="BF104" s="491"/>
      <c r="BG104" s="491"/>
      <c r="BH104" s="491"/>
      <c r="BI104" s="491"/>
      <c r="BJ104" s="491"/>
      <c r="BK104" s="491"/>
      <c r="BL104" s="491"/>
      <c r="BM104" s="491"/>
      <c r="BN104" s="491"/>
      <c r="BO104" s="491"/>
      <c r="BP104" s="491"/>
      <c r="BQ104" s="491"/>
      <c r="BR104" s="491"/>
      <c r="BS104" s="491"/>
      <c r="BT104" s="491"/>
      <c r="BU104" s="491"/>
      <c r="BV104" s="491"/>
      <c r="BW104" s="492"/>
      <c r="BX104" s="178"/>
    </row>
    <row r="105" spans="1:76" ht="12.75" customHeight="1">
      <c r="A105" s="178"/>
      <c r="B105" s="496"/>
      <c r="C105" s="497"/>
      <c r="D105" s="497"/>
      <c r="E105" s="497"/>
      <c r="F105" s="497"/>
      <c r="G105" s="497"/>
      <c r="H105" s="497"/>
      <c r="I105" s="497"/>
      <c r="J105" s="497"/>
      <c r="K105" s="497"/>
      <c r="L105" s="497"/>
      <c r="M105" s="497"/>
      <c r="N105" s="497"/>
      <c r="O105" s="497"/>
      <c r="P105" s="497"/>
      <c r="Q105" s="497"/>
      <c r="R105" s="497"/>
      <c r="S105" s="498"/>
      <c r="T105" s="502">
        <v>2.2999999999999998</v>
      </c>
      <c r="U105" s="502"/>
      <c r="V105" s="502"/>
      <c r="W105" s="482" t="s">
        <v>1820</v>
      </c>
      <c r="X105" s="483"/>
      <c r="Y105" s="483"/>
      <c r="Z105" s="483"/>
      <c r="AA105" s="483"/>
      <c r="AB105" s="483"/>
      <c r="AC105" s="483"/>
      <c r="AD105" s="483"/>
      <c r="AE105" s="483"/>
      <c r="AF105" s="483"/>
      <c r="AG105" s="483"/>
      <c r="AH105" s="483"/>
      <c r="AI105" s="483"/>
      <c r="AJ105" s="483"/>
      <c r="AK105" s="483"/>
      <c r="AL105" s="483"/>
      <c r="AM105" s="483"/>
      <c r="AN105" s="483"/>
      <c r="AO105" s="483"/>
      <c r="AP105" s="483"/>
      <c r="AQ105" s="483"/>
      <c r="AR105" s="483"/>
      <c r="AS105" s="483"/>
      <c r="AT105" s="483"/>
      <c r="AU105" s="483"/>
      <c r="AV105" s="483"/>
      <c r="AW105" s="483"/>
      <c r="AX105" s="483"/>
      <c r="AY105" s="483"/>
      <c r="AZ105" s="483"/>
      <c r="BA105" s="483"/>
      <c r="BB105" s="484" t="str">
        <f>IF('I-TI'!G372&lt;&gt;0,"En la Estimación de Ingresos hace falta capturar el OR en uno o más de los rubros de este formato.","")</f>
        <v/>
      </c>
      <c r="BC105" s="485"/>
      <c r="BD105" s="485"/>
      <c r="BE105" s="485"/>
      <c r="BF105" s="485"/>
      <c r="BG105" s="485"/>
      <c r="BH105" s="485"/>
      <c r="BI105" s="485"/>
      <c r="BJ105" s="485"/>
      <c r="BK105" s="485"/>
      <c r="BL105" s="485"/>
      <c r="BM105" s="485"/>
      <c r="BN105" s="485"/>
      <c r="BO105" s="485"/>
      <c r="BP105" s="485"/>
      <c r="BQ105" s="485"/>
      <c r="BR105" s="485"/>
      <c r="BS105" s="485"/>
      <c r="BT105" s="485"/>
      <c r="BU105" s="485"/>
      <c r="BV105" s="485"/>
      <c r="BW105" s="486"/>
      <c r="BX105" s="178"/>
    </row>
    <row r="106" spans="1:76" ht="12.75" customHeight="1">
      <c r="A106" s="178"/>
      <c r="B106" s="496"/>
      <c r="C106" s="497"/>
      <c r="D106" s="497"/>
      <c r="E106" s="497"/>
      <c r="F106" s="497"/>
      <c r="G106" s="497"/>
      <c r="H106" s="497"/>
      <c r="I106" s="497"/>
      <c r="J106" s="497"/>
      <c r="K106" s="497"/>
      <c r="L106" s="497"/>
      <c r="M106" s="497"/>
      <c r="N106" s="497"/>
      <c r="O106" s="497"/>
      <c r="P106" s="497"/>
      <c r="Q106" s="497"/>
      <c r="R106" s="497"/>
      <c r="S106" s="498"/>
      <c r="T106" s="502"/>
      <c r="U106" s="502"/>
      <c r="V106" s="502"/>
      <c r="W106" s="483"/>
      <c r="X106" s="483"/>
      <c r="Y106" s="483"/>
      <c r="Z106" s="483"/>
      <c r="AA106" s="483"/>
      <c r="AB106" s="483"/>
      <c r="AC106" s="483"/>
      <c r="AD106" s="483"/>
      <c r="AE106" s="483"/>
      <c r="AF106" s="483"/>
      <c r="AG106" s="483"/>
      <c r="AH106" s="483"/>
      <c r="AI106" s="483"/>
      <c r="AJ106" s="483"/>
      <c r="AK106" s="483"/>
      <c r="AL106" s="483"/>
      <c r="AM106" s="483"/>
      <c r="AN106" s="483"/>
      <c r="AO106" s="483"/>
      <c r="AP106" s="483"/>
      <c r="AQ106" s="483"/>
      <c r="AR106" s="483"/>
      <c r="AS106" s="483"/>
      <c r="AT106" s="483"/>
      <c r="AU106" s="483"/>
      <c r="AV106" s="483"/>
      <c r="AW106" s="483"/>
      <c r="AX106" s="483"/>
      <c r="AY106" s="483"/>
      <c r="AZ106" s="483"/>
      <c r="BA106" s="483"/>
      <c r="BB106" s="487"/>
      <c r="BC106" s="488"/>
      <c r="BD106" s="488"/>
      <c r="BE106" s="488"/>
      <c r="BF106" s="488"/>
      <c r="BG106" s="488"/>
      <c r="BH106" s="488"/>
      <c r="BI106" s="488"/>
      <c r="BJ106" s="488"/>
      <c r="BK106" s="488"/>
      <c r="BL106" s="488"/>
      <c r="BM106" s="488"/>
      <c r="BN106" s="488"/>
      <c r="BO106" s="488"/>
      <c r="BP106" s="488"/>
      <c r="BQ106" s="488"/>
      <c r="BR106" s="488"/>
      <c r="BS106" s="488"/>
      <c r="BT106" s="488"/>
      <c r="BU106" s="488"/>
      <c r="BV106" s="488"/>
      <c r="BW106" s="489"/>
      <c r="BX106" s="178"/>
    </row>
    <row r="107" spans="1:76" ht="12.75" customHeight="1">
      <c r="A107" s="178"/>
      <c r="B107" s="496"/>
      <c r="C107" s="497"/>
      <c r="D107" s="497"/>
      <c r="E107" s="497"/>
      <c r="F107" s="497"/>
      <c r="G107" s="497"/>
      <c r="H107" s="497"/>
      <c r="I107" s="497"/>
      <c r="J107" s="497"/>
      <c r="K107" s="497"/>
      <c r="L107" s="497"/>
      <c r="M107" s="497"/>
      <c r="N107" s="497"/>
      <c r="O107" s="497"/>
      <c r="P107" s="497"/>
      <c r="Q107" s="497"/>
      <c r="R107" s="497"/>
      <c r="S107" s="498"/>
      <c r="T107" s="502"/>
      <c r="U107" s="502"/>
      <c r="V107" s="502"/>
      <c r="W107" s="483"/>
      <c r="X107" s="483"/>
      <c r="Y107" s="483"/>
      <c r="Z107" s="483"/>
      <c r="AA107" s="483"/>
      <c r="AB107" s="483"/>
      <c r="AC107" s="483"/>
      <c r="AD107" s="483"/>
      <c r="AE107" s="483"/>
      <c r="AF107" s="483"/>
      <c r="AG107" s="483"/>
      <c r="AH107" s="483"/>
      <c r="AI107" s="483"/>
      <c r="AJ107" s="483"/>
      <c r="AK107" s="483"/>
      <c r="AL107" s="483"/>
      <c r="AM107" s="483"/>
      <c r="AN107" s="483"/>
      <c r="AO107" s="483"/>
      <c r="AP107" s="483"/>
      <c r="AQ107" s="483"/>
      <c r="AR107" s="483"/>
      <c r="AS107" s="483"/>
      <c r="AT107" s="483"/>
      <c r="AU107" s="483"/>
      <c r="AV107" s="483"/>
      <c r="AW107" s="483"/>
      <c r="AX107" s="483"/>
      <c r="AY107" s="483"/>
      <c r="AZ107" s="483"/>
      <c r="BA107" s="483"/>
      <c r="BB107" s="487"/>
      <c r="BC107" s="488"/>
      <c r="BD107" s="488"/>
      <c r="BE107" s="488"/>
      <c r="BF107" s="488"/>
      <c r="BG107" s="488"/>
      <c r="BH107" s="488"/>
      <c r="BI107" s="488"/>
      <c r="BJ107" s="488"/>
      <c r="BK107" s="488"/>
      <c r="BL107" s="488"/>
      <c r="BM107" s="488"/>
      <c r="BN107" s="488"/>
      <c r="BO107" s="488"/>
      <c r="BP107" s="488"/>
      <c r="BQ107" s="488"/>
      <c r="BR107" s="488"/>
      <c r="BS107" s="488"/>
      <c r="BT107" s="488"/>
      <c r="BU107" s="488"/>
      <c r="BV107" s="488"/>
      <c r="BW107" s="489"/>
      <c r="BX107" s="178"/>
    </row>
    <row r="108" spans="1:76" ht="12.75" customHeight="1">
      <c r="A108" s="178"/>
      <c r="B108" s="499"/>
      <c r="C108" s="500"/>
      <c r="D108" s="500"/>
      <c r="E108" s="500"/>
      <c r="F108" s="500"/>
      <c r="G108" s="500"/>
      <c r="H108" s="500"/>
      <c r="I108" s="500"/>
      <c r="J108" s="500"/>
      <c r="K108" s="500"/>
      <c r="L108" s="500"/>
      <c r="M108" s="500"/>
      <c r="N108" s="500"/>
      <c r="O108" s="500"/>
      <c r="P108" s="500"/>
      <c r="Q108" s="500"/>
      <c r="R108" s="500"/>
      <c r="S108" s="501"/>
      <c r="T108" s="502"/>
      <c r="U108" s="502"/>
      <c r="V108" s="502"/>
      <c r="W108" s="483"/>
      <c r="X108" s="483"/>
      <c r="Y108" s="483"/>
      <c r="Z108" s="483"/>
      <c r="AA108" s="483"/>
      <c r="AB108" s="483"/>
      <c r="AC108" s="483"/>
      <c r="AD108" s="483"/>
      <c r="AE108" s="483"/>
      <c r="AF108" s="483"/>
      <c r="AG108" s="483"/>
      <c r="AH108" s="483"/>
      <c r="AI108" s="483"/>
      <c r="AJ108" s="483"/>
      <c r="AK108" s="483"/>
      <c r="AL108" s="483"/>
      <c r="AM108" s="483"/>
      <c r="AN108" s="483"/>
      <c r="AO108" s="483"/>
      <c r="AP108" s="483"/>
      <c r="AQ108" s="483"/>
      <c r="AR108" s="483"/>
      <c r="AS108" s="483"/>
      <c r="AT108" s="483"/>
      <c r="AU108" s="483"/>
      <c r="AV108" s="483"/>
      <c r="AW108" s="483"/>
      <c r="AX108" s="483"/>
      <c r="AY108" s="483"/>
      <c r="AZ108" s="483"/>
      <c r="BA108" s="483"/>
      <c r="BB108" s="490"/>
      <c r="BC108" s="491"/>
      <c r="BD108" s="491"/>
      <c r="BE108" s="491"/>
      <c r="BF108" s="491"/>
      <c r="BG108" s="491"/>
      <c r="BH108" s="491"/>
      <c r="BI108" s="491"/>
      <c r="BJ108" s="491"/>
      <c r="BK108" s="491"/>
      <c r="BL108" s="491"/>
      <c r="BM108" s="491"/>
      <c r="BN108" s="491"/>
      <c r="BO108" s="491"/>
      <c r="BP108" s="491"/>
      <c r="BQ108" s="491"/>
      <c r="BR108" s="491"/>
      <c r="BS108" s="491"/>
      <c r="BT108" s="491"/>
      <c r="BU108" s="491"/>
      <c r="BV108" s="491"/>
      <c r="BW108" s="492"/>
      <c r="BX108" s="178"/>
    </row>
    <row r="109" spans="1:76" ht="12.75" customHeight="1">
      <c r="A109" s="178"/>
      <c r="B109" s="493" t="s">
        <v>1320</v>
      </c>
      <c r="C109" s="494"/>
      <c r="D109" s="494"/>
      <c r="E109" s="494"/>
      <c r="F109" s="494"/>
      <c r="G109" s="494"/>
      <c r="H109" s="494"/>
      <c r="I109" s="494"/>
      <c r="J109" s="494"/>
      <c r="K109" s="494"/>
      <c r="L109" s="494"/>
      <c r="M109" s="494"/>
      <c r="N109" s="494"/>
      <c r="O109" s="494"/>
      <c r="P109" s="494"/>
      <c r="Q109" s="494"/>
      <c r="R109" s="494"/>
      <c r="S109" s="495"/>
      <c r="T109" s="502">
        <v>3.1</v>
      </c>
      <c r="U109" s="502"/>
      <c r="V109" s="502"/>
      <c r="W109" s="482" t="s">
        <v>1350</v>
      </c>
      <c r="X109" s="483"/>
      <c r="Y109" s="483"/>
      <c r="Z109" s="483"/>
      <c r="AA109" s="483"/>
      <c r="AB109" s="483"/>
      <c r="AC109" s="483"/>
      <c r="AD109" s="483"/>
      <c r="AE109" s="483"/>
      <c r="AF109" s="483"/>
      <c r="AG109" s="483"/>
      <c r="AH109" s="483"/>
      <c r="AI109" s="483"/>
      <c r="AJ109" s="483"/>
      <c r="AK109" s="483"/>
      <c r="AL109" s="483"/>
      <c r="AM109" s="483"/>
      <c r="AN109" s="483"/>
      <c r="AO109" s="483"/>
      <c r="AP109" s="483"/>
      <c r="AQ109" s="483"/>
      <c r="AR109" s="483"/>
      <c r="AS109" s="483"/>
      <c r="AT109" s="483"/>
      <c r="AU109" s="483"/>
      <c r="AV109" s="483"/>
      <c r="AW109" s="483"/>
      <c r="AX109" s="483"/>
      <c r="AY109" s="483"/>
      <c r="AZ109" s="483"/>
      <c r="BA109" s="483"/>
      <c r="BB109" s="484" t="str">
        <f>IF('E-OG'!O430&gt;0,"","No se anexa el formato de Presupuesto de Egresos Económica y por Objeto del Gasto o falta integrar información.")</f>
        <v/>
      </c>
      <c r="BC109" s="485"/>
      <c r="BD109" s="485"/>
      <c r="BE109" s="485"/>
      <c r="BF109" s="485"/>
      <c r="BG109" s="485"/>
      <c r="BH109" s="485"/>
      <c r="BI109" s="485"/>
      <c r="BJ109" s="485"/>
      <c r="BK109" s="485"/>
      <c r="BL109" s="485"/>
      <c r="BM109" s="485"/>
      <c r="BN109" s="485"/>
      <c r="BO109" s="485"/>
      <c r="BP109" s="485"/>
      <c r="BQ109" s="485"/>
      <c r="BR109" s="485"/>
      <c r="BS109" s="485"/>
      <c r="BT109" s="485"/>
      <c r="BU109" s="485"/>
      <c r="BV109" s="485"/>
      <c r="BW109" s="486"/>
      <c r="BX109" s="178"/>
    </row>
    <row r="110" spans="1:76" ht="12.75" customHeight="1">
      <c r="A110" s="178"/>
      <c r="B110" s="496"/>
      <c r="C110" s="497"/>
      <c r="D110" s="497"/>
      <c r="E110" s="497"/>
      <c r="F110" s="497"/>
      <c r="G110" s="497"/>
      <c r="H110" s="497"/>
      <c r="I110" s="497"/>
      <c r="J110" s="497"/>
      <c r="K110" s="497"/>
      <c r="L110" s="497"/>
      <c r="M110" s="497"/>
      <c r="N110" s="497"/>
      <c r="O110" s="497"/>
      <c r="P110" s="497"/>
      <c r="Q110" s="497"/>
      <c r="R110" s="497"/>
      <c r="S110" s="498"/>
      <c r="T110" s="502"/>
      <c r="U110" s="502"/>
      <c r="V110" s="502"/>
      <c r="W110" s="482"/>
      <c r="X110" s="483"/>
      <c r="Y110" s="483"/>
      <c r="Z110" s="483"/>
      <c r="AA110" s="483"/>
      <c r="AB110" s="483"/>
      <c r="AC110" s="483"/>
      <c r="AD110" s="483"/>
      <c r="AE110" s="483"/>
      <c r="AF110" s="483"/>
      <c r="AG110" s="483"/>
      <c r="AH110" s="483"/>
      <c r="AI110" s="483"/>
      <c r="AJ110" s="483"/>
      <c r="AK110" s="483"/>
      <c r="AL110" s="483"/>
      <c r="AM110" s="483"/>
      <c r="AN110" s="483"/>
      <c r="AO110" s="483"/>
      <c r="AP110" s="483"/>
      <c r="AQ110" s="483"/>
      <c r="AR110" s="483"/>
      <c r="AS110" s="483"/>
      <c r="AT110" s="483"/>
      <c r="AU110" s="483"/>
      <c r="AV110" s="483"/>
      <c r="AW110" s="483"/>
      <c r="AX110" s="483"/>
      <c r="AY110" s="483"/>
      <c r="AZ110" s="483"/>
      <c r="BA110" s="483"/>
      <c r="BB110" s="487"/>
      <c r="BC110" s="488"/>
      <c r="BD110" s="488"/>
      <c r="BE110" s="488"/>
      <c r="BF110" s="488"/>
      <c r="BG110" s="488"/>
      <c r="BH110" s="488"/>
      <c r="BI110" s="488"/>
      <c r="BJ110" s="488"/>
      <c r="BK110" s="488"/>
      <c r="BL110" s="488"/>
      <c r="BM110" s="488"/>
      <c r="BN110" s="488"/>
      <c r="BO110" s="488"/>
      <c r="BP110" s="488"/>
      <c r="BQ110" s="488"/>
      <c r="BR110" s="488"/>
      <c r="BS110" s="488"/>
      <c r="BT110" s="488"/>
      <c r="BU110" s="488"/>
      <c r="BV110" s="488"/>
      <c r="BW110" s="489"/>
      <c r="BX110" s="178"/>
    </row>
    <row r="111" spans="1:76" ht="12.75" customHeight="1">
      <c r="A111" s="178"/>
      <c r="B111" s="496"/>
      <c r="C111" s="497"/>
      <c r="D111" s="497"/>
      <c r="E111" s="497"/>
      <c r="F111" s="497"/>
      <c r="G111" s="497"/>
      <c r="H111" s="497"/>
      <c r="I111" s="497"/>
      <c r="J111" s="497"/>
      <c r="K111" s="497"/>
      <c r="L111" s="497"/>
      <c r="M111" s="497"/>
      <c r="N111" s="497"/>
      <c r="O111" s="497"/>
      <c r="P111" s="497"/>
      <c r="Q111" s="497"/>
      <c r="R111" s="497"/>
      <c r="S111" s="498"/>
      <c r="T111" s="502"/>
      <c r="U111" s="502"/>
      <c r="V111" s="502"/>
      <c r="W111" s="483"/>
      <c r="X111" s="483"/>
      <c r="Y111" s="483"/>
      <c r="Z111" s="483"/>
      <c r="AA111" s="483"/>
      <c r="AB111" s="483"/>
      <c r="AC111" s="483"/>
      <c r="AD111" s="483"/>
      <c r="AE111" s="483"/>
      <c r="AF111" s="483"/>
      <c r="AG111" s="483"/>
      <c r="AH111" s="483"/>
      <c r="AI111" s="483"/>
      <c r="AJ111" s="483"/>
      <c r="AK111" s="483"/>
      <c r="AL111" s="483"/>
      <c r="AM111" s="483"/>
      <c r="AN111" s="483"/>
      <c r="AO111" s="483"/>
      <c r="AP111" s="483"/>
      <c r="AQ111" s="483"/>
      <c r="AR111" s="483"/>
      <c r="AS111" s="483"/>
      <c r="AT111" s="483"/>
      <c r="AU111" s="483"/>
      <c r="AV111" s="483"/>
      <c r="AW111" s="483"/>
      <c r="AX111" s="483"/>
      <c r="AY111" s="483"/>
      <c r="AZ111" s="483"/>
      <c r="BA111" s="483"/>
      <c r="BB111" s="487"/>
      <c r="BC111" s="488"/>
      <c r="BD111" s="488"/>
      <c r="BE111" s="488"/>
      <c r="BF111" s="488"/>
      <c r="BG111" s="488"/>
      <c r="BH111" s="488"/>
      <c r="BI111" s="488"/>
      <c r="BJ111" s="488"/>
      <c r="BK111" s="488"/>
      <c r="BL111" s="488"/>
      <c r="BM111" s="488"/>
      <c r="BN111" s="488"/>
      <c r="BO111" s="488"/>
      <c r="BP111" s="488"/>
      <c r="BQ111" s="488"/>
      <c r="BR111" s="488"/>
      <c r="BS111" s="488"/>
      <c r="BT111" s="488"/>
      <c r="BU111" s="488"/>
      <c r="BV111" s="488"/>
      <c r="BW111" s="489"/>
      <c r="BX111" s="178"/>
    </row>
    <row r="112" spans="1:76" ht="12.75" customHeight="1">
      <c r="A112" s="178"/>
      <c r="B112" s="496"/>
      <c r="C112" s="497"/>
      <c r="D112" s="497"/>
      <c r="E112" s="497"/>
      <c r="F112" s="497"/>
      <c r="G112" s="497"/>
      <c r="H112" s="497"/>
      <c r="I112" s="497"/>
      <c r="J112" s="497"/>
      <c r="K112" s="497"/>
      <c r="L112" s="497"/>
      <c r="M112" s="497"/>
      <c r="N112" s="497"/>
      <c r="O112" s="497"/>
      <c r="P112" s="497"/>
      <c r="Q112" s="497"/>
      <c r="R112" s="497"/>
      <c r="S112" s="498"/>
      <c r="T112" s="502"/>
      <c r="U112" s="502"/>
      <c r="V112" s="502"/>
      <c r="W112" s="483"/>
      <c r="X112" s="483"/>
      <c r="Y112" s="483"/>
      <c r="Z112" s="483"/>
      <c r="AA112" s="483"/>
      <c r="AB112" s="483"/>
      <c r="AC112" s="483"/>
      <c r="AD112" s="483"/>
      <c r="AE112" s="483"/>
      <c r="AF112" s="483"/>
      <c r="AG112" s="483"/>
      <c r="AH112" s="483"/>
      <c r="AI112" s="483"/>
      <c r="AJ112" s="483"/>
      <c r="AK112" s="483"/>
      <c r="AL112" s="483"/>
      <c r="AM112" s="483"/>
      <c r="AN112" s="483"/>
      <c r="AO112" s="483"/>
      <c r="AP112" s="483"/>
      <c r="AQ112" s="483"/>
      <c r="AR112" s="483"/>
      <c r="AS112" s="483"/>
      <c r="AT112" s="483"/>
      <c r="AU112" s="483"/>
      <c r="AV112" s="483"/>
      <c r="AW112" s="483"/>
      <c r="AX112" s="483"/>
      <c r="AY112" s="483"/>
      <c r="AZ112" s="483"/>
      <c r="BA112" s="483"/>
      <c r="BB112" s="490"/>
      <c r="BC112" s="491"/>
      <c r="BD112" s="491"/>
      <c r="BE112" s="491"/>
      <c r="BF112" s="491"/>
      <c r="BG112" s="491"/>
      <c r="BH112" s="491"/>
      <c r="BI112" s="491"/>
      <c r="BJ112" s="491"/>
      <c r="BK112" s="491"/>
      <c r="BL112" s="491"/>
      <c r="BM112" s="491"/>
      <c r="BN112" s="491"/>
      <c r="BO112" s="491"/>
      <c r="BP112" s="491"/>
      <c r="BQ112" s="491"/>
      <c r="BR112" s="491"/>
      <c r="BS112" s="491"/>
      <c r="BT112" s="491"/>
      <c r="BU112" s="491"/>
      <c r="BV112" s="491"/>
      <c r="BW112" s="492"/>
      <c r="BX112" s="178"/>
    </row>
    <row r="113" spans="1:76" ht="12.75" customHeight="1">
      <c r="A113" s="178"/>
      <c r="B113" s="496"/>
      <c r="C113" s="497"/>
      <c r="D113" s="497"/>
      <c r="E113" s="497"/>
      <c r="F113" s="497"/>
      <c r="G113" s="497"/>
      <c r="H113" s="497"/>
      <c r="I113" s="497"/>
      <c r="J113" s="497"/>
      <c r="K113" s="497"/>
      <c r="L113" s="497"/>
      <c r="M113" s="497"/>
      <c r="N113" s="497"/>
      <c r="O113" s="497"/>
      <c r="P113" s="497"/>
      <c r="Q113" s="497"/>
      <c r="R113" s="497"/>
      <c r="S113" s="498"/>
      <c r="T113" s="502">
        <v>3.2</v>
      </c>
      <c r="U113" s="502"/>
      <c r="V113" s="502"/>
      <c r="W113" s="525" t="s">
        <v>1352</v>
      </c>
      <c r="X113" s="526"/>
      <c r="Y113" s="526"/>
      <c r="Z113" s="526"/>
      <c r="AA113" s="526"/>
      <c r="AB113" s="526"/>
      <c r="AC113" s="526"/>
      <c r="AD113" s="526"/>
      <c r="AE113" s="526"/>
      <c r="AF113" s="526"/>
      <c r="AG113" s="526"/>
      <c r="AH113" s="526"/>
      <c r="AI113" s="526"/>
      <c r="AJ113" s="526"/>
      <c r="AK113" s="526"/>
      <c r="AL113" s="526"/>
      <c r="AM113" s="526"/>
      <c r="AN113" s="526"/>
      <c r="AO113" s="526"/>
      <c r="AP113" s="526"/>
      <c r="AQ113" s="526"/>
      <c r="AR113" s="526"/>
      <c r="AS113" s="526"/>
      <c r="AT113" s="526"/>
      <c r="AU113" s="526"/>
      <c r="AV113" s="526"/>
      <c r="AW113" s="526"/>
      <c r="AX113" s="526"/>
      <c r="AY113" s="526"/>
      <c r="AZ113" s="526"/>
      <c r="BA113" s="527"/>
      <c r="BB113" s="484" t="str">
        <f>IF(N6="H. Ayuntamiento",IF(H4=0," ","En la estimación de los Egresos se dejo de presupuestar en algunos de los rubros que integran las partidas: "&amp;IF('E-OG'!H434&lt;1,"111 ",)&amp;IF('E-OG'!H435&lt;1,"113 ",)&amp;IF('E-OG'!H436&lt;1,"132 ",)&amp;IF('E-OG'!H437&lt;1,"141 ",)&amp;IF('E-OG'!H438&lt;1,"143 ",)),"")</f>
        <v xml:space="preserve">En la estimación de los Egresos se dejo de presupuestar en algunos de los rubros que integran las partidas: </v>
      </c>
      <c r="BC113" s="485"/>
      <c r="BD113" s="485"/>
      <c r="BE113" s="485"/>
      <c r="BF113" s="485"/>
      <c r="BG113" s="485"/>
      <c r="BH113" s="485"/>
      <c r="BI113" s="485"/>
      <c r="BJ113" s="485"/>
      <c r="BK113" s="485"/>
      <c r="BL113" s="485"/>
      <c r="BM113" s="485"/>
      <c r="BN113" s="485"/>
      <c r="BO113" s="485"/>
      <c r="BP113" s="485"/>
      <c r="BQ113" s="485"/>
      <c r="BR113" s="485"/>
      <c r="BS113" s="485"/>
      <c r="BT113" s="485"/>
      <c r="BU113" s="485"/>
      <c r="BV113" s="485"/>
      <c r="BW113" s="486"/>
      <c r="BX113" s="178"/>
    </row>
    <row r="114" spans="1:76" ht="12.75" customHeight="1">
      <c r="A114" s="178"/>
      <c r="B114" s="496"/>
      <c r="C114" s="497"/>
      <c r="D114" s="497"/>
      <c r="E114" s="497"/>
      <c r="F114" s="497"/>
      <c r="G114" s="497"/>
      <c r="H114" s="497"/>
      <c r="I114" s="497"/>
      <c r="J114" s="497"/>
      <c r="K114" s="497"/>
      <c r="L114" s="497"/>
      <c r="M114" s="497"/>
      <c r="N114" s="497"/>
      <c r="O114" s="497"/>
      <c r="P114" s="497"/>
      <c r="Q114" s="497"/>
      <c r="R114" s="497"/>
      <c r="S114" s="498"/>
      <c r="T114" s="502"/>
      <c r="U114" s="502"/>
      <c r="V114" s="502"/>
      <c r="W114" s="528"/>
      <c r="X114" s="529"/>
      <c r="Y114" s="529"/>
      <c r="Z114" s="529"/>
      <c r="AA114" s="529"/>
      <c r="AB114" s="529"/>
      <c r="AC114" s="529"/>
      <c r="AD114" s="529"/>
      <c r="AE114" s="529"/>
      <c r="AF114" s="529"/>
      <c r="AG114" s="529"/>
      <c r="AH114" s="529"/>
      <c r="AI114" s="529"/>
      <c r="AJ114" s="529"/>
      <c r="AK114" s="529"/>
      <c r="AL114" s="529"/>
      <c r="AM114" s="529"/>
      <c r="AN114" s="529"/>
      <c r="AO114" s="529"/>
      <c r="AP114" s="529"/>
      <c r="AQ114" s="529"/>
      <c r="AR114" s="529"/>
      <c r="AS114" s="529"/>
      <c r="AT114" s="529"/>
      <c r="AU114" s="529"/>
      <c r="AV114" s="529"/>
      <c r="AW114" s="529"/>
      <c r="AX114" s="529"/>
      <c r="AY114" s="529"/>
      <c r="AZ114" s="529"/>
      <c r="BA114" s="530"/>
      <c r="BB114" s="487"/>
      <c r="BC114" s="488"/>
      <c r="BD114" s="488"/>
      <c r="BE114" s="488"/>
      <c r="BF114" s="488"/>
      <c r="BG114" s="488"/>
      <c r="BH114" s="488"/>
      <c r="BI114" s="488"/>
      <c r="BJ114" s="488"/>
      <c r="BK114" s="488"/>
      <c r="BL114" s="488"/>
      <c r="BM114" s="488"/>
      <c r="BN114" s="488"/>
      <c r="BO114" s="488"/>
      <c r="BP114" s="488"/>
      <c r="BQ114" s="488"/>
      <c r="BR114" s="488"/>
      <c r="BS114" s="488"/>
      <c r="BT114" s="488"/>
      <c r="BU114" s="488"/>
      <c r="BV114" s="488"/>
      <c r="BW114" s="489"/>
      <c r="BX114" s="178"/>
    </row>
    <row r="115" spans="1:76" ht="12.75" customHeight="1">
      <c r="A115" s="178"/>
      <c r="B115" s="496"/>
      <c r="C115" s="497"/>
      <c r="D115" s="497"/>
      <c r="E115" s="497"/>
      <c r="F115" s="497"/>
      <c r="G115" s="497"/>
      <c r="H115" s="497"/>
      <c r="I115" s="497"/>
      <c r="J115" s="497"/>
      <c r="K115" s="497"/>
      <c r="L115" s="497"/>
      <c r="M115" s="497"/>
      <c r="N115" s="497"/>
      <c r="O115" s="497"/>
      <c r="P115" s="497"/>
      <c r="Q115" s="497"/>
      <c r="R115" s="497"/>
      <c r="S115" s="498"/>
      <c r="T115" s="502"/>
      <c r="U115" s="502"/>
      <c r="V115" s="502"/>
      <c r="W115" s="528"/>
      <c r="X115" s="529"/>
      <c r="Y115" s="529"/>
      <c r="Z115" s="529"/>
      <c r="AA115" s="529"/>
      <c r="AB115" s="529"/>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29"/>
      <c r="AY115" s="529"/>
      <c r="AZ115" s="529"/>
      <c r="BA115" s="530"/>
      <c r="BB115" s="487"/>
      <c r="BC115" s="488"/>
      <c r="BD115" s="488"/>
      <c r="BE115" s="488"/>
      <c r="BF115" s="488"/>
      <c r="BG115" s="488"/>
      <c r="BH115" s="488"/>
      <c r="BI115" s="488"/>
      <c r="BJ115" s="488"/>
      <c r="BK115" s="488"/>
      <c r="BL115" s="488"/>
      <c r="BM115" s="488"/>
      <c r="BN115" s="488"/>
      <c r="BO115" s="488"/>
      <c r="BP115" s="488"/>
      <c r="BQ115" s="488"/>
      <c r="BR115" s="488"/>
      <c r="BS115" s="488"/>
      <c r="BT115" s="488"/>
      <c r="BU115" s="488"/>
      <c r="BV115" s="488"/>
      <c r="BW115" s="489"/>
      <c r="BX115" s="178"/>
    </row>
    <row r="116" spans="1:76" ht="12.75" customHeight="1">
      <c r="A116" s="178"/>
      <c r="B116" s="496"/>
      <c r="C116" s="497"/>
      <c r="D116" s="497"/>
      <c r="E116" s="497"/>
      <c r="F116" s="497"/>
      <c r="G116" s="497"/>
      <c r="H116" s="497"/>
      <c r="I116" s="497"/>
      <c r="J116" s="497"/>
      <c r="K116" s="497"/>
      <c r="L116" s="497"/>
      <c r="M116" s="497"/>
      <c r="N116" s="497"/>
      <c r="O116" s="497"/>
      <c r="P116" s="497"/>
      <c r="Q116" s="497"/>
      <c r="R116" s="497"/>
      <c r="S116" s="498"/>
      <c r="T116" s="502"/>
      <c r="U116" s="502"/>
      <c r="V116" s="502"/>
      <c r="W116" s="531"/>
      <c r="X116" s="532"/>
      <c r="Y116" s="532"/>
      <c r="Z116" s="532"/>
      <c r="AA116" s="532"/>
      <c r="AB116" s="532"/>
      <c r="AC116" s="532"/>
      <c r="AD116" s="532"/>
      <c r="AE116" s="532"/>
      <c r="AF116" s="532"/>
      <c r="AG116" s="532"/>
      <c r="AH116" s="532"/>
      <c r="AI116" s="532"/>
      <c r="AJ116" s="532"/>
      <c r="AK116" s="532"/>
      <c r="AL116" s="532"/>
      <c r="AM116" s="532"/>
      <c r="AN116" s="532"/>
      <c r="AO116" s="532"/>
      <c r="AP116" s="532"/>
      <c r="AQ116" s="532"/>
      <c r="AR116" s="532"/>
      <c r="AS116" s="532"/>
      <c r="AT116" s="532"/>
      <c r="AU116" s="532"/>
      <c r="AV116" s="532"/>
      <c r="AW116" s="532"/>
      <c r="AX116" s="532"/>
      <c r="AY116" s="532"/>
      <c r="AZ116" s="532"/>
      <c r="BA116" s="533"/>
      <c r="BB116" s="490"/>
      <c r="BC116" s="491"/>
      <c r="BD116" s="491"/>
      <c r="BE116" s="491"/>
      <c r="BF116" s="491"/>
      <c r="BG116" s="491"/>
      <c r="BH116" s="491"/>
      <c r="BI116" s="491"/>
      <c r="BJ116" s="491"/>
      <c r="BK116" s="491"/>
      <c r="BL116" s="491"/>
      <c r="BM116" s="491"/>
      <c r="BN116" s="491"/>
      <c r="BO116" s="491"/>
      <c r="BP116" s="491"/>
      <c r="BQ116" s="491"/>
      <c r="BR116" s="491"/>
      <c r="BS116" s="491"/>
      <c r="BT116" s="491"/>
      <c r="BU116" s="491"/>
      <c r="BV116" s="491"/>
      <c r="BW116" s="492"/>
      <c r="BX116" s="178"/>
    </row>
    <row r="117" spans="1:76" ht="12.75" customHeight="1">
      <c r="A117" s="178"/>
      <c r="B117" s="496"/>
      <c r="C117" s="497"/>
      <c r="D117" s="497"/>
      <c r="E117" s="497"/>
      <c r="F117" s="497"/>
      <c r="G117" s="497"/>
      <c r="H117" s="497"/>
      <c r="I117" s="497"/>
      <c r="J117" s="497"/>
      <c r="K117" s="497"/>
      <c r="L117" s="497"/>
      <c r="M117" s="497"/>
      <c r="N117" s="497"/>
      <c r="O117" s="497"/>
      <c r="P117" s="497"/>
      <c r="Q117" s="497"/>
      <c r="R117" s="497"/>
      <c r="S117" s="498"/>
      <c r="T117" s="502">
        <v>3.31</v>
      </c>
      <c r="U117" s="502"/>
      <c r="V117" s="502"/>
      <c r="W117" s="516" t="s">
        <v>1351</v>
      </c>
      <c r="X117" s="517"/>
      <c r="Y117" s="517"/>
      <c r="Z117" s="517"/>
      <c r="AA117" s="517"/>
      <c r="AB117" s="517"/>
      <c r="AC117" s="517"/>
      <c r="AD117" s="517"/>
      <c r="AE117" s="517"/>
      <c r="AF117" s="517"/>
      <c r="AG117" s="517"/>
      <c r="AH117" s="517"/>
      <c r="AI117" s="517"/>
      <c r="AJ117" s="517"/>
      <c r="AK117" s="517"/>
      <c r="AL117" s="517"/>
      <c r="AM117" s="517"/>
      <c r="AN117" s="517"/>
      <c r="AO117" s="517"/>
      <c r="AP117" s="517"/>
      <c r="AQ117" s="517"/>
      <c r="AR117" s="517"/>
      <c r="AS117" s="517"/>
      <c r="AT117" s="517"/>
      <c r="AU117" s="517"/>
      <c r="AV117" s="517"/>
      <c r="AW117" s="517"/>
      <c r="AX117" s="517"/>
      <c r="AY117" s="517"/>
      <c r="AZ117" s="517"/>
      <c r="BA117" s="518"/>
      <c r="BB117" s="503" t="str">
        <f>IF('Est. Ing.'!C39='Est. Egr.'!D16,"","Los Ingresos estimados con Recursos Propios es $"&amp;'Est. Ing.'!C39&amp;" y en los Egresos con el mismo recurso se presupuestan $"&amp;'Est. Egr.'!D16&amp;", por lo que no existe equilibrio.")</f>
        <v/>
      </c>
      <c r="BC117" s="504"/>
      <c r="BD117" s="504"/>
      <c r="BE117" s="504"/>
      <c r="BF117" s="504"/>
      <c r="BG117" s="504"/>
      <c r="BH117" s="504"/>
      <c r="BI117" s="504"/>
      <c r="BJ117" s="504"/>
      <c r="BK117" s="504"/>
      <c r="BL117" s="504"/>
      <c r="BM117" s="504"/>
      <c r="BN117" s="504"/>
      <c r="BO117" s="504"/>
      <c r="BP117" s="504"/>
      <c r="BQ117" s="504"/>
      <c r="BR117" s="504"/>
      <c r="BS117" s="504"/>
      <c r="BT117" s="504"/>
      <c r="BU117" s="504"/>
      <c r="BV117" s="504"/>
      <c r="BW117" s="505"/>
      <c r="BX117" s="178"/>
    </row>
    <row r="118" spans="1:76" ht="12.75" customHeight="1">
      <c r="A118" s="178"/>
      <c r="B118" s="496"/>
      <c r="C118" s="497"/>
      <c r="D118" s="497"/>
      <c r="E118" s="497"/>
      <c r="F118" s="497"/>
      <c r="G118" s="497"/>
      <c r="H118" s="497"/>
      <c r="I118" s="497"/>
      <c r="J118" s="497"/>
      <c r="K118" s="497"/>
      <c r="L118" s="497"/>
      <c r="M118" s="497"/>
      <c r="N118" s="497"/>
      <c r="O118" s="497"/>
      <c r="P118" s="497"/>
      <c r="Q118" s="497"/>
      <c r="R118" s="497"/>
      <c r="S118" s="498"/>
      <c r="T118" s="502"/>
      <c r="U118" s="502"/>
      <c r="V118" s="502"/>
      <c r="W118" s="519"/>
      <c r="X118" s="520"/>
      <c r="Y118" s="520"/>
      <c r="Z118" s="520"/>
      <c r="AA118" s="520"/>
      <c r="AB118" s="520"/>
      <c r="AC118" s="520"/>
      <c r="AD118" s="520"/>
      <c r="AE118" s="520"/>
      <c r="AF118" s="520"/>
      <c r="AG118" s="520"/>
      <c r="AH118" s="520"/>
      <c r="AI118" s="520"/>
      <c r="AJ118" s="520"/>
      <c r="AK118" s="520"/>
      <c r="AL118" s="520"/>
      <c r="AM118" s="520"/>
      <c r="AN118" s="520"/>
      <c r="AO118" s="520"/>
      <c r="AP118" s="520"/>
      <c r="AQ118" s="520"/>
      <c r="AR118" s="520"/>
      <c r="AS118" s="520"/>
      <c r="AT118" s="520"/>
      <c r="AU118" s="520"/>
      <c r="AV118" s="520"/>
      <c r="AW118" s="520"/>
      <c r="AX118" s="520"/>
      <c r="AY118" s="520"/>
      <c r="AZ118" s="520"/>
      <c r="BA118" s="521"/>
      <c r="BB118" s="506"/>
      <c r="BC118" s="507"/>
      <c r="BD118" s="507"/>
      <c r="BE118" s="507"/>
      <c r="BF118" s="507"/>
      <c r="BG118" s="507"/>
      <c r="BH118" s="507"/>
      <c r="BI118" s="507"/>
      <c r="BJ118" s="507"/>
      <c r="BK118" s="507"/>
      <c r="BL118" s="507"/>
      <c r="BM118" s="507"/>
      <c r="BN118" s="507"/>
      <c r="BO118" s="507"/>
      <c r="BP118" s="507"/>
      <c r="BQ118" s="507"/>
      <c r="BR118" s="507"/>
      <c r="BS118" s="507"/>
      <c r="BT118" s="507"/>
      <c r="BU118" s="507"/>
      <c r="BV118" s="507"/>
      <c r="BW118" s="508"/>
      <c r="BX118" s="178"/>
    </row>
    <row r="119" spans="1:76" ht="12.75" customHeight="1">
      <c r="A119" s="178"/>
      <c r="B119" s="496"/>
      <c r="C119" s="497"/>
      <c r="D119" s="497"/>
      <c r="E119" s="497"/>
      <c r="F119" s="497"/>
      <c r="G119" s="497"/>
      <c r="H119" s="497"/>
      <c r="I119" s="497"/>
      <c r="J119" s="497"/>
      <c r="K119" s="497"/>
      <c r="L119" s="497"/>
      <c r="M119" s="497"/>
      <c r="N119" s="497"/>
      <c r="O119" s="497"/>
      <c r="P119" s="497"/>
      <c r="Q119" s="497"/>
      <c r="R119" s="497"/>
      <c r="S119" s="498"/>
      <c r="T119" s="502"/>
      <c r="U119" s="502"/>
      <c r="V119" s="502"/>
      <c r="W119" s="519"/>
      <c r="X119" s="520"/>
      <c r="Y119" s="520"/>
      <c r="Z119" s="520"/>
      <c r="AA119" s="520"/>
      <c r="AB119" s="520"/>
      <c r="AC119" s="520"/>
      <c r="AD119" s="520"/>
      <c r="AE119" s="520"/>
      <c r="AF119" s="520"/>
      <c r="AG119" s="520"/>
      <c r="AH119" s="520"/>
      <c r="AI119" s="520"/>
      <c r="AJ119" s="520"/>
      <c r="AK119" s="520"/>
      <c r="AL119" s="520"/>
      <c r="AM119" s="520"/>
      <c r="AN119" s="520"/>
      <c r="AO119" s="520"/>
      <c r="AP119" s="520"/>
      <c r="AQ119" s="520"/>
      <c r="AR119" s="520"/>
      <c r="AS119" s="520"/>
      <c r="AT119" s="520"/>
      <c r="AU119" s="520"/>
      <c r="AV119" s="520"/>
      <c r="AW119" s="520"/>
      <c r="AX119" s="520"/>
      <c r="AY119" s="520"/>
      <c r="AZ119" s="520"/>
      <c r="BA119" s="521"/>
      <c r="BB119" s="506"/>
      <c r="BC119" s="507"/>
      <c r="BD119" s="507"/>
      <c r="BE119" s="507"/>
      <c r="BF119" s="507"/>
      <c r="BG119" s="507"/>
      <c r="BH119" s="507"/>
      <c r="BI119" s="507"/>
      <c r="BJ119" s="507"/>
      <c r="BK119" s="507"/>
      <c r="BL119" s="507"/>
      <c r="BM119" s="507"/>
      <c r="BN119" s="507"/>
      <c r="BO119" s="507"/>
      <c r="BP119" s="507"/>
      <c r="BQ119" s="507"/>
      <c r="BR119" s="507"/>
      <c r="BS119" s="507"/>
      <c r="BT119" s="507"/>
      <c r="BU119" s="507"/>
      <c r="BV119" s="507"/>
      <c r="BW119" s="508"/>
      <c r="BX119" s="178"/>
    </row>
    <row r="120" spans="1:76" ht="12.75" customHeight="1">
      <c r="A120" s="178"/>
      <c r="B120" s="496"/>
      <c r="C120" s="497"/>
      <c r="D120" s="497"/>
      <c r="E120" s="497"/>
      <c r="F120" s="497"/>
      <c r="G120" s="497"/>
      <c r="H120" s="497"/>
      <c r="I120" s="497"/>
      <c r="J120" s="497"/>
      <c r="K120" s="497"/>
      <c r="L120" s="497"/>
      <c r="M120" s="497"/>
      <c r="N120" s="497"/>
      <c r="O120" s="497"/>
      <c r="P120" s="497"/>
      <c r="Q120" s="497"/>
      <c r="R120" s="497"/>
      <c r="S120" s="498"/>
      <c r="T120" s="502"/>
      <c r="U120" s="502"/>
      <c r="V120" s="502"/>
      <c r="W120" s="519"/>
      <c r="X120" s="520"/>
      <c r="Y120" s="520"/>
      <c r="Z120" s="520"/>
      <c r="AA120" s="520"/>
      <c r="AB120" s="520"/>
      <c r="AC120" s="520"/>
      <c r="AD120" s="520"/>
      <c r="AE120" s="520"/>
      <c r="AF120" s="520"/>
      <c r="AG120" s="520"/>
      <c r="AH120" s="520"/>
      <c r="AI120" s="520"/>
      <c r="AJ120" s="520"/>
      <c r="AK120" s="520"/>
      <c r="AL120" s="520"/>
      <c r="AM120" s="520"/>
      <c r="AN120" s="520"/>
      <c r="AO120" s="520"/>
      <c r="AP120" s="520"/>
      <c r="AQ120" s="520"/>
      <c r="AR120" s="520"/>
      <c r="AS120" s="520"/>
      <c r="AT120" s="520"/>
      <c r="AU120" s="520"/>
      <c r="AV120" s="520"/>
      <c r="AW120" s="520"/>
      <c r="AX120" s="520"/>
      <c r="AY120" s="520"/>
      <c r="AZ120" s="520"/>
      <c r="BA120" s="521"/>
      <c r="BB120" s="512"/>
      <c r="BC120" s="513"/>
      <c r="BD120" s="513"/>
      <c r="BE120" s="513"/>
      <c r="BF120" s="513"/>
      <c r="BG120" s="513"/>
      <c r="BH120" s="513"/>
      <c r="BI120" s="513"/>
      <c r="BJ120" s="513"/>
      <c r="BK120" s="513"/>
      <c r="BL120" s="513"/>
      <c r="BM120" s="513"/>
      <c r="BN120" s="513"/>
      <c r="BO120" s="513"/>
      <c r="BP120" s="513"/>
      <c r="BQ120" s="513"/>
      <c r="BR120" s="513"/>
      <c r="BS120" s="513"/>
      <c r="BT120" s="513"/>
      <c r="BU120" s="513"/>
      <c r="BV120" s="513"/>
      <c r="BW120" s="514"/>
      <c r="BX120" s="178"/>
    </row>
    <row r="121" spans="1:76" ht="12.75" customHeight="1">
      <c r="A121" s="178"/>
      <c r="B121" s="496"/>
      <c r="C121" s="497"/>
      <c r="D121" s="497"/>
      <c r="E121" s="497"/>
      <c r="F121" s="497"/>
      <c r="G121" s="497"/>
      <c r="H121" s="497"/>
      <c r="I121" s="497"/>
      <c r="J121" s="497"/>
      <c r="K121" s="497"/>
      <c r="L121" s="497"/>
      <c r="M121" s="497"/>
      <c r="N121" s="497"/>
      <c r="O121" s="497"/>
      <c r="P121" s="497"/>
      <c r="Q121" s="497"/>
      <c r="R121" s="497"/>
      <c r="S121" s="498"/>
      <c r="T121" s="502">
        <v>3.32</v>
      </c>
      <c r="U121" s="502"/>
      <c r="V121" s="502"/>
      <c r="W121" s="519"/>
      <c r="X121" s="520"/>
      <c r="Y121" s="520"/>
      <c r="Z121" s="520"/>
      <c r="AA121" s="520"/>
      <c r="AB121" s="520"/>
      <c r="AC121" s="520"/>
      <c r="AD121" s="520"/>
      <c r="AE121" s="520"/>
      <c r="AF121" s="520"/>
      <c r="AG121" s="520"/>
      <c r="AH121" s="520"/>
      <c r="AI121" s="520"/>
      <c r="AJ121" s="520"/>
      <c r="AK121" s="520"/>
      <c r="AL121" s="520"/>
      <c r="AM121" s="520"/>
      <c r="AN121" s="520"/>
      <c r="AO121" s="520"/>
      <c r="AP121" s="520"/>
      <c r="AQ121" s="520"/>
      <c r="AR121" s="520"/>
      <c r="AS121" s="520"/>
      <c r="AT121" s="520"/>
      <c r="AU121" s="520"/>
      <c r="AV121" s="520"/>
      <c r="AW121" s="520"/>
      <c r="AX121" s="520"/>
      <c r="AY121" s="520"/>
      <c r="AZ121" s="520"/>
      <c r="BA121" s="521"/>
      <c r="BB121" s="503" t="str">
        <f>IF('Est. Ing.'!C47='Est. Egr.'!D24,"","Los Ingresos estimados con Aportaciones Federales es $"&amp;'Est. Ing.'!C47&amp;" y en los Egresos con el mismo recurso se presupuestan $"&amp;'Est. Egr.'!D24&amp;", por lo que no existe equilibrio.")</f>
        <v/>
      </c>
      <c r="BC121" s="504"/>
      <c r="BD121" s="504"/>
      <c r="BE121" s="504"/>
      <c r="BF121" s="504"/>
      <c r="BG121" s="504"/>
      <c r="BH121" s="504"/>
      <c r="BI121" s="504"/>
      <c r="BJ121" s="504"/>
      <c r="BK121" s="504"/>
      <c r="BL121" s="504"/>
      <c r="BM121" s="504"/>
      <c r="BN121" s="504"/>
      <c r="BO121" s="504"/>
      <c r="BP121" s="504"/>
      <c r="BQ121" s="504"/>
      <c r="BR121" s="504"/>
      <c r="BS121" s="504"/>
      <c r="BT121" s="504"/>
      <c r="BU121" s="504"/>
      <c r="BV121" s="504"/>
      <c r="BW121" s="505"/>
      <c r="BX121" s="178"/>
    </row>
    <row r="122" spans="1:76" ht="12.75" customHeight="1">
      <c r="A122" s="178"/>
      <c r="B122" s="496"/>
      <c r="C122" s="497"/>
      <c r="D122" s="497"/>
      <c r="E122" s="497"/>
      <c r="F122" s="497"/>
      <c r="G122" s="497"/>
      <c r="H122" s="497"/>
      <c r="I122" s="497"/>
      <c r="J122" s="497"/>
      <c r="K122" s="497"/>
      <c r="L122" s="497"/>
      <c r="M122" s="497"/>
      <c r="N122" s="497"/>
      <c r="O122" s="497"/>
      <c r="P122" s="497"/>
      <c r="Q122" s="497"/>
      <c r="R122" s="497"/>
      <c r="S122" s="498"/>
      <c r="T122" s="502"/>
      <c r="U122" s="502"/>
      <c r="V122" s="502"/>
      <c r="W122" s="519"/>
      <c r="X122" s="520"/>
      <c r="Y122" s="520"/>
      <c r="Z122" s="520"/>
      <c r="AA122" s="520"/>
      <c r="AB122" s="520"/>
      <c r="AC122" s="520"/>
      <c r="AD122" s="520"/>
      <c r="AE122" s="520"/>
      <c r="AF122" s="520"/>
      <c r="AG122" s="520"/>
      <c r="AH122" s="520"/>
      <c r="AI122" s="520"/>
      <c r="AJ122" s="520"/>
      <c r="AK122" s="520"/>
      <c r="AL122" s="520"/>
      <c r="AM122" s="520"/>
      <c r="AN122" s="520"/>
      <c r="AO122" s="520"/>
      <c r="AP122" s="520"/>
      <c r="AQ122" s="520"/>
      <c r="AR122" s="520"/>
      <c r="AS122" s="520"/>
      <c r="AT122" s="520"/>
      <c r="AU122" s="520"/>
      <c r="AV122" s="520"/>
      <c r="AW122" s="520"/>
      <c r="AX122" s="520"/>
      <c r="AY122" s="520"/>
      <c r="AZ122" s="520"/>
      <c r="BA122" s="521"/>
      <c r="BB122" s="506"/>
      <c r="BC122" s="507"/>
      <c r="BD122" s="507"/>
      <c r="BE122" s="507"/>
      <c r="BF122" s="507"/>
      <c r="BG122" s="507"/>
      <c r="BH122" s="507"/>
      <c r="BI122" s="507"/>
      <c r="BJ122" s="507"/>
      <c r="BK122" s="507"/>
      <c r="BL122" s="507"/>
      <c r="BM122" s="507"/>
      <c r="BN122" s="507"/>
      <c r="BO122" s="507"/>
      <c r="BP122" s="507"/>
      <c r="BQ122" s="507"/>
      <c r="BR122" s="507"/>
      <c r="BS122" s="507"/>
      <c r="BT122" s="507"/>
      <c r="BU122" s="507"/>
      <c r="BV122" s="507"/>
      <c r="BW122" s="508"/>
      <c r="BX122" s="178"/>
    </row>
    <row r="123" spans="1:76" ht="12.75" customHeight="1">
      <c r="A123" s="178"/>
      <c r="B123" s="496"/>
      <c r="C123" s="497"/>
      <c r="D123" s="497"/>
      <c r="E123" s="497"/>
      <c r="F123" s="497"/>
      <c r="G123" s="497"/>
      <c r="H123" s="497"/>
      <c r="I123" s="497"/>
      <c r="J123" s="497"/>
      <c r="K123" s="497"/>
      <c r="L123" s="497"/>
      <c r="M123" s="497"/>
      <c r="N123" s="497"/>
      <c r="O123" s="497"/>
      <c r="P123" s="497"/>
      <c r="Q123" s="497"/>
      <c r="R123" s="497"/>
      <c r="S123" s="498"/>
      <c r="T123" s="502"/>
      <c r="U123" s="502"/>
      <c r="V123" s="502"/>
      <c r="W123" s="519"/>
      <c r="X123" s="520"/>
      <c r="Y123" s="520"/>
      <c r="Z123" s="520"/>
      <c r="AA123" s="520"/>
      <c r="AB123" s="520"/>
      <c r="AC123" s="520"/>
      <c r="AD123" s="520"/>
      <c r="AE123" s="520"/>
      <c r="AF123" s="520"/>
      <c r="AG123" s="520"/>
      <c r="AH123" s="520"/>
      <c r="AI123" s="520"/>
      <c r="AJ123" s="520"/>
      <c r="AK123" s="520"/>
      <c r="AL123" s="520"/>
      <c r="AM123" s="520"/>
      <c r="AN123" s="520"/>
      <c r="AO123" s="520"/>
      <c r="AP123" s="520"/>
      <c r="AQ123" s="520"/>
      <c r="AR123" s="520"/>
      <c r="AS123" s="520"/>
      <c r="AT123" s="520"/>
      <c r="AU123" s="520"/>
      <c r="AV123" s="520"/>
      <c r="AW123" s="520"/>
      <c r="AX123" s="520"/>
      <c r="AY123" s="520"/>
      <c r="AZ123" s="520"/>
      <c r="BA123" s="521"/>
      <c r="BB123" s="506"/>
      <c r="BC123" s="507"/>
      <c r="BD123" s="507"/>
      <c r="BE123" s="507"/>
      <c r="BF123" s="507"/>
      <c r="BG123" s="507"/>
      <c r="BH123" s="507"/>
      <c r="BI123" s="507"/>
      <c r="BJ123" s="507"/>
      <c r="BK123" s="507"/>
      <c r="BL123" s="507"/>
      <c r="BM123" s="507"/>
      <c r="BN123" s="507"/>
      <c r="BO123" s="507"/>
      <c r="BP123" s="507"/>
      <c r="BQ123" s="507"/>
      <c r="BR123" s="507"/>
      <c r="BS123" s="507"/>
      <c r="BT123" s="507"/>
      <c r="BU123" s="507"/>
      <c r="BV123" s="507"/>
      <c r="BW123" s="508"/>
      <c r="BX123" s="178"/>
    </row>
    <row r="124" spans="1:76" ht="12.75" customHeight="1">
      <c r="A124" s="178"/>
      <c r="B124" s="496"/>
      <c r="C124" s="497"/>
      <c r="D124" s="497"/>
      <c r="E124" s="497"/>
      <c r="F124" s="497"/>
      <c r="G124" s="497"/>
      <c r="H124" s="497"/>
      <c r="I124" s="497"/>
      <c r="J124" s="497"/>
      <c r="K124" s="497"/>
      <c r="L124" s="497"/>
      <c r="M124" s="497"/>
      <c r="N124" s="497"/>
      <c r="O124" s="497"/>
      <c r="P124" s="497"/>
      <c r="Q124" s="497"/>
      <c r="R124" s="497"/>
      <c r="S124" s="498"/>
      <c r="T124" s="502"/>
      <c r="U124" s="502"/>
      <c r="V124" s="502"/>
      <c r="W124" s="519"/>
      <c r="X124" s="520"/>
      <c r="Y124" s="520"/>
      <c r="Z124" s="520"/>
      <c r="AA124" s="520"/>
      <c r="AB124" s="520"/>
      <c r="AC124" s="520"/>
      <c r="AD124" s="520"/>
      <c r="AE124" s="520"/>
      <c r="AF124" s="520"/>
      <c r="AG124" s="520"/>
      <c r="AH124" s="520"/>
      <c r="AI124" s="520"/>
      <c r="AJ124" s="520"/>
      <c r="AK124" s="520"/>
      <c r="AL124" s="520"/>
      <c r="AM124" s="520"/>
      <c r="AN124" s="520"/>
      <c r="AO124" s="520"/>
      <c r="AP124" s="520"/>
      <c r="AQ124" s="520"/>
      <c r="AR124" s="520"/>
      <c r="AS124" s="520"/>
      <c r="AT124" s="520"/>
      <c r="AU124" s="520"/>
      <c r="AV124" s="520"/>
      <c r="AW124" s="520"/>
      <c r="AX124" s="520"/>
      <c r="AY124" s="520"/>
      <c r="AZ124" s="520"/>
      <c r="BA124" s="521"/>
      <c r="BB124" s="512"/>
      <c r="BC124" s="513"/>
      <c r="BD124" s="513"/>
      <c r="BE124" s="513"/>
      <c r="BF124" s="513"/>
      <c r="BG124" s="513"/>
      <c r="BH124" s="513"/>
      <c r="BI124" s="513"/>
      <c r="BJ124" s="513"/>
      <c r="BK124" s="513"/>
      <c r="BL124" s="513"/>
      <c r="BM124" s="513"/>
      <c r="BN124" s="513"/>
      <c r="BO124" s="513"/>
      <c r="BP124" s="513"/>
      <c r="BQ124" s="513"/>
      <c r="BR124" s="513"/>
      <c r="BS124" s="513"/>
      <c r="BT124" s="513"/>
      <c r="BU124" s="513"/>
      <c r="BV124" s="513"/>
      <c r="BW124" s="514"/>
      <c r="BX124" s="178"/>
    </row>
    <row r="125" spans="1:76" ht="12.75" customHeight="1">
      <c r="A125" s="178"/>
      <c r="B125" s="496"/>
      <c r="C125" s="497"/>
      <c r="D125" s="497"/>
      <c r="E125" s="497"/>
      <c r="F125" s="497"/>
      <c r="G125" s="497"/>
      <c r="H125" s="497"/>
      <c r="I125" s="497"/>
      <c r="J125" s="497"/>
      <c r="K125" s="497"/>
      <c r="L125" s="497"/>
      <c r="M125" s="497"/>
      <c r="N125" s="497"/>
      <c r="O125" s="497"/>
      <c r="P125" s="497"/>
      <c r="Q125" s="497"/>
      <c r="R125" s="497"/>
      <c r="S125" s="498"/>
      <c r="T125" s="502">
        <v>3.33</v>
      </c>
      <c r="U125" s="502"/>
      <c r="V125" s="502"/>
      <c r="W125" s="519"/>
      <c r="X125" s="520"/>
      <c r="Y125" s="520"/>
      <c r="Z125" s="520"/>
      <c r="AA125" s="520"/>
      <c r="AB125" s="520"/>
      <c r="AC125" s="520"/>
      <c r="AD125" s="520"/>
      <c r="AE125" s="520"/>
      <c r="AF125" s="520"/>
      <c r="AG125" s="520"/>
      <c r="AH125" s="520"/>
      <c r="AI125" s="520"/>
      <c r="AJ125" s="520"/>
      <c r="AK125" s="520"/>
      <c r="AL125" s="520"/>
      <c r="AM125" s="520"/>
      <c r="AN125" s="520"/>
      <c r="AO125" s="520"/>
      <c r="AP125" s="520"/>
      <c r="AQ125" s="520"/>
      <c r="AR125" s="520"/>
      <c r="AS125" s="520"/>
      <c r="AT125" s="520"/>
      <c r="AU125" s="520"/>
      <c r="AV125" s="520"/>
      <c r="AW125" s="520"/>
      <c r="AX125" s="520"/>
      <c r="AY125" s="520"/>
      <c r="AZ125" s="520"/>
      <c r="BA125" s="521"/>
      <c r="BB125" s="503" t="str">
        <f>IF('Est. Ing.'!C76='Est. Egr.'!D53,"","Los Ingresos estimados con Programas Federales es $"&amp;'Est. Ing.'!C76&amp;" y en los Egresos con el mismo recurso se presupuestan $"&amp;'Est. Egr.'!D53&amp;", por lo que no existe equilibrio.")</f>
        <v/>
      </c>
      <c r="BC125" s="504"/>
      <c r="BD125" s="504"/>
      <c r="BE125" s="504"/>
      <c r="BF125" s="504"/>
      <c r="BG125" s="504"/>
      <c r="BH125" s="504"/>
      <c r="BI125" s="504"/>
      <c r="BJ125" s="504"/>
      <c r="BK125" s="504"/>
      <c r="BL125" s="504"/>
      <c r="BM125" s="504"/>
      <c r="BN125" s="504"/>
      <c r="BO125" s="504"/>
      <c r="BP125" s="504"/>
      <c r="BQ125" s="504"/>
      <c r="BR125" s="504"/>
      <c r="BS125" s="504"/>
      <c r="BT125" s="504"/>
      <c r="BU125" s="504"/>
      <c r="BV125" s="504"/>
      <c r="BW125" s="505"/>
      <c r="BX125" s="178"/>
    </row>
    <row r="126" spans="1:76" ht="12.75" customHeight="1">
      <c r="A126" s="178"/>
      <c r="B126" s="496"/>
      <c r="C126" s="497"/>
      <c r="D126" s="497"/>
      <c r="E126" s="497"/>
      <c r="F126" s="497"/>
      <c r="G126" s="497"/>
      <c r="H126" s="497"/>
      <c r="I126" s="497"/>
      <c r="J126" s="497"/>
      <c r="K126" s="497"/>
      <c r="L126" s="497"/>
      <c r="M126" s="497"/>
      <c r="N126" s="497"/>
      <c r="O126" s="497"/>
      <c r="P126" s="497"/>
      <c r="Q126" s="497"/>
      <c r="R126" s="497"/>
      <c r="S126" s="498"/>
      <c r="T126" s="502"/>
      <c r="U126" s="502"/>
      <c r="V126" s="502"/>
      <c r="W126" s="519"/>
      <c r="X126" s="520"/>
      <c r="Y126" s="520"/>
      <c r="Z126" s="520"/>
      <c r="AA126" s="520"/>
      <c r="AB126" s="520"/>
      <c r="AC126" s="520"/>
      <c r="AD126" s="520"/>
      <c r="AE126" s="520"/>
      <c r="AF126" s="520"/>
      <c r="AG126" s="520"/>
      <c r="AH126" s="520"/>
      <c r="AI126" s="520"/>
      <c r="AJ126" s="520"/>
      <c r="AK126" s="520"/>
      <c r="AL126" s="520"/>
      <c r="AM126" s="520"/>
      <c r="AN126" s="520"/>
      <c r="AO126" s="520"/>
      <c r="AP126" s="520"/>
      <c r="AQ126" s="520"/>
      <c r="AR126" s="520"/>
      <c r="AS126" s="520"/>
      <c r="AT126" s="520"/>
      <c r="AU126" s="520"/>
      <c r="AV126" s="520"/>
      <c r="AW126" s="520"/>
      <c r="AX126" s="520"/>
      <c r="AY126" s="520"/>
      <c r="AZ126" s="520"/>
      <c r="BA126" s="521"/>
      <c r="BB126" s="506"/>
      <c r="BC126" s="507"/>
      <c r="BD126" s="507"/>
      <c r="BE126" s="507"/>
      <c r="BF126" s="507"/>
      <c r="BG126" s="507"/>
      <c r="BH126" s="507"/>
      <c r="BI126" s="507"/>
      <c r="BJ126" s="507"/>
      <c r="BK126" s="507"/>
      <c r="BL126" s="507"/>
      <c r="BM126" s="507"/>
      <c r="BN126" s="507"/>
      <c r="BO126" s="507"/>
      <c r="BP126" s="507"/>
      <c r="BQ126" s="507"/>
      <c r="BR126" s="507"/>
      <c r="BS126" s="507"/>
      <c r="BT126" s="507"/>
      <c r="BU126" s="507"/>
      <c r="BV126" s="507"/>
      <c r="BW126" s="508"/>
      <c r="BX126" s="178"/>
    </row>
    <row r="127" spans="1:76" ht="12.75" customHeight="1">
      <c r="A127" s="178"/>
      <c r="B127" s="496"/>
      <c r="C127" s="497"/>
      <c r="D127" s="497"/>
      <c r="E127" s="497"/>
      <c r="F127" s="497"/>
      <c r="G127" s="497"/>
      <c r="H127" s="497"/>
      <c r="I127" s="497"/>
      <c r="J127" s="497"/>
      <c r="K127" s="497"/>
      <c r="L127" s="497"/>
      <c r="M127" s="497"/>
      <c r="N127" s="497"/>
      <c r="O127" s="497"/>
      <c r="P127" s="497"/>
      <c r="Q127" s="497"/>
      <c r="R127" s="497"/>
      <c r="S127" s="498"/>
      <c r="T127" s="502"/>
      <c r="U127" s="502"/>
      <c r="V127" s="502"/>
      <c r="W127" s="519"/>
      <c r="X127" s="520"/>
      <c r="Y127" s="520"/>
      <c r="Z127" s="520"/>
      <c r="AA127" s="520"/>
      <c r="AB127" s="520"/>
      <c r="AC127" s="520"/>
      <c r="AD127" s="520"/>
      <c r="AE127" s="520"/>
      <c r="AF127" s="520"/>
      <c r="AG127" s="520"/>
      <c r="AH127" s="520"/>
      <c r="AI127" s="520"/>
      <c r="AJ127" s="520"/>
      <c r="AK127" s="520"/>
      <c r="AL127" s="520"/>
      <c r="AM127" s="520"/>
      <c r="AN127" s="520"/>
      <c r="AO127" s="520"/>
      <c r="AP127" s="520"/>
      <c r="AQ127" s="520"/>
      <c r="AR127" s="520"/>
      <c r="AS127" s="520"/>
      <c r="AT127" s="520"/>
      <c r="AU127" s="520"/>
      <c r="AV127" s="520"/>
      <c r="AW127" s="520"/>
      <c r="AX127" s="520"/>
      <c r="AY127" s="520"/>
      <c r="AZ127" s="520"/>
      <c r="BA127" s="521"/>
      <c r="BB127" s="506"/>
      <c r="BC127" s="507"/>
      <c r="BD127" s="507"/>
      <c r="BE127" s="507"/>
      <c r="BF127" s="507"/>
      <c r="BG127" s="507"/>
      <c r="BH127" s="507"/>
      <c r="BI127" s="507"/>
      <c r="BJ127" s="507"/>
      <c r="BK127" s="507"/>
      <c r="BL127" s="507"/>
      <c r="BM127" s="507"/>
      <c r="BN127" s="507"/>
      <c r="BO127" s="507"/>
      <c r="BP127" s="507"/>
      <c r="BQ127" s="507"/>
      <c r="BR127" s="507"/>
      <c r="BS127" s="507"/>
      <c r="BT127" s="507"/>
      <c r="BU127" s="507"/>
      <c r="BV127" s="507"/>
      <c r="BW127" s="508"/>
      <c r="BX127" s="178"/>
    </row>
    <row r="128" spans="1:76" ht="12.75" customHeight="1">
      <c r="A128" s="178"/>
      <c r="B128" s="496"/>
      <c r="C128" s="497"/>
      <c r="D128" s="497"/>
      <c r="E128" s="497"/>
      <c r="F128" s="497"/>
      <c r="G128" s="497"/>
      <c r="H128" s="497"/>
      <c r="I128" s="497"/>
      <c r="J128" s="497"/>
      <c r="K128" s="497"/>
      <c r="L128" s="497"/>
      <c r="M128" s="497"/>
      <c r="N128" s="497"/>
      <c r="O128" s="497"/>
      <c r="P128" s="497"/>
      <c r="Q128" s="497"/>
      <c r="R128" s="497"/>
      <c r="S128" s="498"/>
      <c r="T128" s="502"/>
      <c r="U128" s="502"/>
      <c r="V128" s="502"/>
      <c r="W128" s="519"/>
      <c r="X128" s="520"/>
      <c r="Y128" s="520"/>
      <c r="Z128" s="520"/>
      <c r="AA128" s="520"/>
      <c r="AB128" s="520"/>
      <c r="AC128" s="520"/>
      <c r="AD128" s="520"/>
      <c r="AE128" s="520"/>
      <c r="AF128" s="520"/>
      <c r="AG128" s="520"/>
      <c r="AH128" s="520"/>
      <c r="AI128" s="520"/>
      <c r="AJ128" s="520"/>
      <c r="AK128" s="520"/>
      <c r="AL128" s="520"/>
      <c r="AM128" s="520"/>
      <c r="AN128" s="520"/>
      <c r="AO128" s="520"/>
      <c r="AP128" s="520"/>
      <c r="AQ128" s="520"/>
      <c r="AR128" s="520"/>
      <c r="AS128" s="520"/>
      <c r="AT128" s="520"/>
      <c r="AU128" s="520"/>
      <c r="AV128" s="520"/>
      <c r="AW128" s="520"/>
      <c r="AX128" s="520"/>
      <c r="AY128" s="520"/>
      <c r="AZ128" s="520"/>
      <c r="BA128" s="521"/>
      <c r="BB128" s="512"/>
      <c r="BC128" s="513"/>
      <c r="BD128" s="513"/>
      <c r="BE128" s="513"/>
      <c r="BF128" s="513"/>
      <c r="BG128" s="513"/>
      <c r="BH128" s="513"/>
      <c r="BI128" s="513"/>
      <c r="BJ128" s="513"/>
      <c r="BK128" s="513"/>
      <c r="BL128" s="513"/>
      <c r="BM128" s="513"/>
      <c r="BN128" s="513"/>
      <c r="BO128" s="513"/>
      <c r="BP128" s="513"/>
      <c r="BQ128" s="513"/>
      <c r="BR128" s="513"/>
      <c r="BS128" s="513"/>
      <c r="BT128" s="513"/>
      <c r="BU128" s="513"/>
      <c r="BV128" s="513"/>
      <c r="BW128" s="514"/>
      <c r="BX128" s="178"/>
    </row>
    <row r="129" spans="1:76" ht="12.75" customHeight="1">
      <c r="A129" s="178"/>
      <c r="B129" s="496"/>
      <c r="C129" s="497"/>
      <c r="D129" s="497"/>
      <c r="E129" s="497"/>
      <c r="F129" s="497"/>
      <c r="G129" s="497"/>
      <c r="H129" s="497"/>
      <c r="I129" s="497"/>
      <c r="J129" s="497"/>
      <c r="K129" s="497"/>
      <c r="L129" s="497"/>
      <c r="M129" s="497"/>
      <c r="N129" s="497"/>
      <c r="O129" s="497"/>
      <c r="P129" s="497"/>
      <c r="Q129" s="497"/>
      <c r="R129" s="497"/>
      <c r="S129" s="498"/>
      <c r="T129" s="502">
        <v>3.34</v>
      </c>
      <c r="U129" s="502"/>
      <c r="V129" s="502"/>
      <c r="W129" s="519"/>
      <c r="X129" s="520"/>
      <c r="Y129" s="520"/>
      <c r="Z129" s="520"/>
      <c r="AA129" s="520"/>
      <c r="AB129" s="520"/>
      <c r="AC129" s="520"/>
      <c r="AD129" s="520"/>
      <c r="AE129" s="520"/>
      <c r="AF129" s="520"/>
      <c r="AG129" s="520"/>
      <c r="AH129" s="520"/>
      <c r="AI129" s="520"/>
      <c r="AJ129" s="520"/>
      <c r="AK129" s="520"/>
      <c r="AL129" s="520"/>
      <c r="AM129" s="520"/>
      <c r="AN129" s="520"/>
      <c r="AO129" s="520"/>
      <c r="AP129" s="520"/>
      <c r="AQ129" s="520"/>
      <c r="AR129" s="520"/>
      <c r="AS129" s="520"/>
      <c r="AT129" s="520"/>
      <c r="AU129" s="520"/>
      <c r="AV129" s="520"/>
      <c r="AW129" s="520"/>
      <c r="AX129" s="520"/>
      <c r="AY129" s="520"/>
      <c r="AZ129" s="520"/>
      <c r="BA129" s="521"/>
      <c r="BB129" s="503" t="str">
        <f>IF('Est. Ing.'!C95='Est. Egr.'!D72,"","Los Ingresos estimados con Programas Estatales es $"&amp;'Est. Ing.'!C95&amp;" y en los Egresos con el mismo recurso se presupuestan $"&amp;'Est. Egr.'!D72&amp;", por lo que no existe equilibrio.")</f>
        <v/>
      </c>
      <c r="BC129" s="504"/>
      <c r="BD129" s="504"/>
      <c r="BE129" s="504"/>
      <c r="BF129" s="504"/>
      <c r="BG129" s="504"/>
      <c r="BH129" s="504"/>
      <c r="BI129" s="504"/>
      <c r="BJ129" s="504"/>
      <c r="BK129" s="504"/>
      <c r="BL129" s="504"/>
      <c r="BM129" s="504"/>
      <c r="BN129" s="504"/>
      <c r="BO129" s="504"/>
      <c r="BP129" s="504"/>
      <c r="BQ129" s="504"/>
      <c r="BR129" s="504"/>
      <c r="BS129" s="504"/>
      <c r="BT129" s="504"/>
      <c r="BU129" s="504"/>
      <c r="BV129" s="504"/>
      <c r="BW129" s="505"/>
      <c r="BX129" s="178"/>
    </row>
    <row r="130" spans="1:76" ht="12.75" customHeight="1">
      <c r="A130" s="178"/>
      <c r="B130" s="496"/>
      <c r="C130" s="497"/>
      <c r="D130" s="497"/>
      <c r="E130" s="497"/>
      <c r="F130" s="497"/>
      <c r="G130" s="497"/>
      <c r="H130" s="497"/>
      <c r="I130" s="497"/>
      <c r="J130" s="497"/>
      <c r="K130" s="497"/>
      <c r="L130" s="497"/>
      <c r="M130" s="497"/>
      <c r="N130" s="497"/>
      <c r="O130" s="497"/>
      <c r="P130" s="497"/>
      <c r="Q130" s="497"/>
      <c r="R130" s="497"/>
      <c r="S130" s="498"/>
      <c r="T130" s="502"/>
      <c r="U130" s="502"/>
      <c r="V130" s="502"/>
      <c r="W130" s="519"/>
      <c r="X130" s="520"/>
      <c r="Y130" s="520"/>
      <c r="Z130" s="520"/>
      <c r="AA130" s="520"/>
      <c r="AB130" s="520"/>
      <c r="AC130" s="520"/>
      <c r="AD130" s="520"/>
      <c r="AE130" s="520"/>
      <c r="AF130" s="520"/>
      <c r="AG130" s="520"/>
      <c r="AH130" s="520"/>
      <c r="AI130" s="520"/>
      <c r="AJ130" s="520"/>
      <c r="AK130" s="520"/>
      <c r="AL130" s="520"/>
      <c r="AM130" s="520"/>
      <c r="AN130" s="520"/>
      <c r="AO130" s="520"/>
      <c r="AP130" s="520"/>
      <c r="AQ130" s="520"/>
      <c r="AR130" s="520"/>
      <c r="AS130" s="520"/>
      <c r="AT130" s="520"/>
      <c r="AU130" s="520"/>
      <c r="AV130" s="520"/>
      <c r="AW130" s="520"/>
      <c r="AX130" s="520"/>
      <c r="AY130" s="520"/>
      <c r="AZ130" s="520"/>
      <c r="BA130" s="521"/>
      <c r="BB130" s="506"/>
      <c r="BC130" s="507"/>
      <c r="BD130" s="507"/>
      <c r="BE130" s="507"/>
      <c r="BF130" s="507"/>
      <c r="BG130" s="507"/>
      <c r="BH130" s="507"/>
      <c r="BI130" s="507"/>
      <c r="BJ130" s="507"/>
      <c r="BK130" s="507"/>
      <c r="BL130" s="507"/>
      <c r="BM130" s="507"/>
      <c r="BN130" s="507"/>
      <c r="BO130" s="507"/>
      <c r="BP130" s="507"/>
      <c r="BQ130" s="507"/>
      <c r="BR130" s="507"/>
      <c r="BS130" s="507"/>
      <c r="BT130" s="507"/>
      <c r="BU130" s="507"/>
      <c r="BV130" s="507"/>
      <c r="BW130" s="508"/>
      <c r="BX130" s="178"/>
    </row>
    <row r="131" spans="1:76" ht="12.75" customHeight="1">
      <c r="A131" s="178"/>
      <c r="B131" s="496"/>
      <c r="C131" s="497"/>
      <c r="D131" s="497"/>
      <c r="E131" s="497"/>
      <c r="F131" s="497"/>
      <c r="G131" s="497"/>
      <c r="H131" s="497"/>
      <c r="I131" s="497"/>
      <c r="J131" s="497"/>
      <c r="K131" s="497"/>
      <c r="L131" s="497"/>
      <c r="M131" s="497"/>
      <c r="N131" s="497"/>
      <c r="O131" s="497"/>
      <c r="P131" s="497"/>
      <c r="Q131" s="497"/>
      <c r="R131" s="497"/>
      <c r="S131" s="498"/>
      <c r="T131" s="502"/>
      <c r="U131" s="502"/>
      <c r="V131" s="502"/>
      <c r="W131" s="519"/>
      <c r="X131" s="520"/>
      <c r="Y131" s="520"/>
      <c r="Z131" s="520"/>
      <c r="AA131" s="520"/>
      <c r="AB131" s="520"/>
      <c r="AC131" s="520"/>
      <c r="AD131" s="520"/>
      <c r="AE131" s="520"/>
      <c r="AF131" s="520"/>
      <c r="AG131" s="520"/>
      <c r="AH131" s="520"/>
      <c r="AI131" s="520"/>
      <c r="AJ131" s="520"/>
      <c r="AK131" s="520"/>
      <c r="AL131" s="520"/>
      <c r="AM131" s="520"/>
      <c r="AN131" s="520"/>
      <c r="AO131" s="520"/>
      <c r="AP131" s="520"/>
      <c r="AQ131" s="520"/>
      <c r="AR131" s="520"/>
      <c r="AS131" s="520"/>
      <c r="AT131" s="520"/>
      <c r="AU131" s="520"/>
      <c r="AV131" s="520"/>
      <c r="AW131" s="520"/>
      <c r="AX131" s="520"/>
      <c r="AY131" s="520"/>
      <c r="AZ131" s="520"/>
      <c r="BA131" s="521"/>
      <c r="BB131" s="506"/>
      <c r="BC131" s="507"/>
      <c r="BD131" s="507"/>
      <c r="BE131" s="507"/>
      <c r="BF131" s="507"/>
      <c r="BG131" s="507"/>
      <c r="BH131" s="507"/>
      <c r="BI131" s="507"/>
      <c r="BJ131" s="507"/>
      <c r="BK131" s="507"/>
      <c r="BL131" s="507"/>
      <c r="BM131" s="507"/>
      <c r="BN131" s="507"/>
      <c r="BO131" s="507"/>
      <c r="BP131" s="507"/>
      <c r="BQ131" s="507"/>
      <c r="BR131" s="507"/>
      <c r="BS131" s="507"/>
      <c r="BT131" s="507"/>
      <c r="BU131" s="507"/>
      <c r="BV131" s="507"/>
      <c r="BW131" s="508"/>
      <c r="BX131" s="178"/>
    </row>
    <row r="132" spans="1:76" ht="12.75" customHeight="1">
      <c r="A132" s="178"/>
      <c r="B132" s="496"/>
      <c r="C132" s="497"/>
      <c r="D132" s="497"/>
      <c r="E132" s="497"/>
      <c r="F132" s="497"/>
      <c r="G132" s="497"/>
      <c r="H132" s="497"/>
      <c r="I132" s="497"/>
      <c r="J132" s="497"/>
      <c r="K132" s="497"/>
      <c r="L132" s="497"/>
      <c r="M132" s="497"/>
      <c r="N132" s="497"/>
      <c r="O132" s="497"/>
      <c r="P132" s="497"/>
      <c r="Q132" s="497"/>
      <c r="R132" s="497"/>
      <c r="S132" s="498"/>
      <c r="T132" s="502"/>
      <c r="U132" s="502"/>
      <c r="V132" s="502"/>
      <c r="W132" s="519"/>
      <c r="X132" s="520"/>
      <c r="Y132" s="520"/>
      <c r="Z132" s="520"/>
      <c r="AA132" s="520"/>
      <c r="AB132" s="520"/>
      <c r="AC132" s="520"/>
      <c r="AD132" s="520"/>
      <c r="AE132" s="520"/>
      <c r="AF132" s="520"/>
      <c r="AG132" s="520"/>
      <c r="AH132" s="520"/>
      <c r="AI132" s="520"/>
      <c r="AJ132" s="520"/>
      <c r="AK132" s="520"/>
      <c r="AL132" s="520"/>
      <c r="AM132" s="520"/>
      <c r="AN132" s="520"/>
      <c r="AO132" s="520"/>
      <c r="AP132" s="520"/>
      <c r="AQ132" s="520"/>
      <c r="AR132" s="520"/>
      <c r="AS132" s="520"/>
      <c r="AT132" s="520"/>
      <c r="AU132" s="520"/>
      <c r="AV132" s="520"/>
      <c r="AW132" s="520"/>
      <c r="AX132" s="520"/>
      <c r="AY132" s="520"/>
      <c r="AZ132" s="520"/>
      <c r="BA132" s="521"/>
      <c r="BB132" s="512"/>
      <c r="BC132" s="513"/>
      <c r="BD132" s="513"/>
      <c r="BE132" s="513"/>
      <c r="BF132" s="513"/>
      <c r="BG132" s="513"/>
      <c r="BH132" s="513"/>
      <c r="BI132" s="513"/>
      <c r="BJ132" s="513"/>
      <c r="BK132" s="513"/>
      <c r="BL132" s="513"/>
      <c r="BM132" s="513"/>
      <c r="BN132" s="513"/>
      <c r="BO132" s="513"/>
      <c r="BP132" s="513"/>
      <c r="BQ132" s="513"/>
      <c r="BR132" s="513"/>
      <c r="BS132" s="513"/>
      <c r="BT132" s="513"/>
      <c r="BU132" s="513"/>
      <c r="BV132" s="513"/>
      <c r="BW132" s="514"/>
      <c r="BX132" s="178"/>
    </row>
    <row r="133" spans="1:76" ht="12.75" customHeight="1">
      <c r="A133" s="178"/>
      <c r="B133" s="496"/>
      <c r="C133" s="497"/>
      <c r="D133" s="497"/>
      <c r="E133" s="497"/>
      <c r="F133" s="497"/>
      <c r="G133" s="497"/>
      <c r="H133" s="497"/>
      <c r="I133" s="497"/>
      <c r="J133" s="497"/>
      <c r="K133" s="497"/>
      <c r="L133" s="497"/>
      <c r="M133" s="497"/>
      <c r="N133" s="497"/>
      <c r="O133" s="497"/>
      <c r="P133" s="497"/>
      <c r="Q133" s="497"/>
      <c r="R133" s="497"/>
      <c r="S133" s="498"/>
      <c r="T133" s="502">
        <v>3.35</v>
      </c>
      <c r="U133" s="502"/>
      <c r="V133" s="502"/>
      <c r="W133" s="519"/>
      <c r="X133" s="520"/>
      <c r="Y133" s="520"/>
      <c r="Z133" s="520"/>
      <c r="AA133" s="520"/>
      <c r="AB133" s="520"/>
      <c r="AC133" s="520"/>
      <c r="AD133" s="520"/>
      <c r="AE133" s="520"/>
      <c r="AF133" s="520"/>
      <c r="AG133" s="520"/>
      <c r="AH133" s="520"/>
      <c r="AI133" s="520"/>
      <c r="AJ133" s="520"/>
      <c r="AK133" s="520"/>
      <c r="AL133" s="520"/>
      <c r="AM133" s="520"/>
      <c r="AN133" s="520"/>
      <c r="AO133" s="520"/>
      <c r="AP133" s="520"/>
      <c r="AQ133" s="520"/>
      <c r="AR133" s="520"/>
      <c r="AS133" s="520"/>
      <c r="AT133" s="520"/>
      <c r="AU133" s="520"/>
      <c r="AV133" s="520"/>
      <c r="AW133" s="520"/>
      <c r="AX133" s="520"/>
      <c r="AY133" s="520"/>
      <c r="AZ133" s="520"/>
      <c r="BA133" s="521"/>
      <c r="BB133" s="503" t="str">
        <f>IF('Est. Ing.'!C104='Est. Egr.'!D81,"","Los Ingresos estimados con Empréstitos es $"&amp;'Est. Ing.'!C104&amp;" y en los Egresos con el mismo recurso se presupuestan $"&amp;'Est. Egr.'!D81&amp;", por lo que no existe equilibrio.")</f>
        <v/>
      </c>
      <c r="BC133" s="504"/>
      <c r="BD133" s="504"/>
      <c r="BE133" s="504"/>
      <c r="BF133" s="504"/>
      <c r="BG133" s="504"/>
      <c r="BH133" s="504"/>
      <c r="BI133" s="504"/>
      <c r="BJ133" s="504"/>
      <c r="BK133" s="504"/>
      <c r="BL133" s="504"/>
      <c r="BM133" s="504"/>
      <c r="BN133" s="504"/>
      <c r="BO133" s="504"/>
      <c r="BP133" s="504"/>
      <c r="BQ133" s="504"/>
      <c r="BR133" s="504"/>
      <c r="BS133" s="504"/>
      <c r="BT133" s="504"/>
      <c r="BU133" s="504"/>
      <c r="BV133" s="504"/>
      <c r="BW133" s="505"/>
      <c r="BX133" s="178"/>
    </row>
    <row r="134" spans="1:76" ht="12.75" customHeight="1">
      <c r="A134" s="178"/>
      <c r="B134" s="496"/>
      <c r="C134" s="497"/>
      <c r="D134" s="497"/>
      <c r="E134" s="497"/>
      <c r="F134" s="497"/>
      <c r="G134" s="497"/>
      <c r="H134" s="497"/>
      <c r="I134" s="497"/>
      <c r="J134" s="497"/>
      <c r="K134" s="497"/>
      <c r="L134" s="497"/>
      <c r="M134" s="497"/>
      <c r="N134" s="497"/>
      <c r="O134" s="497"/>
      <c r="P134" s="497"/>
      <c r="Q134" s="497"/>
      <c r="R134" s="497"/>
      <c r="S134" s="498"/>
      <c r="T134" s="502"/>
      <c r="U134" s="502"/>
      <c r="V134" s="502"/>
      <c r="W134" s="519"/>
      <c r="X134" s="520"/>
      <c r="Y134" s="520"/>
      <c r="Z134" s="520"/>
      <c r="AA134" s="520"/>
      <c r="AB134" s="520"/>
      <c r="AC134" s="520"/>
      <c r="AD134" s="520"/>
      <c r="AE134" s="520"/>
      <c r="AF134" s="520"/>
      <c r="AG134" s="520"/>
      <c r="AH134" s="520"/>
      <c r="AI134" s="520"/>
      <c r="AJ134" s="520"/>
      <c r="AK134" s="520"/>
      <c r="AL134" s="520"/>
      <c r="AM134" s="520"/>
      <c r="AN134" s="520"/>
      <c r="AO134" s="520"/>
      <c r="AP134" s="520"/>
      <c r="AQ134" s="520"/>
      <c r="AR134" s="520"/>
      <c r="AS134" s="520"/>
      <c r="AT134" s="520"/>
      <c r="AU134" s="520"/>
      <c r="AV134" s="520"/>
      <c r="AW134" s="520"/>
      <c r="AX134" s="520"/>
      <c r="AY134" s="520"/>
      <c r="AZ134" s="520"/>
      <c r="BA134" s="521"/>
      <c r="BB134" s="506"/>
      <c r="BC134" s="507"/>
      <c r="BD134" s="507"/>
      <c r="BE134" s="507"/>
      <c r="BF134" s="507"/>
      <c r="BG134" s="507"/>
      <c r="BH134" s="507"/>
      <c r="BI134" s="507"/>
      <c r="BJ134" s="507"/>
      <c r="BK134" s="507"/>
      <c r="BL134" s="507"/>
      <c r="BM134" s="507"/>
      <c r="BN134" s="507"/>
      <c r="BO134" s="507"/>
      <c r="BP134" s="507"/>
      <c r="BQ134" s="507"/>
      <c r="BR134" s="507"/>
      <c r="BS134" s="507"/>
      <c r="BT134" s="507"/>
      <c r="BU134" s="507"/>
      <c r="BV134" s="507"/>
      <c r="BW134" s="508"/>
      <c r="BX134" s="178"/>
    </row>
    <row r="135" spans="1:76" ht="12.75" customHeight="1">
      <c r="A135" s="178"/>
      <c r="B135" s="496"/>
      <c r="C135" s="497"/>
      <c r="D135" s="497"/>
      <c r="E135" s="497"/>
      <c r="F135" s="497"/>
      <c r="G135" s="497"/>
      <c r="H135" s="497"/>
      <c r="I135" s="497"/>
      <c r="J135" s="497"/>
      <c r="K135" s="497"/>
      <c r="L135" s="497"/>
      <c r="M135" s="497"/>
      <c r="N135" s="497"/>
      <c r="O135" s="497"/>
      <c r="P135" s="497"/>
      <c r="Q135" s="497"/>
      <c r="R135" s="497"/>
      <c r="S135" s="498"/>
      <c r="T135" s="502"/>
      <c r="U135" s="502"/>
      <c r="V135" s="502"/>
      <c r="W135" s="519"/>
      <c r="X135" s="520"/>
      <c r="Y135" s="520"/>
      <c r="Z135" s="520"/>
      <c r="AA135" s="520"/>
      <c r="AB135" s="520"/>
      <c r="AC135" s="520"/>
      <c r="AD135" s="520"/>
      <c r="AE135" s="520"/>
      <c r="AF135" s="520"/>
      <c r="AG135" s="520"/>
      <c r="AH135" s="520"/>
      <c r="AI135" s="520"/>
      <c r="AJ135" s="520"/>
      <c r="AK135" s="520"/>
      <c r="AL135" s="520"/>
      <c r="AM135" s="520"/>
      <c r="AN135" s="520"/>
      <c r="AO135" s="520"/>
      <c r="AP135" s="520"/>
      <c r="AQ135" s="520"/>
      <c r="AR135" s="520"/>
      <c r="AS135" s="520"/>
      <c r="AT135" s="520"/>
      <c r="AU135" s="520"/>
      <c r="AV135" s="520"/>
      <c r="AW135" s="520"/>
      <c r="AX135" s="520"/>
      <c r="AY135" s="520"/>
      <c r="AZ135" s="520"/>
      <c r="BA135" s="521"/>
      <c r="BB135" s="506"/>
      <c r="BC135" s="507"/>
      <c r="BD135" s="507"/>
      <c r="BE135" s="507"/>
      <c r="BF135" s="507"/>
      <c r="BG135" s="507"/>
      <c r="BH135" s="507"/>
      <c r="BI135" s="507"/>
      <c r="BJ135" s="507"/>
      <c r="BK135" s="507"/>
      <c r="BL135" s="507"/>
      <c r="BM135" s="507"/>
      <c r="BN135" s="507"/>
      <c r="BO135" s="507"/>
      <c r="BP135" s="507"/>
      <c r="BQ135" s="507"/>
      <c r="BR135" s="507"/>
      <c r="BS135" s="507"/>
      <c r="BT135" s="507"/>
      <c r="BU135" s="507"/>
      <c r="BV135" s="507"/>
      <c r="BW135" s="508"/>
      <c r="BX135" s="178"/>
    </row>
    <row r="136" spans="1:76" ht="12.75" customHeight="1">
      <c r="A136" s="178"/>
      <c r="B136" s="496"/>
      <c r="C136" s="497"/>
      <c r="D136" s="497"/>
      <c r="E136" s="497"/>
      <c r="F136" s="497"/>
      <c r="G136" s="497"/>
      <c r="H136" s="497"/>
      <c r="I136" s="497"/>
      <c r="J136" s="497"/>
      <c r="K136" s="497"/>
      <c r="L136" s="497"/>
      <c r="M136" s="497"/>
      <c r="N136" s="497"/>
      <c r="O136" s="497"/>
      <c r="P136" s="497"/>
      <c r="Q136" s="497"/>
      <c r="R136" s="497"/>
      <c r="S136" s="498"/>
      <c r="T136" s="502"/>
      <c r="U136" s="502"/>
      <c r="V136" s="502"/>
      <c r="W136" s="519"/>
      <c r="X136" s="520"/>
      <c r="Y136" s="520"/>
      <c r="Z136" s="520"/>
      <c r="AA136" s="520"/>
      <c r="AB136" s="520"/>
      <c r="AC136" s="520"/>
      <c r="AD136" s="520"/>
      <c r="AE136" s="520"/>
      <c r="AF136" s="520"/>
      <c r="AG136" s="520"/>
      <c r="AH136" s="520"/>
      <c r="AI136" s="520"/>
      <c r="AJ136" s="520"/>
      <c r="AK136" s="520"/>
      <c r="AL136" s="520"/>
      <c r="AM136" s="520"/>
      <c r="AN136" s="520"/>
      <c r="AO136" s="520"/>
      <c r="AP136" s="520"/>
      <c r="AQ136" s="520"/>
      <c r="AR136" s="520"/>
      <c r="AS136" s="520"/>
      <c r="AT136" s="520"/>
      <c r="AU136" s="520"/>
      <c r="AV136" s="520"/>
      <c r="AW136" s="520"/>
      <c r="AX136" s="520"/>
      <c r="AY136" s="520"/>
      <c r="AZ136" s="520"/>
      <c r="BA136" s="521"/>
      <c r="BB136" s="512"/>
      <c r="BC136" s="513"/>
      <c r="BD136" s="513"/>
      <c r="BE136" s="513"/>
      <c r="BF136" s="513"/>
      <c r="BG136" s="513"/>
      <c r="BH136" s="513"/>
      <c r="BI136" s="513"/>
      <c r="BJ136" s="513"/>
      <c r="BK136" s="513"/>
      <c r="BL136" s="513"/>
      <c r="BM136" s="513"/>
      <c r="BN136" s="513"/>
      <c r="BO136" s="513"/>
      <c r="BP136" s="513"/>
      <c r="BQ136" s="513"/>
      <c r="BR136" s="513"/>
      <c r="BS136" s="513"/>
      <c r="BT136" s="513"/>
      <c r="BU136" s="513"/>
      <c r="BV136" s="513"/>
      <c r="BW136" s="514"/>
      <c r="BX136" s="178"/>
    </row>
    <row r="137" spans="1:76" ht="12.75" customHeight="1">
      <c r="A137" s="178"/>
      <c r="B137" s="496"/>
      <c r="C137" s="497"/>
      <c r="D137" s="497"/>
      <c r="E137" s="497"/>
      <c r="F137" s="497"/>
      <c r="G137" s="497"/>
      <c r="H137" s="497"/>
      <c r="I137" s="497"/>
      <c r="J137" s="497"/>
      <c r="K137" s="497"/>
      <c r="L137" s="497"/>
      <c r="M137" s="497"/>
      <c r="N137" s="497"/>
      <c r="O137" s="497"/>
      <c r="P137" s="497"/>
      <c r="Q137" s="497"/>
      <c r="R137" s="497"/>
      <c r="S137" s="498"/>
      <c r="T137" s="502">
        <v>3.36</v>
      </c>
      <c r="U137" s="502"/>
      <c r="V137" s="502"/>
      <c r="W137" s="519"/>
      <c r="X137" s="520"/>
      <c r="Y137" s="520"/>
      <c r="Z137" s="520"/>
      <c r="AA137" s="520"/>
      <c r="AB137" s="520"/>
      <c r="AC137" s="520"/>
      <c r="AD137" s="520"/>
      <c r="AE137" s="520"/>
      <c r="AF137" s="520"/>
      <c r="AG137" s="520"/>
      <c r="AH137" s="520"/>
      <c r="AI137" s="520"/>
      <c r="AJ137" s="520"/>
      <c r="AK137" s="520"/>
      <c r="AL137" s="520"/>
      <c r="AM137" s="520"/>
      <c r="AN137" s="520"/>
      <c r="AO137" s="520"/>
      <c r="AP137" s="520"/>
      <c r="AQ137" s="520"/>
      <c r="AR137" s="520"/>
      <c r="AS137" s="520"/>
      <c r="AT137" s="520"/>
      <c r="AU137" s="520"/>
      <c r="AV137" s="520"/>
      <c r="AW137" s="520"/>
      <c r="AX137" s="520"/>
      <c r="AY137" s="520"/>
      <c r="AZ137" s="520"/>
      <c r="BA137" s="521"/>
      <c r="BB137" s="503" t="str">
        <f>IF('Est. Ing.'!C109='Est. Egr.'!D86,"","Los Ingresos estimados con Otros recursos es $"&amp;'Est. Ing.'!C109&amp;" y en los Egresos con el mismo recurso se presupuestan $"&amp;'Est. Egr.'!D86&amp;", por lo que no existe equilibrio.")</f>
        <v/>
      </c>
      <c r="BC137" s="504"/>
      <c r="BD137" s="504"/>
      <c r="BE137" s="504"/>
      <c r="BF137" s="504"/>
      <c r="BG137" s="504"/>
      <c r="BH137" s="504"/>
      <c r="BI137" s="504"/>
      <c r="BJ137" s="504"/>
      <c r="BK137" s="504"/>
      <c r="BL137" s="504"/>
      <c r="BM137" s="504"/>
      <c r="BN137" s="504"/>
      <c r="BO137" s="504"/>
      <c r="BP137" s="504"/>
      <c r="BQ137" s="504"/>
      <c r="BR137" s="504"/>
      <c r="BS137" s="504"/>
      <c r="BT137" s="504"/>
      <c r="BU137" s="504"/>
      <c r="BV137" s="504"/>
      <c r="BW137" s="505"/>
      <c r="BX137" s="178"/>
    </row>
    <row r="138" spans="1:76" ht="12.75" customHeight="1">
      <c r="A138" s="178"/>
      <c r="B138" s="496"/>
      <c r="C138" s="497"/>
      <c r="D138" s="497"/>
      <c r="E138" s="497"/>
      <c r="F138" s="497"/>
      <c r="G138" s="497"/>
      <c r="H138" s="497"/>
      <c r="I138" s="497"/>
      <c r="J138" s="497"/>
      <c r="K138" s="497"/>
      <c r="L138" s="497"/>
      <c r="M138" s="497"/>
      <c r="N138" s="497"/>
      <c r="O138" s="497"/>
      <c r="P138" s="497"/>
      <c r="Q138" s="497"/>
      <c r="R138" s="497"/>
      <c r="S138" s="498"/>
      <c r="T138" s="502"/>
      <c r="U138" s="502"/>
      <c r="V138" s="502"/>
      <c r="W138" s="519"/>
      <c r="X138" s="520"/>
      <c r="Y138" s="520"/>
      <c r="Z138" s="520"/>
      <c r="AA138" s="520"/>
      <c r="AB138" s="520"/>
      <c r="AC138" s="520"/>
      <c r="AD138" s="520"/>
      <c r="AE138" s="520"/>
      <c r="AF138" s="520"/>
      <c r="AG138" s="520"/>
      <c r="AH138" s="520"/>
      <c r="AI138" s="520"/>
      <c r="AJ138" s="520"/>
      <c r="AK138" s="520"/>
      <c r="AL138" s="520"/>
      <c r="AM138" s="520"/>
      <c r="AN138" s="520"/>
      <c r="AO138" s="520"/>
      <c r="AP138" s="520"/>
      <c r="AQ138" s="520"/>
      <c r="AR138" s="520"/>
      <c r="AS138" s="520"/>
      <c r="AT138" s="520"/>
      <c r="AU138" s="520"/>
      <c r="AV138" s="520"/>
      <c r="AW138" s="520"/>
      <c r="AX138" s="520"/>
      <c r="AY138" s="520"/>
      <c r="AZ138" s="520"/>
      <c r="BA138" s="521"/>
      <c r="BB138" s="506"/>
      <c r="BC138" s="507"/>
      <c r="BD138" s="507"/>
      <c r="BE138" s="507"/>
      <c r="BF138" s="507"/>
      <c r="BG138" s="507"/>
      <c r="BH138" s="507"/>
      <c r="BI138" s="507"/>
      <c r="BJ138" s="507"/>
      <c r="BK138" s="507"/>
      <c r="BL138" s="507"/>
      <c r="BM138" s="507"/>
      <c r="BN138" s="507"/>
      <c r="BO138" s="507"/>
      <c r="BP138" s="507"/>
      <c r="BQ138" s="507"/>
      <c r="BR138" s="507"/>
      <c r="BS138" s="507"/>
      <c r="BT138" s="507"/>
      <c r="BU138" s="507"/>
      <c r="BV138" s="507"/>
      <c r="BW138" s="508"/>
      <c r="BX138" s="178"/>
    </row>
    <row r="139" spans="1:76" ht="12.75" customHeight="1">
      <c r="A139" s="178"/>
      <c r="B139" s="496"/>
      <c r="C139" s="497"/>
      <c r="D139" s="497"/>
      <c r="E139" s="497"/>
      <c r="F139" s="497"/>
      <c r="G139" s="497"/>
      <c r="H139" s="497"/>
      <c r="I139" s="497"/>
      <c r="J139" s="497"/>
      <c r="K139" s="497"/>
      <c r="L139" s="497"/>
      <c r="M139" s="497"/>
      <c r="N139" s="497"/>
      <c r="O139" s="497"/>
      <c r="P139" s="497"/>
      <c r="Q139" s="497"/>
      <c r="R139" s="497"/>
      <c r="S139" s="498"/>
      <c r="T139" s="502"/>
      <c r="U139" s="502"/>
      <c r="V139" s="502"/>
      <c r="W139" s="519"/>
      <c r="X139" s="520"/>
      <c r="Y139" s="520"/>
      <c r="Z139" s="520"/>
      <c r="AA139" s="520"/>
      <c r="AB139" s="520"/>
      <c r="AC139" s="520"/>
      <c r="AD139" s="520"/>
      <c r="AE139" s="520"/>
      <c r="AF139" s="520"/>
      <c r="AG139" s="520"/>
      <c r="AH139" s="520"/>
      <c r="AI139" s="520"/>
      <c r="AJ139" s="520"/>
      <c r="AK139" s="520"/>
      <c r="AL139" s="520"/>
      <c r="AM139" s="520"/>
      <c r="AN139" s="520"/>
      <c r="AO139" s="520"/>
      <c r="AP139" s="520"/>
      <c r="AQ139" s="520"/>
      <c r="AR139" s="520"/>
      <c r="AS139" s="520"/>
      <c r="AT139" s="520"/>
      <c r="AU139" s="520"/>
      <c r="AV139" s="520"/>
      <c r="AW139" s="520"/>
      <c r="AX139" s="520"/>
      <c r="AY139" s="520"/>
      <c r="AZ139" s="520"/>
      <c r="BA139" s="521"/>
      <c r="BB139" s="506"/>
      <c r="BC139" s="507"/>
      <c r="BD139" s="507"/>
      <c r="BE139" s="507"/>
      <c r="BF139" s="507"/>
      <c r="BG139" s="507"/>
      <c r="BH139" s="507"/>
      <c r="BI139" s="507"/>
      <c r="BJ139" s="507"/>
      <c r="BK139" s="507"/>
      <c r="BL139" s="507"/>
      <c r="BM139" s="507"/>
      <c r="BN139" s="507"/>
      <c r="BO139" s="507"/>
      <c r="BP139" s="507"/>
      <c r="BQ139" s="507"/>
      <c r="BR139" s="507"/>
      <c r="BS139" s="507"/>
      <c r="BT139" s="507"/>
      <c r="BU139" s="507"/>
      <c r="BV139" s="507"/>
      <c r="BW139" s="508"/>
      <c r="BX139" s="178"/>
    </row>
    <row r="140" spans="1:76" ht="12.75" customHeight="1">
      <c r="A140" s="178"/>
      <c r="B140" s="496"/>
      <c r="C140" s="497"/>
      <c r="D140" s="497"/>
      <c r="E140" s="497"/>
      <c r="F140" s="497"/>
      <c r="G140" s="497"/>
      <c r="H140" s="497"/>
      <c r="I140" s="497"/>
      <c r="J140" s="497"/>
      <c r="K140" s="497"/>
      <c r="L140" s="497"/>
      <c r="M140" s="497"/>
      <c r="N140" s="497"/>
      <c r="O140" s="497"/>
      <c r="P140" s="497"/>
      <c r="Q140" s="497"/>
      <c r="R140" s="497"/>
      <c r="S140" s="498"/>
      <c r="T140" s="502"/>
      <c r="U140" s="502"/>
      <c r="V140" s="502"/>
      <c r="W140" s="522"/>
      <c r="X140" s="523"/>
      <c r="Y140" s="523"/>
      <c r="Z140" s="523"/>
      <c r="AA140" s="523"/>
      <c r="AB140" s="523"/>
      <c r="AC140" s="523"/>
      <c r="AD140" s="523"/>
      <c r="AE140" s="523"/>
      <c r="AF140" s="523"/>
      <c r="AG140" s="523"/>
      <c r="AH140" s="523"/>
      <c r="AI140" s="523"/>
      <c r="AJ140" s="523"/>
      <c r="AK140" s="523"/>
      <c r="AL140" s="523"/>
      <c r="AM140" s="523"/>
      <c r="AN140" s="523"/>
      <c r="AO140" s="523"/>
      <c r="AP140" s="523"/>
      <c r="AQ140" s="523"/>
      <c r="AR140" s="523"/>
      <c r="AS140" s="523"/>
      <c r="AT140" s="523"/>
      <c r="AU140" s="523"/>
      <c r="AV140" s="523"/>
      <c r="AW140" s="523"/>
      <c r="AX140" s="523"/>
      <c r="AY140" s="523"/>
      <c r="AZ140" s="523"/>
      <c r="BA140" s="524"/>
      <c r="BB140" s="512"/>
      <c r="BC140" s="513"/>
      <c r="BD140" s="513"/>
      <c r="BE140" s="513"/>
      <c r="BF140" s="513"/>
      <c r="BG140" s="513"/>
      <c r="BH140" s="513"/>
      <c r="BI140" s="513"/>
      <c r="BJ140" s="513"/>
      <c r="BK140" s="513"/>
      <c r="BL140" s="513"/>
      <c r="BM140" s="513"/>
      <c r="BN140" s="513"/>
      <c r="BO140" s="513"/>
      <c r="BP140" s="513"/>
      <c r="BQ140" s="513"/>
      <c r="BR140" s="513"/>
      <c r="BS140" s="513"/>
      <c r="BT140" s="513"/>
      <c r="BU140" s="513"/>
      <c r="BV140" s="513"/>
      <c r="BW140" s="514"/>
      <c r="BX140" s="178"/>
    </row>
    <row r="141" spans="1:76" ht="12.75" customHeight="1">
      <c r="A141" s="178"/>
      <c r="B141" s="496"/>
      <c r="C141" s="497"/>
      <c r="D141" s="497"/>
      <c r="E141" s="497"/>
      <c r="F141" s="497"/>
      <c r="G141" s="497"/>
      <c r="H141" s="497"/>
      <c r="I141" s="497"/>
      <c r="J141" s="497"/>
      <c r="K141" s="497"/>
      <c r="L141" s="497"/>
      <c r="M141" s="497"/>
      <c r="N141" s="497"/>
      <c r="O141" s="497"/>
      <c r="P141" s="497"/>
      <c r="Q141" s="497"/>
      <c r="R141" s="497"/>
      <c r="S141" s="498"/>
      <c r="T141" s="502">
        <v>3.4</v>
      </c>
      <c r="U141" s="502"/>
      <c r="V141" s="502"/>
      <c r="W141" s="482" t="s">
        <v>1821</v>
      </c>
      <c r="X141" s="483"/>
      <c r="Y141" s="483"/>
      <c r="Z141" s="483"/>
      <c r="AA141" s="483"/>
      <c r="AB141" s="483"/>
      <c r="AC141" s="483"/>
      <c r="AD141" s="483"/>
      <c r="AE141" s="483"/>
      <c r="AF141" s="483"/>
      <c r="AG141" s="483"/>
      <c r="AH141" s="483"/>
      <c r="AI141" s="483"/>
      <c r="AJ141" s="483"/>
      <c r="AK141" s="483"/>
      <c r="AL141" s="483"/>
      <c r="AM141" s="483"/>
      <c r="AN141" s="483"/>
      <c r="AO141" s="483"/>
      <c r="AP141" s="483"/>
      <c r="AQ141" s="483"/>
      <c r="AR141" s="483"/>
      <c r="AS141" s="483"/>
      <c r="AT141" s="483"/>
      <c r="AU141" s="483"/>
      <c r="AV141" s="483"/>
      <c r="AW141" s="483"/>
      <c r="AX141" s="483"/>
      <c r="AY141" s="483"/>
      <c r="AZ141" s="483"/>
      <c r="BA141" s="483"/>
      <c r="BB141" s="484" t="str">
        <f>IF('E-OG'!F445&lt;&gt;0,"En el Presupuesto de Egresos hace falta capturar el OR en una o más de las partidas de este formato.","")</f>
        <v/>
      </c>
      <c r="BC141" s="485"/>
      <c r="BD141" s="485"/>
      <c r="BE141" s="485"/>
      <c r="BF141" s="485"/>
      <c r="BG141" s="485"/>
      <c r="BH141" s="485"/>
      <c r="BI141" s="485"/>
      <c r="BJ141" s="485"/>
      <c r="BK141" s="485"/>
      <c r="BL141" s="485"/>
      <c r="BM141" s="485"/>
      <c r="BN141" s="485"/>
      <c r="BO141" s="485"/>
      <c r="BP141" s="485"/>
      <c r="BQ141" s="485"/>
      <c r="BR141" s="485"/>
      <c r="BS141" s="485"/>
      <c r="BT141" s="485"/>
      <c r="BU141" s="485"/>
      <c r="BV141" s="485"/>
      <c r="BW141" s="486"/>
      <c r="BX141" s="178"/>
    </row>
    <row r="142" spans="1:76" ht="12.75" customHeight="1">
      <c r="A142" s="178"/>
      <c r="B142" s="496"/>
      <c r="C142" s="497"/>
      <c r="D142" s="497"/>
      <c r="E142" s="497"/>
      <c r="F142" s="497"/>
      <c r="G142" s="497"/>
      <c r="H142" s="497"/>
      <c r="I142" s="497"/>
      <c r="J142" s="497"/>
      <c r="K142" s="497"/>
      <c r="L142" s="497"/>
      <c r="M142" s="497"/>
      <c r="N142" s="497"/>
      <c r="O142" s="497"/>
      <c r="P142" s="497"/>
      <c r="Q142" s="497"/>
      <c r="R142" s="497"/>
      <c r="S142" s="498"/>
      <c r="T142" s="502"/>
      <c r="U142" s="502"/>
      <c r="V142" s="502"/>
      <c r="W142" s="483"/>
      <c r="X142" s="483"/>
      <c r="Y142" s="483"/>
      <c r="Z142" s="483"/>
      <c r="AA142" s="483"/>
      <c r="AB142" s="483"/>
      <c r="AC142" s="483"/>
      <c r="AD142" s="483"/>
      <c r="AE142" s="483"/>
      <c r="AF142" s="483"/>
      <c r="AG142" s="483"/>
      <c r="AH142" s="483"/>
      <c r="AI142" s="483"/>
      <c r="AJ142" s="483"/>
      <c r="AK142" s="483"/>
      <c r="AL142" s="483"/>
      <c r="AM142" s="483"/>
      <c r="AN142" s="483"/>
      <c r="AO142" s="483"/>
      <c r="AP142" s="483"/>
      <c r="AQ142" s="483"/>
      <c r="AR142" s="483"/>
      <c r="AS142" s="483"/>
      <c r="AT142" s="483"/>
      <c r="AU142" s="483"/>
      <c r="AV142" s="483"/>
      <c r="AW142" s="483"/>
      <c r="AX142" s="483"/>
      <c r="AY142" s="483"/>
      <c r="AZ142" s="483"/>
      <c r="BA142" s="483"/>
      <c r="BB142" s="487"/>
      <c r="BC142" s="488"/>
      <c r="BD142" s="488"/>
      <c r="BE142" s="488"/>
      <c r="BF142" s="488"/>
      <c r="BG142" s="488"/>
      <c r="BH142" s="488"/>
      <c r="BI142" s="488"/>
      <c r="BJ142" s="488"/>
      <c r="BK142" s="488"/>
      <c r="BL142" s="488"/>
      <c r="BM142" s="488"/>
      <c r="BN142" s="488"/>
      <c r="BO142" s="488"/>
      <c r="BP142" s="488"/>
      <c r="BQ142" s="488"/>
      <c r="BR142" s="488"/>
      <c r="BS142" s="488"/>
      <c r="BT142" s="488"/>
      <c r="BU142" s="488"/>
      <c r="BV142" s="488"/>
      <c r="BW142" s="489"/>
      <c r="BX142" s="178"/>
    </row>
    <row r="143" spans="1:76" ht="12.75" customHeight="1">
      <c r="A143" s="178"/>
      <c r="B143" s="496"/>
      <c r="C143" s="497"/>
      <c r="D143" s="497"/>
      <c r="E143" s="497"/>
      <c r="F143" s="497"/>
      <c r="G143" s="497"/>
      <c r="H143" s="497"/>
      <c r="I143" s="497"/>
      <c r="J143" s="497"/>
      <c r="K143" s="497"/>
      <c r="L143" s="497"/>
      <c r="M143" s="497"/>
      <c r="N143" s="497"/>
      <c r="O143" s="497"/>
      <c r="P143" s="497"/>
      <c r="Q143" s="497"/>
      <c r="R143" s="497"/>
      <c r="S143" s="498"/>
      <c r="T143" s="502"/>
      <c r="U143" s="502"/>
      <c r="V143" s="502"/>
      <c r="W143" s="483"/>
      <c r="X143" s="483"/>
      <c r="Y143" s="483"/>
      <c r="Z143" s="483"/>
      <c r="AA143" s="483"/>
      <c r="AB143" s="483"/>
      <c r="AC143" s="483"/>
      <c r="AD143" s="483"/>
      <c r="AE143" s="483"/>
      <c r="AF143" s="483"/>
      <c r="AG143" s="483"/>
      <c r="AH143" s="483"/>
      <c r="AI143" s="483"/>
      <c r="AJ143" s="483"/>
      <c r="AK143" s="483"/>
      <c r="AL143" s="483"/>
      <c r="AM143" s="483"/>
      <c r="AN143" s="483"/>
      <c r="AO143" s="483"/>
      <c r="AP143" s="483"/>
      <c r="AQ143" s="483"/>
      <c r="AR143" s="483"/>
      <c r="AS143" s="483"/>
      <c r="AT143" s="483"/>
      <c r="AU143" s="483"/>
      <c r="AV143" s="483"/>
      <c r="AW143" s="483"/>
      <c r="AX143" s="483"/>
      <c r="AY143" s="483"/>
      <c r="AZ143" s="483"/>
      <c r="BA143" s="483"/>
      <c r="BB143" s="487"/>
      <c r="BC143" s="488"/>
      <c r="BD143" s="488"/>
      <c r="BE143" s="488"/>
      <c r="BF143" s="488"/>
      <c r="BG143" s="488"/>
      <c r="BH143" s="488"/>
      <c r="BI143" s="488"/>
      <c r="BJ143" s="488"/>
      <c r="BK143" s="488"/>
      <c r="BL143" s="488"/>
      <c r="BM143" s="488"/>
      <c r="BN143" s="488"/>
      <c r="BO143" s="488"/>
      <c r="BP143" s="488"/>
      <c r="BQ143" s="488"/>
      <c r="BR143" s="488"/>
      <c r="BS143" s="488"/>
      <c r="BT143" s="488"/>
      <c r="BU143" s="488"/>
      <c r="BV143" s="488"/>
      <c r="BW143" s="489"/>
      <c r="BX143" s="178"/>
    </row>
    <row r="144" spans="1:76" ht="12.75" customHeight="1">
      <c r="A144" s="178"/>
      <c r="B144" s="496"/>
      <c r="C144" s="497"/>
      <c r="D144" s="497"/>
      <c r="E144" s="497"/>
      <c r="F144" s="497"/>
      <c r="G144" s="497"/>
      <c r="H144" s="497"/>
      <c r="I144" s="497"/>
      <c r="J144" s="497"/>
      <c r="K144" s="497"/>
      <c r="L144" s="497"/>
      <c r="M144" s="497"/>
      <c r="N144" s="497"/>
      <c r="O144" s="497"/>
      <c r="P144" s="497"/>
      <c r="Q144" s="497"/>
      <c r="R144" s="497"/>
      <c r="S144" s="498"/>
      <c r="T144" s="502"/>
      <c r="U144" s="502"/>
      <c r="V144" s="502"/>
      <c r="W144" s="483"/>
      <c r="X144" s="483"/>
      <c r="Y144" s="483"/>
      <c r="Z144" s="483"/>
      <c r="AA144" s="483"/>
      <c r="AB144" s="483"/>
      <c r="AC144" s="483"/>
      <c r="AD144" s="483"/>
      <c r="AE144" s="483"/>
      <c r="AF144" s="483"/>
      <c r="AG144" s="483"/>
      <c r="AH144" s="483"/>
      <c r="AI144" s="483"/>
      <c r="AJ144" s="483"/>
      <c r="AK144" s="483"/>
      <c r="AL144" s="483"/>
      <c r="AM144" s="483"/>
      <c r="AN144" s="483"/>
      <c r="AO144" s="483"/>
      <c r="AP144" s="483"/>
      <c r="AQ144" s="483"/>
      <c r="AR144" s="483"/>
      <c r="AS144" s="483"/>
      <c r="AT144" s="483"/>
      <c r="AU144" s="483"/>
      <c r="AV144" s="483"/>
      <c r="AW144" s="483"/>
      <c r="AX144" s="483"/>
      <c r="AY144" s="483"/>
      <c r="AZ144" s="483"/>
      <c r="BA144" s="483"/>
      <c r="BB144" s="490"/>
      <c r="BC144" s="491"/>
      <c r="BD144" s="491"/>
      <c r="BE144" s="491"/>
      <c r="BF144" s="491"/>
      <c r="BG144" s="491"/>
      <c r="BH144" s="491"/>
      <c r="BI144" s="491"/>
      <c r="BJ144" s="491"/>
      <c r="BK144" s="491"/>
      <c r="BL144" s="491"/>
      <c r="BM144" s="491"/>
      <c r="BN144" s="491"/>
      <c r="BO144" s="491"/>
      <c r="BP144" s="491"/>
      <c r="BQ144" s="491"/>
      <c r="BR144" s="491"/>
      <c r="BS144" s="491"/>
      <c r="BT144" s="491"/>
      <c r="BU144" s="491"/>
      <c r="BV144" s="491"/>
      <c r="BW144" s="492"/>
      <c r="BX144" s="178"/>
    </row>
    <row r="145" spans="1:76" ht="12.75" customHeight="1">
      <c r="A145" s="178"/>
      <c r="B145" s="496"/>
      <c r="C145" s="497"/>
      <c r="D145" s="497"/>
      <c r="E145" s="497"/>
      <c r="F145" s="497"/>
      <c r="G145" s="497"/>
      <c r="H145" s="497"/>
      <c r="I145" s="497"/>
      <c r="J145" s="497"/>
      <c r="K145" s="497"/>
      <c r="L145" s="497"/>
      <c r="M145" s="497"/>
      <c r="N145" s="497"/>
      <c r="O145" s="497"/>
      <c r="P145" s="497"/>
      <c r="Q145" s="497"/>
      <c r="R145" s="497"/>
      <c r="S145" s="498"/>
      <c r="T145" s="502">
        <v>3.5</v>
      </c>
      <c r="U145" s="502"/>
      <c r="V145" s="502"/>
      <c r="W145" s="482" t="s">
        <v>1827</v>
      </c>
      <c r="X145" s="483"/>
      <c r="Y145" s="483"/>
      <c r="Z145" s="483"/>
      <c r="AA145" s="483"/>
      <c r="AB145" s="483"/>
      <c r="AC145" s="483"/>
      <c r="AD145" s="483"/>
      <c r="AE145" s="483"/>
      <c r="AF145" s="483"/>
      <c r="AG145" s="483"/>
      <c r="AH145" s="483"/>
      <c r="AI145" s="483"/>
      <c r="AJ145" s="483"/>
      <c r="AK145" s="483"/>
      <c r="AL145" s="483"/>
      <c r="AM145" s="483"/>
      <c r="AN145" s="483"/>
      <c r="AO145" s="483"/>
      <c r="AP145" s="483"/>
      <c r="AQ145" s="483"/>
      <c r="AR145" s="483"/>
      <c r="AS145" s="483"/>
      <c r="AT145" s="483"/>
      <c r="AU145" s="483"/>
      <c r="AV145" s="483"/>
      <c r="AW145" s="483"/>
      <c r="AX145" s="483"/>
      <c r="AY145" s="483"/>
      <c r="AZ145" s="483"/>
      <c r="BA145" s="483"/>
      <c r="BB145" s="503" t="str">
        <f>IF('E-OG'!J452=0,"","Los Ingresos estimados en Infraestructura con OR 229 es de $"&amp;'E-OG'!J450&amp;" y en los Egresos se presupuesto $"&amp;'E-OG'!J451&amp;", por lo que no existe equilibrio.")</f>
        <v/>
      </c>
      <c r="BC145" s="504"/>
      <c r="BD145" s="504"/>
      <c r="BE145" s="504"/>
      <c r="BF145" s="504"/>
      <c r="BG145" s="504"/>
      <c r="BH145" s="504"/>
      <c r="BI145" s="504"/>
      <c r="BJ145" s="504"/>
      <c r="BK145" s="504"/>
      <c r="BL145" s="504"/>
      <c r="BM145" s="504"/>
      <c r="BN145" s="504"/>
      <c r="BO145" s="504"/>
      <c r="BP145" s="504"/>
      <c r="BQ145" s="504"/>
      <c r="BR145" s="504"/>
      <c r="BS145" s="504"/>
      <c r="BT145" s="504"/>
      <c r="BU145" s="504"/>
      <c r="BV145" s="504"/>
      <c r="BW145" s="505"/>
      <c r="BX145" s="178"/>
    </row>
    <row r="146" spans="1:76" ht="12.75" customHeight="1">
      <c r="A146" s="178"/>
      <c r="B146" s="496"/>
      <c r="C146" s="497"/>
      <c r="D146" s="497"/>
      <c r="E146" s="497"/>
      <c r="F146" s="497"/>
      <c r="G146" s="497"/>
      <c r="H146" s="497"/>
      <c r="I146" s="497"/>
      <c r="J146" s="497"/>
      <c r="K146" s="497"/>
      <c r="L146" s="497"/>
      <c r="M146" s="497"/>
      <c r="N146" s="497"/>
      <c r="O146" s="497"/>
      <c r="P146" s="497"/>
      <c r="Q146" s="497"/>
      <c r="R146" s="497"/>
      <c r="S146" s="498"/>
      <c r="T146" s="502"/>
      <c r="U146" s="502"/>
      <c r="V146" s="502"/>
      <c r="W146" s="483"/>
      <c r="X146" s="483"/>
      <c r="Y146" s="483"/>
      <c r="Z146" s="483"/>
      <c r="AA146" s="483"/>
      <c r="AB146" s="483"/>
      <c r="AC146" s="483"/>
      <c r="AD146" s="483"/>
      <c r="AE146" s="483"/>
      <c r="AF146" s="483"/>
      <c r="AG146" s="483"/>
      <c r="AH146" s="483"/>
      <c r="AI146" s="483"/>
      <c r="AJ146" s="483"/>
      <c r="AK146" s="483"/>
      <c r="AL146" s="483"/>
      <c r="AM146" s="483"/>
      <c r="AN146" s="483"/>
      <c r="AO146" s="483"/>
      <c r="AP146" s="483"/>
      <c r="AQ146" s="483"/>
      <c r="AR146" s="483"/>
      <c r="AS146" s="483"/>
      <c r="AT146" s="483"/>
      <c r="AU146" s="483"/>
      <c r="AV146" s="483"/>
      <c r="AW146" s="483"/>
      <c r="AX146" s="483"/>
      <c r="AY146" s="483"/>
      <c r="AZ146" s="483"/>
      <c r="BA146" s="483"/>
      <c r="BB146" s="506"/>
      <c r="BC146" s="507"/>
      <c r="BD146" s="507"/>
      <c r="BE146" s="507"/>
      <c r="BF146" s="507"/>
      <c r="BG146" s="507"/>
      <c r="BH146" s="507"/>
      <c r="BI146" s="507"/>
      <c r="BJ146" s="507"/>
      <c r="BK146" s="507"/>
      <c r="BL146" s="507"/>
      <c r="BM146" s="507"/>
      <c r="BN146" s="507"/>
      <c r="BO146" s="507"/>
      <c r="BP146" s="507"/>
      <c r="BQ146" s="507"/>
      <c r="BR146" s="507"/>
      <c r="BS146" s="507"/>
      <c r="BT146" s="507"/>
      <c r="BU146" s="507"/>
      <c r="BV146" s="507"/>
      <c r="BW146" s="508"/>
      <c r="BX146" s="178"/>
    </row>
    <row r="147" spans="1:76" ht="12.75" customHeight="1">
      <c r="A147" s="178"/>
      <c r="B147" s="496"/>
      <c r="C147" s="497"/>
      <c r="D147" s="497"/>
      <c r="E147" s="497"/>
      <c r="F147" s="497"/>
      <c r="G147" s="497"/>
      <c r="H147" s="497"/>
      <c r="I147" s="497"/>
      <c r="J147" s="497"/>
      <c r="K147" s="497"/>
      <c r="L147" s="497"/>
      <c r="M147" s="497"/>
      <c r="N147" s="497"/>
      <c r="O147" s="497"/>
      <c r="P147" s="497"/>
      <c r="Q147" s="497"/>
      <c r="R147" s="497"/>
      <c r="S147" s="498"/>
      <c r="T147" s="502"/>
      <c r="U147" s="502"/>
      <c r="V147" s="502"/>
      <c r="W147" s="483"/>
      <c r="X147" s="483"/>
      <c r="Y147" s="483"/>
      <c r="Z147" s="483"/>
      <c r="AA147" s="483"/>
      <c r="AB147" s="483"/>
      <c r="AC147" s="483"/>
      <c r="AD147" s="483"/>
      <c r="AE147" s="483"/>
      <c r="AF147" s="483"/>
      <c r="AG147" s="483"/>
      <c r="AH147" s="483"/>
      <c r="AI147" s="483"/>
      <c r="AJ147" s="483"/>
      <c r="AK147" s="483"/>
      <c r="AL147" s="483"/>
      <c r="AM147" s="483"/>
      <c r="AN147" s="483"/>
      <c r="AO147" s="483"/>
      <c r="AP147" s="483"/>
      <c r="AQ147" s="483"/>
      <c r="AR147" s="483"/>
      <c r="AS147" s="483"/>
      <c r="AT147" s="483"/>
      <c r="AU147" s="483"/>
      <c r="AV147" s="483"/>
      <c r="AW147" s="483"/>
      <c r="AX147" s="483"/>
      <c r="AY147" s="483"/>
      <c r="AZ147" s="483"/>
      <c r="BA147" s="483"/>
      <c r="BB147" s="506"/>
      <c r="BC147" s="507"/>
      <c r="BD147" s="507"/>
      <c r="BE147" s="507"/>
      <c r="BF147" s="507"/>
      <c r="BG147" s="507"/>
      <c r="BH147" s="507"/>
      <c r="BI147" s="507"/>
      <c r="BJ147" s="507"/>
      <c r="BK147" s="507"/>
      <c r="BL147" s="507"/>
      <c r="BM147" s="507"/>
      <c r="BN147" s="507"/>
      <c r="BO147" s="507"/>
      <c r="BP147" s="507"/>
      <c r="BQ147" s="507"/>
      <c r="BR147" s="507"/>
      <c r="BS147" s="507"/>
      <c r="BT147" s="507"/>
      <c r="BU147" s="507"/>
      <c r="BV147" s="507"/>
      <c r="BW147" s="508"/>
      <c r="BX147" s="178"/>
    </row>
    <row r="148" spans="1:76" ht="12.75" customHeight="1">
      <c r="A148" s="178"/>
      <c r="B148" s="496"/>
      <c r="C148" s="497"/>
      <c r="D148" s="497"/>
      <c r="E148" s="497"/>
      <c r="F148" s="497"/>
      <c r="G148" s="497"/>
      <c r="H148" s="497"/>
      <c r="I148" s="497"/>
      <c r="J148" s="497"/>
      <c r="K148" s="497"/>
      <c r="L148" s="497"/>
      <c r="M148" s="497"/>
      <c r="N148" s="497"/>
      <c r="O148" s="497"/>
      <c r="P148" s="497"/>
      <c r="Q148" s="497"/>
      <c r="R148" s="497"/>
      <c r="S148" s="498"/>
      <c r="T148" s="502"/>
      <c r="U148" s="502"/>
      <c r="V148" s="502"/>
      <c r="W148" s="483"/>
      <c r="X148" s="483"/>
      <c r="Y148" s="483"/>
      <c r="Z148" s="483"/>
      <c r="AA148" s="483"/>
      <c r="AB148" s="483"/>
      <c r="AC148" s="483"/>
      <c r="AD148" s="483"/>
      <c r="AE148" s="483"/>
      <c r="AF148" s="483"/>
      <c r="AG148" s="483"/>
      <c r="AH148" s="483"/>
      <c r="AI148" s="483"/>
      <c r="AJ148" s="483"/>
      <c r="AK148" s="483"/>
      <c r="AL148" s="483"/>
      <c r="AM148" s="483"/>
      <c r="AN148" s="483"/>
      <c r="AO148" s="483"/>
      <c r="AP148" s="483"/>
      <c r="AQ148" s="483"/>
      <c r="AR148" s="483"/>
      <c r="AS148" s="483"/>
      <c r="AT148" s="483"/>
      <c r="AU148" s="483"/>
      <c r="AV148" s="483"/>
      <c r="AW148" s="483"/>
      <c r="AX148" s="483"/>
      <c r="AY148" s="483"/>
      <c r="AZ148" s="483"/>
      <c r="BA148" s="483"/>
      <c r="BB148" s="512"/>
      <c r="BC148" s="513"/>
      <c r="BD148" s="513"/>
      <c r="BE148" s="513"/>
      <c r="BF148" s="513"/>
      <c r="BG148" s="513"/>
      <c r="BH148" s="513"/>
      <c r="BI148" s="513"/>
      <c r="BJ148" s="513"/>
      <c r="BK148" s="513"/>
      <c r="BL148" s="513"/>
      <c r="BM148" s="513"/>
      <c r="BN148" s="513"/>
      <c r="BO148" s="513"/>
      <c r="BP148" s="513"/>
      <c r="BQ148" s="513"/>
      <c r="BR148" s="513"/>
      <c r="BS148" s="513"/>
      <c r="BT148" s="513"/>
      <c r="BU148" s="513"/>
      <c r="BV148" s="513"/>
      <c r="BW148" s="514"/>
      <c r="BX148" s="178"/>
    </row>
    <row r="149" spans="1:76" ht="12.75" customHeight="1">
      <c r="A149" s="178"/>
      <c r="B149" s="496"/>
      <c r="C149" s="497"/>
      <c r="D149" s="497"/>
      <c r="E149" s="497"/>
      <c r="F149" s="497"/>
      <c r="G149" s="497"/>
      <c r="H149" s="497"/>
      <c r="I149" s="497"/>
      <c r="J149" s="497"/>
      <c r="K149" s="497"/>
      <c r="L149" s="497"/>
      <c r="M149" s="497"/>
      <c r="N149" s="497"/>
      <c r="O149" s="497"/>
      <c r="P149" s="497"/>
      <c r="Q149" s="497"/>
      <c r="R149" s="497"/>
      <c r="S149" s="498"/>
      <c r="T149" s="502">
        <v>3.6</v>
      </c>
      <c r="U149" s="502"/>
      <c r="V149" s="502"/>
      <c r="W149" s="482" t="s">
        <v>1828</v>
      </c>
      <c r="X149" s="483"/>
      <c r="Y149" s="483"/>
      <c r="Z149" s="483"/>
      <c r="AA149" s="483"/>
      <c r="AB149" s="483"/>
      <c r="AC149" s="483"/>
      <c r="AD149" s="483"/>
      <c r="AE149" s="483"/>
      <c r="AF149" s="483"/>
      <c r="AG149" s="483"/>
      <c r="AH149" s="483"/>
      <c r="AI149" s="483"/>
      <c r="AJ149" s="483"/>
      <c r="AK149" s="483"/>
      <c r="AL149" s="483"/>
      <c r="AM149" s="483"/>
      <c r="AN149" s="483"/>
      <c r="AO149" s="483"/>
      <c r="AP149" s="483"/>
      <c r="AQ149" s="483"/>
      <c r="AR149" s="483"/>
      <c r="AS149" s="483"/>
      <c r="AT149" s="483"/>
      <c r="AU149" s="483"/>
      <c r="AV149" s="483"/>
      <c r="AW149" s="483"/>
      <c r="AX149" s="483"/>
      <c r="AY149" s="483"/>
      <c r="AZ149" s="483"/>
      <c r="BA149" s="483"/>
      <c r="BB149" s="503" t="str">
        <f>IF('E-OG'!K452=0,"","Los Ingresos estimados en Fortalecimiento con OR 230 es de $"&amp;'E-OG'!K450&amp;" y en los Egresos se presupuesto $"&amp;'E-OG'!K451&amp;", por lo que no existe equilibrio.")</f>
        <v/>
      </c>
      <c r="BC149" s="504"/>
      <c r="BD149" s="504"/>
      <c r="BE149" s="504"/>
      <c r="BF149" s="504"/>
      <c r="BG149" s="504"/>
      <c r="BH149" s="504"/>
      <c r="BI149" s="504"/>
      <c r="BJ149" s="504"/>
      <c r="BK149" s="504"/>
      <c r="BL149" s="504"/>
      <c r="BM149" s="504"/>
      <c r="BN149" s="504"/>
      <c r="BO149" s="504"/>
      <c r="BP149" s="504"/>
      <c r="BQ149" s="504"/>
      <c r="BR149" s="504"/>
      <c r="BS149" s="504"/>
      <c r="BT149" s="504"/>
      <c r="BU149" s="504"/>
      <c r="BV149" s="504"/>
      <c r="BW149" s="505"/>
      <c r="BX149" s="178"/>
    </row>
    <row r="150" spans="1:76" ht="12.75" customHeight="1">
      <c r="A150" s="178"/>
      <c r="B150" s="496"/>
      <c r="C150" s="497"/>
      <c r="D150" s="497"/>
      <c r="E150" s="497"/>
      <c r="F150" s="497"/>
      <c r="G150" s="497"/>
      <c r="H150" s="497"/>
      <c r="I150" s="497"/>
      <c r="J150" s="497"/>
      <c r="K150" s="497"/>
      <c r="L150" s="497"/>
      <c r="M150" s="497"/>
      <c r="N150" s="497"/>
      <c r="O150" s="497"/>
      <c r="P150" s="497"/>
      <c r="Q150" s="497"/>
      <c r="R150" s="497"/>
      <c r="S150" s="498"/>
      <c r="T150" s="502"/>
      <c r="U150" s="502"/>
      <c r="V150" s="502"/>
      <c r="W150" s="483"/>
      <c r="X150" s="483"/>
      <c r="Y150" s="483"/>
      <c r="Z150" s="483"/>
      <c r="AA150" s="483"/>
      <c r="AB150" s="483"/>
      <c r="AC150" s="483"/>
      <c r="AD150" s="483"/>
      <c r="AE150" s="483"/>
      <c r="AF150" s="483"/>
      <c r="AG150" s="483"/>
      <c r="AH150" s="483"/>
      <c r="AI150" s="483"/>
      <c r="AJ150" s="483"/>
      <c r="AK150" s="483"/>
      <c r="AL150" s="483"/>
      <c r="AM150" s="483"/>
      <c r="AN150" s="483"/>
      <c r="AO150" s="483"/>
      <c r="AP150" s="483"/>
      <c r="AQ150" s="483"/>
      <c r="AR150" s="483"/>
      <c r="AS150" s="483"/>
      <c r="AT150" s="483"/>
      <c r="AU150" s="483"/>
      <c r="AV150" s="483"/>
      <c r="AW150" s="483"/>
      <c r="AX150" s="483"/>
      <c r="AY150" s="483"/>
      <c r="AZ150" s="483"/>
      <c r="BA150" s="483"/>
      <c r="BB150" s="506"/>
      <c r="BC150" s="507"/>
      <c r="BD150" s="507"/>
      <c r="BE150" s="507"/>
      <c r="BF150" s="507"/>
      <c r="BG150" s="507"/>
      <c r="BH150" s="507"/>
      <c r="BI150" s="507"/>
      <c r="BJ150" s="507"/>
      <c r="BK150" s="507"/>
      <c r="BL150" s="507"/>
      <c r="BM150" s="507"/>
      <c r="BN150" s="507"/>
      <c r="BO150" s="507"/>
      <c r="BP150" s="507"/>
      <c r="BQ150" s="507"/>
      <c r="BR150" s="507"/>
      <c r="BS150" s="507"/>
      <c r="BT150" s="507"/>
      <c r="BU150" s="507"/>
      <c r="BV150" s="507"/>
      <c r="BW150" s="508"/>
      <c r="BX150" s="178"/>
    </row>
    <row r="151" spans="1:76" ht="12.75" customHeight="1">
      <c r="A151" s="178"/>
      <c r="B151" s="496"/>
      <c r="C151" s="497"/>
      <c r="D151" s="497"/>
      <c r="E151" s="497"/>
      <c r="F151" s="497"/>
      <c r="G151" s="497"/>
      <c r="H151" s="497"/>
      <c r="I151" s="497"/>
      <c r="J151" s="497"/>
      <c r="K151" s="497"/>
      <c r="L151" s="497"/>
      <c r="M151" s="497"/>
      <c r="N151" s="497"/>
      <c r="O151" s="497"/>
      <c r="P151" s="497"/>
      <c r="Q151" s="497"/>
      <c r="R151" s="497"/>
      <c r="S151" s="498"/>
      <c r="T151" s="502"/>
      <c r="U151" s="502"/>
      <c r="V151" s="502"/>
      <c r="W151" s="483"/>
      <c r="X151" s="483"/>
      <c r="Y151" s="483"/>
      <c r="Z151" s="483"/>
      <c r="AA151" s="483"/>
      <c r="AB151" s="483"/>
      <c r="AC151" s="483"/>
      <c r="AD151" s="483"/>
      <c r="AE151" s="483"/>
      <c r="AF151" s="483"/>
      <c r="AG151" s="483"/>
      <c r="AH151" s="483"/>
      <c r="AI151" s="483"/>
      <c r="AJ151" s="483"/>
      <c r="AK151" s="483"/>
      <c r="AL151" s="483"/>
      <c r="AM151" s="483"/>
      <c r="AN151" s="483"/>
      <c r="AO151" s="483"/>
      <c r="AP151" s="483"/>
      <c r="AQ151" s="483"/>
      <c r="AR151" s="483"/>
      <c r="AS151" s="483"/>
      <c r="AT151" s="483"/>
      <c r="AU151" s="483"/>
      <c r="AV151" s="483"/>
      <c r="AW151" s="483"/>
      <c r="AX151" s="483"/>
      <c r="AY151" s="483"/>
      <c r="AZ151" s="483"/>
      <c r="BA151" s="483"/>
      <c r="BB151" s="506"/>
      <c r="BC151" s="507"/>
      <c r="BD151" s="507"/>
      <c r="BE151" s="507"/>
      <c r="BF151" s="507"/>
      <c r="BG151" s="507"/>
      <c r="BH151" s="507"/>
      <c r="BI151" s="507"/>
      <c r="BJ151" s="507"/>
      <c r="BK151" s="507"/>
      <c r="BL151" s="507"/>
      <c r="BM151" s="507"/>
      <c r="BN151" s="507"/>
      <c r="BO151" s="507"/>
      <c r="BP151" s="507"/>
      <c r="BQ151" s="507"/>
      <c r="BR151" s="507"/>
      <c r="BS151" s="507"/>
      <c r="BT151" s="507"/>
      <c r="BU151" s="507"/>
      <c r="BV151" s="507"/>
      <c r="BW151" s="508"/>
      <c r="BX151" s="178"/>
    </row>
    <row r="152" spans="1:76" ht="12.75" customHeight="1">
      <c r="A152" s="178"/>
      <c r="B152" s="499"/>
      <c r="C152" s="500"/>
      <c r="D152" s="500"/>
      <c r="E152" s="500"/>
      <c r="F152" s="500"/>
      <c r="G152" s="500"/>
      <c r="H152" s="500"/>
      <c r="I152" s="500"/>
      <c r="J152" s="500"/>
      <c r="K152" s="500"/>
      <c r="L152" s="500"/>
      <c r="M152" s="500"/>
      <c r="N152" s="500"/>
      <c r="O152" s="500"/>
      <c r="P152" s="500"/>
      <c r="Q152" s="500"/>
      <c r="R152" s="500"/>
      <c r="S152" s="501"/>
      <c r="T152" s="502"/>
      <c r="U152" s="502"/>
      <c r="V152" s="502"/>
      <c r="W152" s="483"/>
      <c r="X152" s="483"/>
      <c r="Y152" s="483"/>
      <c r="Z152" s="483"/>
      <c r="AA152" s="483"/>
      <c r="AB152" s="483"/>
      <c r="AC152" s="483"/>
      <c r="AD152" s="483"/>
      <c r="AE152" s="483"/>
      <c r="AF152" s="483"/>
      <c r="AG152" s="483"/>
      <c r="AH152" s="483"/>
      <c r="AI152" s="483"/>
      <c r="AJ152" s="483"/>
      <c r="AK152" s="483"/>
      <c r="AL152" s="483"/>
      <c r="AM152" s="483"/>
      <c r="AN152" s="483"/>
      <c r="AO152" s="483"/>
      <c r="AP152" s="483"/>
      <c r="AQ152" s="483"/>
      <c r="AR152" s="483"/>
      <c r="AS152" s="483"/>
      <c r="AT152" s="483"/>
      <c r="AU152" s="483"/>
      <c r="AV152" s="483"/>
      <c r="AW152" s="483"/>
      <c r="AX152" s="483"/>
      <c r="AY152" s="483"/>
      <c r="AZ152" s="483"/>
      <c r="BA152" s="483"/>
      <c r="BB152" s="512"/>
      <c r="BC152" s="513"/>
      <c r="BD152" s="513"/>
      <c r="BE152" s="513"/>
      <c r="BF152" s="513"/>
      <c r="BG152" s="513"/>
      <c r="BH152" s="513"/>
      <c r="BI152" s="513"/>
      <c r="BJ152" s="513"/>
      <c r="BK152" s="513"/>
      <c r="BL152" s="513"/>
      <c r="BM152" s="513"/>
      <c r="BN152" s="513"/>
      <c r="BO152" s="513"/>
      <c r="BP152" s="513"/>
      <c r="BQ152" s="513"/>
      <c r="BR152" s="513"/>
      <c r="BS152" s="513"/>
      <c r="BT152" s="513"/>
      <c r="BU152" s="513"/>
      <c r="BV152" s="513"/>
      <c r="BW152" s="514"/>
      <c r="BX152" s="178"/>
    </row>
    <row r="153" spans="1:76" ht="12.75" customHeight="1">
      <c r="A153" s="178"/>
      <c r="B153" s="493" t="s">
        <v>1321</v>
      </c>
      <c r="C153" s="494"/>
      <c r="D153" s="494"/>
      <c r="E153" s="494"/>
      <c r="F153" s="494"/>
      <c r="G153" s="494"/>
      <c r="H153" s="494"/>
      <c r="I153" s="494"/>
      <c r="J153" s="494"/>
      <c r="K153" s="494"/>
      <c r="L153" s="494"/>
      <c r="M153" s="494"/>
      <c r="N153" s="494"/>
      <c r="O153" s="494"/>
      <c r="P153" s="494"/>
      <c r="Q153" s="494"/>
      <c r="R153" s="494"/>
      <c r="S153" s="495"/>
      <c r="T153" s="502">
        <v>4.0999999999999996</v>
      </c>
      <c r="U153" s="502"/>
      <c r="V153" s="502"/>
      <c r="W153" s="482" t="s">
        <v>1350</v>
      </c>
      <c r="X153" s="483"/>
      <c r="Y153" s="483"/>
      <c r="Z153" s="483"/>
      <c r="AA153" s="483"/>
      <c r="AB153" s="483"/>
      <c r="AC153" s="483"/>
      <c r="AD153" s="483"/>
      <c r="AE153" s="483"/>
      <c r="AF153" s="483"/>
      <c r="AG153" s="483"/>
      <c r="AH153" s="483"/>
      <c r="AI153" s="483"/>
      <c r="AJ153" s="483"/>
      <c r="AK153" s="483"/>
      <c r="AL153" s="483"/>
      <c r="AM153" s="483"/>
      <c r="AN153" s="483"/>
      <c r="AO153" s="483"/>
      <c r="AP153" s="483"/>
      <c r="AQ153" s="483"/>
      <c r="AR153" s="483"/>
      <c r="AS153" s="483"/>
      <c r="AT153" s="483"/>
      <c r="AU153" s="483"/>
      <c r="AV153" s="483"/>
      <c r="AW153" s="483"/>
      <c r="AX153" s="483"/>
      <c r="AY153" s="483"/>
      <c r="AZ153" s="483"/>
      <c r="BA153" s="483"/>
      <c r="BB153" s="484" t="str">
        <f>IF(P!H104&gt;0,"","No se anexa el formato de Plantilla de Personal de Carácter Permanente o falta integrar información.")</f>
        <v/>
      </c>
      <c r="BC153" s="485"/>
      <c r="BD153" s="485"/>
      <c r="BE153" s="485"/>
      <c r="BF153" s="485"/>
      <c r="BG153" s="485"/>
      <c r="BH153" s="485"/>
      <c r="BI153" s="485"/>
      <c r="BJ153" s="485"/>
      <c r="BK153" s="485"/>
      <c r="BL153" s="485"/>
      <c r="BM153" s="485"/>
      <c r="BN153" s="485"/>
      <c r="BO153" s="485"/>
      <c r="BP153" s="485"/>
      <c r="BQ153" s="485"/>
      <c r="BR153" s="485"/>
      <c r="BS153" s="485"/>
      <c r="BT153" s="485"/>
      <c r="BU153" s="485"/>
      <c r="BV153" s="485"/>
      <c r="BW153" s="486"/>
      <c r="BX153" s="178"/>
    </row>
    <row r="154" spans="1:76" ht="12.75" customHeight="1">
      <c r="A154" s="178"/>
      <c r="B154" s="496"/>
      <c r="C154" s="497"/>
      <c r="D154" s="497"/>
      <c r="E154" s="497"/>
      <c r="F154" s="497"/>
      <c r="G154" s="497"/>
      <c r="H154" s="497"/>
      <c r="I154" s="497"/>
      <c r="J154" s="497"/>
      <c r="K154" s="497"/>
      <c r="L154" s="497"/>
      <c r="M154" s="497"/>
      <c r="N154" s="497"/>
      <c r="O154" s="497"/>
      <c r="P154" s="497"/>
      <c r="Q154" s="497"/>
      <c r="R154" s="497"/>
      <c r="S154" s="498"/>
      <c r="T154" s="502"/>
      <c r="U154" s="502"/>
      <c r="V154" s="502"/>
      <c r="W154" s="482"/>
      <c r="X154" s="483"/>
      <c r="Y154" s="483"/>
      <c r="Z154" s="483"/>
      <c r="AA154" s="483"/>
      <c r="AB154" s="483"/>
      <c r="AC154" s="483"/>
      <c r="AD154" s="483"/>
      <c r="AE154" s="483"/>
      <c r="AF154" s="483"/>
      <c r="AG154" s="483"/>
      <c r="AH154" s="483"/>
      <c r="AI154" s="483"/>
      <c r="AJ154" s="483"/>
      <c r="AK154" s="483"/>
      <c r="AL154" s="483"/>
      <c r="AM154" s="483"/>
      <c r="AN154" s="483"/>
      <c r="AO154" s="483"/>
      <c r="AP154" s="483"/>
      <c r="AQ154" s="483"/>
      <c r="AR154" s="483"/>
      <c r="AS154" s="483"/>
      <c r="AT154" s="483"/>
      <c r="AU154" s="483"/>
      <c r="AV154" s="483"/>
      <c r="AW154" s="483"/>
      <c r="AX154" s="483"/>
      <c r="AY154" s="483"/>
      <c r="AZ154" s="483"/>
      <c r="BA154" s="483"/>
      <c r="BB154" s="487"/>
      <c r="BC154" s="488"/>
      <c r="BD154" s="488"/>
      <c r="BE154" s="488"/>
      <c r="BF154" s="488"/>
      <c r="BG154" s="488"/>
      <c r="BH154" s="488"/>
      <c r="BI154" s="488"/>
      <c r="BJ154" s="488"/>
      <c r="BK154" s="488"/>
      <c r="BL154" s="488"/>
      <c r="BM154" s="488"/>
      <c r="BN154" s="488"/>
      <c r="BO154" s="488"/>
      <c r="BP154" s="488"/>
      <c r="BQ154" s="488"/>
      <c r="BR154" s="488"/>
      <c r="BS154" s="488"/>
      <c r="BT154" s="488"/>
      <c r="BU154" s="488"/>
      <c r="BV154" s="488"/>
      <c r="BW154" s="489"/>
      <c r="BX154" s="178"/>
    </row>
    <row r="155" spans="1:76" ht="12.75" customHeight="1">
      <c r="A155" s="178"/>
      <c r="B155" s="496"/>
      <c r="C155" s="497"/>
      <c r="D155" s="497"/>
      <c r="E155" s="497"/>
      <c r="F155" s="497"/>
      <c r="G155" s="497"/>
      <c r="H155" s="497"/>
      <c r="I155" s="497"/>
      <c r="J155" s="497"/>
      <c r="K155" s="497"/>
      <c r="L155" s="497"/>
      <c r="M155" s="497"/>
      <c r="N155" s="497"/>
      <c r="O155" s="497"/>
      <c r="P155" s="497"/>
      <c r="Q155" s="497"/>
      <c r="R155" s="497"/>
      <c r="S155" s="498"/>
      <c r="T155" s="502"/>
      <c r="U155" s="502"/>
      <c r="V155" s="502"/>
      <c r="W155" s="483"/>
      <c r="X155" s="483"/>
      <c r="Y155" s="483"/>
      <c r="Z155" s="483"/>
      <c r="AA155" s="483"/>
      <c r="AB155" s="483"/>
      <c r="AC155" s="483"/>
      <c r="AD155" s="483"/>
      <c r="AE155" s="483"/>
      <c r="AF155" s="483"/>
      <c r="AG155" s="483"/>
      <c r="AH155" s="483"/>
      <c r="AI155" s="483"/>
      <c r="AJ155" s="483"/>
      <c r="AK155" s="483"/>
      <c r="AL155" s="483"/>
      <c r="AM155" s="483"/>
      <c r="AN155" s="483"/>
      <c r="AO155" s="483"/>
      <c r="AP155" s="483"/>
      <c r="AQ155" s="483"/>
      <c r="AR155" s="483"/>
      <c r="AS155" s="483"/>
      <c r="AT155" s="483"/>
      <c r="AU155" s="483"/>
      <c r="AV155" s="483"/>
      <c r="AW155" s="483"/>
      <c r="AX155" s="483"/>
      <c r="AY155" s="483"/>
      <c r="AZ155" s="483"/>
      <c r="BA155" s="483"/>
      <c r="BB155" s="487"/>
      <c r="BC155" s="488"/>
      <c r="BD155" s="488"/>
      <c r="BE155" s="488"/>
      <c r="BF155" s="488"/>
      <c r="BG155" s="488"/>
      <c r="BH155" s="488"/>
      <c r="BI155" s="488"/>
      <c r="BJ155" s="488"/>
      <c r="BK155" s="488"/>
      <c r="BL155" s="488"/>
      <c r="BM155" s="488"/>
      <c r="BN155" s="488"/>
      <c r="BO155" s="488"/>
      <c r="BP155" s="488"/>
      <c r="BQ155" s="488"/>
      <c r="BR155" s="488"/>
      <c r="BS155" s="488"/>
      <c r="BT155" s="488"/>
      <c r="BU155" s="488"/>
      <c r="BV155" s="488"/>
      <c r="BW155" s="489"/>
      <c r="BX155" s="178"/>
    </row>
    <row r="156" spans="1:76" ht="12.75" customHeight="1">
      <c r="A156" s="178"/>
      <c r="B156" s="496"/>
      <c r="C156" s="497"/>
      <c r="D156" s="497"/>
      <c r="E156" s="497"/>
      <c r="F156" s="497"/>
      <c r="G156" s="497"/>
      <c r="H156" s="497"/>
      <c r="I156" s="497"/>
      <c r="J156" s="497"/>
      <c r="K156" s="497"/>
      <c r="L156" s="497"/>
      <c r="M156" s="497"/>
      <c r="N156" s="497"/>
      <c r="O156" s="497"/>
      <c r="P156" s="497"/>
      <c r="Q156" s="497"/>
      <c r="R156" s="497"/>
      <c r="S156" s="498"/>
      <c r="T156" s="502"/>
      <c r="U156" s="502"/>
      <c r="V156" s="502"/>
      <c r="W156" s="483"/>
      <c r="X156" s="483"/>
      <c r="Y156" s="483"/>
      <c r="Z156" s="483"/>
      <c r="AA156" s="483"/>
      <c r="AB156" s="483"/>
      <c r="AC156" s="483"/>
      <c r="AD156" s="483"/>
      <c r="AE156" s="483"/>
      <c r="AF156" s="483"/>
      <c r="AG156" s="483"/>
      <c r="AH156" s="483"/>
      <c r="AI156" s="483"/>
      <c r="AJ156" s="483"/>
      <c r="AK156" s="483"/>
      <c r="AL156" s="483"/>
      <c r="AM156" s="483"/>
      <c r="AN156" s="483"/>
      <c r="AO156" s="483"/>
      <c r="AP156" s="483"/>
      <c r="AQ156" s="483"/>
      <c r="AR156" s="483"/>
      <c r="AS156" s="483"/>
      <c r="AT156" s="483"/>
      <c r="AU156" s="483"/>
      <c r="AV156" s="483"/>
      <c r="AW156" s="483"/>
      <c r="AX156" s="483"/>
      <c r="AY156" s="483"/>
      <c r="AZ156" s="483"/>
      <c r="BA156" s="483"/>
      <c r="BB156" s="490"/>
      <c r="BC156" s="491"/>
      <c r="BD156" s="491"/>
      <c r="BE156" s="491"/>
      <c r="BF156" s="491"/>
      <c r="BG156" s="491"/>
      <c r="BH156" s="491"/>
      <c r="BI156" s="491"/>
      <c r="BJ156" s="491"/>
      <c r="BK156" s="491"/>
      <c r="BL156" s="491"/>
      <c r="BM156" s="491"/>
      <c r="BN156" s="491"/>
      <c r="BO156" s="491"/>
      <c r="BP156" s="491"/>
      <c r="BQ156" s="491"/>
      <c r="BR156" s="491"/>
      <c r="BS156" s="491"/>
      <c r="BT156" s="491"/>
      <c r="BU156" s="491"/>
      <c r="BV156" s="491"/>
      <c r="BW156" s="492"/>
      <c r="BX156" s="178"/>
    </row>
    <row r="157" spans="1:76" ht="12.75" customHeight="1">
      <c r="A157" s="178"/>
      <c r="B157" s="496"/>
      <c r="C157" s="497"/>
      <c r="D157" s="497"/>
      <c r="E157" s="497"/>
      <c r="F157" s="497"/>
      <c r="G157" s="497"/>
      <c r="H157" s="497"/>
      <c r="I157" s="497"/>
      <c r="J157" s="497"/>
      <c r="K157" s="497"/>
      <c r="L157" s="497"/>
      <c r="M157" s="497"/>
      <c r="N157" s="497"/>
      <c r="O157" s="497"/>
      <c r="P157" s="497"/>
      <c r="Q157" s="497"/>
      <c r="R157" s="497"/>
      <c r="S157" s="498"/>
      <c r="T157" s="502">
        <v>4.2</v>
      </c>
      <c r="U157" s="502"/>
      <c r="V157" s="502"/>
      <c r="W157" s="482" t="s">
        <v>1416</v>
      </c>
      <c r="X157" s="483"/>
      <c r="Y157" s="483"/>
      <c r="Z157" s="483"/>
      <c r="AA157" s="483"/>
      <c r="AB157" s="483"/>
      <c r="AC157" s="483"/>
      <c r="AD157" s="483"/>
      <c r="AE157" s="483"/>
      <c r="AF157" s="483"/>
      <c r="AG157" s="483"/>
      <c r="AH157" s="483"/>
      <c r="AI157" s="483"/>
      <c r="AJ157" s="483"/>
      <c r="AK157" s="483"/>
      <c r="AL157" s="483"/>
      <c r="AM157" s="483"/>
      <c r="AN157" s="483"/>
      <c r="AO157" s="483"/>
      <c r="AP157" s="483"/>
      <c r="AQ157" s="483"/>
      <c r="AR157" s="483"/>
      <c r="AS157" s="483"/>
      <c r="AT157" s="483"/>
      <c r="AU157" s="483"/>
      <c r="AV157" s="483"/>
      <c r="AW157" s="483"/>
      <c r="AX157" s="483"/>
      <c r="AY157" s="483"/>
      <c r="AZ157" s="483"/>
      <c r="BA157" s="483"/>
      <c r="BB157" s="503" t="str">
        <f>IF('E-OG'!O6=P!H104,"","Los Sueldos base al personal permanente estimado es (partida 1100) $"&amp;'E-OG'!O6&amp;" y en la Plantilla se determino $"&amp;P!H104&amp;", por lo que no existe equilibrio.")</f>
        <v/>
      </c>
      <c r="BC157" s="504"/>
      <c r="BD157" s="504"/>
      <c r="BE157" s="504"/>
      <c r="BF157" s="504"/>
      <c r="BG157" s="504"/>
      <c r="BH157" s="504"/>
      <c r="BI157" s="504"/>
      <c r="BJ157" s="504"/>
      <c r="BK157" s="504"/>
      <c r="BL157" s="504"/>
      <c r="BM157" s="504"/>
      <c r="BN157" s="504"/>
      <c r="BO157" s="504"/>
      <c r="BP157" s="504"/>
      <c r="BQ157" s="504"/>
      <c r="BR157" s="504"/>
      <c r="BS157" s="504"/>
      <c r="BT157" s="504"/>
      <c r="BU157" s="504"/>
      <c r="BV157" s="504"/>
      <c r="BW157" s="505"/>
      <c r="BX157" s="178"/>
    </row>
    <row r="158" spans="1:76" ht="12.75" customHeight="1">
      <c r="A158" s="178"/>
      <c r="B158" s="496"/>
      <c r="C158" s="497"/>
      <c r="D158" s="497"/>
      <c r="E158" s="497"/>
      <c r="F158" s="497"/>
      <c r="G158" s="497"/>
      <c r="H158" s="497"/>
      <c r="I158" s="497"/>
      <c r="J158" s="497"/>
      <c r="K158" s="497"/>
      <c r="L158" s="497"/>
      <c r="M158" s="497"/>
      <c r="N158" s="497"/>
      <c r="O158" s="497"/>
      <c r="P158" s="497"/>
      <c r="Q158" s="497"/>
      <c r="R158" s="497"/>
      <c r="S158" s="498"/>
      <c r="T158" s="502"/>
      <c r="U158" s="502"/>
      <c r="V158" s="502"/>
      <c r="W158" s="482"/>
      <c r="X158" s="483"/>
      <c r="Y158" s="483"/>
      <c r="Z158" s="483"/>
      <c r="AA158" s="483"/>
      <c r="AB158" s="483"/>
      <c r="AC158" s="483"/>
      <c r="AD158" s="483"/>
      <c r="AE158" s="483"/>
      <c r="AF158" s="483"/>
      <c r="AG158" s="483"/>
      <c r="AH158" s="483"/>
      <c r="AI158" s="483"/>
      <c r="AJ158" s="483"/>
      <c r="AK158" s="483"/>
      <c r="AL158" s="483"/>
      <c r="AM158" s="483"/>
      <c r="AN158" s="483"/>
      <c r="AO158" s="483"/>
      <c r="AP158" s="483"/>
      <c r="AQ158" s="483"/>
      <c r="AR158" s="483"/>
      <c r="AS158" s="483"/>
      <c r="AT158" s="483"/>
      <c r="AU158" s="483"/>
      <c r="AV158" s="483"/>
      <c r="AW158" s="483"/>
      <c r="AX158" s="483"/>
      <c r="AY158" s="483"/>
      <c r="AZ158" s="483"/>
      <c r="BA158" s="483"/>
      <c r="BB158" s="506"/>
      <c r="BC158" s="507"/>
      <c r="BD158" s="507"/>
      <c r="BE158" s="507"/>
      <c r="BF158" s="507"/>
      <c r="BG158" s="507"/>
      <c r="BH158" s="507"/>
      <c r="BI158" s="507"/>
      <c r="BJ158" s="507"/>
      <c r="BK158" s="507"/>
      <c r="BL158" s="507"/>
      <c r="BM158" s="507"/>
      <c r="BN158" s="507"/>
      <c r="BO158" s="507"/>
      <c r="BP158" s="507"/>
      <c r="BQ158" s="507"/>
      <c r="BR158" s="507"/>
      <c r="BS158" s="507"/>
      <c r="BT158" s="507"/>
      <c r="BU158" s="507"/>
      <c r="BV158" s="507"/>
      <c r="BW158" s="508"/>
      <c r="BX158" s="178"/>
    </row>
    <row r="159" spans="1:76" ht="12.75" customHeight="1">
      <c r="A159" s="178"/>
      <c r="B159" s="496"/>
      <c r="C159" s="497"/>
      <c r="D159" s="497"/>
      <c r="E159" s="497"/>
      <c r="F159" s="497"/>
      <c r="G159" s="497"/>
      <c r="H159" s="497"/>
      <c r="I159" s="497"/>
      <c r="J159" s="497"/>
      <c r="K159" s="497"/>
      <c r="L159" s="497"/>
      <c r="M159" s="497"/>
      <c r="N159" s="497"/>
      <c r="O159" s="497"/>
      <c r="P159" s="497"/>
      <c r="Q159" s="497"/>
      <c r="R159" s="497"/>
      <c r="S159" s="498"/>
      <c r="T159" s="502"/>
      <c r="U159" s="502"/>
      <c r="V159" s="502"/>
      <c r="W159" s="483"/>
      <c r="X159" s="483"/>
      <c r="Y159" s="483"/>
      <c r="Z159" s="483"/>
      <c r="AA159" s="483"/>
      <c r="AB159" s="483"/>
      <c r="AC159" s="483"/>
      <c r="AD159" s="483"/>
      <c r="AE159" s="483"/>
      <c r="AF159" s="483"/>
      <c r="AG159" s="483"/>
      <c r="AH159" s="483"/>
      <c r="AI159" s="483"/>
      <c r="AJ159" s="483"/>
      <c r="AK159" s="483"/>
      <c r="AL159" s="483"/>
      <c r="AM159" s="483"/>
      <c r="AN159" s="483"/>
      <c r="AO159" s="483"/>
      <c r="AP159" s="483"/>
      <c r="AQ159" s="483"/>
      <c r="AR159" s="483"/>
      <c r="AS159" s="483"/>
      <c r="AT159" s="483"/>
      <c r="AU159" s="483"/>
      <c r="AV159" s="483"/>
      <c r="AW159" s="483"/>
      <c r="AX159" s="483"/>
      <c r="AY159" s="483"/>
      <c r="AZ159" s="483"/>
      <c r="BA159" s="483"/>
      <c r="BB159" s="506"/>
      <c r="BC159" s="507"/>
      <c r="BD159" s="507"/>
      <c r="BE159" s="507"/>
      <c r="BF159" s="507"/>
      <c r="BG159" s="507"/>
      <c r="BH159" s="507"/>
      <c r="BI159" s="507"/>
      <c r="BJ159" s="507"/>
      <c r="BK159" s="507"/>
      <c r="BL159" s="507"/>
      <c r="BM159" s="507"/>
      <c r="BN159" s="507"/>
      <c r="BO159" s="507"/>
      <c r="BP159" s="507"/>
      <c r="BQ159" s="507"/>
      <c r="BR159" s="507"/>
      <c r="BS159" s="507"/>
      <c r="BT159" s="507"/>
      <c r="BU159" s="507"/>
      <c r="BV159" s="507"/>
      <c r="BW159" s="508"/>
      <c r="BX159" s="178"/>
    </row>
    <row r="160" spans="1:76" ht="12.75" customHeight="1" thickBot="1">
      <c r="A160" s="178"/>
      <c r="B160" s="545"/>
      <c r="C160" s="546"/>
      <c r="D160" s="546"/>
      <c r="E160" s="546"/>
      <c r="F160" s="546"/>
      <c r="G160" s="546"/>
      <c r="H160" s="546"/>
      <c r="I160" s="546"/>
      <c r="J160" s="546"/>
      <c r="K160" s="546"/>
      <c r="L160" s="546"/>
      <c r="M160" s="546"/>
      <c r="N160" s="546"/>
      <c r="O160" s="546"/>
      <c r="P160" s="546"/>
      <c r="Q160" s="546"/>
      <c r="R160" s="546"/>
      <c r="S160" s="547"/>
      <c r="T160" s="548"/>
      <c r="U160" s="548"/>
      <c r="V160" s="548"/>
      <c r="W160" s="515"/>
      <c r="X160" s="515"/>
      <c r="Y160" s="515"/>
      <c r="Z160" s="515"/>
      <c r="AA160" s="515"/>
      <c r="AB160" s="515"/>
      <c r="AC160" s="515"/>
      <c r="AD160" s="515"/>
      <c r="AE160" s="515"/>
      <c r="AF160" s="515"/>
      <c r="AG160" s="515"/>
      <c r="AH160" s="515"/>
      <c r="AI160" s="515"/>
      <c r="AJ160" s="515"/>
      <c r="AK160" s="515"/>
      <c r="AL160" s="515"/>
      <c r="AM160" s="515"/>
      <c r="AN160" s="515"/>
      <c r="AO160" s="515"/>
      <c r="AP160" s="515"/>
      <c r="AQ160" s="515"/>
      <c r="AR160" s="515"/>
      <c r="AS160" s="515"/>
      <c r="AT160" s="515"/>
      <c r="AU160" s="515"/>
      <c r="AV160" s="515"/>
      <c r="AW160" s="515"/>
      <c r="AX160" s="515"/>
      <c r="AY160" s="515"/>
      <c r="AZ160" s="515"/>
      <c r="BA160" s="515"/>
      <c r="BB160" s="509"/>
      <c r="BC160" s="510"/>
      <c r="BD160" s="510"/>
      <c r="BE160" s="510"/>
      <c r="BF160" s="510"/>
      <c r="BG160" s="510"/>
      <c r="BH160" s="510"/>
      <c r="BI160" s="510"/>
      <c r="BJ160" s="510"/>
      <c r="BK160" s="510"/>
      <c r="BL160" s="510"/>
      <c r="BM160" s="510"/>
      <c r="BN160" s="510"/>
      <c r="BO160" s="510"/>
      <c r="BP160" s="510"/>
      <c r="BQ160" s="510"/>
      <c r="BR160" s="510"/>
      <c r="BS160" s="510"/>
      <c r="BT160" s="510"/>
      <c r="BU160" s="510"/>
      <c r="BV160" s="510"/>
      <c r="BW160" s="511"/>
      <c r="BX160" s="178"/>
    </row>
    <row r="161" spans="1:76" s="303" customFormat="1" ht="6" customHeight="1"/>
    <row r="162" spans="1:76">
      <c r="A162" s="303"/>
      <c r="B162" s="303"/>
      <c r="C162" s="303"/>
      <c r="D162" s="303"/>
      <c r="E162" s="303"/>
      <c r="F162" s="303"/>
      <c r="G162" s="303"/>
      <c r="H162" s="303"/>
      <c r="I162" s="303"/>
      <c r="J162" s="303"/>
      <c r="K162" s="303"/>
      <c r="L162" s="303"/>
      <c r="M162" s="303"/>
      <c r="N162" s="303"/>
      <c r="O162" s="303"/>
      <c r="P162" s="303"/>
      <c r="Q162" s="303"/>
      <c r="R162" s="303"/>
      <c r="S162" s="303"/>
      <c r="T162" s="303"/>
      <c r="U162" s="303"/>
      <c r="V162" s="303"/>
      <c r="W162" s="303"/>
      <c r="X162" s="303"/>
      <c r="Y162" s="303"/>
      <c r="Z162" s="303"/>
      <c r="AA162" s="303"/>
      <c r="AB162" s="303"/>
      <c r="AC162" s="303"/>
      <c r="AD162" s="303"/>
      <c r="AE162" s="303"/>
      <c r="AF162" s="303"/>
      <c r="AG162" s="303"/>
      <c r="AH162" s="303"/>
      <c r="AI162" s="303"/>
      <c r="AJ162" s="303"/>
      <c r="AK162" s="303"/>
      <c r="AL162" s="303"/>
      <c r="AM162" s="303"/>
      <c r="AN162" s="303"/>
      <c r="AO162" s="303"/>
      <c r="AP162" s="303"/>
      <c r="AQ162" s="303"/>
      <c r="AR162" s="303"/>
      <c r="AS162" s="303"/>
      <c r="AT162" s="303"/>
      <c r="AU162" s="303"/>
      <c r="AV162" s="303"/>
      <c r="AW162" s="303"/>
      <c r="AX162" s="303"/>
      <c r="AY162" s="303"/>
      <c r="AZ162" s="303"/>
      <c r="BA162" s="303"/>
      <c r="BB162" s="303"/>
      <c r="BC162" s="303"/>
      <c r="BD162" s="303"/>
      <c r="BE162" s="303"/>
      <c r="BF162" s="303"/>
      <c r="BG162" s="303"/>
      <c r="BH162" s="303"/>
      <c r="BI162" s="303"/>
      <c r="BJ162" s="303"/>
      <c r="BK162" s="303"/>
      <c r="BL162" s="303"/>
      <c r="BM162" s="303"/>
      <c r="BN162" s="303"/>
      <c r="BO162" s="303"/>
      <c r="BP162" s="303"/>
      <c r="BQ162" s="303"/>
      <c r="BR162" s="303"/>
      <c r="BS162" s="303"/>
      <c r="BT162" s="303"/>
      <c r="BU162" s="303"/>
      <c r="BV162" s="303"/>
      <c r="BW162" s="303"/>
      <c r="BX162" s="303"/>
    </row>
    <row r="163" spans="1:76">
      <c r="A163" s="303"/>
      <c r="B163" s="303"/>
      <c r="C163" s="303"/>
      <c r="D163" s="303"/>
      <c r="E163" s="303"/>
      <c r="F163" s="303"/>
      <c r="G163" s="303"/>
      <c r="H163" s="303"/>
      <c r="I163" s="303"/>
      <c r="J163" s="303"/>
      <c r="K163" s="303"/>
      <c r="L163" s="303"/>
      <c r="M163" s="303"/>
      <c r="N163" s="303"/>
      <c r="O163" s="303"/>
      <c r="P163" s="303"/>
      <c r="Q163" s="303"/>
      <c r="R163" s="303"/>
      <c r="S163" s="303"/>
      <c r="T163" s="303"/>
      <c r="U163" s="303"/>
      <c r="V163" s="303"/>
      <c r="W163" s="303"/>
      <c r="X163" s="303"/>
      <c r="Y163" s="303"/>
      <c r="Z163" s="303"/>
      <c r="AA163" s="303"/>
      <c r="AB163" s="303"/>
      <c r="AC163" s="303"/>
      <c r="AD163" s="303"/>
      <c r="AE163" s="303"/>
      <c r="AF163" s="303"/>
      <c r="AG163" s="303"/>
      <c r="AH163" s="303"/>
      <c r="AI163" s="303"/>
      <c r="AJ163" s="303"/>
      <c r="AK163" s="303"/>
      <c r="AL163" s="303"/>
      <c r="AM163" s="303"/>
      <c r="AN163" s="303"/>
      <c r="AO163" s="303"/>
      <c r="AP163" s="303"/>
      <c r="AQ163" s="303"/>
      <c r="AR163" s="303"/>
      <c r="AS163" s="303"/>
      <c r="AT163" s="303"/>
      <c r="AU163" s="303"/>
      <c r="AV163" s="303"/>
      <c r="AW163" s="303"/>
      <c r="AX163" s="303"/>
      <c r="AY163" s="303"/>
      <c r="AZ163" s="303"/>
      <c r="BA163" s="303"/>
      <c r="BB163" s="303"/>
      <c r="BC163" s="303"/>
      <c r="BD163" s="303"/>
      <c r="BE163" s="303"/>
      <c r="BF163" s="303"/>
      <c r="BG163" s="303"/>
      <c r="BH163" s="303"/>
      <c r="BI163" s="303"/>
      <c r="BJ163" s="303"/>
      <c r="BK163" s="303"/>
      <c r="BL163" s="303"/>
      <c r="BM163" s="303"/>
      <c r="BN163" s="303"/>
      <c r="BO163" s="303"/>
      <c r="BP163" s="303"/>
      <c r="BQ163" s="303"/>
      <c r="BR163" s="303"/>
      <c r="BS163" s="303"/>
      <c r="BT163" s="303"/>
      <c r="BU163" s="303"/>
      <c r="BV163" s="303"/>
      <c r="BW163" s="303"/>
      <c r="BX163" s="303"/>
    </row>
    <row r="164" spans="1:76" ht="15.75" thickBot="1">
      <c r="A164" s="303"/>
      <c r="B164" s="455" t="s">
        <v>1829</v>
      </c>
      <c r="C164" s="303"/>
      <c r="D164" s="303"/>
      <c r="E164" s="303"/>
      <c r="F164" s="303"/>
      <c r="G164" s="303"/>
      <c r="H164" s="303"/>
      <c r="I164" s="303"/>
      <c r="J164" s="303"/>
      <c r="K164" s="303"/>
      <c r="L164" s="303"/>
      <c r="M164" s="303"/>
      <c r="N164" s="303"/>
      <c r="O164" s="303"/>
      <c r="P164" s="303"/>
      <c r="Q164" s="303"/>
      <c r="R164" s="303"/>
      <c r="S164" s="303"/>
      <c r="T164" s="303"/>
      <c r="U164" s="303"/>
      <c r="V164" s="303"/>
      <c r="W164" s="303"/>
      <c r="X164" s="303"/>
      <c r="Y164" s="303"/>
      <c r="Z164" s="303"/>
      <c r="AA164" s="303"/>
      <c r="AB164" s="303"/>
      <c r="AC164" s="303"/>
      <c r="AD164" s="303"/>
      <c r="AE164" s="303"/>
      <c r="AF164" s="303"/>
      <c r="AG164" s="303"/>
      <c r="AH164" s="303"/>
      <c r="AI164" s="303"/>
      <c r="AJ164" s="303"/>
      <c r="AK164" s="303"/>
      <c r="AL164" s="303"/>
      <c r="AM164" s="303"/>
      <c r="AN164" s="303"/>
      <c r="AO164" s="303"/>
      <c r="AP164" s="303"/>
      <c r="AQ164" s="303"/>
      <c r="AR164" s="303"/>
      <c r="AS164" s="303"/>
      <c r="AT164" s="303"/>
      <c r="AU164" s="303"/>
      <c r="AV164" s="303"/>
      <c r="AW164" s="303"/>
      <c r="AX164" s="303"/>
      <c r="AY164" s="303"/>
      <c r="AZ164" s="303"/>
      <c r="BA164" s="303"/>
      <c r="BB164" s="303"/>
      <c r="BC164" s="303"/>
      <c r="BD164" s="303"/>
      <c r="BE164" s="303"/>
      <c r="BF164" s="303"/>
      <c r="BG164" s="303"/>
      <c r="BH164" s="303"/>
      <c r="BI164" s="303"/>
      <c r="BJ164" s="303"/>
      <c r="BK164" s="303"/>
      <c r="BL164" s="303"/>
      <c r="BM164" s="303"/>
      <c r="BN164" s="303"/>
      <c r="BO164" s="303"/>
      <c r="BP164" s="303"/>
      <c r="BQ164" s="303"/>
      <c r="BR164" s="303"/>
      <c r="BS164" s="303"/>
      <c r="BT164" s="303"/>
      <c r="BU164" s="303"/>
      <c r="BV164" s="303"/>
      <c r="BW164" s="303"/>
      <c r="BX164" s="303"/>
    </row>
    <row r="165" spans="1:76">
      <c r="A165" s="303"/>
      <c r="B165" s="470"/>
      <c r="C165" s="471"/>
      <c r="D165" s="471"/>
      <c r="E165" s="471"/>
      <c r="F165" s="471"/>
      <c r="G165" s="471"/>
      <c r="H165" s="471"/>
      <c r="I165" s="471"/>
      <c r="J165" s="471"/>
      <c r="K165" s="471"/>
      <c r="L165" s="471"/>
      <c r="M165" s="471"/>
      <c r="N165" s="471"/>
      <c r="O165" s="471"/>
      <c r="P165" s="471"/>
      <c r="Q165" s="471"/>
      <c r="R165" s="471"/>
      <c r="S165" s="471"/>
      <c r="T165" s="471"/>
      <c r="U165" s="471"/>
      <c r="V165" s="471"/>
      <c r="W165" s="471"/>
      <c r="X165" s="471"/>
      <c r="Y165" s="471"/>
      <c r="Z165" s="471"/>
      <c r="AA165" s="471"/>
      <c r="AB165" s="471"/>
      <c r="AC165" s="471"/>
      <c r="AD165" s="471"/>
      <c r="AE165" s="471"/>
      <c r="AF165" s="471"/>
      <c r="AG165" s="471"/>
      <c r="AH165" s="471"/>
      <c r="AI165" s="471"/>
      <c r="AJ165" s="471"/>
      <c r="AK165" s="471"/>
      <c r="AL165" s="471"/>
      <c r="AM165" s="471"/>
      <c r="AN165" s="471"/>
      <c r="AO165" s="471"/>
      <c r="AP165" s="471"/>
      <c r="AQ165" s="471"/>
      <c r="AR165" s="471"/>
      <c r="AS165" s="471"/>
      <c r="AT165" s="471"/>
      <c r="AU165" s="471"/>
      <c r="AV165" s="471"/>
      <c r="AW165" s="471"/>
      <c r="AX165" s="471"/>
      <c r="AY165" s="471"/>
      <c r="AZ165" s="471"/>
      <c r="BA165" s="471"/>
      <c r="BB165" s="471"/>
      <c r="BC165" s="471"/>
      <c r="BD165" s="471"/>
      <c r="BE165" s="471"/>
      <c r="BF165" s="471"/>
      <c r="BG165" s="471"/>
      <c r="BH165" s="471"/>
      <c r="BI165" s="471"/>
      <c r="BJ165" s="471"/>
      <c r="BK165" s="471"/>
      <c r="BL165" s="471"/>
      <c r="BM165" s="471"/>
      <c r="BN165" s="471"/>
      <c r="BO165" s="471"/>
      <c r="BP165" s="471"/>
      <c r="BQ165" s="471"/>
      <c r="BR165" s="471"/>
      <c r="BS165" s="471"/>
      <c r="BT165" s="471"/>
      <c r="BU165" s="471"/>
      <c r="BV165" s="472"/>
      <c r="BW165" s="303"/>
      <c r="BX165" s="303"/>
    </row>
    <row r="166" spans="1:76">
      <c r="A166" s="303"/>
      <c r="B166" s="461"/>
      <c r="C166" s="462"/>
      <c r="D166" s="462"/>
      <c r="E166" s="462"/>
      <c r="F166" s="462"/>
      <c r="G166" s="462"/>
      <c r="H166" s="462"/>
      <c r="I166" s="462"/>
      <c r="J166" s="462"/>
      <c r="K166" s="462"/>
      <c r="L166" s="462"/>
      <c r="M166" s="462"/>
      <c r="N166" s="462"/>
      <c r="O166" s="462"/>
      <c r="P166" s="462"/>
      <c r="Q166" s="462"/>
      <c r="R166" s="462"/>
      <c r="S166" s="462"/>
      <c r="T166" s="462"/>
      <c r="U166" s="462"/>
      <c r="V166" s="462"/>
      <c r="W166" s="462"/>
      <c r="X166" s="462"/>
      <c r="Y166" s="462"/>
      <c r="Z166" s="462"/>
      <c r="AA166" s="462"/>
      <c r="AB166" s="462"/>
      <c r="AC166" s="462"/>
      <c r="AD166" s="462"/>
      <c r="AE166" s="462"/>
      <c r="AF166" s="462"/>
      <c r="AG166" s="462"/>
      <c r="AH166" s="462"/>
      <c r="AI166" s="462"/>
      <c r="AJ166" s="462"/>
      <c r="AK166" s="462"/>
      <c r="AL166" s="462"/>
      <c r="AM166" s="462"/>
      <c r="AN166" s="462"/>
      <c r="AO166" s="462"/>
      <c r="AP166" s="462"/>
      <c r="AQ166" s="462"/>
      <c r="AR166" s="462"/>
      <c r="AS166" s="462"/>
      <c r="AT166" s="462"/>
      <c r="AU166" s="462"/>
      <c r="AV166" s="462"/>
      <c r="AW166" s="462"/>
      <c r="AX166" s="462"/>
      <c r="AY166" s="462"/>
      <c r="AZ166" s="462"/>
      <c r="BA166" s="462"/>
      <c r="BB166" s="462"/>
      <c r="BC166" s="462"/>
      <c r="BD166" s="462"/>
      <c r="BE166" s="462"/>
      <c r="BF166" s="462"/>
      <c r="BG166" s="462"/>
      <c r="BH166" s="462"/>
      <c r="BI166" s="462"/>
      <c r="BJ166" s="462"/>
      <c r="BK166" s="462"/>
      <c r="BL166" s="462"/>
      <c r="BM166" s="462"/>
      <c r="BN166" s="462"/>
      <c r="BO166" s="462"/>
      <c r="BP166" s="462"/>
      <c r="BQ166" s="462"/>
      <c r="BR166" s="462"/>
      <c r="BS166" s="462"/>
      <c r="BT166" s="462"/>
      <c r="BU166" s="462"/>
      <c r="BV166" s="463"/>
      <c r="BW166" s="303"/>
      <c r="BX166" s="303"/>
    </row>
    <row r="167" spans="1:76">
      <c r="A167" s="303"/>
      <c r="B167" s="461"/>
      <c r="C167" s="462"/>
      <c r="D167" s="462"/>
      <c r="E167" s="462"/>
      <c r="F167" s="462"/>
      <c r="G167" s="462"/>
      <c r="H167" s="462"/>
      <c r="I167" s="462"/>
      <c r="J167" s="462"/>
      <c r="K167" s="462"/>
      <c r="L167" s="462"/>
      <c r="M167" s="462"/>
      <c r="N167" s="462"/>
      <c r="O167" s="462"/>
      <c r="P167" s="462"/>
      <c r="Q167" s="462"/>
      <c r="R167" s="462"/>
      <c r="S167" s="462"/>
      <c r="T167" s="462"/>
      <c r="U167" s="462"/>
      <c r="V167" s="462"/>
      <c r="W167" s="462"/>
      <c r="X167" s="462"/>
      <c r="Y167" s="462"/>
      <c r="Z167" s="462"/>
      <c r="AA167" s="462"/>
      <c r="AB167" s="462"/>
      <c r="AC167" s="462"/>
      <c r="AD167" s="462"/>
      <c r="AE167" s="462"/>
      <c r="AF167" s="462"/>
      <c r="AG167" s="462"/>
      <c r="AH167" s="462"/>
      <c r="AI167" s="462"/>
      <c r="AJ167" s="462"/>
      <c r="AK167" s="462"/>
      <c r="AL167" s="462"/>
      <c r="AM167" s="462"/>
      <c r="AN167" s="462"/>
      <c r="AO167" s="462"/>
      <c r="AP167" s="462"/>
      <c r="AQ167" s="462"/>
      <c r="AR167" s="462"/>
      <c r="AS167" s="462"/>
      <c r="AT167" s="462"/>
      <c r="AU167" s="462"/>
      <c r="AV167" s="462"/>
      <c r="AW167" s="462"/>
      <c r="AX167" s="462"/>
      <c r="AY167" s="462"/>
      <c r="AZ167" s="462"/>
      <c r="BA167" s="462"/>
      <c r="BB167" s="462"/>
      <c r="BC167" s="462"/>
      <c r="BD167" s="462"/>
      <c r="BE167" s="462"/>
      <c r="BF167" s="462"/>
      <c r="BG167" s="462"/>
      <c r="BH167" s="462"/>
      <c r="BI167" s="462"/>
      <c r="BJ167" s="462"/>
      <c r="BK167" s="462"/>
      <c r="BL167" s="462"/>
      <c r="BM167" s="462"/>
      <c r="BN167" s="462"/>
      <c r="BO167" s="462"/>
      <c r="BP167" s="462"/>
      <c r="BQ167" s="462"/>
      <c r="BR167" s="462"/>
      <c r="BS167" s="462"/>
      <c r="BT167" s="462"/>
      <c r="BU167" s="462"/>
      <c r="BV167" s="463"/>
      <c r="BW167" s="303"/>
      <c r="BX167" s="303"/>
    </row>
    <row r="168" spans="1:76">
      <c r="A168" s="303"/>
      <c r="B168" s="461"/>
      <c r="C168" s="462"/>
      <c r="D168" s="462"/>
      <c r="E168" s="462"/>
      <c r="F168" s="462"/>
      <c r="G168" s="462"/>
      <c r="H168" s="462"/>
      <c r="I168" s="462"/>
      <c r="J168" s="462"/>
      <c r="K168" s="462"/>
      <c r="L168" s="462"/>
      <c r="M168" s="462"/>
      <c r="N168" s="462"/>
      <c r="O168" s="462"/>
      <c r="P168" s="462"/>
      <c r="Q168" s="462"/>
      <c r="R168" s="462"/>
      <c r="S168" s="462"/>
      <c r="T168" s="462"/>
      <c r="U168" s="462"/>
      <c r="V168" s="462"/>
      <c r="W168" s="462"/>
      <c r="X168" s="462"/>
      <c r="Y168" s="462"/>
      <c r="Z168" s="462"/>
      <c r="AA168" s="462"/>
      <c r="AB168" s="462"/>
      <c r="AC168" s="462"/>
      <c r="AD168" s="462"/>
      <c r="AE168" s="462"/>
      <c r="AF168" s="462"/>
      <c r="AG168" s="462"/>
      <c r="AH168" s="462"/>
      <c r="AI168" s="462"/>
      <c r="AJ168" s="462"/>
      <c r="AK168" s="462"/>
      <c r="AL168" s="462"/>
      <c r="AM168" s="462"/>
      <c r="AN168" s="462"/>
      <c r="AO168" s="462"/>
      <c r="AP168" s="462"/>
      <c r="AQ168" s="462"/>
      <c r="AR168" s="462"/>
      <c r="AS168" s="462"/>
      <c r="AT168" s="462"/>
      <c r="AU168" s="462"/>
      <c r="AV168" s="462"/>
      <c r="AW168" s="462"/>
      <c r="AX168" s="462"/>
      <c r="AY168" s="462"/>
      <c r="AZ168" s="462"/>
      <c r="BA168" s="462"/>
      <c r="BB168" s="462"/>
      <c r="BC168" s="462"/>
      <c r="BD168" s="462"/>
      <c r="BE168" s="462"/>
      <c r="BF168" s="462"/>
      <c r="BG168" s="462"/>
      <c r="BH168" s="462"/>
      <c r="BI168" s="462"/>
      <c r="BJ168" s="462"/>
      <c r="BK168" s="462"/>
      <c r="BL168" s="462"/>
      <c r="BM168" s="462"/>
      <c r="BN168" s="462"/>
      <c r="BO168" s="462"/>
      <c r="BP168" s="462"/>
      <c r="BQ168" s="462"/>
      <c r="BR168" s="462"/>
      <c r="BS168" s="462"/>
      <c r="BT168" s="462"/>
      <c r="BU168" s="462"/>
      <c r="BV168" s="463"/>
      <c r="BW168" s="303"/>
      <c r="BX168" s="303"/>
    </row>
    <row r="169" spans="1:76">
      <c r="A169" s="303"/>
      <c r="B169" s="461"/>
      <c r="C169" s="462"/>
      <c r="D169" s="462"/>
      <c r="E169" s="462"/>
      <c r="F169" s="462"/>
      <c r="G169" s="462"/>
      <c r="H169" s="462"/>
      <c r="I169" s="462"/>
      <c r="J169" s="462"/>
      <c r="K169" s="462"/>
      <c r="L169" s="462"/>
      <c r="M169" s="462"/>
      <c r="N169" s="462"/>
      <c r="O169" s="462"/>
      <c r="P169" s="462"/>
      <c r="Q169" s="462"/>
      <c r="R169" s="462"/>
      <c r="S169" s="462"/>
      <c r="T169" s="462"/>
      <c r="U169" s="462"/>
      <c r="V169" s="462"/>
      <c r="W169" s="462"/>
      <c r="X169" s="462"/>
      <c r="Y169" s="462"/>
      <c r="Z169" s="462"/>
      <c r="AA169" s="462"/>
      <c r="AB169" s="462"/>
      <c r="AC169" s="462"/>
      <c r="AD169" s="462"/>
      <c r="AE169" s="462"/>
      <c r="AF169" s="462"/>
      <c r="AG169" s="462"/>
      <c r="AH169" s="462"/>
      <c r="AI169" s="462"/>
      <c r="AJ169" s="462"/>
      <c r="AK169" s="462"/>
      <c r="AL169" s="462"/>
      <c r="AM169" s="462"/>
      <c r="AN169" s="462"/>
      <c r="AO169" s="462"/>
      <c r="AP169" s="462"/>
      <c r="AQ169" s="462"/>
      <c r="AR169" s="462"/>
      <c r="AS169" s="462"/>
      <c r="AT169" s="462"/>
      <c r="AU169" s="462"/>
      <c r="AV169" s="462"/>
      <c r="AW169" s="462"/>
      <c r="AX169" s="462"/>
      <c r="AY169" s="462"/>
      <c r="AZ169" s="462"/>
      <c r="BA169" s="462"/>
      <c r="BB169" s="462"/>
      <c r="BC169" s="462"/>
      <c r="BD169" s="462"/>
      <c r="BE169" s="462"/>
      <c r="BF169" s="462"/>
      <c r="BG169" s="462"/>
      <c r="BH169" s="462"/>
      <c r="BI169" s="462"/>
      <c r="BJ169" s="462"/>
      <c r="BK169" s="462"/>
      <c r="BL169" s="462"/>
      <c r="BM169" s="462"/>
      <c r="BN169" s="462"/>
      <c r="BO169" s="462"/>
      <c r="BP169" s="462"/>
      <c r="BQ169" s="462"/>
      <c r="BR169" s="462"/>
      <c r="BS169" s="462"/>
      <c r="BT169" s="462"/>
      <c r="BU169" s="462"/>
      <c r="BV169" s="463"/>
      <c r="BW169" s="303"/>
      <c r="BX169" s="303"/>
    </row>
    <row r="170" spans="1:76">
      <c r="A170" s="303"/>
      <c r="B170" s="461"/>
      <c r="C170" s="462"/>
      <c r="D170" s="462"/>
      <c r="E170" s="462"/>
      <c r="F170" s="462"/>
      <c r="G170" s="462"/>
      <c r="H170" s="462"/>
      <c r="I170" s="462"/>
      <c r="J170" s="462"/>
      <c r="K170" s="462"/>
      <c r="L170" s="462"/>
      <c r="M170" s="462"/>
      <c r="N170" s="462"/>
      <c r="O170" s="462"/>
      <c r="P170" s="462"/>
      <c r="Q170" s="462"/>
      <c r="R170" s="462"/>
      <c r="S170" s="462"/>
      <c r="T170" s="462"/>
      <c r="U170" s="462"/>
      <c r="V170" s="462"/>
      <c r="W170" s="462"/>
      <c r="X170" s="462"/>
      <c r="Y170" s="462"/>
      <c r="Z170" s="462"/>
      <c r="AA170" s="462"/>
      <c r="AB170" s="462"/>
      <c r="AC170" s="462"/>
      <c r="AD170" s="462"/>
      <c r="AE170" s="462"/>
      <c r="AF170" s="462"/>
      <c r="AG170" s="462"/>
      <c r="AH170" s="462"/>
      <c r="AI170" s="462"/>
      <c r="AJ170" s="462"/>
      <c r="AK170" s="462"/>
      <c r="AL170" s="462"/>
      <c r="AM170" s="462"/>
      <c r="AN170" s="462"/>
      <c r="AO170" s="462"/>
      <c r="AP170" s="462"/>
      <c r="AQ170" s="462"/>
      <c r="AR170" s="462"/>
      <c r="AS170" s="462"/>
      <c r="AT170" s="462"/>
      <c r="AU170" s="462"/>
      <c r="AV170" s="462"/>
      <c r="AW170" s="462"/>
      <c r="AX170" s="462"/>
      <c r="AY170" s="462"/>
      <c r="AZ170" s="462"/>
      <c r="BA170" s="462"/>
      <c r="BB170" s="462"/>
      <c r="BC170" s="462"/>
      <c r="BD170" s="462"/>
      <c r="BE170" s="462"/>
      <c r="BF170" s="462"/>
      <c r="BG170" s="462"/>
      <c r="BH170" s="462"/>
      <c r="BI170" s="462"/>
      <c r="BJ170" s="462"/>
      <c r="BK170" s="462"/>
      <c r="BL170" s="462"/>
      <c r="BM170" s="462"/>
      <c r="BN170" s="462"/>
      <c r="BO170" s="462"/>
      <c r="BP170" s="462"/>
      <c r="BQ170" s="462"/>
      <c r="BR170" s="462"/>
      <c r="BS170" s="462"/>
      <c r="BT170" s="462"/>
      <c r="BU170" s="462"/>
      <c r="BV170" s="463"/>
      <c r="BW170" s="303"/>
      <c r="BX170" s="303"/>
    </row>
    <row r="171" spans="1:76">
      <c r="A171" s="303"/>
      <c r="B171" s="461"/>
      <c r="C171" s="462"/>
      <c r="D171" s="462"/>
      <c r="E171" s="462"/>
      <c r="F171" s="462"/>
      <c r="G171" s="462"/>
      <c r="H171" s="462"/>
      <c r="I171" s="462"/>
      <c r="J171" s="462"/>
      <c r="K171" s="462"/>
      <c r="L171" s="462"/>
      <c r="M171" s="462"/>
      <c r="N171" s="462"/>
      <c r="O171" s="462"/>
      <c r="P171" s="462"/>
      <c r="Q171" s="462"/>
      <c r="R171" s="462"/>
      <c r="S171" s="462"/>
      <c r="T171" s="462"/>
      <c r="U171" s="462"/>
      <c r="V171" s="462"/>
      <c r="W171" s="462"/>
      <c r="X171" s="462"/>
      <c r="Y171" s="462"/>
      <c r="Z171" s="462"/>
      <c r="AA171" s="462"/>
      <c r="AB171" s="462"/>
      <c r="AC171" s="462"/>
      <c r="AD171" s="462"/>
      <c r="AE171" s="462"/>
      <c r="AF171" s="462"/>
      <c r="AG171" s="462"/>
      <c r="AH171" s="462"/>
      <c r="AI171" s="462"/>
      <c r="AJ171" s="462"/>
      <c r="AK171" s="462"/>
      <c r="AL171" s="462"/>
      <c r="AM171" s="462"/>
      <c r="AN171" s="462"/>
      <c r="AO171" s="462"/>
      <c r="AP171" s="462"/>
      <c r="AQ171" s="462"/>
      <c r="AR171" s="462"/>
      <c r="AS171" s="462"/>
      <c r="AT171" s="462"/>
      <c r="AU171" s="462"/>
      <c r="AV171" s="462"/>
      <c r="AW171" s="462"/>
      <c r="AX171" s="462"/>
      <c r="AY171" s="462"/>
      <c r="AZ171" s="462"/>
      <c r="BA171" s="462"/>
      <c r="BB171" s="462"/>
      <c r="BC171" s="462"/>
      <c r="BD171" s="462"/>
      <c r="BE171" s="462"/>
      <c r="BF171" s="462"/>
      <c r="BG171" s="462"/>
      <c r="BH171" s="462"/>
      <c r="BI171" s="462"/>
      <c r="BJ171" s="462"/>
      <c r="BK171" s="462"/>
      <c r="BL171" s="462"/>
      <c r="BM171" s="462"/>
      <c r="BN171" s="462"/>
      <c r="BO171" s="462"/>
      <c r="BP171" s="462"/>
      <c r="BQ171" s="462"/>
      <c r="BR171" s="462"/>
      <c r="BS171" s="462"/>
      <c r="BT171" s="462"/>
      <c r="BU171" s="462"/>
      <c r="BV171" s="463"/>
      <c r="BW171" s="303"/>
      <c r="BX171" s="303"/>
    </row>
    <row r="172" spans="1:76">
      <c r="A172" s="303"/>
      <c r="B172" s="461"/>
      <c r="C172" s="462"/>
      <c r="D172" s="462"/>
      <c r="E172" s="462"/>
      <c r="F172" s="462"/>
      <c r="G172" s="462"/>
      <c r="H172" s="462"/>
      <c r="I172" s="462"/>
      <c r="J172" s="462"/>
      <c r="K172" s="462"/>
      <c r="L172" s="462"/>
      <c r="M172" s="462"/>
      <c r="N172" s="462"/>
      <c r="O172" s="462"/>
      <c r="P172" s="462"/>
      <c r="Q172" s="462"/>
      <c r="R172" s="462"/>
      <c r="S172" s="462"/>
      <c r="T172" s="462"/>
      <c r="U172" s="462"/>
      <c r="V172" s="462"/>
      <c r="W172" s="462"/>
      <c r="X172" s="462"/>
      <c r="Y172" s="462"/>
      <c r="Z172" s="462"/>
      <c r="AA172" s="462"/>
      <c r="AB172" s="462"/>
      <c r="AC172" s="462"/>
      <c r="AD172" s="462"/>
      <c r="AE172" s="462"/>
      <c r="AF172" s="462"/>
      <c r="AG172" s="462"/>
      <c r="AH172" s="462"/>
      <c r="AI172" s="462"/>
      <c r="AJ172" s="462"/>
      <c r="AK172" s="462"/>
      <c r="AL172" s="462"/>
      <c r="AM172" s="462"/>
      <c r="AN172" s="462"/>
      <c r="AO172" s="462"/>
      <c r="AP172" s="462"/>
      <c r="AQ172" s="462"/>
      <c r="AR172" s="462"/>
      <c r="AS172" s="462"/>
      <c r="AT172" s="462"/>
      <c r="AU172" s="462"/>
      <c r="AV172" s="462"/>
      <c r="AW172" s="462"/>
      <c r="AX172" s="462"/>
      <c r="AY172" s="462"/>
      <c r="AZ172" s="462"/>
      <c r="BA172" s="462"/>
      <c r="BB172" s="462"/>
      <c r="BC172" s="462"/>
      <c r="BD172" s="462"/>
      <c r="BE172" s="462"/>
      <c r="BF172" s="462"/>
      <c r="BG172" s="462"/>
      <c r="BH172" s="462"/>
      <c r="BI172" s="462"/>
      <c r="BJ172" s="462"/>
      <c r="BK172" s="462"/>
      <c r="BL172" s="462"/>
      <c r="BM172" s="462"/>
      <c r="BN172" s="462"/>
      <c r="BO172" s="462"/>
      <c r="BP172" s="462"/>
      <c r="BQ172" s="462"/>
      <c r="BR172" s="462"/>
      <c r="BS172" s="462"/>
      <c r="BT172" s="462"/>
      <c r="BU172" s="462"/>
      <c r="BV172" s="463"/>
      <c r="BW172" s="303"/>
      <c r="BX172" s="303"/>
    </row>
    <row r="173" spans="1:76">
      <c r="A173" s="303"/>
      <c r="B173" s="461"/>
      <c r="C173" s="462"/>
      <c r="D173" s="462"/>
      <c r="E173" s="462"/>
      <c r="F173" s="462"/>
      <c r="G173" s="462"/>
      <c r="H173" s="462"/>
      <c r="I173" s="462"/>
      <c r="J173" s="462"/>
      <c r="K173" s="462"/>
      <c r="L173" s="462"/>
      <c r="M173" s="462"/>
      <c r="N173" s="462"/>
      <c r="O173" s="462"/>
      <c r="P173" s="462"/>
      <c r="Q173" s="462"/>
      <c r="R173" s="462"/>
      <c r="S173" s="462"/>
      <c r="T173" s="462"/>
      <c r="U173" s="462"/>
      <c r="V173" s="462"/>
      <c r="W173" s="462"/>
      <c r="X173" s="462"/>
      <c r="Y173" s="462"/>
      <c r="Z173" s="462"/>
      <c r="AA173" s="462"/>
      <c r="AB173" s="462"/>
      <c r="AC173" s="462"/>
      <c r="AD173" s="462"/>
      <c r="AE173" s="462"/>
      <c r="AF173" s="462"/>
      <c r="AG173" s="462"/>
      <c r="AH173" s="462"/>
      <c r="AI173" s="462"/>
      <c r="AJ173" s="462"/>
      <c r="AK173" s="462"/>
      <c r="AL173" s="462"/>
      <c r="AM173" s="462"/>
      <c r="AN173" s="462"/>
      <c r="AO173" s="462"/>
      <c r="AP173" s="462"/>
      <c r="AQ173" s="462"/>
      <c r="AR173" s="462"/>
      <c r="AS173" s="462"/>
      <c r="AT173" s="462"/>
      <c r="AU173" s="462"/>
      <c r="AV173" s="462"/>
      <c r="AW173" s="462"/>
      <c r="AX173" s="462"/>
      <c r="AY173" s="462"/>
      <c r="AZ173" s="462"/>
      <c r="BA173" s="462"/>
      <c r="BB173" s="462"/>
      <c r="BC173" s="462"/>
      <c r="BD173" s="462"/>
      <c r="BE173" s="462"/>
      <c r="BF173" s="462"/>
      <c r="BG173" s="462"/>
      <c r="BH173" s="462"/>
      <c r="BI173" s="462"/>
      <c r="BJ173" s="462"/>
      <c r="BK173" s="462"/>
      <c r="BL173" s="462"/>
      <c r="BM173" s="462"/>
      <c r="BN173" s="462"/>
      <c r="BO173" s="462"/>
      <c r="BP173" s="462"/>
      <c r="BQ173" s="462"/>
      <c r="BR173" s="462"/>
      <c r="BS173" s="462"/>
      <c r="BT173" s="462"/>
      <c r="BU173" s="462"/>
      <c r="BV173" s="463"/>
      <c r="BW173" s="303"/>
      <c r="BX173" s="303"/>
    </row>
    <row r="174" spans="1:76">
      <c r="A174" s="303"/>
      <c r="B174" s="461"/>
      <c r="C174" s="462"/>
      <c r="D174" s="462"/>
      <c r="E174" s="462"/>
      <c r="F174" s="462"/>
      <c r="G174" s="462"/>
      <c r="H174" s="462"/>
      <c r="I174" s="462"/>
      <c r="J174" s="462"/>
      <c r="K174" s="462"/>
      <c r="L174" s="462"/>
      <c r="M174" s="462"/>
      <c r="N174" s="462"/>
      <c r="O174" s="462"/>
      <c r="P174" s="462"/>
      <c r="Q174" s="462"/>
      <c r="R174" s="462"/>
      <c r="S174" s="462"/>
      <c r="T174" s="462"/>
      <c r="U174" s="462"/>
      <c r="V174" s="462"/>
      <c r="W174" s="462"/>
      <c r="X174" s="462"/>
      <c r="Y174" s="462"/>
      <c r="Z174" s="462"/>
      <c r="AA174" s="462"/>
      <c r="AB174" s="462"/>
      <c r="AC174" s="462"/>
      <c r="AD174" s="462"/>
      <c r="AE174" s="462"/>
      <c r="AF174" s="462"/>
      <c r="AG174" s="462"/>
      <c r="AH174" s="462"/>
      <c r="AI174" s="462"/>
      <c r="AJ174" s="462"/>
      <c r="AK174" s="462"/>
      <c r="AL174" s="462"/>
      <c r="AM174" s="462"/>
      <c r="AN174" s="462"/>
      <c r="AO174" s="462"/>
      <c r="AP174" s="462"/>
      <c r="AQ174" s="462"/>
      <c r="AR174" s="462"/>
      <c r="AS174" s="462"/>
      <c r="AT174" s="462"/>
      <c r="AU174" s="462"/>
      <c r="AV174" s="462"/>
      <c r="AW174" s="462"/>
      <c r="AX174" s="462"/>
      <c r="AY174" s="462"/>
      <c r="AZ174" s="462"/>
      <c r="BA174" s="462"/>
      <c r="BB174" s="462"/>
      <c r="BC174" s="462"/>
      <c r="BD174" s="462"/>
      <c r="BE174" s="462"/>
      <c r="BF174" s="462"/>
      <c r="BG174" s="462"/>
      <c r="BH174" s="462"/>
      <c r="BI174" s="462"/>
      <c r="BJ174" s="462"/>
      <c r="BK174" s="462"/>
      <c r="BL174" s="462"/>
      <c r="BM174" s="462"/>
      <c r="BN174" s="462"/>
      <c r="BO174" s="462"/>
      <c r="BP174" s="462"/>
      <c r="BQ174" s="462"/>
      <c r="BR174" s="462"/>
      <c r="BS174" s="462"/>
      <c r="BT174" s="462"/>
      <c r="BU174" s="462"/>
      <c r="BV174" s="463"/>
      <c r="BW174" s="303"/>
      <c r="BX174" s="303"/>
    </row>
    <row r="175" spans="1:76">
      <c r="A175" s="303"/>
      <c r="B175" s="461"/>
      <c r="C175" s="462"/>
      <c r="D175" s="462"/>
      <c r="E175" s="462"/>
      <c r="F175" s="462"/>
      <c r="G175" s="462"/>
      <c r="H175" s="462"/>
      <c r="I175" s="462"/>
      <c r="J175" s="462"/>
      <c r="K175" s="462"/>
      <c r="L175" s="462"/>
      <c r="M175" s="462"/>
      <c r="N175" s="462"/>
      <c r="O175" s="462"/>
      <c r="P175" s="462"/>
      <c r="Q175" s="462"/>
      <c r="R175" s="462"/>
      <c r="S175" s="462"/>
      <c r="T175" s="462"/>
      <c r="U175" s="462"/>
      <c r="V175" s="462"/>
      <c r="W175" s="462"/>
      <c r="X175" s="462"/>
      <c r="Y175" s="462"/>
      <c r="Z175" s="462"/>
      <c r="AA175" s="462"/>
      <c r="AB175" s="462"/>
      <c r="AC175" s="462"/>
      <c r="AD175" s="462"/>
      <c r="AE175" s="462"/>
      <c r="AF175" s="462"/>
      <c r="AG175" s="462"/>
      <c r="AH175" s="462"/>
      <c r="AI175" s="462"/>
      <c r="AJ175" s="462"/>
      <c r="AK175" s="462"/>
      <c r="AL175" s="462"/>
      <c r="AM175" s="462"/>
      <c r="AN175" s="462"/>
      <c r="AO175" s="462"/>
      <c r="AP175" s="462"/>
      <c r="AQ175" s="462"/>
      <c r="AR175" s="462"/>
      <c r="AS175" s="462"/>
      <c r="AT175" s="462"/>
      <c r="AU175" s="462"/>
      <c r="AV175" s="462"/>
      <c r="AW175" s="462"/>
      <c r="AX175" s="462"/>
      <c r="AY175" s="462"/>
      <c r="AZ175" s="462"/>
      <c r="BA175" s="462"/>
      <c r="BB175" s="462"/>
      <c r="BC175" s="462"/>
      <c r="BD175" s="462"/>
      <c r="BE175" s="462"/>
      <c r="BF175" s="462"/>
      <c r="BG175" s="462"/>
      <c r="BH175" s="462"/>
      <c r="BI175" s="462"/>
      <c r="BJ175" s="462"/>
      <c r="BK175" s="462"/>
      <c r="BL175" s="462"/>
      <c r="BM175" s="462"/>
      <c r="BN175" s="462"/>
      <c r="BO175" s="462"/>
      <c r="BP175" s="462"/>
      <c r="BQ175" s="462"/>
      <c r="BR175" s="462"/>
      <c r="BS175" s="462"/>
      <c r="BT175" s="462"/>
      <c r="BU175" s="462"/>
      <c r="BV175" s="463"/>
      <c r="BW175" s="303"/>
      <c r="BX175" s="303"/>
    </row>
    <row r="176" spans="1:76">
      <c r="A176" s="303"/>
      <c r="B176" s="461"/>
      <c r="C176" s="462"/>
      <c r="D176" s="462"/>
      <c r="E176" s="462"/>
      <c r="F176" s="462"/>
      <c r="G176" s="462"/>
      <c r="H176" s="462"/>
      <c r="I176" s="462"/>
      <c r="J176" s="462"/>
      <c r="K176" s="462"/>
      <c r="L176" s="462"/>
      <c r="M176" s="462"/>
      <c r="N176" s="462"/>
      <c r="O176" s="462"/>
      <c r="P176" s="462"/>
      <c r="Q176" s="462"/>
      <c r="R176" s="462"/>
      <c r="S176" s="462"/>
      <c r="T176" s="462"/>
      <c r="U176" s="462"/>
      <c r="V176" s="462"/>
      <c r="W176" s="462"/>
      <c r="X176" s="462"/>
      <c r="Y176" s="462"/>
      <c r="Z176" s="462"/>
      <c r="AA176" s="462"/>
      <c r="AB176" s="462"/>
      <c r="AC176" s="462"/>
      <c r="AD176" s="462"/>
      <c r="AE176" s="462"/>
      <c r="AF176" s="462"/>
      <c r="AG176" s="462"/>
      <c r="AH176" s="462"/>
      <c r="AI176" s="462"/>
      <c r="AJ176" s="462"/>
      <c r="AK176" s="462"/>
      <c r="AL176" s="462"/>
      <c r="AM176" s="462"/>
      <c r="AN176" s="462"/>
      <c r="AO176" s="462"/>
      <c r="AP176" s="462"/>
      <c r="AQ176" s="462"/>
      <c r="AR176" s="462"/>
      <c r="AS176" s="462"/>
      <c r="AT176" s="462"/>
      <c r="AU176" s="462"/>
      <c r="AV176" s="462"/>
      <c r="AW176" s="462"/>
      <c r="AX176" s="462"/>
      <c r="AY176" s="462"/>
      <c r="AZ176" s="462"/>
      <c r="BA176" s="462"/>
      <c r="BB176" s="462"/>
      <c r="BC176" s="462"/>
      <c r="BD176" s="462"/>
      <c r="BE176" s="462"/>
      <c r="BF176" s="462"/>
      <c r="BG176" s="462"/>
      <c r="BH176" s="462"/>
      <c r="BI176" s="462"/>
      <c r="BJ176" s="462"/>
      <c r="BK176" s="462"/>
      <c r="BL176" s="462"/>
      <c r="BM176" s="462"/>
      <c r="BN176" s="462"/>
      <c r="BO176" s="462"/>
      <c r="BP176" s="462"/>
      <c r="BQ176" s="462"/>
      <c r="BR176" s="462"/>
      <c r="BS176" s="462"/>
      <c r="BT176" s="462"/>
      <c r="BU176" s="462"/>
      <c r="BV176" s="463"/>
      <c r="BW176" s="303"/>
      <c r="BX176" s="303"/>
    </row>
    <row r="177" spans="1:76">
      <c r="A177" s="303"/>
      <c r="B177" s="461"/>
      <c r="C177" s="462"/>
      <c r="D177" s="462"/>
      <c r="E177" s="462"/>
      <c r="F177" s="462"/>
      <c r="G177" s="462"/>
      <c r="H177" s="462"/>
      <c r="I177" s="462"/>
      <c r="J177" s="462"/>
      <c r="K177" s="462"/>
      <c r="L177" s="462"/>
      <c r="M177" s="462"/>
      <c r="N177" s="462"/>
      <c r="O177" s="462"/>
      <c r="P177" s="462"/>
      <c r="Q177" s="462"/>
      <c r="R177" s="462"/>
      <c r="S177" s="462"/>
      <c r="T177" s="462"/>
      <c r="U177" s="462"/>
      <c r="V177" s="462"/>
      <c r="W177" s="462"/>
      <c r="X177" s="462"/>
      <c r="Y177" s="462"/>
      <c r="Z177" s="462"/>
      <c r="AA177" s="462"/>
      <c r="AB177" s="462"/>
      <c r="AC177" s="462"/>
      <c r="AD177" s="462"/>
      <c r="AE177" s="462"/>
      <c r="AF177" s="462"/>
      <c r="AG177" s="462"/>
      <c r="AH177" s="462"/>
      <c r="AI177" s="462"/>
      <c r="AJ177" s="462"/>
      <c r="AK177" s="462"/>
      <c r="AL177" s="462"/>
      <c r="AM177" s="462"/>
      <c r="AN177" s="462"/>
      <c r="AO177" s="462"/>
      <c r="AP177" s="462"/>
      <c r="AQ177" s="462"/>
      <c r="AR177" s="462"/>
      <c r="AS177" s="462"/>
      <c r="AT177" s="462"/>
      <c r="AU177" s="462"/>
      <c r="AV177" s="462"/>
      <c r="AW177" s="462"/>
      <c r="AX177" s="462"/>
      <c r="AY177" s="462"/>
      <c r="AZ177" s="462"/>
      <c r="BA177" s="462"/>
      <c r="BB177" s="462"/>
      <c r="BC177" s="462"/>
      <c r="BD177" s="462"/>
      <c r="BE177" s="462"/>
      <c r="BF177" s="462"/>
      <c r="BG177" s="462"/>
      <c r="BH177" s="462"/>
      <c r="BI177" s="462"/>
      <c r="BJ177" s="462"/>
      <c r="BK177" s="462"/>
      <c r="BL177" s="462"/>
      <c r="BM177" s="462"/>
      <c r="BN177" s="462"/>
      <c r="BO177" s="462"/>
      <c r="BP177" s="462"/>
      <c r="BQ177" s="462"/>
      <c r="BR177" s="462"/>
      <c r="BS177" s="462"/>
      <c r="BT177" s="462"/>
      <c r="BU177" s="462"/>
      <c r="BV177" s="463"/>
      <c r="BW177" s="303"/>
      <c r="BX177" s="303"/>
    </row>
    <row r="178" spans="1:76">
      <c r="A178" s="303"/>
      <c r="B178" s="461"/>
      <c r="C178" s="462"/>
      <c r="D178" s="462"/>
      <c r="E178" s="462"/>
      <c r="F178" s="462"/>
      <c r="G178" s="462"/>
      <c r="H178" s="462"/>
      <c r="I178" s="462"/>
      <c r="J178" s="462"/>
      <c r="K178" s="462"/>
      <c r="L178" s="462"/>
      <c r="M178" s="462"/>
      <c r="N178" s="462"/>
      <c r="O178" s="462"/>
      <c r="P178" s="462"/>
      <c r="Q178" s="462"/>
      <c r="R178" s="462"/>
      <c r="S178" s="462"/>
      <c r="T178" s="462"/>
      <c r="U178" s="462"/>
      <c r="V178" s="462"/>
      <c r="W178" s="462"/>
      <c r="X178" s="462"/>
      <c r="Y178" s="462"/>
      <c r="Z178" s="462"/>
      <c r="AA178" s="462"/>
      <c r="AB178" s="462"/>
      <c r="AC178" s="462"/>
      <c r="AD178" s="462"/>
      <c r="AE178" s="462"/>
      <c r="AF178" s="462"/>
      <c r="AG178" s="462"/>
      <c r="AH178" s="462"/>
      <c r="AI178" s="462"/>
      <c r="AJ178" s="462"/>
      <c r="AK178" s="462"/>
      <c r="AL178" s="462"/>
      <c r="AM178" s="462"/>
      <c r="AN178" s="462"/>
      <c r="AO178" s="462"/>
      <c r="AP178" s="462"/>
      <c r="AQ178" s="462"/>
      <c r="AR178" s="462"/>
      <c r="AS178" s="462"/>
      <c r="AT178" s="462"/>
      <c r="AU178" s="462"/>
      <c r="AV178" s="462"/>
      <c r="AW178" s="462"/>
      <c r="AX178" s="462"/>
      <c r="AY178" s="462"/>
      <c r="AZ178" s="462"/>
      <c r="BA178" s="462"/>
      <c r="BB178" s="462"/>
      <c r="BC178" s="462"/>
      <c r="BD178" s="462"/>
      <c r="BE178" s="462"/>
      <c r="BF178" s="462"/>
      <c r="BG178" s="462"/>
      <c r="BH178" s="462"/>
      <c r="BI178" s="462"/>
      <c r="BJ178" s="462"/>
      <c r="BK178" s="462"/>
      <c r="BL178" s="462"/>
      <c r="BM178" s="462"/>
      <c r="BN178" s="462"/>
      <c r="BO178" s="462"/>
      <c r="BP178" s="462"/>
      <c r="BQ178" s="462"/>
      <c r="BR178" s="462"/>
      <c r="BS178" s="462"/>
      <c r="BT178" s="462"/>
      <c r="BU178" s="462"/>
      <c r="BV178" s="463"/>
      <c r="BW178" s="303"/>
      <c r="BX178" s="303"/>
    </row>
    <row r="179" spans="1:76">
      <c r="A179" s="303"/>
      <c r="B179" s="461"/>
      <c r="C179" s="462"/>
      <c r="D179" s="462"/>
      <c r="E179" s="462"/>
      <c r="F179" s="462"/>
      <c r="G179" s="462"/>
      <c r="H179" s="462"/>
      <c r="I179" s="462"/>
      <c r="J179" s="462"/>
      <c r="K179" s="462"/>
      <c r="L179" s="462"/>
      <c r="M179" s="462"/>
      <c r="N179" s="462"/>
      <c r="O179" s="462"/>
      <c r="P179" s="462"/>
      <c r="Q179" s="462"/>
      <c r="R179" s="462"/>
      <c r="S179" s="462"/>
      <c r="T179" s="462"/>
      <c r="U179" s="462"/>
      <c r="V179" s="462"/>
      <c r="W179" s="462"/>
      <c r="X179" s="462"/>
      <c r="Y179" s="462"/>
      <c r="Z179" s="462"/>
      <c r="AA179" s="462"/>
      <c r="AB179" s="462"/>
      <c r="AC179" s="462"/>
      <c r="AD179" s="462"/>
      <c r="AE179" s="462"/>
      <c r="AF179" s="462"/>
      <c r="AG179" s="462"/>
      <c r="AH179" s="462"/>
      <c r="AI179" s="462"/>
      <c r="AJ179" s="462"/>
      <c r="AK179" s="462"/>
      <c r="AL179" s="462"/>
      <c r="AM179" s="462"/>
      <c r="AN179" s="462"/>
      <c r="AO179" s="462"/>
      <c r="AP179" s="462"/>
      <c r="AQ179" s="462"/>
      <c r="AR179" s="462"/>
      <c r="AS179" s="462"/>
      <c r="AT179" s="462"/>
      <c r="AU179" s="462"/>
      <c r="AV179" s="462"/>
      <c r="AW179" s="462"/>
      <c r="AX179" s="462"/>
      <c r="AY179" s="462"/>
      <c r="AZ179" s="462"/>
      <c r="BA179" s="462"/>
      <c r="BB179" s="462"/>
      <c r="BC179" s="462"/>
      <c r="BD179" s="462"/>
      <c r="BE179" s="462"/>
      <c r="BF179" s="462"/>
      <c r="BG179" s="462"/>
      <c r="BH179" s="462"/>
      <c r="BI179" s="462"/>
      <c r="BJ179" s="462"/>
      <c r="BK179" s="462"/>
      <c r="BL179" s="462"/>
      <c r="BM179" s="462"/>
      <c r="BN179" s="462"/>
      <c r="BO179" s="462"/>
      <c r="BP179" s="462"/>
      <c r="BQ179" s="462"/>
      <c r="BR179" s="462"/>
      <c r="BS179" s="462"/>
      <c r="BT179" s="462"/>
      <c r="BU179" s="462"/>
      <c r="BV179" s="463"/>
      <c r="BW179" s="303"/>
      <c r="BX179" s="303"/>
    </row>
    <row r="180" spans="1:76">
      <c r="A180" s="303"/>
      <c r="B180" s="461"/>
      <c r="C180" s="462"/>
      <c r="D180" s="462"/>
      <c r="E180" s="462"/>
      <c r="F180" s="462"/>
      <c r="G180" s="462"/>
      <c r="H180" s="462"/>
      <c r="I180" s="462"/>
      <c r="J180" s="462"/>
      <c r="K180" s="462"/>
      <c r="L180" s="462"/>
      <c r="M180" s="462"/>
      <c r="N180" s="462"/>
      <c r="O180" s="462"/>
      <c r="P180" s="462"/>
      <c r="Q180" s="462"/>
      <c r="R180" s="462"/>
      <c r="S180" s="462"/>
      <c r="T180" s="462"/>
      <c r="U180" s="462"/>
      <c r="V180" s="462"/>
      <c r="W180" s="462"/>
      <c r="X180" s="462"/>
      <c r="Y180" s="462"/>
      <c r="Z180" s="462"/>
      <c r="AA180" s="462"/>
      <c r="AB180" s="462"/>
      <c r="AC180" s="462"/>
      <c r="AD180" s="462"/>
      <c r="AE180" s="462"/>
      <c r="AF180" s="462"/>
      <c r="AG180" s="462"/>
      <c r="AH180" s="462"/>
      <c r="AI180" s="462"/>
      <c r="AJ180" s="462"/>
      <c r="AK180" s="462"/>
      <c r="AL180" s="462"/>
      <c r="AM180" s="462"/>
      <c r="AN180" s="462"/>
      <c r="AO180" s="462"/>
      <c r="AP180" s="462"/>
      <c r="AQ180" s="462"/>
      <c r="AR180" s="462"/>
      <c r="AS180" s="462"/>
      <c r="AT180" s="462"/>
      <c r="AU180" s="462"/>
      <c r="AV180" s="462"/>
      <c r="AW180" s="462"/>
      <c r="AX180" s="462"/>
      <c r="AY180" s="462"/>
      <c r="AZ180" s="462"/>
      <c r="BA180" s="462"/>
      <c r="BB180" s="462"/>
      <c r="BC180" s="462"/>
      <c r="BD180" s="462"/>
      <c r="BE180" s="462"/>
      <c r="BF180" s="462"/>
      <c r="BG180" s="462"/>
      <c r="BH180" s="462"/>
      <c r="BI180" s="462"/>
      <c r="BJ180" s="462"/>
      <c r="BK180" s="462"/>
      <c r="BL180" s="462"/>
      <c r="BM180" s="462"/>
      <c r="BN180" s="462"/>
      <c r="BO180" s="462"/>
      <c r="BP180" s="462"/>
      <c r="BQ180" s="462"/>
      <c r="BR180" s="462"/>
      <c r="BS180" s="462"/>
      <c r="BT180" s="462"/>
      <c r="BU180" s="462"/>
      <c r="BV180" s="463"/>
      <c r="BW180" s="303"/>
      <c r="BX180" s="303"/>
    </row>
    <row r="181" spans="1:76">
      <c r="A181" s="303"/>
      <c r="B181" s="461"/>
      <c r="C181" s="462"/>
      <c r="D181" s="462"/>
      <c r="E181" s="462"/>
      <c r="F181" s="462"/>
      <c r="G181" s="462"/>
      <c r="H181" s="462"/>
      <c r="I181" s="462"/>
      <c r="J181" s="462"/>
      <c r="K181" s="462"/>
      <c r="L181" s="462"/>
      <c r="M181" s="462"/>
      <c r="N181" s="462"/>
      <c r="O181" s="462"/>
      <c r="P181" s="462"/>
      <c r="Q181" s="462"/>
      <c r="R181" s="462"/>
      <c r="S181" s="462"/>
      <c r="T181" s="462"/>
      <c r="U181" s="462"/>
      <c r="V181" s="462"/>
      <c r="W181" s="462"/>
      <c r="X181" s="462"/>
      <c r="Y181" s="462"/>
      <c r="Z181" s="462"/>
      <c r="AA181" s="462"/>
      <c r="AB181" s="462"/>
      <c r="AC181" s="462"/>
      <c r="AD181" s="462"/>
      <c r="AE181" s="462"/>
      <c r="AF181" s="462"/>
      <c r="AG181" s="462"/>
      <c r="AH181" s="462"/>
      <c r="AI181" s="462"/>
      <c r="AJ181" s="462"/>
      <c r="AK181" s="462"/>
      <c r="AL181" s="462"/>
      <c r="AM181" s="462"/>
      <c r="AN181" s="462"/>
      <c r="AO181" s="462"/>
      <c r="AP181" s="462"/>
      <c r="AQ181" s="462"/>
      <c r="AR181" s="462"/>
      <c r="AS181" s="462"/>
      <c r="AT181" s="462"/>
      <c r="AU181" s="462"/>
      <c r="AV181" s="462"/>
      <c r="AW181" s="462"/>
      <c r="AX181" s="462"/>
      <c r="AY181" s="462"/>
      <c r="AZ181" s="462"/>
      <c r="BA181" s="462"/>
      <c r="BB181" s="462"/>
      <c r="BC181" s="462"/>
      <c r="BD181" s="462"/>
      <c r="BE181" s="462"/>
      <c r="BF181" s="462"/>
      <c r="BG181" s="462"/>
      <c r="BH181" s="462"/>
      <c r="BI181" s="462"/>
      <c r="BJ181" s="462"/>
      <c r="BK181" s="462"/>
      <c r="BL181" s="462"/>
      <c r="BM181" s="462"/>
      <c r="BN181" s="462"/>
      <c r="BO181" s="462"/>
      <c r="BP181" s="462"/>
      <c r="BQ181" s="462"/>
      <c r="BR181" s="462"/>
      <c r="BS181" s="462"/>
      <c r="BT181" s="462"/>
      <c r="BU181" s="462"/>
      <c r="BV181" s="463"/>
      <c r="BW181" s="303"/>
      <c r="BX181" s="303"/>
    </row>
    <row r="182" spans="1:76">
      <c r="A182" s="303"/>
      <c r="B182" s="461"/>
      <c r="C182" s="462"/>
      <c r="D182" s="462"/>
      <c r="E182" s="462"/>
      <c r="F182" s="462"/>
      <c r="G182" s="462"/>
      <c r="H182" s="462"/>
      <c r="I182" s="462"/>
      <c r="J182" s="462"/>
      <c r="K182" s="462"/>
      <c r="L182" s="462"/>
      <c r="M182" s="462"/>
      <c r="N182" s="462"/>
      <c r="O182" s="462"/>
      <c r="P182" s="462"/>
      <c r="Q182" s="462"/>
      <c r="R182" s="462"/>
      <c r="S182" s="462"/>
      <c r="T182" s="462"/>
      <c r="U182" s="462"/>
      <c r="V182" s="462"/>
      <c r="W182" s="462"/>
      <c r="X182" s="462"/>
      <c r="Y182" s="462"/>
      <c r="Z182" s="462"/>
      <c r="AA182" s="462"/>
      <c r="AB182" s="462"/>
      <c r="AC182" s="462"/>
      <c r="AD182" s="462"/>
      <c r="AE182" s="462"/>
      <c r="AF182" s="462"/>
      <c r="AG182" s="462"/>
      <c r="AH182" s="462"/>
      <c r="AI182" s="462"/>
      <c r="AJ182" s="462"/>
      <c r="AK182" s="462"/>
      <c r="AL182" s="462"/>
      <c r="AM182" s="462"/>
      <c r="AN182" s="462"/>
      <c r="AO182" s="462"/>
      <c r="AP182" s="462"/>
      <c r="AQ182" s="462"/>
      <c r="AR182" s="462"/>
      <c r="AS182" s="462"/>
      <c r="AT182" s="462"/>
      <c r="AU182" s="462"/>
      <c r="AV182" s="462"/>
      <c r="AW182" s="462"/>
      <c r="AX182" s="462"/>
      <c r="AY182" s="462"/>
      <c r="AZ182" s="462"/>
      <c r="BA182" s="462"/>
      <c r="BB182" s="462"/>
      <c r="BC182" s="462"/>
      <c r="BD182" s="462"/>
      <c r="BE182" s="462"/>
      <c r="BF182" s="462"/>
      <c r="BG182" s="462"/>
      <c r="BH182" s="462"/>
      <c r="BI182" s="462"/>
      <c r="BJ182" s="462"/>
      <c r="BK182" s="462"/>
      <c r="BL182" s="462"/>
      <c r="BM182" s="462"/>
      <c r="BN182" s="462"/>
      <c r="BO182" s="462"/>
      <c r="BP182" s="462"/>
      <c r="BQ182" s="462"/>
      <c r="BR182" s="462"/>
      <c r="BS182" s="462"/>
      <c r="BT182" s="462"/>
      <c r="BU182" s="462"/>
      <c r="BV182" s="463"/>
      <c r="BW182" s="303"/>
      <c r="BX182" s="303"/>
    </row>
    <row r="183" spans="1:76">
      <c r="A183" s="303"/>
      <c r="B183" s="461"/>
      <c r="C183" s="462"/>
      <c r="D183" s="462"/>
      <c r="E183" s="462"/>
      <c r="F183" s="462"/>
      <c r="G183" s="462"/>
      <c r="H183" s="462"/>
      <c r="I183" s="462"/>
      <c r="J183" s="462"/>
      <c r="K183" s="462"/>
      <c r="L183" s="462"/>
      <c r="M183" s="462"/>
      <c r="N183" s="462"/>
      <c r="O183" s="462"/>
      <c r="P183" s="462"/>
      <c r="Q183" s="462"/>
      <c r="R183" s="462"/>
      <c r="S183" s="462"/>
      <c r="T183" s="462"/>
      <c r="U183" s="462"/>
      <c r="V183" s="462"/>
      <c r="W183" s="462"/>
      <c r="X183" s="462"/>
      <c r="Y183" s="462"/>
      <c r="Z183" s="462"/>
      <c r="AA183" s="462"/>
      <c r="AB183" s="462"/>
      <c r="AC183" s="462"/>
      <c r="AD183" s="462"/>
      <c r="AE183" s="462"/>
      <c r="AF183" s="462"/>
      <c r="AG183" s="462"/>
      <c r="AH183" s="462"/>
      <c r="AI183" s="462"/>
      <c r="AJ183" s="462"/>
      <c r="AK183" s="462"/>
      <c r="AL183" s="462"/>
      <c r="AM183" s="462"/>
      <c r="AN183" s="462"/>
      <c r="AO183" s="462"/>
      <c r="AP183" s="462"/>
      <c r="AQ183" s="462"/>
      <c r="AR183" s="462"/>
      <c r="AS183" s="462"/>
      <c r="AT183" s="462"/>
      <c r="AU183" s="462"/>
      <c r="AV183" s="462"/>
      <c r="AW183" s="462"/>
      <c r="AX183" s="462"/>
      <c r="AY183" s="462"/>
      <c r="AZ183" s="462"/>
      <c r="BA183" s="462"/>
      <c r="BB183" s="462"/>
      <c r="BC183" s="462"/>
      <c r="BD183" s="462"/>
      <c r="BE183" s="462"/>
      <c r="BF183" s="462"/>
      <c r="BG183" s="462"/>
      <c r="BH183" s="462"/>
      <c r="BI183" s="462"/>
      <c r="BJ183" s="462"/>
      <c r="BK183" s="462"/>
      <c r="BL183" s="462"/>
      <c r="BM183" s="462"/>
      <c r="BN183" s="462"/>
      <c r="BO183" s="462"/>
      <c r="BP183" s="462"/>
      <c r="BQ183" s="462"/>
      <c r="BR183" s="462"/>
      <c r="BS183" s="462"/>
      <c r="BT183" s="462"/>
      <c r="BU183" s="462"/>
      <c r="BV183" s="463"/>
      <c r="BW183" s="303"/>
      <c r="BX183" s="303"/>
    </row>
    <row r="184" spans="1:76">
      <c r="A184" s="303"/>
      <c r="B184" s="461"/>
      <c r="C184" s="462"/>
      <c r="D184" s="462"/>
      <c r="E184" s="462"/>
      <c r="F184" s="462"/>
      <c r="G184" s="462"/>
      <c r="H184" s="462"/>
      <c r="I184" s="462"/>
      <c r="J184" s="462"/>
      <c r="K184" s="462"/>
      <c r="L184" s="462"/>
      <c r="M184" s="462"/>
      <c r="N184" s="462"/>
      <c r="O184" s="462"/>
      <c r="P184" s="462"/>
      <c r="Q184" s="462"/>
      <c r="R184" s="462"/>
      <c r="S184" s="462"/>
      <c r="T184" s="462"/>
      <c r="U184" s="462"/>
      <c r="V184" s="462"/>
      <c r="W184" s="462"/>
      <c r="X184" s="462"/>
      <c r="Y184" s="462"/>
      <c r="Z184" s="462"/>
      <c r="AA184" s="462"/>
      <c r="AB184" s="462"/>
      <c r="AC184" s="462"/>
      <c r="AD184" s="462"/>
      <c r="AE184" s="462"/>
      <c r="AF184" s="462"/>
      <c r="AG184" s="462"/>
      <c r="AH184" s="462"/>
      <c r="AI184" s="462"/>
      <c r="AJ184" s="462"/>
      <c r="AK184" s="462"/>
      <c r="AL184" s="462"/>
      <c r="AM184" s="462"/>
      <c r="AN184" s="462"/>
      <c r="AO184" s="462"/>
      <c r="AP184" s="462"/>
      <c r="AQ184" s="462"/>
      <c r="AR184" s="462"/>
      <c r="AS184" s="462"/>
      <c r="AT184" s="462"/>
      <c r="AU184" s="462"/>
      <c r="AV184" s="462"/>
      <c r="AW184" s="462"/>
      <c r="AX184" s="462"/>
      <c r="AY184" s="462"/>
      <c r="AZ184" s="462"/>
      <c r="BA184" s="462"/>
      <c r="BB184" s="462"/>
      <c r="BC184" s="462"/>
      <c r="BD184" s="462"/>
      <c r="BE184" s="462"/>
      <c r="BF184" s="462"/>
      <c r="BG184" s="462"/>
      <c r="BH184" s="462"/>
      <c r="BI184" s="462"/>
      <c r="BJ184" s="462"/>
      <c r="BK184" s="462"/>
      <c r="BL184" s="462"/>
      <c r="BM184" s="462"/>
      <c r="BN184" s="462"/>
      <c r="BO184" s="462"/>
      <c r="BP184" s="462"/>
      <c r="BQ184" s="462"/>
      <c r="BR184" s="462"/>
      <c r="BS184" s="462"/>
      <c r="BT184" s="462"/>
      <c r="BU184" s="462"/>
      <c r="BV184" s="463"/>
      <c r="BW184" s="303"/>
      <c r="BX184" s="303"/>
    </row>
    <row r="185" spans="1:76">
      <c r="A185" s="303"/>
      <c r="B185" s="461"/>
      <c r="C185" s="462"/>
      <c r="D185" s="462"/>
      <c r="E185" s="462"/>
      <c r="F185" s="462"/>
      <c r="G185" s="462"/>
      <c r="H185" s="462"/>
      <c r="I185" s="462"/>
      <c r="J185" s="462"/>
      <c r="K185" s="462"/>
      <c r="L185" s="462"/>
      <c r="M185" s="462"/>
      <c r="N185" s="462"/>
      <c r="O185" s="462"/>
      <c r="P185" s="462"/>
      <c r="Q185" s="462"/>
      <c r="R185" s="462"/>
      <c r="S185" s="462"/>
      <c r="T185" s="462"/>
      <c r="U185" s="462"/>
      <c r="V185" s="462"/>
      <c r="W185" s="462"/>
      <c r="X185" s="462"/>
      <c r="Y185" s="462"/>
      <c r="Z185" s="462"/>
      <c r="AA185" s="462"/>
      <c r="AB185" s="462"/>
      <c r="AC185" s="462"/>
      <c r="AD185" s="462"/>
      <c r="AE185" s="462"/>
      <c r="AF185" s="462"/>
      <c r="AG185" s="462"/>
      <c r="AH185" s="462"/>
      <c r="AI185" s="462"/>
      <c r="AJ185" s="462"/>
      <c r="AK185" s="462"/>
      <c r="AL185" s="462"/>
      <c r="AM185" s="462"/>
      <c r="AN185" s="462"/>
      <c r="AO185" s="462"/>
      <c r="AP185" s="462"/>
      <c r="AQ185" s="462"/>
      <c r="AR185" s="462"/>
      <c r="AS185" s="462"/>
      <c r="AT185" s="462"/>
      <c r="AU185" s="462"/>
      <c r="AV185" s="462"/>
      <c r="AW185" s="462"/>
      <c r="AX185" s="462"/>
      <c r="AY185" s="462"/>
      <c r="AZ185" s="462"/>
      <c r="BA185" s="462"/>
      <c r="BB185" s="462"/>
      <c r="BC185" s="462"/>
      <c r="BD185" s="462"/>
      <c r="BE185" s="462"/>
      <c r="BF185" s="462"/>
      <c r="BG185" s="462"/>
      <c r="BH185" s="462"/>
      <c r="BI185" s="462"/>
      <c r="BJ185" s="462"/>
      <c r="BK185" s="462"/>
      <c r="BL185" s="462"/>
      <c r="BM185" s="462"/>
      <c r="BN185" s="462"/>
      <c r="BO185" s="462"/>
      <c r="BP185" s="462"/>
      <c r="BQ185" s="462"/>
      <c r="BR185" s="462"/>
      <c r="BS185" s="462"/>
      <c r="BT185" s="462"/>
      <c r="BU185" s="462"/>
      <c r="BV185" s="463"/>
      <c r="BW185" s="303"/>
      <c r="BX185" s="303"/>
    </row>
    <row r="186" spans="1:76">
      <c r="A186" s="303"/>
      <c r="B186" s="461"/>
      <c r="C186" s="462"/>
      <c r="D186" s="462"/>
      <c r="E186" s="462"/>
      <c r="F186" s="462"/>
      <c r="G186" s="462"/>
      <c r="H186" s="462"/>
      <c r="I186" s="462"/>
      <c r="J186" s="462"/>
      <c r="K186" s="462"/>
      <c r="L186" s="462"/>
      <c r="M186" s="462"/>
      <c r="N186" s="462"/>
      <c r="O186" s="462"/>
      <c r="P186" s="462"/>
      <c r="Q186" s="462"/>
      <c r="R186" s="462"/>
      <c r="S186" s="462"/>
      <c r="T186" s="462"/>
      <c r="U186" s="462"/>
      <c r="V186" s="462"/>
      <c r="W186" s="462"/>
      <c r="X186" s="462"/>
      <c r="Y186" s="462"/>
      <c r="Z186" s="462"/>
      <c r="AA186" s="462"/>
      <c r="AB186" s="462"/>
      <c r="AC186" s="462"/>
      <c r="AD186" s="462"/>
      <c r="AE186" s="462"/>
      <c r="AF186" s="462"/>
      <c r="AG186" s="462"/>
      <c r="AH186" s="462"/>
      <c r="AI186" s="462"/>
      <c r="AJ186" s="462"/>
      <c r="AK186" s="462"/>
      <c r="AL186" s="462"/>
      <c r="AM186" s="462"/>
      <c r="AN186" s="462"/>
      <c r="AO186" s="462"/>
      <c r="AP186" s="462"/>
      <c r="AQ186" s="462"/>
      <c r="AR186" s="462"/>
      <c r="AS186" s="462"/>
      <c r="AT186" s="462"/>
      <c r="AU186" s="462"/>
      <c r="AV186" s="462"/>
      <c r="AW186" s="462"/>
      <c r="AX186" s="462"/>
      <c r="AY186" s="462"/>
      <c r="AZ186" s="462"/>
      <c r="BA186" s="462"/>
      <c r="BB186" s="462"/>
      <c r="BC186" s="462"/>
      <c r="BD186" s="462"/>
      <c r="BE186" s="462"/>
      <c r="BF186" s="462"/>
      <c r="BG186" s="462"/>
      <c r="BH186" s="462"/>
      <c r="BI186" s="462"/>
      <c r="BJ186" s="462"/>
      <c r="BK186" s="462"/>
      <c r="BL186" s="462"/>
      <c r="BM186" s="462"/>
      <c r="BN186" s="462"/>
      <c r="BO186" s="462"/>
      <c r="BP186" s="462"/>
      <c r="BQ186" s="462"/>
      <c r="BR186" s="462"/>
      <c r="BS186" s="462"/>
      <c r="BT186" s="462"/>
      <c r="BU186" s="462"/>
      <c r="BV186" s="463"/>
      <c r="BW186" s="303"/>
      <c r="BX186" s="303"/>
    </row>
    <row r="187" spans="1:76">
      <c r="A187" s="303"/>
      <c r="B187" s="461"/>
      <c r="C187" s="462"/>
      <c r="D187" s="462"/>
      <c r="E187" s="462"/>
      <c r="F187" s="462"/>
      <c r="G187" s="462"/>
      <c r="H187" s="462"/>
      <c r="I187" s="462"/>
      <c r="J187" s="462"/>
      <c r="K187" s="462"/>
      <c r="L187" s="462"/>
      <c r="M187" s="462"/>
      <c r="N187" s="462"/>
      <c r="O187" s="462"/>
      <c r="P187" s="462"/>
      <c r="Q187" s="462"/>
      <c r="R187" s="462"/>
      <c r="S187" s="462"/>
      <c r="T187" s="462"/>
      <c r="U187" s="462"/>
      <c r="V187" s="462"/>
      <c r="W187" s="462"/>
      <c r="X187" s="462"/>
      <c r="Y187" s="462"/>
      <c r="Z187" s="462"/>
      <c r="AA187" s="462"/>
      <c r="AB187" s="462"/>
      <c r="AC187" s="462"/>
      <c r="AD187" s="462"/>
      <c r="AE187" s="462"/>
      <c r="AF187" s="462"/>
      <c r="AG187" s="462"/>
      <c r="AH187" s="462"/>
      <c r="AI187" s="462"/>
      <c r="AJ187" s="462"/>
      <c r="AK187" s="462"/>
      <c r="AL187" s="462"/>
      <c r="AM187" s="462"/>
      <c r="AN187" s="462"/>
      <c r="AO187" s="462"/>
      <c r="AP187" s="462"/>
      <c r="AQ187" s="462"/>
      <c r="AR187" s="462"/>
      <c r="AS187" s="462"/>
      <c r="AT187" s="462"/>
      <c r="AU187" s="462"/>
      <c r="AV187" s="462"/>
      <c r="AW187" s="462"/>
      <c r="AX187" s="462"/>
      <c r="AY187" s="462"/>
      <c r="AZ187" s="462"/>
      <c r="BA187" s="462"/>
      <c r="BB187" s="462"/>
      <c r="BC187" s="462"/>
      <c r="BD187" s="462"/>
      <c r="BE187" s="462"/>
      <c r="BF187" s="462"/>
      <c r="BG187" s="462"/>
      <c r="BH187" s="462"/>
      <c r="BI187" s="462"/>
      <c r="BJ187" s="462"/>
      <c r="BK187" s="462"/>
      <c r="BL187" s="462"/>
      <c r="BM187" s="462"/>
      <c r="BN187" s="462"/>
      <c r="BO187" s="462"/>
      <c r="BP187" s="462"/>
      <c r="BQ187" s="462"/>
      <c r="BR187" s="462"/>
      <c r="BS187" s="462"/>
      <c r="BT187" s="462"/>
      <c r="BU187" s="462"/>
      <c r="BV187" s="463"/>
      <c r="BW187" s="303"/>
      <c r="BX187" s="303"/>
    </row>
    <row r="188" spans="1:76">
      <c r="A188" s="303"/>
      <c r="B188" s="461"/>
      <c r="C188" s="462"/>
      <c r="D188" s="462"/>
      <c r="E188" s="462"/>
      <c r="F188" s="462"/>
      <c r="G188" s="462"/>
      <c r="H188" s="462"/>
      <c r="I188" s="462"/>
      <c r="J188" s="462"/>
      <c r="K188" s="462"/>
      <c r="L188" s="462"/>
      <c r="M188" s="462"/>
      <c r="N188" s="462"/>
      <c r="O188" s="462"/>
      <c r="P188" s="462"/>
      <c r="Q188" s="462"/>
      <c r="R188" s="462"/>
      <c r="S188" s="462"/>
      <c r="T188" s="462"/>
      <c r="U188" s="462"/>
      <c r="V188" s="462"/>
      <c r="W188" s="462"/>
      <c r="X188" s="462"/>
      <c r="Y188" s="462"/>
      <c r="Z188" s="462"/>
      <c r="AA188" s="462"/>
      <c r="AB188" s="462"/>
      <c r="AC188" s="462"/>
      <c r="AD188" s="462"/>
      <c r="AE188" s="462"/>
      <c r="AF188" s="462"/>
      <c r="AG188" s="462"/>
      <c r="AH188" s="462"/>
      <c r="AI188" s="462"/>
      <c r="AJ188" s="462"/>
      <c r="AK188" s="462"/>
      <c r="AL188" s="462"/>
      <c r="AM188" s="462"/>
      <c r="AN188" s="462"/>
      <c r="AO188" s="462"/>
      <c r="AP188" s="462"/>
      <c r="AQ188" s="462"/>
      <c r="AR188" s="462"/>
      <c r="AS188" s="462"/>
      <c r="AT188" s="462"/>
      <c r="AU188" s="462"/>
      <c r="AV188" s="462"/>
      <c r="AW188" s="462"/>
      <c r="AX188" s="462"/>
      <c r="AY188" s="462"/>
      <c r="AZ188" s="462"/>
      <c r="BA188" s="462"/>
      <c r="BB188" s="462"/>
      <c r="BC188" s="462"/>
      <c r="BD188" s="462"/>
      <c r="BE188" s="462"/>
      <c r="BF188" s="462"/>
      <c r="BG188" s="462"/>
      <c r="BH188" s="462"/>
      <c r="BI188" s="462"/>
      <c r="BJ188" s="462"/>
      <c r="BK188" s="462"/>
      <c r="BL188" s="462"/>
      <c r="BM188" s="462"/>
      <c r="BN188" s="462"/>
      <c r="BO188" s="462"/>
      <c r="BP188" s="462"/>
      <c r="BQ188" s="462"/>
      <c r="BR188" s="462"/>
      <c r="BS188" s="462"/>
      <c r="BT188" s="462"/>
      <c r="BU188" s="462"/>
      <c r="BV188" s="463"/>
      <c r="BW188" s="303"/>
      <c r="BX188" s="303"/>
    </row>
    <row r="189" spans="1:76">
      <c r="A189" s="303"/>
      <c r="B189" s="461"/>
      <c r="C189" s="462"/>
      <c r="D189" s="462"/>
      <c r="E189" s="462"/>
      <c r="F189" s="462"/>
      <c r="G189" s="462"/>
      <c r="H189" s="462"/>
      <c r="I189" s="462"/>
      <c r="J189" s="462"/>
      <c r="K189" s="462"/>
      <c r="L189" s="462"/>
      <c r="M189" s="462"/>
      <c r="N189" s="462"/>
      <c r="O189" s="462"/>
      <c r="P189" s="462"/>
      <c r="Q189" s="462"/>
      <c r="R189" s="462"/>
      <c r="S189" s="462"/>
      <c r="T189" s="462"/>
      <c r="U189" s="462"/>
      <c r="V189" s="462"/>
      <c r="W189" s="462"/>
      <c r="X189" s="462"/>
      <c r="Y189" s="462"/>
      <c r="Z189" s="462"/>
      <c r="AA189" s="462"/>
      <c r="AB189" s="462"/>
      <c r="AC189" s="462"/>
      <c r="AD189" s="462"/>
      <c r="AE189" s="462"/>
      <c r="AF189" s="462"/>
      <c r="AG189" s="462"/>
      <c r="AH189" s="462"/>
      <c r="AI189" s="462"/>
      <c r="AJ189" s="462"/>
      <c r="AK189" s="462"/>
      <c r="AL189" s="462"/>
      <c r="AM189" s="462"/>
      <c r="AN189" s="462"/>
      <c r="AO189" s="462"/>
      <c r="AP189" s="462"/>
      <c r="AQ189" s="462"/>
      <c r="AR189" s="462"/>
      <c r="AS189" s="462"/>
      <c r="AT189" s="462"/>
      <c r="AU189" s="462"/>
      <c r="AV189" s="462"/>
      <c r="AW189" s="462"/>
      <c r="AX189" s="462"/>
      <c r="AY189" s="462"/>
      <c r="AZ189" s="462"/>
      <c r="BA189" s="462"/>
      <c r="BB189" s="462"/>
      <c r="BC189" s="462"/>
      <c r="BD189" s="462"/>
      <c r="BE189" s="462"/>
      <c r="BF189" s="462"/>
      <c r="BG189" s="462"/>
      <c r="BH189" s="462"/>
      <c r="BI189" s="462"/>
      <c r="BJ189" s="462"/>
      <c r="BK189" s="462"/>
      <c r="BL189" s="462"/>
      <c r="BM189" s="462"/>
      <c r="BN189" s="462"/>
      <c r="BO189" s="462"/>
      <c r="BP189" s="462"/>
      <c r="BQ189" s="462"/>
      <c r="BR189" s="462"/>
      <c r="BS189" s="462"/>
      <c r="BT189" s="462"/>
      <c r="BU189" s="462"/>
      <c r="BV189" s="463"/>
      <c r="BW189" s="303"/>
      <c r="BX189" s="303"/>
    </row>
    <row r="190" spans="1:76">
      <c r="A190" s="303"/>
      <c r="B190" s="461"/>
      <c r="C190" s="462"/>
      <c r="D190" s="462"/>
      <c r="E190" s="462"/>
      <c r="F190" s="462"/>
      <c r="G190" s="462"/>
      <c r="H190" s="462"/>
      <c r="I190" s="462"/>
      <c r="J190" s="462"/>
      <c r="K190" s="462"/>
      <c r="L190" s="462"/>
      <c r="M190" s="462"/>
      <c r="N190" s="462"/>
      <c r="O190" s="462"/>
      <c r="P190" s="462"/>
      <c r="Q190" s="462"/>
      <c r="R190" s="462"/>
      <c r="S190" s="462"/>
      <c r="T190" s="462"/>
      <c r="U190" s="462"/>
      <c r="V190" s="462"/>
      <c r="W190" s="462"/>
      <c r="X190" s="462"/>
      <c r="Y190" s="462"/>
      <c r="Z190" s="462"/>
      <c r="AA190" s="462"/>
      <c r="AB190" s="462"/>
      <c r="AC190" s="462"/>
      <c r="AD190" s="462"/>
      <c r="AE190" s="462"/>
      <c r="AF190" s="462"/>
      <c r="AG190" s="462"/>
      <c r="AH190" s="462"/>
      <c r="AI190" s="462"/>
      <c r="AJ190" s="462"/>
      <c r="AK190" s="462"/>
      <c r="AL190" s="462"/>
      <c r="AM190" s="462"/>
      <c r="AN190" s="462"/>
      <c r="AO190" s="462"/>
      <c r="AP190" s="462"/>
      <c r="AQ190" s="462"/>
      <c r="AR190" s="462"/>
      <c r="AS190" s="462"/>
      <c r="AT190" s="462"/>
      <c r="AU190" s="462"/>
      <c r="AV190" s="462"/>
      <c r="AW190" s="462"/>
      <c r="AX190" s="462"/>
      <c r="AY190" s="462"/>
      <c r="AZ190" s="462"/>
      <c r="BA190" s="462"/>
      <c r="BB190" s="462"/>
      <c r="BC190" s="462"/>
      <c r="BD190" s="462"/>
      <c r="BE190" s="462"/>
      <c r="BF190" s="462"/>
      <c r="BG190" s="462"/>
      <c r="BH190" s="462"/>
      <c r="BI190" s="462"/>
      <c r="BJ190" s="462"/>
      <c r="BK190" s="462"/>
      <c r="BL190" s="462"/>
      <c r="BM190" s="462"/>
      <c r="BN190" s="462"/>
      <c r="BO190" s="462"/>
      <c r="BP190" s="462"/>
      <c r="BQ190" s="462"/>
      <c r="BR190" s="462"/>
      <c r="BS190" s="462"/>
      <c r="BT190" s="462"/>
      <c r="BU190" s="462"/>
      <c r="BV190" s="463"/>
      <c r="BW190" s="303"/>
      <c r="BX190" s="303"/>
    </row>
    <row r="191" spans="1:76">
      <c r="A191" s="303"/>
      <c r="B191" s="461"/>
      <c r="C191" s="462"/>
      <c r="D191" s="462"/>
      <c r="E191" s="462"/>
      <c r="F191" s="462"/>
      <c r="G191" s="462"/>
      <c r="H191" s="462"/>
      <c r="I191" s="462"/>
      <c r="J191" s="462"/>
      <c r="K191" s="462"/>
      <c r="L191" s="462"/>
      <c r="M191" s="462"/>
      <c r="N191" s="462"/>
      <c r="O191" s="462"/>
      <c r="P191" s="462"/>
      <c r="Q191" s="462"/>
      <c r="R191" s="462"/>
      <c r="S191" s="462"/>
      <c r="T191" s="462"/>
      <c r="U191" s="462"/>
      <c r="V191" s="462"/>
      <c r="W191" s="462"/>
      <c r="X191" s="462"/>
      <c r="Y191" s="462"/>
      <c r="Z191" s="462"/>
      <c r="AA191" s="462"/>
      <c r="AB191" s="462"/>
      <c r="AC191" s="462"/>
      <c r="AD191" s="462"/>
      <c r="AE191" s="462"/>
      <c r="AF191" s="462"/>
      <c r="AG191" s="462"/>
      <c r="AH191" s="462"/>
      <c r="AI191" s="462"/>
      <c r="AJ191" s="462"/>
      <c r="AK191" s="462"/>
      <c r="AL191" s="462"/>
      <c r="AM191" s="462"/>
      <c r="AN191" s="462"/>
      <c r="AO191" s="462"/>
      <c r="AP191" s="462"/>
      <c r="AQ191" s="462"/>
      <c r="AR191" s="462"/>
      <c r="AS191" s="462"/>
      <c r="AT191" s="462"/>
      <c r="AU191" s="462"/>
      <c r="AV191" s="462"/>
      <c r="AW191" s="462"/>
      <c r="AX191" s="462"/>
      <c r="AY191" s="462"/>
      <c r="AZ191" s="462"/>
      <c r="BA191" s="462"/>
      <c r="BB191" s="462"/>
      <c r="BC191" s="462"/>
      <c r="BD191" s="462"/>
      <c r="BE191" s="462"/>
      <c r="BF191" s="462"/>
      <c r="BG191" s="462"/>
      <c r="BH191" s="462"/>
      <c r="BI191" s="462"/>
      <c r="BJ191" s="462"/>
      <c r="BK191" s="462"/>
      <c r="BL191" s="462"/>
      <c r="BM191" s="462"/>
      <c r="BN191" s="462"/>
      <c r="BO191" s="462"/>
      <c r="BP191" s="462"/>
      <c r="BQ191" s="462"/>
      <c r="BR191" s="462"/>
      <c r="BS191" s="462"/>
      <c r="BT191" s="462"/>
      <c r="BU191" s="462"/>
      <c r="BV191" s="463"/>
      <c r="BW191" s="303"/>
      <c r="BX191" s="303"/>
    </row>
    <row r="192" spans="1:76">
      <c r="A192" s="303"/>
      <c r="B192" s="461"/>
      <c r="C192" s="462"/>
      <c r="D192" s="462"/>
      <c r="E192" s="462"/>
      <c r="F192" s="462"/>
      <c r="G192" s="462"/>
      <c r="H192" s="462"/>
      <c r="I192" s="462"/>
      <c r="J192" s="462"/>
      <c r="K192" s="462"/>
      <c r="L192" s="462"/>
      <c r="M192" s="462"/>
      <c r="N192" s="462"/>
      <c r="O192" s="462"/>
      <c r="P192" s="462"/>
      <c r="Q192" s="462"/>
      <c r="R192" s="462"/>
      <c r="S192" s="462"/>
      <c r="T192" s="462"/>
      <c r="U192" s="462"/>
      <c r="V192" s="462"/>
      <c r="W192" s="462"/>
      <c r="X192" s="462"/>
      <c r="Y192" s="462"/>
      <c r="Z192" s="462"/>
      <c r="AA192" s="462"/>
      <c r="AB192" s="462"/>
      <c r="AC192" s="462"/>
      <c r="AD192" s="462"/>
      <c r="AE192" s="462"/>
      <c r="AF192" s="462"/>
      <c r="AG192" s="462"/>
      <c r="AH192" s="462"/>
      <c r="AI192" s="462"/>
      <c r="AJ192" s="462"/>
      <c r="AK192" s="462"/>
      <c r="AL192" s="462"/>
      <c r="AM192" s="462"/>
      <c r="AN192" s="462"/>
      <c r="AO192" s="462"/>
      <c r="AP192" s="462"/>
      <c r="AQ192" s="462"/>
      <c r="AR192" s="462"/>
      <c r="AS192" s="462"/>
      <c r="AT192" s="462"/>
      <c r="AU192" s="462"/>
      <c r="AV192" s="462"/>
      <c r="AW192" s="462"/>
      <c r="AX192" s="462"/>
      <c r="AY192" s="462"/>
      <c r="AZ192" s="462"/>
      <c r="BA192" s="462"/>
      <c r="BB192" s="462"/>
      <c r="BC192" s="462"/>
      <c r="BD192" s="462"/>
      <c r="BE192" s="462"/>
      <c r="BF192" s="462"/>
      <c r="BG192" s="462"/>
      <c r="BH192" s="462"/>
      <c r="BI192" s="462"/>
      <c r="BJ192" s="462"/>
      <c r="BK192" s="462"/>
      <c r="BL192" s="462"/>
      <c r="BM192" s="462"/>
      <c r="BN192" s="462"/>
      <c r="BO192" s="462"/>
      <c r="BP192" s="462"/>
      <c r="BQ192" s="462"/>
      <c r="BR192" s="462"/>
      <c r="BS192" s="462"/>
      <c r="BT192" s="462"/>
      <c r="BU192" s="462"/>
      <c r="BV192" s="463"/>
      <c r="BW192" s="303"/>
      <c r="BX192" s="303"/>
    </row>
    <row r="193" spans="1:76">
      <c r="A193" s="303"/>
      <c r="B193" s="461"/>
      <c r="C193" s="462"/>
      <c r="D193" s="462"/>
      <c r="E193" s="462"/>
      <c r="F193" s="462"/>
      <c r="G193" s="462"/>
      <c r="H193" s="462"/>
      <c r="I193" s="462"/>
      <c r="J193" s="462"/>
      <c r="K193" s="462"/>
      <c r="L193" s="462"/>
      <c r="M193" s="462"/>
      <c r="N193" s="462"/>
      <c r="O193" s="462"/>
      <c r="P193" s="462"/>
      <c r="Q193" s="462"/>
      <c r="R193" s="462"/>
      <c r="S193" s="462"/>
      <c r="T193" s="462"/>
      <c r="U193" s="462"/>
      <c r="V193" s="462"/>
      <c r="W193" s="462"/>
      <c r="X193" s="462"/>
      <c r="Y193" s="462"/>
      <c r="Z193" s="462"/>
      <c r="AA193" s="462"/>
      <c r="AB193" s="462"/>
      <c r="AC193" s="462"/>
      <c r="AD193" s="462"/>
      <c r="AE193" s="462"/>
      <c r="AF193" s="462"/>
      <c r="AG193" s="462"/>
      <c r="AH193" s="462"/>
      <c r="AI193" s="462"/>
      <c r="AJ193" s="462"/>
      <c r="AK193" s="462"/>
      <c r="AL193" s="462"/>
      <c r="AM193" s="462"/>
      <c r="AN193" s="462"/>
      <c r="AO193" s="462"/>
      <c r="AP193" s="462"/>
      <c r="AQ193" s="462"/>
      <c r="AR193" s="462"/>
      <c r="AS193" s="462"/>
      <c r="AT193" s="462"/>
      <c r="AU193" s="462"/>
      <c r="AV193" s="462"/>
      <c r="AW193" s="462"/>
      <c r="AX193" s="462"/>
      <c r="AY193" s="462"/>
      <c r="AZ193" s="462"/>
      <c r="BA193" s="462"/>
      <c r="BB193" s="462"/>
      <c r="BC193" s="462"/>
      <c r="BD193" s="462"/>
      <c r="BE193" s="462"/>
      <c r="BF193" s="462"/>
      <c r="BG193" s="462"/>
      <c r="BH193" s="462"/>
      <c r="BI193" s="462"/>
      <c r="BJ193" s="462"/>
      <c r="BK193" s="462"/>
      <c r="BL193" s="462"/>
      <c r="BM193" s="462"/>
      <c r="BN193" s="462"/>
      <c r="BO193" s="462"/>
      <c r="BP193" s="462"/>
      <c r="BQ193" s="462"/>
      <c r="BR193" s="462"/>
      <c r="BS193" s="462"/>
      <c r="BT193" s="462"/>
      <c r="BU193" s="462"/>
      <c r="BV193" s="463"/>
      <c r="BW193" s="303"/>
      <c r="BX193" s="303"/>
    </row>
    <row r="194" spans="1:76">
      <c r="A194" s="303"/>
      <c r="B194" s="461"/>
      <c r="C194" s="462"/>
      <c r="D194" s="462"/>
      <c r="E194" s="462"/>
      <c r="F194" s="462"/>
      <c r="G194" s="462"/>
      <c r="H194" s="462"/>
      <c r="I194" s="462"/>
      <c r="J194" s="462"/>
      <c r="K194" s="462"/>
      <c r="L194" s="462"/>
      <c r="M194" s="462"/>
      <c r="N194" s="462"/>
      <c r="O194" s="462"/>
      <c r="P194" s="462"/>
      <c r="Q194" s="462"/>
      <c r="R194" s="462"/>
      <c r="S194" s="462"/>
      <c r="T194" s="462"/>
      <c r="U194" s="462"/>
      <c r="V194" s="462"/>
      <c r="W194" s="462"/>
      <c r="X194" s="462"/>
      <c r="Y194" s="462"/>
      <c r="Z194" s="462"/>
      <c r="AA194" s="462"/>
      <c r="AB194" s="462"/>
      <c r="AC194" s="462"/>
      <c r="AD194" s="462"/>
      <c r="AE194" s="462"/>
      <c r="AF194" s="462"/>
      <c r="AG194" s="462"/>
      <c r="AH194" s="462"/>
      <c r="AI194" s="462"/>
      <c r="AJ194" s="462"/>
      <c r="AK194" s="462"/>
      <c r="AL194" s="462"/>
      <c r="AM194" s="462"/>
      <c r="AN194" s="462"/>
      <c r="AO194" s="462"/>
      <c r="AP194" s="462"/>
      <c r="AQ194" s="462"/>
      <c r="AR194" s="462"/>
      <c r="AS194" s="462"/>
      <c r="AT194" s="462"/>
      <c r="AU194" s="462"/>
      <c r="AV194" s="462"/>
      <c r="AW194" s="462"/>
      <c r="AX194" s="462"/>
      <c r="AY194" s="462"/>
      <c r="AZ194" s="462"/>
      <c r="BA194" s="462"/>
      <c r="BB194" s="462"/>
      <c r="BC194" s="462"/>
      <c r="BD194" s="462"/>
      <c r="BE194" s="462"/>
      <c r="BF194" s="462"/>
      <c r="BG194" s="462"/>
      <c r="BH194" s="462"/>
      <c r="BI194" s="462"/>
      <c r="BJ194" s="462"/>
      <c r="BK194" s="462"/>
      <c r="BL194" s="462"/>
      <c r="BM194" s="462"/>
      <c r="BN194" s="462"/>
      <c r="BO194" s="462"/>
      <c r="BP194" s="462"/>
      <c r="BQ194" s="462"/>
      <c r="BR194" s="462"/>
      <c r="BS194" s="462"/>
      <c r="BT194" s="462"/>
      <c r="BU194" s="462"/>
      <c r="BV194" s="463"/>
      <c r="BW194" s="303"/>
      <c r="BX194" s="303"/>
    </row>
    <row r="195" spans="1:76">
      <c r="A195" s="303"/>
      <c r="B195" s="461"/>
      <c r="C195" s="462"/>
      <c r="D195" s="462"/>
      <c r="E195" s="462"/>
      <c r="F195" s="462"/>
      <c r="G195" s="462"/>
      <c r="H195" s="462"/>
      <c r="I195" s="462"/>
      <c r="J195" s="462"/>
      <c r="K195" s="462"/>
      <c r="L195" s="462"/>
      <c r="M195" s="462"/>
      <c r="N195" s="462"/>
      <c r="O195" s="462"/>
      <c r="P195" s="462"/>
      <c r="Q195" s="462"/>
      <c r="R195" s="462"/>
      <c r="S195" s="462"/>
      <c r="T195" s="462"/>
      <c r="U195" s="462"/>
      <c r="V195" s="462"/>
      <c r="W195" s="462"/>
      <c r="X195" s="462"/>
      <c r="Y195" s="462"/>
      <c r="Z195" s="462"/>
      <c r="AA195" s="462"/>
      <c r="AB195" s="462"/>
      <c r="AC195" s="462"/>
      <c r="AD195" s="462"/>
      <c r="AE195" s="462"/>
      <c r="AF195" s="462"/>
      <c r="AG195" s="462"/>
      <c r="AH195" s="462"/>
      <c r="AI195" s="462"/>
      <c r="AJ195" s="462"/>
      <c r="AK195" s="462"/>
      <c r="AL195" s="462"/>
      <c r="AM195" s="462"/>
      <c r="AN195" s="462"/>
      <c r="AO195" s="462"/>
      <c r="AP195" s="462"/>
      <c r="AQ195" s="462"/>
      <c r="AR195" s="462"/>
      <c r="AS195" s="462"/>
      <c r="AT195" s="462"/>
      <c r="AU195" s="462"/>
      <c r="AV195" s="462"/>
      <c r="AW195" s="462"/>
      <c r="AX195" s="462"/>
      <c r="AY195" s="462"/>
      <c r="AZ195" s="462"/>
      <c r="BA195" s="462"/>
      <c r="BB195" s="462"/>
      <c r="BC195" s="462"/>
      <c r="BD195" s="462"/>
      <c r="BE195" s="462"/>
      <c r="BF195" s="462"/>
      <c r="BG195" s="462"/>
      <c r="BH195" s="462"/>
      <c r="BI195" s="462"/>
      <c r="BJ195" s="462"/>
      <c r="BK195" s="462"/>
      <c r="BL195" s="462"/>
      <c r="BM195" s="462"/>
      <c r="BN195" s="462"/>
      <c r="BO195" s="462"/>
      <c r="BP195" s="462"/>
      <c r="BQ195" s="462"/>
      <c r="BR195" s="462"/>
      <c r="BS195" s="462"/>
      <c r="BT195" s="462"/>
      <c r="BU195" s="462"/>
      <c r="BV195" s="463"/>
      <c r="BW195" s="303"/>
      <c r="BX195" s="303"/>
    </row>
    <row r="196" spans="1:76">
      <c r="A196" s="303"/>
      <c r="B196" s="461"/>
      <c r="C196" s="462"/>
      <c r="D196" s="462"/>
      <c r="E196" s="462"/>
      <c r="F196" s="462"/>
      <c r="G196" s="462"/>
      <c r="H196" s="462"/>
      <c r="I196" s="462"/>
      <c r="J196" s="462"/>
      <c r="K196" s="462"/>
      <c r="L196" s="462"/>
      <c r="M196" s="462"/>
      <c r="N196" s="462"/>
      <c r="O196" s="462"/>
      <c r="P196" s="462"/>
      <c r="Q196" s="462"/>
      <c r="R196" s="462"/>
      <c r="S196" s="462"/>
      <c r="T196" s="462"/>
      <c r="U196" s="462"/>
      <c r="V196" s="462"/>
      <c r="W196" s="462"/>
      <c r="X196" s="462"/>
      <c r="Y196" s="462"/>
      <c r="Z196" s="462"/>
      <c r="AA196" s="462"/>
      <c r="AB196" s="462"/>
      <c r="AC196" s="462"/>
      <c r="AD196" s="462"/>
      <c r="AE196" s="462"/>
      <c r="AF196" s="462"/>
      <c r="AG196" s="462"/>
      <c r="AH196" s="462"/>
      <c r="AI196" s="462"/>
      <c r="AJ196" s="462"/>
      <c r="AK196" s="462"/>
      <c r="AL196" s="462"/>
      <c r="AM196" s="462"/>
      <c r="AN196" s="462"/>
      <c r="AO196" s="462"/>
      <c r="AP196" s="462"/>
      <c r="AQ196" s="462"/>
      <c r="AR196" s="462"/>
      <c r="AS196" s="462"/>
      <c r="AT196" s="462"/>
      <c r="AU196" s="462"/>
      <c r="AV196" s="462"/>
      <c r="AW196" s="462"/>
      <c r="AX196" s="462"/>
      <c r="AY196" s="462"/>
      <c r="AZ196" s="462"/>
      <c r="BA196" s="462"/>
      <c r="BB196" s="462"/>
      <c r="BC196" s="462"/>
      <c r="BD196" s="462"/>
      <c r="BE196" s="462"/>
      <c r="BF196" s="462"/>
      <c r="BG196" s="462"/>
      <c r="BH196" s="462"/>
      <c r="BI196" s="462"/>
      <c r="BJ196" s="462"/>
      <c r="BK196" s="462"/>
      <c r="BL196" s="462"/>
      <c r="BM196" s="462"/>
      <c r="BN196" s="462"/>
      <c r="BO196" s="462"/>
      <c r="BP196" s="462"/>
      <c r="BQ196" s="462"/>
      <c r="BR196" s="462"/>
      <c r="BS196" s="462"/>
      <c r="BT196" s="462"/>
      <c r="BU196" s="462"/>
      <c r="BV196" s="463"/>
      <c r="BW196" s="303"/>
      <c r="BX196" s="303"/>
    </row>
    <row r="197" spans="1:76">
      <c r="A197" s="303"/>
      <c r="B197" s="461"/>
      <c r="C197" s="462"/>
      <c r="D197" s="462"/>
      <c r="E197" s="462"/>
      <c r="F197" s="462"/>
      <c r="G197" s="462"/>
      <c r="H197" s="462"/>
      <c r="I197" s="462"/>
      <c r="J197" s="462"/>
      <c r="K197" s="462"/>
      <c r="L197" s="462"/>
      <c r="M197" s="462"/>
      <c r="N197" s="462"/>
      <c r="O197" s="462"/>
      <c r="P197" s="462"/>
      <c r="Q197" s="462"/>
      <c r="R197" s="462"/>
      <c r="S197" s="462"/>
      <c r="T197" s="462"/>
      <c r="U197" s="462"/>
      <c r="V197" s="462"/>
      <c r="W197" s="462"/>
      <c r="X197" s="462"/>
      <c r="Y197" s="462"/>
      <c r="Z197" s="462"/>
      <c r="AA197" s="462"/>
      <c r="AB197" s="462"/>
      <c r="AC197" s="462"/>
      <c r="AD197" s="462"/>
      <c r="AE197" s="462"/>
      <c r="AF197" s="462"/>
      <c r="AG197" s="462"/>
      <c r="AH197" s="462"/>
      <c r="AI197" s="462"/>
      <c r="AJ197" s="462"/>
      <c r="AK197" s="462"/>
      <c r="AL197" s="462"/>
      <c r="AM197" s="462"/>
      <c r="AN197" s="462"/>
      <c r="AO197" s="462"/>
      <c r="AP197" s="462"/>
      <c r="AQ197" s="462"/>
      <c r="AR197" s="462"/>
      <c r="AS197" s="462"/>
      <c r="AT197" s="462"/>
      <c r="AU197" s="462"/>
      <c r="AV197" s="462"/>
      <c r="AW197" s="462"/>
      <c r="AX197" s="462"/>
      <c r="AY197" s="462"/>
      <c r="AZ197" s="462"/>
      <c r="BA197" s="462"/>
      <c r="BB197" s="462"/>
      <c r="BC197" s="462"/>
      <c r="BD197" s="462"/>
      <c r="BE197" s="462"/>
      <c r="BF197" s="462"/>
      <c r="BG197" s="462"/>
      <c r="BH197" s="462"/>
      <c r="BI197" s="462"/>
      <c r="BJ197" s="462"/>
      <c r="BK197" s="462"/>
      <c r="BL197" s="462"/>
      <c r="BM197" s="462"/>
      <c r="BN197" s="462"/>
      <c r="BO197" s="462"/>
      <c r="BP197" s="462"/>
      <c r="BQ197" s="462"/>
      <c r="BR197" s="462"/>
      <c r="BS197" s="462"/>
      <c r="BT197" s="462"/>
      <c r="BU197" s="462"/>
      <c r="BV197" s="463"/>
      <c r="BW197" s="303"/>
      <c r="BX197" s="303"/>
    </row>
    <row r="198" spans="1:76">
      <c r="A198" s="303"/>
      <c r="B198" s="461"/>
      <c r="C198" s="462"/>
      <c r="D198" s="462"/>
      <c r="E198" s="462"/>
      <c r="F198" s="462"/>
      <c r="G198" s="462"/>
      <c r="H198" s="462"/>
      <c r="I198" s="462"/>
      <c r="J198" s="462"/>
      <c r="K198" s="462"/>
      <c r="L198" s="462"/>
      <c r="M198" s="462"/>
      <c r="N198" s="462"/>
      <c r="O198" s="462"/>
      <c r="P198" s="462"/>
      <c r="Q198" s="462"/>
      <c r="R198" s="462"/>
      <c r="S198" s="462"/>
      <c r="T198" s="462"/>
      <c r="U198" s="462"/>
      <c r="V198" s="462"/>
      <c r="W198" s="462"/>
      <c r="X198" s="462"/>
      <c r="Y198" s="462"/>
      <c r="Z198" s="462"/>
      <c r="AA198" s="462"/>
      <c r="AB198" s="462"/>
      <c r="AC198" s="462"/>
      <c r="AD198" s="462"/>
      <c r="AE198" s="462"/>
      <c r="AF198" s="462"/>
      <c r="AG198" s="462"/>
      <c r="AH198" s="462"/>
      <c r="AI198" s="462"/>
      <c r="AJ198" s="462"/>
      <c r="AK198" s="462"/>
      <c r="AL198" s="462"/>
      <c r="AM198" s="462"/>
      <c r="AN198" s="462"/>
      <c r="AO198" s="462"/>
      <c r="AP198" s="462"/>
      <c r="AQ198" s="462"/>
      <c r="AR198" s="462"/>
      <c r="AS198" s="462"/>
      <c r="AT198" s="462"/>
      <c r="AU198" s="462"/>
      <c r="AV198" s="462"/>
      <c r="AW198" s="462"/>
      <c r="AX198" s="462"/>
      <c r="AY198" s="462"/>
      <c r="AZ198" s="462"/>
      <c r="BA198" s="462"/>
      <c r="BB198" s="462"/>
      <c r="BC198" s="462"/>
      <c r="BD198" s="462"/>
      <c r="BE198" s="462"/>
      <c r="BF198" s="462"/>
      <c r="BG198" s="462"/>
      <c r="BH198" s="462"/>
      <c r="BI198" s="462"/>
      <c r="BJ198" s="462"/>
      <c r="BK198" s="462"/>
      <c r="BL198" s="462"/>
      <c r="BM198" s="462"/>
      <c r="BN198" s="462"/>
      <c r="BO198" s="462"/>
      <c r="BP198" s="462"/>
      <c r="BQ198" s="462"/>
      <c r="BR198" s="462"/>
      <c r="BS198" s="462"/>
      <c r="BT198" s="462"/>
      <c r="BU198" s="462"/>
      <c r="BV198" s="463"/>
      <c r="BW198" s="303"/>
      <c r="BX198" s="303"/>
    </row>
    <row r="199" spans="1:76">
      <c r="A199" s="303"/>
      <c r="B199" s="461"/>
      <c r="C199" s="462"/>
      <c r="D199" s="462"/>
      <c r="E199" s="462"/>
      <c r="F199" s="462"/>
      <c r="G199" s="462"/>
      <c r="H199" s="462"/>
      <c r="I199" s="462"/>
      <c r="J199" s="462"/>
      <c r="K199" s="462"/>
      <c r="L199" s="462"/>
      <c r="M199" s="462"/>
      <c r="N199" s="462"/>
      <c r="O199" s="462"/>
      <c r="P199" s="462"/>
      <c r="Q199" s="462"/>
      <c r="R199" s="462"/>
      <c r="S199" s="462"/>
      <c r="T199" s="462"/>
      <c r="U199" s="462"/>
      <c r="V199" s="462"/>
      <c r="W199" s="462"/>
      <c r="X199" s="462"/>
      <c r="Y199" s="462"/>
      <c r="Z199" s="462"/>
      <c r="AA199" s="462"/>
      <c r="AB199" s="462"/>
      <c r="AC199" s="462"/>
      <c r="AD199" s="462"/>
      <c r="AE199" s="462"/>
      <c r="AF199" s="462"/>
      <c r="AG199" s="462"/>
      <c r="AH199" s="462"/>
      <c r="AI199" s="462"/>
      <c r="AJ199" s="462"/>
      <c r="AK199" s="462"/>
      <c r="AL199" s="462"/>
      <c r="AM199" s="462"/>
      <c r="AN199" s="462"/>
      <c r="AO199" s="462"/>
      <c r="AP199" s="462"/>
      <c r="AQ199" s="462"/>
      <c r="AR199" s="462"/>
      <c r="AS199" s="462"/>
      <c r="AT199" s="462"/>
      <c r="AU199" s="462"/>
      <c r="AV199" s="462"/>
      <c r="AW199" s="462"/>
      <c r="AX199" s="462"/>
      <c r="AY199" s="462"/>
      <c r="AZ199" s="462"/>
      <c r="BA199" s="462"/>
      <c r="BB199" s="462"/>
      <c r="BC199" s="462"/>
      <c r="BD199" s="462"/>
      <c r="BE199" s="462"/>
      <c r="BF199" s="462"/>
      <c r="BG199" s="462"/>
      <c r="BH199" s="462"/>
      <c r="BI199" s="462"/>
      <c r="BJ199" s="462"/>
      <c r="BK199" s="462"/>
      <c r="BL199" s="462"/>
      <c r="BM199" s="462"/>
      <c r="BN199" s="462"/>
      <c r="BO199" s="462"/>
      <c r="BP199" s="462"/>
      <c r="BQ199" s="462"/>
      <c r="BR199" s="462"/>
      <c r="BS199" s="462"/>
      <c r="BT199" s="462"/>
      <c r="BU199" s="462"/>
      <c r="BV199" s="463"/>
      <c r="BW199" s="303"/>
      <c r="BX199" s="303"/>
    </row>
    <row r="200" spans="1:76">
      <c r="A200" s="303"/>
      <c r="B200" s="461"/>
      <c r="C200" s="462"/>
      <c r="D200" s="462"/>
      <c r="E200" s="462"/>
      <c r="F200" s="462"/>
      <c r="G200" s="462"/>
      <c r="H200" s="462"/>
      <c r="I200" s="462"/>
      <c r="J200" s="462"/>
      <c r="K200" s="462"/>
      <c r="L200" s="462"/>
      <c r="M200" s="462"/>
      <c r="N200" s="462"/>
      <c r="O200" s="462"/>
      <c r="P200" s="462"/>
      <c r="Q200" s="462"/>
      <c r="R200" s="462"/>
      <c r="S200" s="462"/>
      <c r="T200" s="462"/>
      <c r="U200" s="462"/>
      <c r="V200" s="462"/>
      <c r="W200" s="462"/>
      <c r="X200" s="462"/>
      <c r="Y200" s="462"/>
      <c r="Z200" s="462"/>
      <c r="AA200" s="462"/>
      <c r="AB200" s="462"/>
      <c r="AC200" s="462"/>
      <c r="AD200" s="462"/>
      <c r="AE200" s="462"/>
      <c r="AF200" s="462"/>
      <c r="AG200" s="462"/>
      <c r="AH200" s="462"/>
      <c r="AI200" s="462"/>
      <c r="AJ200" s="462"/>
      <c r="AK200" s="462"/>
      <c r="AL200" s="462"/>
      <c r="AM200" s="462"/>
      <c r="AN200" s="462"/>
      <c r="AO200" s="462"/>
      <c r="AP200" s="462"/>
      <c r="AQ200" s="462"/>
      <c r="AR200" s="462"/>
      <c r="AS200" s="462"/>
      <c r="AT200" s="462"/>
      <c r="AU200" s="462"/>
      <c r="AV200" s="462"/>
      <c r="AW200" s="462"/>
      <c r="AX200" s="462"/>
      <c r="AY200" s="462"/>
      <c r="AZ200" s="462"/>
      <c r="BA200" s="462"/>
      <c r="BB200" s="462"/>
      <c r="BC200" s="462"/>
      <c r="BD200" s="462"/>
      <c r="BE200" s="462"/>
      <c r="BF200" s="462"/>
      <c r="BG200" s="462"/>
      <c r="BH200" s="462"/>
      <c r="BI200" s="462"/>
      <c r="BJ200" s="462"/>
      <c r="BK200" s="462"/>
      <c r="BL200" s="462"/>
      <c r="BM200" s="462"/>
      <c r="BN200" s="462"/>
      <c r="BO200" s="462"/>
      <c r="BP200" s="462"/>
      <c r="BQ200" s="462"/>
      <c r="BR200" s="462"/>
      <c r="BS200" s="462"/>
      <c r="BT200" s="462"/>
      <c r="BU200" s="462"/>
      <c r="BV200" s="463"/>
      <c r="BW200" s="303"/>
      <c r="BX200" s="303"/>
    </row>
    <row r="201" spans="1:76">
      <c r="A201" s="303"/>
      <c r="B201" s="461"/>
      <c r="C201" s="462"/>
      <c r="D201" s="462"/>
      <c r="E201" s="462"/>
      <c r="F201" s="462"/>
      <c r="G201" s="462"/>
      <c r="H201" s="462"/>
      <c r="I201" s="462"/>
      <c r="J201" s="462"/>
      <c r="K201" s="462"/>
      <c r="L201" s="462"/>
      <c r="M201" s="462"/>
      <c r="N201" s="462"/>
      <c r="O201" s="462"/>
      <c r="P201" s="462"/>
      <c r="Q201" s="462"/>
      <c r="R201" s="462"/>
      <c r="S201" s="462"/>
      <c r="T201" s="462"/>
      <c r="U201" s="462"/>
      <c r="V201" s="462"/>
      <c r="W201" s="462"/>
      <c r="X201" s="462"/>
      <c r="Y201" s="462"/>
      <c r="Z201" s="462"/>
      <c r="AA201" s="462"/>
      <c r="AB201" s="462"/>
      <c r="AC201" s="462"/>
      <c r="AD201" s="462"/>
      <c r="AE201" s="462"/>
      <c r="AF201" s="462"/>
      <c r="AG201" s="462"/>
      <c r="AH201" s="462"/>
      <c r="AI201" s="462"/>
      <c r="AJ201" s="462"/>
      <c r="AK201" s="462"/>
      <c r="AL201" s="462"/>
      <c r="AM201" s="462"/>
      <c r="AN201" s="462"/>
      <c r="AO201" s="462"/>
      <c r="AP201" s="462"/>
      <c r="AQ201" s="462"/>
      <c r="AR201" s="462"/>
      <c r="AS201" s="462"/>
      <c r="AT201" s="462"/>
      <c r="AU201" s="462"/>
      <c r="AV201" s="462"/>
      <c r="AW201" s="462"/>
      <c r="AX201" s="462"/>
      <c r="AY201" s="462"/>
      <c r="AZ201" s="462"/>
      <c r="BA201" s="462"/>
      <c r="BB201" s="462"/>
      <c r="BC201" s="462"/>
      <c r="BD201" s="462"/>
      <c r="BE201" s="462"/>
      <c r="BF201" s="462"/>
      <c r="BG201" s="462"/>
      <c r="BH201" s="462"/>
      <c r="BI201" s="462"/>
      <c r="BJ201" s="462"/>
      <c r="BK201" s="462"/>
      <c r="BL201" s="462"/>
      <c r="BM201" s="462"/>
      <c r="BN201" s="462"/>
      <c r="BO201" s="462"/>
      <c r="BP201" s="462"/>
      <c r="BQ201" s="462"/>
      <c r="BR201" s="462"/>
      <c r="BS201" s="462"/>
      <c r="BT201" s="462"/>
      <c r="BU201" s="462"/>
      <c r="BV201" s="463"/>
      <c r="BW201" s="303"/>
      <c r="BX201" s="303"/>
    </row>
    <row r="202" spans="1:76">
      <c r="A202" s="303"/>
      <c r="B202" s="461"/>
      <c r="C202" s="462"/>
      <c r="D202" s="462"/>
      <c r="E202" s="462"/>
      <c r="F202" s="462"/>
      <c r="G202" s="462"/>
      <c r="H202" s="462"/>
      <c r="I202" s="462"/>
      <c r="J202" s="462"/>
      <c r="K202" s="462"/>
      <c r="L202" s="462"/>
      <c r="M202" s="462"/>
      <c r="N202" s="462"/>
      <c r="O202" s="462"/>
      <c r="P202" s="462"/>
      <c r="Q202" s="462"/>
      <c r="R202" s="462"/>
      <c r="S202" s="462"/>
      <c r="T202" s="462"/>
      <c r="U202" s="462"/>
      <c r="V202" s="462"/>
      <c r="W202" s="462"/>
      <c r="X202" s="462"/>
      <c r="Y202" s="462"/>
      <c r="Z202" s="462"/>
      <c r="AA202" s="462"/>
      <c r="AB202" s="462"/>
      <c r="AC202" s="462"/>
      <c r="AD202" s="462"/>
      <c r="AE202" s="462"/>
      <c r="AF202" s="462"/>
      <c r="AG202" s="462"/>
      <c r="AH202" s="462"/>
      <c r="AI202" s="462"/>
      <c r="AJ202" s="462"/>
      <c r="AK202" s="462"/>
      <c r="AL202" s="462"/>
      <c r="AM202" s="462"/>
      <c r="AN202" s="462"/>
      <c r="AO202" s="462"/>
      <c r="AP202" s="462"/>
      <c r="AQ202" s="462"/>
      <c r="AR202" s="462"/>
      <c r="AS202" s="462"/>
      <c r="AT202" s="462"/>
      <c r="AU202" s="462"/>
      <c r="AV202" s="462"/>
      <c r="AW202" s="462"/>
      <c r="AX202" s="462"/>
      <c r="AY202" s="462"/>
      <c r="AZ202" s="462"/>
      <c r="BA202" s="462"/>
      <c r="BB202" s="462"/>
      <c r="BC202" s="462"/>
      <c r="BD202" s="462"/>
      <c r="BE202" s="462"/>
      <c r="BF202" s="462"/>
      <c r="BG202" s="462"/>
      <c r="BH202" s="462"/>
      <c r="BI202" s="462"/>
      <c r="BJ202" s="462"/>
      <c r="BK202" s="462"/>
      <c r="BL202" s="462"/>
      <c r="BM202" s="462"/>
      <c r="BN202" s="462"/>
      <c r="BO202" s="462"/>
      <c r="BP202" s="462"/>
      <c r="BQ202" s="462"/>
      <c r="BR202" s="462"/>
      <c r="BS202" s="462"/>
      <c r="BT202" s="462"/>
      <c r="BU202" s="462"/>
      <c r="BV202" s="463"/>
      <c r="BW202" s="303"/>
      <c r="BX202" s="303"/>
    </row>
    <row r="203" spans="1:76">
      <c r="A203" s="303"/>
      <c r="B203" s="461"/>
      <c r="C203" s="462"/>
      <c r="D203" s="462"/>
      <c r="E203" s="462"/>
      <c r="F203" s="462"/>
      <c r="G203" s="462"/>
      <c r="H203" s="462"/>
      <c r="I203" s="462"/>
      <c r="J203" s="462"/>
      <c r="K203" s="462"/>
      <c r="L203" s="462"/>
      <c r="M203" s="462"/>
      <c r="N203" s="462"/>
      <c r="O203" s="462"/>
      <c r="P203" s="462"/>
      <c r="Q203" s="462"/>
      <c r="R203" s="462"/>
      <c r="S203" s="462"/>
      <c r="T203" s="462"/>
      <c r="U203" s="462"/>
      <c r="V203" s="462"/>
      <c r="W203" s="462"/>
      <c r="X203" s="462"/>
      <c r="Y203" s="462"/>
      <c r="Z203" s="462"/>
      <c r="AA203" s="462"/>
      <c r="AB203" s="462"/>
      <c r="AC203" s="462"/>
      <c r="AD203" s="462"/>
      <c r="AE203" s="462"/>
      <c r="AF203" s="462"/>
      <c r="AG203" s="462"/>
      <c r="AH203" s="462"/>
      <c r="AI203" s="462"/>
      <c r="AJ203" s="462"/>
      <c r="AK203" s="462"/>
      <c r="AL203" s="462"/>
      <c r="AM203" s="462"/>
      <c r="AN203" s="462"/>
      <c r="AO203" s="462"/>
      <c r="AP203" s="462"/>
      <c r="AQ203" s="462"/>
      <c r="AR203" s="462"/>
      <c r="AS203" s="462"/>
      <c r="AT203" s="462"/>
      <c r="AU203" s="462"/>
      <c r="AV203" s="462"/>
      <c r="AW203" s="462"/>
      <c r="AX203" s="462"/>
      <c r="AY203" s="462"/>
      <c r="AZ203" s="462"/>
      <c r="BA203" s="462"/>
      <c r="BB203" s="462"/>
      <c r="BC203" s="462"/>
      <c r="BD203" s="462"/>
      <c r="BE203" s="462"/>
      <c r="BF203" s="462"/>
      <c r="BG203" s="462"/>
      <c r="BH203" s="462"/>
      <c r="BI203" s="462"/>
      <c r="BJ203" s="462"/>
      <c r="BK203" s="462"/>
      <c r="BL203" s="462"/>
      <c r="BM203" s="462"/>
      <c r="BN203" s="462"/>
      <c r="BO203" s="462"/>
      <c r="BP203" s="462"/>
      <c r="BQ203" s="462"/>
      <c r="BR203" s="462"/>
      <c r="BS203" s="462"/>
      <c r="BT203" s="462"/>
      <c r="BU203" s="462"/>
      <c r="BV203" s="463"/>
      <c r="BW203" s="303"/>
      <c r="BX203" s="303"/>
    </row>
    <row r="204" spans="1:76" ht="15.75" thickBot="1">
      <c r="A204" s="303"/>
      <c r="B204" s="467"/>
      <c r="C204" s="468"/>
      <c r="D204" s="468"/>
      <c r="E204" s="468"/>
      <c r="F204" s="468"/>
      <c r="G204" s="468"/>
      <c r="H204" s="468"/>
      <c r="I204" s="468"/>
      <c r="J204" s="468"/>
      <c r="K204" s="468"/>
      <c r="L204" s="468"/>
      <c r="M204" s="468"/>
      <c r="N204" s="468"/>
      <c r="O204" s="468"/>
      <c r="P204" s="468"/>
      <c r="Q204" s="468"/>
      <c r="R204" s="468"/>
      <c r="S204" s="468"/>
      <c r="T204" s="468"/>
      <c r="U204" s="468"/>
      <c r="V204" s="468"/>
      <c r="W204" s="468"/>
      <c r="X204" s="468"/>
      <c r="Y204" s="468"/>
      <c r="Z204" s="468"/>
      <c r="AA204" s="468"/>
      <c r="AB204" s="468"/>
      <c r="AC204" s="468"/>
      <c r="AD204" s="468"/>
      <c r="AE204" s="468"/>
      <c r="AF204" s="468"/>
      <c r="AG204" s="468"/>
      <c r="AH204" s="468"/>
      <c r="AI204" s="468"/>
      <c r="AJ204" s="468"/>
      <c r="AK204" s="468"/>
      <c r="AL204" s="468"/>
      <c r="AM204" s="468"/>
      <c r="AN204" s="468"/>
      <c r="AO204" s="468"/>
      <c r="AP204" s="468"/>
      <c r="AQ204" s="468"/>
      <c r="AR204" s="468"/>
      <c r="AS204" s="468"/>
      <c r="AT204" s="468"/>
      <c r="AU204" s="468"/>
      <c r="AV204" s="468"/>
      <c r="AW204" s="468"/>
      <c r="AX204" s="468"/>
      <c r="AY204" s="468"/>
      <c r="AZ204" s="468"/>
      <c r="BA204" s="468"/>
      <c r="BB204" s="468"/>
      <c r="BC204" s="468"/>
      <c r="BD204" s="468"/>
      <c r="BE204" s="468"/>
      <c r="BF204" s="468"/>
      <c r="BG204" s="468"/>
      <c r="BH204" s="468"/>
      <c r="BI204" s="468"/>
      <c r="BJ204" s="468"/>
      <c r="BK204" s="468"/>
      <c r="BL204" s="468"/>
      <c r="BM204" s="468"/>
      <c r="BN204" s="468"/>
      <c r="BO204" s="468"/>
      <c r="BP204" s="468"/>
      <c r="BQ204" s="468"/>
      <c r="BR204" s="468"/>
      <c r="BS204" s="468"/>
      <c r="BT204" s="468"/>
      <c r="BU204" s="468"/>
      <c r="BV204" s="469"/>
      <c r="BW204" s="303"/>
      <c r="BX204" s="303"/>
    </row>
    <row r="205" spans="1:76">
      <c r="A205" s="303"/>
      <c r="B205" s="303"/>
      <c r="C205" s="303"/>
      <c r="D205" s="303"/>
      <c r="E205" s="303"/>
      <c r="F205" s="303"/>
      <c r="G205" s="303"/>
      <c r="H205" s="303"/>
      <c r="I205" s="303"/>
      <c r="J205" s="303"/>
      <c r="K205" s="303"/>
      <c r="L205" s="303"/>
      <c r="M205" s="303"/>
      <c r="N205" s="303"/>
      <c r="O205" s="303"/>
      <c r="P205" s="303"/>
      <c r="Q205" s="303"/>
      <c r="R205" s="303"/>
      <c r="S205" s="303"/>
      <c r="T205" s="303"/>
      <c r="U205" s="303"/>
      <c r="V205" s="303"/>
      <c r="W205" s="303"/>
      <c r="X205" s="303"/>
      <c r="Y205" s="303"/>
      <c r="Z205" s="303"/>
      <c r="AA205" s="303"/>
      <c r="AB205" s="303"/>
      <c r="AC205" s="303"/>
      <c r="AD205" s="303"/>
      <c r="AE205" s="303"/>
      <c r="AF205" s="303"/>
      <c r="AG205" s="303"/>
      <c r="AH205" s="303"/>
      <c r="AI205" s="303"/>
      <c r="AJ205" s="303"/>
      <c r="AK205" s="303"/>
      <c r="AL205" s="303"/>
      <c r="AM205" s="303"/>
      <c r="AN205" s="303"/>
      <c r="AO205" s="303"/>
      <c r="AP205" s="303"/>
      <c r="AQ205" s="303"/>
      <c r="AR205" s="303"/>
      <c r="AS205" s="303"/>
      <c r="AT205" s="303"/>
      <c r="AU205" s="303"/>
      <c r="AV205" s="303"/>
      <c r="AW205" s="303"/>
      <c r="AX205" s="303"/>
      <c r="AY205" s="303"/>
      <c r="AZ205" s="303"/>
      <c r="BA205" s="303"/>
      <c r="BB205" s="303"/>
      <c r="BC205" s="303"/>
      <c r="BD205" s="303"/>
      <c r="BE205" s="303"/>
      <c r="BF205" s="303"/>
      <c r="BG205" s="303"/>
      <c r="BH205" s="303"/>
      <c r="BI205" s="303"/>
      <c r="BJ205" s="303"/>
      <c r="BK205" s="303"/>
      <c r="BL205" s="303"/>
      <c r="BM205" s="303"/>
      <c r="BN205" s="303"/>
      <c r="BO205" s="303"/>
      <c r="BP205" s="303"/>
      <c r="BQ205" s="303"/>
      <c r="BR205" s="303"/>
      <c r="BS205" s="303"/>
      <c r="BT205" s="303"/>
      <c r="BU205" s="303"/>
      <c r="BV205" s="303"/>
      <c r="BW205" s="303"/>
      <c r="BX205" s="303"/>
    </row>
    <row r="206" spans="1:76" ht="15.75" thickBot="1">
      <c r="A206" s="303"/>
      <c r="B206" s="455" t="s">
        <v>1830</v>
      </c>
      <c r="C206" s="303"/>
      <c r="D206" s="303"/>
      <c r="E206" s="303"/>
      <c r="F206" s="303"/>
      <c r="G206" s="303"/>
      <c r="H206" s="303"/>
      <c r="I206" s="303"/>
      <c r="J206" s="303"/>
      <c r="K206" s="303"/>
      <c r="L206" s="303"/>
      <c r="M206" s="303"/>
      <c r="N206" s="303"/>
      <c r="O206" s="303"/>
      <c r="P206" s="303"/>
      <c r="Q206" s="303"/>
      <c r="R206" s="303"/>
      <c r="S206" s="303"/>
      <c r="T206" s="303"/>
      <c r="U206" s="303"/>
      <c r="V206" s="303"/>
      <c r="W206" s="303"/>
      <c r="X206" s="303"/>
      <c r="Y206" s="303"/>
      <c r="Z206" s="303"/>
      <c r="AA206" s="303"/>
      <c r="AB206" s="303"/>
      <c r="AC206" s="303"/>
      <c r="AD206" s="303"/>
      <c r="AE206" s="303"/>
      <c r="AF206" s="303"/>
      <c r="AG206" s="303"/>
      <c r="AH206" s="303"/>
      <c r="AI206" s="303"/>
      <c r="AJ206" s="303"/>
      <c r="AK206" s="303"/>
      <c r="AL206" s="303"/>
      <c r="AM206" s="303"/>
      <c r="AN206" s="303"/>
      <c r="AO206" s="303"/>
      <c r="AP206" s="303"/>
      <c r="AQ206" s="303"/>
      <c r="AR206" s="303"/>
      <c r="AS206" s="303"/>
      <c r="AT206" s="303"/>
      <c r="AU206" s="303"/>
      <c r="AV206" s="303"/>
      <c r="AW206" s="303"/>
      <c r="AX206" s="303"/>
      <c r="AY206" s="303"/>
      <c r="AZ206" s="303"/>
      <c r="BA206" s="303"/>
      <c r="BB206" s="303"/>
      <c r="BC206" s="303"/>
      <c r="BD206" s="303"/>
      <c r="BE206" s="303"/>
      <c r="BF206" s="303"/>
      <c r="BG206" s="303"/>
      <c r="BH206" s="303"/>
      <c r="BI206" s="303"/>
      <c r="BJ206" s="303"/>
      <c r="BK206" s="303"/>
      <c r="BL206" s="303"/>
      <c r="BM206" s="303"/>
      <c r="BN206" s="303"/>
      <c r="BO206" s="303"/>
      <c r="BP206" s="303"/>
      <c r="BQ206" s="303"/>
      <c r="BR206" s="303"/>
      <c r="BS206" s="303"/>
      <c r="BT206" s="303"/>
      <c r="BU206" s="303"/>
      <c r="BV206" s="303"/>
      <c r="BW206" s="303"/>
      <c r="BX206" s="303"/>
    </row>
    <row r="207" spans="1:76">
      <c r="A207" s="303"/>
      <c r="B207" s="470"/>
      <c r="C207" s="471"/>
      <c r="D207" s="471"/>
      <c r="E207" s="471"/>
      <c r="F207" s="471"/>
      <c r="G207" s="471"/>
      <c r="H207" s="471"/>
      <c r="I207" s="471"/>
      <c r="J207" s="471"/>
      <c r="K207" s="471"/>
      <c r="L207" s="471"/>
      <c r="M207" s="471"/>
      <c r="N207" s="471"/>
      <c r="O207" s="471"/>
      <c r="P207" s="471"/>
      <c r="Q207" s="471"/>
      <c r="R207" s="471"/>
      <c r="S207" s="471"/>
      <c r="T207" s="471"/>
      <c r="U207" s="471"/>
      <c r="V207" s="471"/>
      <c r="W207" s="471"/>
      <c r="X207" s="471"/>
      <c r="Y207" s="471"/>
      <c r="Z207" s="471"/>
      <c r="AA207" s="471"/>
      <c r="AB207" s="471"/>
      <c r="AC207" s="471"/>
      <c r="AD207" s="471"/>
      <c r="AE207" s="471"/>
      <c r="AF207" s="471"/>
      <c r="AG207" s="471"/>
      <c r="AH207" s="471"/>
      <c r="AI207" s="471"/>
      <c r="AJ207" s="471"/>
      <c r="AK207" s="471"/>
      <c r="AL207" s="471"/>
      <c r="AM207" s="471"/>
      <c r="AN207" s="471"/>
      <c r="AO207" s="471"/>
      <c r="AP207" s="471"/>
      <c r="AQ207" s="471"/>
      <c r="AR207" s="471"/>
      <c r="AS207" s="471"/>
      <c r="AT207" s="471"/>
      <c r="AU207" s="471"/>
      <c r="AV207" s="471"/>
      <c r="AW207" s="471"/>
      <c r="AX207" s="471"/>
      <c r="AY207" s="471"/>
      <c r="AZ207" s="471"/>
      <c r="BA207" s="471"/>
      <c r="BB207" s="471"/>
      <c r="BC207" s="471"/>
      <c r="BD207" s="471"/>
      <c r="BE207" s="471"/>
      <c r="BF207" s="471"/>
      <c r="BG207" s="471"/>
      <c r="BH207" s="471"/>
      <c r="BI207" s="471"/>
      <c r="BJ207" s="471"/>
      <c r="BK207" s="471"/>
      <c r="BL207" s="471"/>
      <c r="BM207" s="471"/>
      <c r="BN207" s="471"/>
      <c r="BO207" s="471"/>
      <c r="BP207" s="471"/>
      <c r="BQ207" s="471"/>
      <c r="BR207" s="471"/>
      <c r="BS207" s="471"/>
      <c r="BT207" s="471"/>
      <c r="BU207" s="471"/>
      <c r="BV207" s="472"/>
      <c r="BW207" s="303"/>
      <c r="BX207" s="303"/>
    </row>
    <row r="208" spans="1:76">
      <c r="A208" s="303"/>
      <c r="B208" s="461"/>
      <c r="C208" s="462"/>
      <c r="D208" s="462"/>
      <c r="E208" s="462"/>
      <c r="F208" s="462"/>
      <c r="G208" s="462"/>
      <c r="H208" s="462"/>
      <c r="I208" s="462"/>
      <c r="J208" s="462"/>
      <c r="K208" s="462"/>
      <c r="L208" s="462"/>
      <c r="M208" s="462"/>
      <c r="N208" s="462"/>
      <c r="O208" s="462"/>
      <c r="P208" s="462"/>
      <c r="Q208" s="462"/>
      <c r="R208" s="462"/>
      <c r="S208" s="462"/>
      <c r="T208" s="462"/>
      <c r="U208" s="462"/>
      <c r="V208" s="462"/>
      <c r="W208" s="462"/>
      <c r="X208" s="462"/>
      <c r="Y208" s="462"/>
      <c r="Z208" s="462"/>
      <c r="AA208" s="462"/>
      <c r="AB208" s="462"/>
      <c r="AC208" s="462"/>
      <c r="AD208" s="462"/>
      <c r="AE208" s="462"/>
      <c r="AF208" s="462"/>
      <c r="AG208" s="462"/>
      <c r="AH208" s="462"/>
      <c r="AI208" s="462"/>
      <c r="AJ208" s="462"/>
      <c r="AK208" s="462"/>
      <c r="AL208" s="462"/>
      <c r="AM208" s="462"/>
      <c r="AN208" s="462"/>
      <c r="AO208" s="462"/>
      <c r="AP208" s="462"/>
      <c r="AQ208" s="462"/>
      <c r="AR208" s="462"/>
      <c r="AS208" s="462"/>
      <c r="AT208" s="462"/>
      <c r="AU208" s="462"/>
      <c r="AV208" s="462"/>
      <c r="AW208" s="462"/>
      <c r="AX208" s="462"/>
      <c r="AY208" s="462"/>
      <c r="AZ208" s="462"/>
      <c r="BA208" s="462"/>
      <c r="BB208" s="462"/>
      <c r="BC208" s="462"/>
      <c r="BD208" s="462"/>
      <c r="BE208" s="462"/>
      <c r="BF208" s="462"/>
      <c r="BG208" s="462"/>
      <c r="BH208" s="462"/>
      <c r="BI208" s="462"/>
      <c r="BJ208" s="462"/>
      <c r="BK208" s="462"/>
      <c r="BL208" s="462"/>
      <c r="BM208" s="462"/>
      <c r="BN208" s="462"/>
      <c r="BO208" s="462"/>
      <c r="BP208" s="462"/>
      <c r="BQ208" s="462"/>
      <c r="BR208" s="462"/>
      <c r="BS208" s="462"/>
      <c r="BT208" s="462"/>
      <c r="BU208" s="462"/>
      <c r="BV208" s="463"/>
      <c r="BW208" s="303"/>
      <c r="BX208" s="303"/>
    </row>
    <row r="209" spans="1:76">
      <c r="A209" s="303"/>
      <c r="B209" s="461"/>
      <c r="C209" s="462"/>
      <c r="D209" s="462"/>
      <c r="E209" s="462"/>
      <c r="F209" s="462"/>
      <c r="G209" s="462"/>
      <c r="H209" s="462"/>
      <c r="I209" s="462"/>
      <c r="J209" s="462"/>
      <c r="K209" s="462"/>
      <c r="L209" s="462"/>
      <c r="M209" s="462"/>
      <c r="N209" s="462"/>
      <c r="O209" s="462"/>
      <c r="P209" s="462"/>
      <c r="Q209" s="462"/>
      <c r="R209" s="462"/>
      <c r="S209" s="462"/>
      <c r="T209" s="462"/>
      <c r="U209" s="462"/>
      <c r="V209" s="462"/>
      <c r="W209" s="462"/>
      <c r="X209" s="462"/>
      <c r="Y209" s="462"/>
      <c r="Z209" s="462"/>
      <c r="AA209" s="462"/>
      <c r="AB209" s="462"/>
      <c r="AC209" s="462"/>
      <c r="AD209" s="462"/>
      <c r="AE209" s="462"/>
      <c r="AF209" s="462"/>
      <c r="AG209" s="462"/>
      <c r="AH209" s="462"/>
      <c r="AI209" s="462"/>
      <c r="AJ209" s="462"/>
      <c r="AK209" s="462"/>
      <c r="AL209" s="462"/>
      <c r="AM209" s="462"/>
      <c r="AN209" s="462"/>
      <c r="AO209" s="462"/>
      <c r="AP209" s="462"/>
      <c r="AQ209" s="462"/>
      <c r="AR209" s="462"/>
      <c r="AS209" s="462"/>
      <c r="AT209" s="462"/>
      <c r="AU209" s="462"/>
      <c r="AV209" s="462"/>
      <c r="AW209" s="462"/>
      <c r="AX209" s="462"/>
      <c r="AY209" s="462"/>
      <c r="AZ209" s="462"/>
      <c r="BA209" s="462"/>
      <c r="BB209" s="462"/>
      <c r="BC209" s="462"/>
      <c r="BD209" s="462"/>
      <c r="BE209" s="462"/>
      <c r="BF209" s="462"/>
      <c r="BG209" s="462"/>
      <c r="BH209" s="462"/>
      <c r="BI209" s="462"/>
      <c r="BJ209" s="462"/>
      <c r="BK209" s="462"/>
      <c r="BL209" s="462"/>
      <c r="BM209" s="462"/>
      <c r="BN209" s="462"/>
      <c r="BO209" s="462"/>
      <c r="BP209" s="462"/>
      <c r="BQ209" s="462"/>
      <c r="BR209" s="462"/>
      <c r="BS209" s="462"/>
      <c r="BT209" s="462"/>
      <c r="BU209" s="462"/>
      <c r="BV209" s="463"/>
      <c r="BW209" s="303"/>
      <c r="BX209" s="303"/>
    </row>
    <row r="210" spans="1:76">
      <c r="A210" s="303"/>
      <c r="B210" s="461"/>
      <c r="C210" s="462"/>
      <c r="D210" s="462"/>
      <c r="E210" s="462"/>
      <c r="F210" s="462"/>
      <c r="G210" s="462"/>
      <c r="H210" s="462"/>
      <c r="I210" s="462"/>
      <c r="J210" s="462"/>
      <c r="K210" s="462"/>
      <c r="L210" s="462"/>
      <c r="M210" s="462"/>
      <c r="N210" s="462"/>
      <c r="O210" s="462"/>
      <c r="P210" s="462"/>
      <c r="Q210" s="462"/>
      <c r="R210" s="462"/>
      <c r="S210" s="462"/>
      <c r="T210" s="462"/>
      <c r="U210" s="462"/>
      <c r="V210" s="462"/>
      <c r="W210" s="462"/>
      <c r="X210" s="462"/>
      <c r="Y210" s="462"/>
      <c r="Z210" s="462"/>
      <c r="AA210" s="462"/>
      <c r="AB210" s="462"/>
      <c r="AC210" s="462"/>
      <c r="AD210" s="462"/>
      <c r="AE210" s="462"/>
      <c r="AF210" s="462"/>
      <c r="AG210" s="462"/>
      <c r="AH210" s="462"/>
      <c r="AI210" s="462"/>
      <c r="AJ210" s="462"/>
      <c r="AK210" s="462"/>
      <c r="AL210" s="462"/>
      <c r="AM210" s="462"/>
      <c r="AN210" s="462"/>
      <c r="AO210" s="462"/>
      <c r="AP210" s="462"/>
      <c r="AQ210" s="462"/>
      <c r="AR210" s="462"/>
      <c r="AS210" s="462"/>
      <c r="AT210" s="462"/>
      <c r="AU210" s="462"/>
      <c r="AV210" s="462"/>
      <c r="AW210" s="462"/>
      <c r="AX210" s="462"/>
      <c r="AY210" s="462"/>
      <c r="AZ210" s="462"/>
      <c r="BA210" s="462"/>
      <c r="BB210" s="462"/>
      <c r="BC210" s="462"/>
      <c r="BD210" s="462"/>
      <c r="BE210" s="462"/>
      <c r="BF210" s="462"/>
      <c r="BG210" s="462"/>
      <c r="BH210" s="462"/>
      <c r="BI210" s="462"/>
      <c r="BJ210" s="462"/>
      <c r="BK210" s="462"/>
      <c r="BL210" s="462"/>
      <c r="BM210" s="462"/>
      <c r="BN210" s="462"/>
      <c r="BO210" s="462"/>
      <c r="BP210" s="462"/>
      <c r="BQ210" s="462"/>
      <c r="BR210" s="462"/>
      <c r="BS210" s="462"/>
      <c r="BT210" s="462"/>
      <c r="BU210" s="462"/>
      <c r="BV210" s="463"/>
      <c r="BW210" s="303"/>
      <c r="BX210" s="303"/>
    </row>
    <row r="211" spans="1:76">
      <c r="A211" s="303"/>
      <c r="B211" s="461"/>
      <c r="C211" s="462"/>
      <c r="D211" s="462"/>
      <c r="E211" s="462"/>
      <c r="F211" s="462"/>
      <c r="G211" s="462"/>
      <c r="H211" s="462"/>
      <c r="I211" s="462"/>
      <c r="J211" s="462"/>
      <c r="K211" s="462"/>
      <c r="L211" s="462"/>
      <c r="M211" s="462"/>
      <c r="N211" s="462"/>
      <c r="O211" s="462"/>
      <c r="P211" s="462"/>
      <c r="Q211" s="462"/>
      <c r="R211" s="462"/>
      <c r="S211" s="462"/>
      <c r="T211" s="462"/>
      <c r="U211" s="462"/>
      <c r="V211" s="462"/>
      <c r="W211" s="462"/>
      <c r="X211" s="462"/>
      <c r="Y211" s="462"/>
      <c r="Z211" s="462"/>
      <c r="AA211" s="462"/>
      <c r="AB211" s="462"/>
      <c r="AC211" s="462"/>
      <c r="AD211" s="462"/>
      <c r="AE211" s="462"/>
      <c r="AF211" s="462"/>
      <c r="AG211" s="462"/>
      <c r="AH211" s="462"/>
      <c r="AI211" s="462"/>
      <c r="AJ211" s="462"/>
      <c r="AK211" s="462"/>
      <c r="AL211" s="462"/>
      <c r="AM211" s="462"/>
      <c r="AN211" s="462"/>
      <c r="AO211" s="462"/>
      <c r="AP211" s="462"/>
      <c r="AQ211" s="462"/>
      <c r="AR211" s="462"/>
      <c r="AS211" s="462"/>
      <c r="AT211" s="462"/>
      <c r="AU211" s="462"/>
      <c r="AV211" s="462"/>
      <c r="AW211" s="462"/>
      <c r="AX211" s="462"/>
      <c r="AY211" s="462"/>
      <c r="AZ211" s="462"/>
      <c r="BA211" s="462"/>
      <c r="BB211" s="462"/>
      <c r="BC211" s="462"/>
      <c r="BD211" s="462"/>
      <c r="BE211" s="462"/>
      <c r="BF211" s="462"/>
      <c r="BG211" s="462"/>
      <c r="BH211" s="462"/>
      <c r="BI211" s="462"/>
      <c r="BJ211" s="462"/>
      <c r="BK211" s="462"/>
      <c r="BL211" s="462"/>
      <c r="BM211" s="462"/>
      <c r="BN211" s="462"/>
      <c r="BO211" s="462"/>
      <c r="BP211" s="462"/>
      <c r="BQ211" s="462"/>
      <c r="BR211" s="462"/>
      <c r="BS211" s="462"/>
      <c r="BT211" s="462"/>
      <c r="BU211" s="462"/>
      <c r="BV211" s="463"/>
      <c r="BW211" s="303"/>
      <c r="BX211" s="303"/>
    </row>
    <row r="212" spans="1:76" ht="15.75" thickBot="1">
      <c r="A212" s="303"/>
      <c r="B212" s="467"/>
      <c r="C212" s="468"/>
      <c r="D212" s="468"/>
      <c r="E212" s="468"/>
      <c r="F212" s="468"/>
      <c r="G212" s="468"/>
      <c r="H212" s="468"/>
      <c r="I212" s="468"/>
      <c r="J212" s="468"/>
      <c r="K212" s="468"/>
      <c r="L212" s="468"/>
      <c r="M212" s="468"/>
      <c r="N212" s="468"/>
      <c r="O212" s="468"/>
      <c r="P212" s="468"/>
      <c r="Q212" s="468"/>
      <c r="R212" s="468"/>
      <c r="S212" s="468"/>
      <c r="T212" s="468"/>
      <c r="U212" s="468"/>
      <c r="V212" s="468"/>
      <c r="W212" s="468"/>
      <c r="X212" s="468"/>
      <c r="Y212" s="468"/>
      <c r="Z212" s="468"/>
      <c r="AA212" s="468"/>
      <c r="AB212" s="468"/>
      <c r="AC212" s="468"/>
      <c r="AD212" s="468"/>
      <c r="AE212" s="468"/>
      <c r="AF212" s="468"/>
      <c r="AG212" s="468"/>
      <c r="AH212" s="468"/>
      <c r="AI212" s="468"/>
      <c r="AJ212" s="468"/>
      <c r="AK212" s="468"/>
      <c r="AL212" s="468"/>
      <c r="AM212" s="468"/>
      <c r="AN212" s="468"/>
      <c r="AO212" s="468"/>
      <c r="AP212" s="468"/>
      <c r="AQ212" s="468"/>
      <c r="AR212" s="468"/>
      <c r="AS212" s="468"/>
      <c r="AT212" s="468"/>
      <c r="AU212" s="468"/>
      <c r="AV212" s="468"/>
      <c r="AW212" s="468"/>
      <c r="AX212" s="468"/>
      <c r="AY212" s="468"/>
      <c r="AZ212" s="468"/>
      <c r="BA212" s="468"/>
      <c r="BB212" s="468"/>
      <c r="BC212" s="468"/>
      <c r="BD212" s="468"/>
      <c r="BE212" s="468"/>
      <c r="BF212" s="468"/>
      <c r="BG212" s="468"/>
      <c r="BH212" s="468"/>
      <c r="BI212" s="468"/>
      <c r="BJ212" s="468"/>
      <c r="BK212" s="468"/>
      <c r="BL212" s="468"/>
      <c r="BM212" s="468"/>
      <c r="BN212" s="468"/>
      <c r="BO212" s="468"/>
      <c r="BP212" s="468"/>
      <c r="BQ212" s="468"/>
      <c r="BR212" s="468"/>
      <c r="BS212" s="468"/>
      <c r="BT212" s="468"/>
      <c r="BU212" s="468"/>
      <c r="BV212" s="469"/>
      <c r="BW212" s="303"/>
      <c r="BX212" s="303"/>
    </row>
    <row r="213" spans="1:76">
      <c r="A213" s="303"/>
      <c r="B213" s="303"/>
      <c r="C213" s="303"/>
      <c r="D213" s="303"/>
      <c r="E213" s="303"/>
      <c r="F213" s="303"/>
      <c r="G213" s="303"/>
      <c r="H213" s="303"/>
      <c r="I213" s="303"/>
      <c r="J213" s="303"/>
      <c r="K213" s="303"/>
      <c r="L213" s="303"/>
      <c r="M213" s="303"/>
      <c r="N213" s="303"/>
      <c r="O213" s="303"/>
      <c r="P213" s="303"/>
      <c r="Q213" s="303"/>
      <c r="R213" s="303"/>
      <c r="S213" s="303"/>
      <c r="T213" s="303"/>
      <c r="U213" s="303"/>
      <c r="V213" s="303"/>
      <c r="W213" s="303"/>
      <c r="X213" s="303"/>
      <c r="Y213" s="303"/>
      <c r="Z213" s="303"/>
      <c r="AA213" s="303"/>
      <c r="AB213" s="303"/>
      <c r="AC213" s="303"/>
      <c r="AD213" s="303"/>
      <c r="AE213" s="303"/>
      <c r="AF213" s="303"/>
      <c r="AG213" s="303"/>
      <c r="AH213" s="303"/>
      <c r="AI213" s="303"/>
      <c r="AJ213" s="303"/>
      <c r="AK213" s="303"/>
      <c r="AL213" s="303"/>
      <c r="AM213" s="303"/>
      <c r="AN213" s="303"/>
      <c r="AO213" s="303"/>
      <c r="AP213" s="303"/>
      <c r="AQ213" s="303"/>
      <c r="AR213" s="303"/>
      <c r="AS213" s="303"/>
      <c r="AT213" s="303"/>
      <c r="AU213" s="303"/>
      <c r="AV213" s="303"/>
      <c r="AW213" s="303"/>
      <c r="AX213" s="303"/>
      <c r="AY213" s="303"/>
      <c r="AZ213" s="303"/>
      <c r="BA213" s="303"/>
      <c r="BB213" s="303"/>
      <c r="BC213" s="303"/>
      <c r="BD213" s="303"/>
      <c r="BE213" s="303"/>
      <c r="BF213" s="303"/>
      <c r="BG213" s="303"/>
      <c r="BH213" s="303"/>
      <c r="BI213" s="303"/>
      <c r="BJ213" s="303"/>
      <c r="BK213" s="303"/>
      <c r="BL213" s="303"/>
      <c r="BM213" s="303"/>
      <c r="BN213" s="303"/>
      <c r="BO213" s="303"/>
      <c r="BP213" s="303"/>
      <c r="BQ213" s="303"/>
      <c r="BR213" s="303"/>
      <c r="BS213" s="303"/>
      <c r="BT213" s="303"/>
      <c r="BU213" s="303"/>
      <c r="BV213" s="303"/>
      <c r="BW213" s="303"/>
      <c r="BX213" s="303"/>
    </row>
    <row r="214" spans="1:76">
      <c r="A214" s="303"/>
      <c r="B214" s="303"/>
      <c r="C214" s="303"/>
      <c r="D214" s="303"/>
      <c r="E214" s="303"/>
      <c r="F214" s="303"/>
      <c r="G214" s="303"/>
      <c r="H214" s="303"/>
      <c r="I214" s="303"/>
      <c r="J214" s="303"/>
      <c r="K214" s="303"/>
      <c r="L214" s="303"/>
      <c r="M214" s="303"/>
      <c r="N214" s="303"/>
      <c r="O214" s="303"/>
      <c r="P214" s="303"/>
      <c r="Q214" s="303"/>
      <c r="R214" s="303"/>
      <c r="S214" s="303"/>
      <c r="T214" s="303"/>
      <c r="U214" s="303"/>
      <c r="V214" s="303"/>
      <c r="W214" s="303"/>
      <c r="X214" s="303"/>
      <c r="Y214" s="303"/>
      <c r="Z214" s="303"/>
      <c r="AA214" s="303"/>
      <c r="AB214" s="303"/>
      <c r="AC214" s="303"/>
      <c r="AD214" s="303"/>
      <c r="AE214" s="303"/>
      <c r="AF214" s="303"/>
      <c r="AG214" s="303"/>
      <c r="AH214" s="303"/>
      <c r="AI214" s="303"/>
      <c r="AJ214" s="303"/>
      <c r="AK214" s="303"/>
      <c r="AL214" s="303"/>
      <c r="AM214" s="303"/>
      <c r="AN214" s="303"/>
      <c r="AO214" s="303"/>
      <c r="AP214" s="303"/>
      <c r="AQ214" s="303"/>
      <c r="AR214" s="303"/>
      <c r="AS214" s="303"/>
      <c r="AT214" s="303"/>
      <c r="AU214" s="303"/>
      <c r="AV214" s="303"/>
      <c r="AW214" s="303"/>
      <c r="AX214" s="303"/>
      <c r="AY214" s="303"/>
      <c r="AZ214" s="303"/>
      <c r="BA214" s="303"/>
      <c r="BB214" s="303"/>
      <c r="BC214" s="303"/>
      <c r="BD214" s="303"/>
      <c r="BE214" s="303"/>
      <c r="BF214" s="303"/>
      <c r="BG214" s="303"/>
      <c r="BH214" s="303"/>
      <c r="BI214" s="303"/>
      <c r="BJ214" s="303"/>
      <c r="BK214" s="303"/>
      <c r="BL214" s="303"/>
      <c r="BM214" s="303"/>
      <c r="BN214" s="303"/>
      <c r="BO214" s="303"/>
      <c r="BP214" s="303"/>
      <c r="BQ214" s="303"/>
      <c r="BR214" s="303"/>
      <c r="BS214" s="303"/>
      <c r="BT214" s="303"/>
      <c r="BU214" s="303"/>
      <c r="BV214" s="303"/>
      <c r="BW214" s="303"/>
      <c r="BX214" s="303"/>
    </row>
    <row r="215" spans="1:76" ht="15.75" thickBot="1">
      <c r="A215" s="303"/>
      <c r="B215" s="303"/>
      <c r="C215" s="303"/>
      <c r="D215" s="303"/>
      <c r="E215" s="303"/>
      <c r="F215" s="303"/>
      <c r="G215" s="303"/>
      <c r="H215" s="303"/>
      <c r="I215" s="303"/>
      <c r="J215" s="303"/>
      <c r="K215" s="303"/>
      <c r="L215" s="303"/>
      <c r="M215" s="303"/>
      <c r="N215" s="303"/>
      <c r="O215" s="303"/>
      <c r="P215" s="303"/>
      <c r="Q215" s="303"/>
      <c r="R215" s="303"/>
      <c r="S215" s="303"/>
      <c r="T215" s="303"/>
      <c r="U215" s="303"/>
      <c r="V215" s="303"/>
      <c r="W215" s="303"/>
      <c r="X215" s="303"/>
      <c r="Y215" s="303"/>
      <c r="Z215" s="303"/>
      <c r="AA215" s="303"/>
      <c r="AB215" s="303"/>
      <c r="AC215" s="303"/>
      <c r="AD215" s="303"/>
      <c r="AE215" s="303"/>
      <c r="AF215" s="303"/>
      <c r="AG215" s="303"/>
      <c r="AH215" s="303"/>
      <c r="AI215" s="303"/>
      <c r="AJ215" s="303"/>
      <c r="AK215" s="303"/>
      <c r="AL215" s="303"/>
      <c r="AM215" s="303"/>
      <c r="AN215" s="303"/>
      <c r="AO215" s="303"/>
      <c r="AP215" s="303"/>
      <c r="AQ215" s="303"/>
      <c r="AR215" s="303"/>
      <c r="AS215" s="303"/>
      <c r="AT215" s="303"/>
      <c r="AU215" s="303"/>
      <c r="AV215" s="303"/>
      <c r="AW215" s="303"/>
      <c r="AX215" s="303"/>
      <c r="AY215" s="303"/>
      <c r="AZ215" s="303"/>
      <c r="BA215" s="303"/>
      <c r="BB215" s="303"/>
      <c r="BC215" s="303"/>
      <c r="BD215" s="303"/>
      <c r="BE215" s="303"/>
      <c r="BF215" s="303"/>
      <c r="BG215" s="303"/>
      <c r="BH215" s="303"/>
      <c r="BI215" s="303"/>
      <c r="BJ215" s="303"/>
      <c r="BK215" s="303"/>
      <c r="BL215" s="303"/>
      <c r="BM215" s="303"/>
      <c r="BN215" s="303"/>
      <c r="BO215" s="303"/>
      <c r="BP215" s="303"/>
      <c r="BQ215" s="303"/>
      <c r="BR215" s="303"/>
      <c r="BS215" s="303"/>
      <c r="BT215" s="303"/>
      <c r="BU215" s="303"/>
      <c r="BV215" s="303"/>
      <c r="BW215" s="303"/>
      <c r="BX215" s="303"/>
    </row>
    <row r="216" spans="1:76" ht="15.75" thickBot="1">
      <c r="A216" s="303"/>
      <c r="B216" s="479" t="s">
        <v>1832</v>
      </c>
      <c r="C216" s="480"/>
      <c r="D216" s="480"/>
      <c r="E216" s="480"/>
      <c r="F216" s="480"/>
      <c r="G216" s="480"/>
      <c r="H216" s="480"/>
      <c r="I216" s="480"/>
      <c r="J216" s="480"/>
      <c r="K216" s="480"/>
      <c r="L216" s="480"/>
      <c r="M216" s="480"/>
      <c r="N216" s="480"/>
      <c r="O216" s="480"/>
      <c r="P216" s="480"/>
      <c r="Q216" s="480"/>
      <c r="R216" s="480"/>
      <c r="S216" s="480"/>
      <c r="T216" s="480"/>
      <c r="U216" s="480"/>
      <c r="V216" s="480"/>
      <c r="W216" s="480"/>
      <c r="X216" s="480"/>
      <c r="Y216" s="480"/>
      <c r="Z216" s="480"/>
      <c r="AA216" s="480"/>
      <c r="AB216" s="480"/>
      <c r="AC216" s="480"/>
      <c r="AD216" s="480"/>
      <c r="AE216" s="480"/>
      <c r="AF216" s="480"/>
      <c r="AG216" s="480"/>
      <c r="AH216" s="480"/>
      <c r="AI216" s="480"/>
      <c r="AJ216" s="481"/>
      <c r="AK216" s="303"/>
      <c r="AL216" s="479" t="s">
        <v>1831</v>
      </c>
      <c r="AM216" s="480"/>
      <c r="AN216" s="480"/>
      <c r="AO216" s="480"/>
      <c r="AP216" s="480"/>
      <c r="AQ216" s="480"/>
      <c r="AR216" s="480"/>
      <c r="AS216" s="480"/>
      <c r="AT216" s="480"/>
      <c r="AU216" s="480"/>
      <c r="AV216" s="480"/>
      <c r="AW216" s="480"/>
      <c r="AX216" s="480"/>
      <c r="AY216" s="480"/>
      <c r="AZ216" s="480"/>
      <c r="BA216" s="480"/>
      <c r="BB216" s="480"/>
      <c r="BC216" s="480"/>
      <c r="BD216" s="480"/>
      <c r="BE216" s="480"/>
      <c r="BF216" s="480"/>
      <c r="BG216" s="480"/>
      <c r="BH216" s="480"/>
      <c r="BI216" s="480"/>
      <c r="BJ216" s="480"/>
      <c r="BK216" s="480"/>
      <c r="BL216" s="480"/>
      <c r="BM216" s="480"/>
      <c r="BN216" s="480"/>
      <c r="BO216" s="480"/>
      <c r="BP216" s="480"/>
      <c r="BQ216" s="480"/>
      <c r="BR216" s="480"/>
      <c r="BS216" s="480"/>
      <c r="BT216" s="480"/>
      <c r="BU216" s="480"/>
      <c r="BV216" s="481"/>
      <c r="BW216" s="303"/>
      <c r="BX216" s="303"/>
    </row>
    <row r="217" spans="1:76" ht="15.75" thickBot="1">
      <c r="A217" s="303"/>
      <c r="B217" s="476" t="s">
        <v>1833</v>
      </c>
      <c r="C217" s="477"/>
      <c r="D217" s="477"/>
      <c r="E217" s="477"/>
      <c r="F217" s="477"/>
      <c r="G217" s="477"/>
      <c r="H217" s="477"/>
      <c r="I217" s="477"/>
      <c r="J217" s="477"/>
      <c r="K217" s="477"/>
      <c r="L217" s="477"/>
      <c r="M217" s="477"/>
      <c r="N217" s="477"/>
      <c r="O217" s="477"/>
      <c r="P217" s="477"/>
      <c r="Q217" s="477"/>
      <c r="R217" s="477"/>
      <c r="S217" s="477"/>
      <c r="T217" s="477"/>
      <c r="U217" s="477"/>
      <c r="V217" s="477"/>
      <c r="W217" s="477"/>
      <c r="X217" s="477"/>
      <c r="Y217" s="477"/>
      <c r="Z217" s="477"/>
      <c r="AA217" s="477"/>
      <c r="AB217" s="477"/>
      <c r="AC217" s="477"/>
      <c r="AD217" s="477"/>
      <c r="AE217" s="477"/>
      <c r="AF217" s="477"/>
      <c r="AG217" s="477"/>
      <c r="AH217" s="477"/>
      <c r="AI217" s="477"/>
      <c r="AJ217" s="478"/>
      <c r="AK217" s="303"/>
      <c r="AL217" s="476" t="s">
        <v>1833</v>
      </c>
      <c r="AM217" s="477"/>
      <c r="AN217" s="477"/>
      <c r="AO217" s="477"/>
      <c r="AP217" s="477"/>
      <c r="AQ217" s="477"/>
      <c r="AR217" s="477"/>
      <c r="AS217" s="477"/>
      <c r="AT217" s="477"/>
      <c r="AU217" s="477"/>
      <c r="AV217" s="477"/>
      <c r="AW217" s="477"/>
      <c r="AX217" s="477"/>
      <c r="AY217" s="477"/>
      <c r="AZ217" s="477"/>
      <c r="BA217" s="477"/>
      <c r="BB217" s="477"/>
      <c r="BC217" s="477"/>
      <c r="BD217" s="477"/>
      <c r="BE217" s="477"/>
      <c r="BF217" s="477"/>
      <c r="BG217" s="477"/>
      <c r="BH217" s="477"/>
      <c r="BI217" s="477"/>
      <c r="BJ217" s="477"/>
      <c r="BK217" s="477"/>
      <c r="BL217" s="477"/>
      <c r="BM217" s="477"/>
      <c r="BN217" s="477"/>
      <c r="BO217" s="477"/>
      <c r="BP217" s="477"/>
      <c r="BQ217" s="477"/>
      <c r="BR217" s="477"/>
      <c r="BS217" s="477"/>
      <c r="BT217" s="477"/>
      <c r="BU217" s="477"/>
      <c r="BV217" s="478"/>
      <c r="BW217" s="303"/>
      <c r="BX217" s="303"/>
    </row>
    <row r="218" spans="1:76" ht="15.75" thickBot="1">
      <c r="A218" s="303"/>
      <c r="B218" s="476"/>
      <c r="C218" s="477"/>
      <c r="D218" s="477"/>
      <c r="E218" s="477"/>
      <c r="F218" s="477"/>
      <c r="G218" s="477"/>
      <c r="H218" s="477"/>
      <c r="I218" s="477"/>
      <c r="J218" s="477"/>
      <c r="K218" s="477"/>
      <c r="L218" s="477"/>
      <c r="M218" s="477"/>
      <c r="N218" s="477"/>
      <c r="O218" s="477"/>
      <c r="P218" s="477"/>
      <c r="Q218" s="477"/>
      <c r="R218" s="477"/>
      <c r="S218" s="477"/>
      <c r="T218" s="477"/>
      <c r="U218" s="477"/>
      <c r="V218" s="477"/>
      <c r="W218" s="477"/>
      <c r="X218" s="477"/>
      <c r="Y218" s="477"/>
      <c r="Z218" s="477"/>
      <c r="AA218" s="477"/>
      <c r="AB218" s="477"/>
      <c r="AC218" s="477"/>
      <c r="AD218" s="477"/>
      <c r="AE218" s="477"/>
      <c r="AF218" s="477"/>
      <c r="AG218" s="477"/>
      <c r="AH218" s="477"/>
      <c r="AI218" s="477"/>
      <c r="AJ218" s="478"/>
      <c r="AK218" s="303"/>
      <c r="AL218" s="476"/>
      <c r="AM218" s="477"/>
      <c r="AN218" s="477"/>
      <c r="AO218" s="477"/>
      <c r="AP218" s="477"/>
      <c r="AQ218" s="477"/>
      <c r="AR218" s="477"/>
      <c r="AS218" s="477"/>
      <c r="AT218" s="477"/>
      <c r="AU218" s="477"/>
      <c r="AV218" s="477"/>
      <c r="AW218" s="477"/>
      <c r="AX218" s="477"/>
      <c r="AY218" s="477"/>
      <c r="AZ218" s="477"/>
      <c r="BA218" s="477"/>
      <c r="BB218" s="477"/>
      <c r="BC218" s="477"/>
      <c r="BD218" s="477"/>
      <c r="BE218" s="477"/>
      <c r="BF218" s="477"/>
      <c r="BG218" s="477"/>
      <c r="BH218" s="477"/>
      <c r="BI218" s="477"/>
      <c r="BJ218" s="477"/>
      <c r="BK218" s="477"/>
      <c r="BL218" s="477"/>
      <c r="BM218" s="477"/>
      <c r="BN218" s="477"/>
      <c r="BO218" s="477"/>
      <c r="BP218" s="477"/>
      <c r="BQ218" s="477"/>
      <c r="BR218" s="477"/>
      <c r="BS218" s="477"/>
      <c r="BT218" s="477"/>
      <c r="BU218" s="477"/>
      <c r="BV218" s="478"/>
      <c r="BW218" s="303"/>
      <c r="BX218" s="303"/>
    </row>
    <row r="219" spans="1:76" ht="15.75" thickBot="1">
      <c r="A219" s="303"/>
      <c r="B219" s="473"/>
      <c r="C219" s="474"/>
      <c r="D219" s="474"/>
      <c r="E219" s="474"/>
      <c r="F219" s="474"/>
      <c r="G219" s="474"/>
      <c r="H219" s="474"/>
      <c r="I219" s="474"/>
      <c r="J219" s="474"/>
      <c r="K219" s="474"/>
      <c r="L219" s="474"/>
      <c r="M219" s="474"/>
      <c r="N219" s="474"/>
      <c r="O219" s="474"/>
      <c r="P219" s="474"/>
      <c r="Q219" s="474"/>
      <c r="R219" s="474"/>
      <c r="S219" s="474"/>
      <c r="T219" s="474"/>
      <c r="U219" s="474"/>
      <c r="V219" s="474"/>
      <c r="W219" s="474"/>
      <c r="X219" s="474"/>
      <c r="Y219" s="474"/>
      <c r="Z219" s="474"/>
      <c r="AA219" s="474"/>
      <c r="AB219" s="474"/>
      <c r="AC219" s="474"/>
      <c r="AD219" s="474"/>
      <c r="AE219" s="474"/>
      <c r="AF219" s="474"/>
      <c r="AG219" s="474"/>
      <c r="AH219" s="474"/>
      <c r="AI219" s="474"/>
      <c r="AJ219" s="475"/>
      <c r="AK219" s="303"/>
      <c r="AL219" s="473"/>
      <c r="AM219" s="474"/>
      <c r="AN219" s="474"/>
      <c r="AO219" s="474"/>
      <c r="AP219" s="474"/>
      <c r="AQ219" s="474"/>
      <c r="AR219" s="474"/>
      <c r="AS219" s="474"/>
      <c r="AT219" s="474"/>
      <c r="AU219" s="474"/>
      <c r="AV219" s="474"/>
      <c r="AW219" s="474"/>
      <c r="AX219" s="474"/>
      <c r="AY219" s="474"/>
      <c r="AZ219" s="474"/>
      <c r="BA219" s="474"/>
      <c r="BB219" s="474"/>
      <c r="BC219" s="474"/>
      <c r="BD219" s="474"/>
      <c r="BE219" s="474"/>
      <c r="BF219" s="474"/>
      <c r="BG219" s="474"/>
      <c r="BH219" s="474"/>
      <c r="BI219" s="474"/>
      <c r="BJ219" s="474"/>
      <c r="BK219" s="474"/>
      <c r="BL219" s="474"/>
      <c r="BM219" s="474"/>
      <c r="BN219" s="474"/>
      <c r="BO219" s="474"/>
      <c r="BP219" s="474"/>
      <c r="BQ219" s="474"/>
      <c r="BR219" s="474"/>
      <c r="BS219" s="474"/>
      <c r="BT219" s="474"/>
      <c r="BU219" s="474"/>
      <c r="BV219" s="475"/>
      <c r="BW219" s="303"/>
      <c r="BX219" s="303"/>
    </row>
    <row r="220" spans="1:76" ht="15.75" thickBot="1">
      <c r="A220" s="303"/>
      <c r="B220" s="473"/>
      <c r="C220" s="474"/>
      <c r="D220" s="474"/>
      <c r="E220" s="474"/>
      <c r="F220" s="474"/>
      <c r="G220" s="474"/>
      <c r="H220" s="474"/>
      <c r="I220" s="474"/>
      <c r="J220" s="474"/>
      <c r="K220" s="474"/>
      <c r="L220" s="474"/>
      <c r="M220" s="474"/>
      <c r="N220" s="474"/>
      <c r="O220" s="474"/>
      <c r="P220" s="474"/>
      <c r="Q220" s="474"/>
      <c r="R220" s="474"/>
      <c r="S220" s="474"/>
      <c r="T220" s="474"/>
      <c r="U220" s="474"/>
      <c r="V220" s="474"/>
      <c r="W220" s="474"/>
      <c r="X220" s="474"/>
      <c r="Y220" s="474"/>
      <c r="Z220" s="474"/>
      <c r="AA220" s="474"/>
      <c r="AB220" s="474"/>
      <c r="AC220" s="474"/>
      <c r="AD220" s="474"/>
      <c r="AE220" s="474"/>
      <c r="AF220" s="474"/>
      <c r="AG220" s="474"/>
      <c r="AH220" s="474"/>
      <c r="AI220" s="474"/>
      <c r="AJ220" s="475"/>
      <c r="AK220" s="303"/>
      <c r="AL220" s="473"/>
      <c r="AM220" s="474"/>
      <c r="AN220" s="474"/>
      <c r="AO220" s="474"/>
      <c r="AP220" s="474"/>
      <c r="AQ220" s="474"/>
      <c r="AR220" s="474"/>
      <c r="AS220" s="474"/>
      <c r="AT220" s="474"/>
      <c r="AU220" s="474"/>
      <c r="AV220" s="474"/>
      <c r="AW220" s="474"/>
      <c r="AX220" s="474"/>
      <c r="AY220" s="474"/>
      <c r="AZ220" s="474"/>
      <c r="BA220" s="474"/>
      <c r="BB220" s="474"/>
      <c r="BC220" s="474"/>
      <c r="BD220" s="474"/>
      <c r="BE220" s="474"/>
      <c r="BF220" s="474"/>
      <c r="BG220" s="474"/>
      <c r="BH220" s="474"/>
      <c r="BI220" s="474"/>
      <c r="BJ220" s="474"/>
      <c r="BK220" s="474"/>
      <c r="BL220" s="474"/>
      <c r="BM220" s="474"/>
      <c r="BN220" s="474"/>
      <c r="BO220" s="474"/>
      <c r="BP220" s="474"/>
      <c r="BQ220" s="474"/>
      <c r="BR220" s="474"/>
      <c r="BS220" s="474"/>
      <c r="BT220" s="474"/>
      <c r="BU220" s="474"/>
      <c r="BV220" s="475"/>
      <c r="BW220" s="303"/>
      <c r="BX220" s="303"/>
    </row>
    <row r="221" spans="1:76" ht="15.75" thickBot="1">
      <c r="A221" s="303"/>
      <c r="B221" s="473"/>
      <c r="C221" s="474"/>
      <c r="D221" s="474"/>
      <c r="E221" s="474"/>
      <c r="F221" s="474"/>
      <c r="G221" s="474"/>
      <c r="H221" s="474"/>
      <c r="I221" s="474"/>
      <c r="J221" s="474"/>
      <c r="K221" s="474"/>
      <c r="L221" s="474"/>
      <c r="M221" s="474"/>
      <c r="N221" s="474"/>
      <c r="O221" s="474"/>
      <c r="P221" s="474"/>
      <c r="Q221" s="474"/>
      <c r="R221" s="474"/>
      <c r="S221" s="474"/>
      <c r="T221" s="474"/>
      <c r="U221" s="474"/>
      <c r="V221" s="474"/>
      <c r="W221" s="474"/>
      <c r="X221" s="474"/>
      <c r="Y221" s="474"/>
      <c r="Z221" s="474"/>
      <c r="AA221" s="474"/>
      <c r="AB221" s="474"/>
      <c r="AC221" s="474"/>
      <c r="AD221" s="474"/>
      <c r="AE221" s="474"/>
      <c r="AF221" s="474"/>
      <c r="AG221" s="474"/>
      <c r="AH221" s="474"/>
      <c r="AI221" s="474"/>
      <c r="AJ221" s="475"/>
      <c r="AK221" s="303"/>
      <c r="AL221" s="473"/>
      <c r="AM221" s="474"/>
      <c r="AN221" s="474"/>
      <c r="AO221" s="474"/>
      <c r="AP221" s="474"/>
      <c r="AQ221" s="474"/>
      <c r="AR221" s="474"/>
      <c r="AS221" s="474"/>
      <c r="AT221" s="474"/>
      <c r="AU221" s="474"/>
      <c r="AV221" s="474"/>
      <c r="AW221" s="474"/>
      <c r="AX221" s="474"/>
      <c r="AY221" s="474"/>
      <c r="AZ221" s="474"/>
      <c r="BA221" s="474"/>
      <c r="BB221" s="474"/>
      <c r="BC221" s="474"/>
      <c r="BD221" s="474"/>
      <c r="BE221" s="474"/>
      <c r="BF221" s="474"/>
      <c r="BG221" s="474"/>
      <c r="BH221" s="474"/>
      <c r="BI221" s="474"/>
      <c r="BJ221" s="474"/>
      <c r="BK221" s="474"/>
      <c r="BL221" s="474"/>
      <c r="BM221" s="474"/>
      <c r="BN221" s="474"/>
      <c r="BO221" s="474"/>
      <c r="BP221" s="474"/>
      <c r="BQ221" s="474"/>
      <c r="BR221" s="474"/>
      <c r="BS221" s="474"/>
      <c r="BT221" s="474"/>
      <c r="BU221" s="474"/>
      <c r="BV221" s="475"/>
      <c r="BW221" s="303"/>
      <c r="BX221" s="303"/>
    </row>
    <row r="222" spans="1:76" ht="15.75" thickBot="1">
      <c r="A222" s="303"/>
      <c r="B222" s="473"/>
      <c r="C222" s="474"/>
      <c r="D222" s="474"/>
      <c r="E222" s="474"/>
      <c r="F222" s="474"/>
      <c r="G222" s="474"/>
      <c r="H222" s="474"/>
      <c r="I222" s="474"/>
      <c r="J222" s="474"/>
      <c r="K222" s="474"/>
      <c r="L222" s="474"/>
      <c r="M222" s="474"/>
      <c r="N222" s="474"/>
      <c r="O222" s="474"/>
      <c r="P222" s="474"/>
      <c r="Q222" s="474"/>
      <c r="R222" s="474"/>
      <c r="S222" s="474"/>
      <c r="T222" s="474"/>
      <c r="U222" s="474"/>
      <c r="V222" s="474"/>
      <c r="W222" s="474"/>
      <c r="X222" s="474"/>
      <c r="Y222" s="474"/>
      <c r="Z222" s="474"/>
      <c r="AA222" s="474"/>
      <c r="AB222" s="474"/>
      <c r="AC222" s="474"/>
      <c r="AD222" s="474"/>
      <c r="AE222" s="474"/>
      <c r="AF222" s="474"/>
      <c r="AG222" s="474"/>
      <c r="AH222" s="474"/>
      <c r="AI222" s="474"/>
      <c r="AJ222" s="475"/>
      <c r="AK222" s="303"/>
      <c r="AL222" s="473"/>
      <c r="AM222" s="474"/>
      <c r="AN222" s="474"/>
      <c r="AO222" s="474"/>
      <c r="AP222" s="474"/>
      <c r="AQ222" s="474"/>
      <c r="AR222" s="474"/>
      <c r="AS222" s="474"/>
      <c r="AT222" s="474"/>
      <c r="AU222" s="474"/>
      <c r="AV222" s="474"/>
      <c r="AW222" s="474"/>
      <c r="AX222" s="474"/>
      <c r="AY222" s="474"/>
      <c r="AZ222" s="474"/>
      <c r="BA222" s="474"/>
      <c r="BB222" s="474"/>
      <c r="BC222" s="474"/>
      <c r="BD222" s="474"/>
      <c r="BE222" s="474"/>
      <c r="BF222" s="474"/>
      <c r="BG222" s="474"/>
      <c r="BH222" s="474"/>
      <c r="BI222" s="474"/>
      <c r="BJ222" s="474"/>
      <c r="BK222" s="474"/>
      <c r="BL222" s="474"/>
      <c r="BM222" s="474"/>
      <c r="BN222" s="474"/>
      <c r="BO222" s="474"/>
      <c r="BP222" s="474"/>
      <c r="BQ222" s="474"/>
      <c r="BR222" s="474"/>
      <c r="BS222" s="474"/>
      <c r="BT222" s="474"/>
      <c r="BU222" s="474"/>
      <c r="BV222" s="475"/>
      <c r="BW222" s="303"/>
      <c r="BX222" s="303"/>
    </row>
    <row r="223" spans="1:76" ht="15.75" thickBot="1">
      <c r="A223" s="303"/>
      <c r="B223" s="473"/>
      <c r="C223" s="474"/>
      <c r="D223" s="474"/>
      <c r="E223" s="474"/>
      <c r="F223" s="474"/>
      <c r="G223" s="474"/>
      <c r="H223" s="474"/>
      <c r="I223" s="474"/>
      <c r="J223" s="474"/>
      <c r="K223" s="474"/>
      <c r="L223" s="474"/>
      <c r="M223" s="474"/>
      <c r="N223" s="474"/>
      <c r="O223" s="474"/>
      <c r="P223" s="474"/>
      <c r="Q223" s="474"/>
      <c r="R223" s="474"/>
      <c r="S223" s="474"/>
      <c r="T223" s="474"/>
      <c r="U223" s="474"/>
      <c r="V223" s="474"/>
      <c r="W223" s="474"/>
      <c r="X223" s="474"/>
      <c r="Y223" s="474"/>
      <c r="Z223" s="474"/>
      <c r="AA223" s="474"/>
      <c r="AB223" s="474"/>
      <c r="AC223" s="474"/>
      <c r="AD223" s="474"/>
      <c r="AE223" s="474"/>
      <c r="AF223" s="474"/>
      <c r="AG223" s="474"/>
      <c r="AH223" s="474"/>
      <c r="AI223" s="474"/>
      <c r="AJ223" s="475"/>
      <c r="AK223" s="303"/>
      <c r="AL223" s="473"/>
      <c r="AM223" s="474"/>
      <c r="AN223" s="474"/>
      <c r="AO223" s="474"/>
      <c r="AP223" s="474"/>
      <c r="AQ223" s="474"/>
      <c r="AR223" s="474"/>
      <c r="AS223" s="474"/>
      <c r="AT223" s="474"/>
      <c r="AU223" s="474"/>
      <c r="AV223" s="474"/>
      <c r="AW223" s="474"/>
      <c r="AX223" s="474"/>
      <c r="AY223" s="474"/>
      <c r="AZ223" s="474"/>
      <c r="BA223" s="474"/>
      <c r="BB223" s="474"/>
      <c r="BC223" s="474"/>
      <c r="BD223" s="474"/>
      <c r="BE223" s="474"/>
      <c r="BF223" s="474"/>
      <c r="BG223" s="474"/>
      <c r="BH223" s="474"/>
      <c r="BI223" s="474"/>
      <c r="BJ223" s="474"/>
      <c r="BK223" s="474"/>
      <c r="BL223" s="474"/>
      <c r="BM223" s="474"/>
      <c r="BN223" s="474"/>
      <c r="BO223" s="474"/>
      <c r="BP223" s="474"/>
      <c r="BQ223" s="474"/>
      <c r="BR223" s="474"/>
      <c r="BS223" s="474"/>
      <c r="BT223" s="474"/>
      <c r="BU223" s="474"/>
      <c r="BV223" s="475"/>
      <c r="BW223" s="303"/>
      <c r="BX223" s="303"/>
    </row>
    <row r="224" spans="1:76" ht="15.75" thickBot="1">
      <c r="A224" s="303"/>
      <c r="B224" s="473"/>
      <c r="C224" s="474"/>
      <c r="D224" s="474"/>
      <c r="E224" s="474"/>
      <c r="F224" s="474"/>
      <c r="G224" s="474"/>
      <c r="H224" s="474"/>
      <c r="I224" s="474"/>
      <c r="J224" s="474"/>
      <c r="K224" s="474"/>
      <c r="L224" s="474"/>
      <c r="M224" s="474"/>
      <c r="N224" s="474"/>
      <c r="O224" s="474"/>
      <c r="P224" s="474"/>
      <c r="Q224" s="474"/>
      <c r="R224" s="474"/>
      <c r="S224" s="474"/>
      <c r="T224" s="474"/>
      <c r="U224" s="474"/>
      <c r="V224" s="474"/>
      <c r="W224" s="474"/>
      <c r="X224" s="474"/>
      <c r="Y224" s="474"/>
      <c r="Z224" s="474"/>
      <c r="AA224" s="474"/>
      <c r="AB224" s="474"/>
      <c r="AC224" s="474"/>
      <c r="AD224" s="474"/>
      <c r="AE224" s="474"/>
      <c r="AF224" s="474"/>
      <c r="AG224" s="474"/>
      <c r="AH224" s="474"/>
      <c r="AI224" s="474"/>
      <c r="AJ224" s="475"/>
      <c r="AK224" s="303"/>
      <c r="AL224" s="473"/>
      <c r="AM224" s="474"/>
      <c r="AN224" s="474"/>
      <c r="AO224" s="474"/>
      <c r="AP224" s="474"/>
      <c r="AQ224" s="474"/>
      <c r="AR224" s="474"/>
      <c r="AS224" s="474"/>
      <c r="AT224" s="474"/>
      <c r="AU224" s="474"/>
      <c r="AV224" s="474"/>
      <c r="AW224" s="474"/>
      <c r="AX224" s="474"/>
      <c r="AY224" s="474"/>
      <c r="AZ224" s="474"/>
      <c r="BA224" s="474"/>
      <c r="BB224" s="474"/>
      <c r="BC224" s="474"/>
      <c r="BD224" s="474"/>
      <c r="BE224" s="474"/>
      <c r="BF224" s="474"/>
      <c r="BG224" s="474"/>
      <c r="BH224" s="474"/>
      <c r="BI224" s="474"/>
      <c r="BJ224" s="474"/>
      <c r="BK224" s="474"/>
      <c r="BL224" s="474"/>
      <c r="BM224" s="474"/>
      <c r="BN224" s="474"/>
      <c r="BO224" s="474"/>
      <c r="BP224" s="474"/>
      <c r="BQ224" s="474"/>
      <c r="BR224" s="474"/>
      <c r="BS224" s="474"/>
      <c r="BT224" s="474"/>
      <c r="BU224" s="474"/>
      <c r="BV224" s="475"/>
      <c r="BW224" s="303"/>
      <c r="BX224" s="303"/>
    </row>
    <row r="225" spans="1:76">
      <c r="A225" s="303"/>
      <c r="B225" s="456"/>
      <c r="C225" s="456"/>
      <c r="D225" s="456"/>
      <c r="E225" s="456"/>
      <c r="F225" s="456"/>
      <c r="G225" s="456"/>
      <c r="H225" s="456"/>
      <c r="I225" s="456"/>
      <c r="J225" s="456"/>
      <c r="K225" s="456"/>
      <c r="L225" s="456"/>
      <c r="M225" s="456"/>
      <c r="N225" s="456"/>
      <c r="O225" s="456"/>
      <c r="P225" s="456"/>
      <c r="Q225" s="456"/>
      <c r="R225" s="456"/>
      <c r="S225" s="456"/>
      <c r="T225" s="456"/>
      <c r="U225" s="456"/>
      <c r="V225" s="456"/>
      <c r="W225" s="456"/>
      <c r="X225" s="456"/>
      <c r="Y225" s="456"/>
      <c r="Z225" s="456"/>
      <c r="AA225" s="456"/>
      <c r="AB225" s="456"/>
      <c r="AC225" s="456"/>
      <c r="AD225" s="456"/>
      <c r="AE225" s="456"/>
      <c r="AF225" s="456"/>
      <c r="AG225" s="456"/>
      <c r="AH225" s="456"/>
      <c r="AI225" s="456"/>
      <c r="AJ225" s="456"/>
      <c r="AK225" s="303"/>
      <c r="AL225" s="456"/>
      <c r="AM225" s="456"/>
      <c r="AN225" s="456"/>
      <c r="AO225" s="456"/>
      <c r="AP225" s="456"/>
      <c r="AQ225" s="456"/>
      <c r="AR225" s="456"/>
      <c r="AS225" s="456"/>
      <c r="AT225" s="456"/>
      <c r="AU225" s="456"/>
      <c r="AV225" s="456"/>
      <c r="AW225" s="456"/>
      <c r="AX225" s="456"/>
      <c r="AY225" s="456"/>
      <c r="AZ225" s="456"/>
      <c r="BA225" s="456"/>
      <c r="BB225" s="456"/>
      <c r="BC225" s="456"/>
      <c r="BD225" s="456"/>
      <c r="BE225" s="456"/>
      <c r="BF225" s="456"/>
      <c r="BG225" s="456"/>
      <c r="BH225" s="456"/>
      <c r="BI225" s="456"/>
      <c r="BJ225" s="456"/>
      <c r="BK225" s="456"/>
      <c r="BL225" s="456"/>
      <c r="BM225" s="456"/>
      <c r="BN225" s="456"/>
      <c r="BO225" s="456"/>
      <c r="BP225" s="456"/>
      <c r="BQ225" s="456"/>
      <c r="BR225" s="456"/>
      <c r="BS225" s="456"/>
      <c r="BT225" s="456"/>
      <c r="BU225" s="456"/>
      <c r="BV225" s="456"/>
      <c r="BW225" s="303"/>
      <c r="BX225" s="303"/>
    </row>
    <row r="226" spans="1:76">
      <c r="A226" s="303"/>
      <c r="B226" s="303"/>
      <c r="C226" s="303"/>
      <c r="D226" s="303"/>
      <c r="E226" s="303"/>
      <c r="F226" s="303"/>
      <c r="G226" s="303"/>
      <c r="H226" s="303"/>
      <c r="I226" s="303"/>
      <c r="J226" s="303"/>
      <c r="K226" s="303"/>
      <c r="L226" s="303"/>
      <c r="M226" s="303"/>
      <c r="N226" s="303"/>
      <c r="O226" s="303"/>
      <c r="P226" s="303"/>
      <c r="Q226" s="303"/>
      <c r="R226" s="303"/>
      <c r="S226" s="303"/>
      <c r="T226" s="303"/>
      <c r="U226" s="303"/>
      <c r="V226" s="303"/>
      <c r="W226" s="303"/>
      <c r="X226" s="303"/>
      <c r="Y226" s="303"/>
      <c r="Z226" s="303"/>
      <c r="AA226" s="303"/>
      <c r="AB226" s="303"/>
      <c r="AC226" s="303"/>
      <c r="AD226" s="303"/>
      <c r="AE226" s="303"/>
      <c r="AF226" s="303"/>
      <c r="AG226" s="303"/>
      <c r="AH226" s="303"/>
      <c r="AI226" s="303"/>
      <c r="AJ226" s="303"/>
      <c r="AK226" s="303"/>
      <c r="AL226" s="303"/>
      <c r="AM226" s="303"/>
      <c r="AN226" s="303"/>
      <c r="AO226" s="303"/>
      <c r="AP226" s="303"/>
      <c r="AQ226" s="303"/>
      <c r="AR226" s="303"/>
      <c r="AS226" s="303"/>
      <c r="AT226" s="303"/>
      <c r="AU226" s="303"/>
      <c r="AV226" s="303"/>
      <c r="AW226" s="303"/>
      <c r="AX226" s="303"/>
      <c r="AY226" s="303"/>
      <c r="AZ226" s="303"/>
      <c r="BA226" s="303"/>
      <c r="BB226" s="303"/>
      <c r="BC226" s="303"/>
      <c r="BD226" s="303"/>
      <c r="BE226" s="303"/>
      <c r="BF226" s="303"/>
      <c r="BG226" s="303"/>
      <c r="BH226" s="303"/>
      <c r="BI226" s="303"/>
      <c r="BJ226" s="303"/>
      <c r="BK226" s="303"/>
      <c r="BL226" s="303"/>
      <c r="BM226" s="303"/>
      <c r="BN226" s="303"/>
      <c r="BO226" s="303"/>
      <c r="BP226" s="303"/>
      <c r="BQ226" s="303"/>
      <c r="BR226" s="303"/>
      <c r="BS226" s="303"/>
      <c r="BT226" s="303"/>
      <c r="BU226" s="303"/>
      <c r="BV226" s="303"/>
      <c r="BW226" s="303"/>
      <c r="BX226" s="303"/>
    </row>
    <row r="227" spans="1:76" ht="15.75" thickBot="1">
      <c r="A227" s="303"/>
      <c r="B227" s="303"/>
      <c r="C227" s="303"/>
      <c r="D227" s="303"/>
      <c r="E227" s="303"/>
      <c r="F227" s="303"/>
      <c r="G227" s="303"/>
      <c r="H227" s="303"/>
      <c r="I227" s="303"/>
      <c r="J227" s="303"/>
      <c r="K227" s="303"/>
      <c r="L227" s="303"/>
      <c r="M227" s="464"/>
      <c r="N227" s="464"/>
      <c r="O227" s="464"/>
      <c r="P227" s="464"/>
      <c r="Q227" s="464"/>
      <c r="R227" s="464"/>
      <c r="S227" s="464"/>
      <c r="T227" s="464"/>
      <c r="U227" s="464"/>
      <c r="V227" s="464"/>
      <c r="W227" s="464"/>
      <c r="X227" s="464"/>
      <c r="Y227" s="464"/>
      <c r="Z227" s="464"/>
      <c r="AA227" s="464"/>
      <c r="AB227" s="464"/>
      <c r="AC227" s="464"/>
      <c r="AD227" s="464"/>
      <c r="AE227" s="464"/>
      <c r="AF227" s="464"/>
      <c r="AG227" s="464"/>
      <c r="AH227" s="464"/>
      <c r="AI227" s="464"/>
      <c r="AJ227" s="465" t="s">
        <v>1835</v>
      </c>
      <c r="AK227" s="465"/>
      <c r="AL227" s="465"/>
      <c r="AM227" s="465"/>
      <c r="AN227" s="465"/>
      <c r="AO227" s="466"/>
      <c r="AP227" s="466"/>
      <c r="AQ227" s="466"/>
      <c r="AR227" s="466"/>
      <c r="AS227" s="466"/>
      <c r="AT227" s="466"/>
      <c r="AU227" s="466"/>
      <c r="AV227" s="466"/>
      <c r="AW227" s="466"/>
      <c r="AX227" s="466"/>
      <c r="AY227" s="466"/>
      <c r="AZ227" s="466"/>
      <c r="BA227" s="466"/>
      <c r="BB227" s="466"/>
      <c r="BC227" s="466"/>
      <c r="BD227" s="465" t="s">
        <v>1834</v>
      </c>
      <c r="BE227" s="465"/>
      <c r="BF227" s="464"/>
      <c r="BG227" s="464"/>
      <c r="BH227" s="464"/>
      <c r="BI227" s="464"/>
      <c r="BJ227" s="464"/>
      <c r="BK227" s="464"/>
      <c r="BL227" s="464"/>
      <c r="BM227" s="303"/>
      <c r="BN227" s="303"/>
      <c r="BO227" s="303"/>
      <c r="BP227" s="303"/>
      <c r="BQ227" s="303"/>
      <c r="BR227" s="303"/>
      <c r="BS227" s="303"/>
      <c r="BT227" s="303"/>
      <c r="BU227" s="303"/>
      <c r="BV227" s="303"/>
      <c r="BW227" s="303"/>
      <c r="BX227" s="303"/>
    </row>
    <row r="228" spans="1:76">
      <c r="A228" s="303"/>
      <c r="B228" s="303"/>
      <c r="C228" s="303"/>
      <c r="D228" s="303"/>
      <c r="E228" s="303"/>
      <c r="F228" s="303"/>
      <c r="G228" s="303"/>
      <c r="H228" s="303"/>
      <c r="I228" s="303"/>
      <c r="J228" s="303"/>
      <c r="K228" s="303"/>
      <c r="L228" s="303"/>
      <c r="M228" s="303"/>
      <c r="N228" s="303"/>
      <c r="O228" s="303"/>
      <c r="P228" s="303"/>
      <c r="Q228" s="303"/>
      <c r="R228" s="303"/>
      <c r="S228" s="303"/>
      <c r="T228" s="303"/>
      <c r="U228" s="303"/>
      <c r="V228" s="303"/>
      <c r="W228" s="303"/>
      <c r="X228" s="303"/>
      <c r="Y228" s="303"/>
      <c r="Z228" s="303"/>
      <c r="AA228" s="303"/>
      <c r="AB228" s="303"/>
      <c r="AC228" s="303"/>
      <c r="AD228" s="303"/>
      <c r="AE228" s="303"/>
      <c r="AF228" s="303"/>
      <c r="AG228" s="303"/>
      <c r="AH228" s="303"/>
      <c r="AI228" s="303"/>
      <c r="AJ228" s="303"/>
      <c r="AK228" s="303"/>
      <c r="AL228" s="303"/>
      <c r="AM228" s="303"/>
      <c r="AN228" s="303"/>
      <c r="AO228" s="303"/>
      <c r="AP228" s="303"/>
      <c r="AQ228" s="303"/>
      <c r="AR228" s="303"/>
      <c r="AS228" s="303"/>
      <c r="AT228" s="303"/>
      <c r="AU228" s="303"/>
      <c r="AV228" s="303"/>
      <c r="AW228" s="303"/>
      <c r="AX228" s="303"/>
      <c r="AY228" s="303"/>
      <c r="AZ228" s="303"/>
      <c r="BA228" s="303"/>
      <c r="BB228" s="303"/>
      <c r="BC228" s="303"/>
      <c r="BD228" s="303"/>
      <c r="BE228" s="303"/>
      <c r="BF228" s="303"/>
      <c r="BG228" s="303"/>
      <c r="BH228" s="303"/>
      <c r="BI228" s="303"/>
      <c r="BJ228" s="303"/>
      <c r="BK228" s="303"/>
      <c r="BL228" s="303"/>
      <c r="BM228" s="303"/>
      <c r="BN228" s="303"/>
      <c r="BO228" s="303"/>
      <c r="BP228" s="303"/>
      <c r="BQ228" s="303"/>
      <c r="BR228" s="303"/>
      <c r="BS228" s="303"/>
      <c r="BT228" s="303"/>
      <c r="BU228" s="303"/>
      <c r="BV228" s="303"/>
      <c r="BW228" s="303"/>
      <c r="BX228" s="303"/>
    </row>
    <row r="229" spans="1:76" hidden="1">
      <c r="A229" s="303"/>
      <c r="B229" s="303"/>
      <c r="C229" s="303"/>
      <c r="D229" s="303"/>
      <c r="E229" s="303"/>
      <c r="F229" s="303"/>
      <c r="G229" s="303"/>
      <c r="H229" s="303"/>
      <c r="I229" s="303"/>
      <c r="J229" s="303"/>
      <c r="K229" s="303"/>
      <c r="L229" s="303"/>
      <c r="M229" s="303"/>
      <c r="N229" s="303"/>
      <c r="O229" s="303"/>
      <c r="P229" s="303"/>
      <c r="Q229" s="303"/>
      <c r="R229" s="303"/>
      <c r="S229" s="303"/>
      <c r="T229" s="303"/>
      <c r="U229" s="303"/>
      <c r="V229" s="303"/>
      <c r="W229" s="303"/>
      <c r="X229" s="303"/>
      <c r="Y229" s="303"/>
      <c r="Z229" s="303"/>
      <c r="AA229" s="303"/>
      <c r="AB229" s="303"/>
      <c r="AC229" s="303"/>
      <c r="AD229" s="303"/>
      <c r="AE229" s="303"/>
      <c r="AF229" s="303"/>
      <c r="AG229" s="303"/>
      <c r="AH229" s="303"/>
      <c r="AI229" s="303"/>
      <c r="AJ229" s="303"/>
      <c r="AK229" s="303"/>
      <c r="AL229" s="303"/>
      <c r="AM229" s="303"/>
      <c r="AN229" s="303"/>
      <c r="AO229" s="303"/>
      <c r="AP229" s="303"/>
      <c r="AQ229" s="303"/>
      <c r="AR229" s="303"/>
      <c r="AS229" s="303"/>
      <c r="AT229" s="303"/>
      <c r="AU229" s="303"/>
      <c r="AV229" s="303"/>
      <c r="AW229" s="303"/>
      <c r="AX229" s="303"/>
      <c r="AY229" s="303"/>
      <c r="AZ229" s="303"/>
      <c r="BA229" s="303"/>
      <c r="BB229" s="303"/>
      <c r="BC229" s="303"/>
      <c r="BD229" s="303"/>
      <c r="BE229" s="303"/>
      <c r="BF229" s="303"/>
      <c r="BG229" s="303"/>
      <c r="BH229" s="303"/>
      <c r="BI229" s="303"/>
      <c r="BJ229" s="303"/>
      <c r="BK229" s="303"/>
      <c r="BL229" s="303"/>
      <c r="BM229" s="303"/>
      <c r="BN229" s="303"/>
      <c r="BO229" s="303"/>
      <c r="BP229" s="303"/>
      <c r="BQ229" s="303"/>
      <c r="BR229" s="303"/>
      <c r="BS229" s="303"/>
      <c r="BT229" s="303"/>
      <c r="BU229" s="303"/>
      <c r="BV229" s="303"/>
      <c r="BW229" s="303"/>
      <c r="BX229" s="303"/>
    </row>
  </sheetData>
  <sheetProtection password="D38D" sheet="1" objects="1" scenarios="1"/>
  <mergeCells count="115">
    <mergeCell ref="AP17:AU17"/>
    <mergeCell ref="F21:N21"/>
    <mergeCell ref="AF21:AM21"/>
    <mergeCell ref="G23:N23"/>
    <mergeCell ref="AF23:AM23"/>
    <mergeCell ref="D37:W39"/>
    <mergeCell ref="H4:L4"/>
    <mergeCell ref="M13:Q13"/>
    <mergeCell ref="BN1:BV1"/>
    <mergeCell ref="BN2:BV2"/>
    <mergeCell ref="Z4:BV4"/>
    <mergeCell ref="N6:BV6"/>
    <mergeCell ref="AX13:AY13"/>
    <mergeCell ref="B89:S96"/>
    <mergeCell ref="B153:S160"/>
    <mergeCell ref="T121:V124"/>
    <mergeCell ref="T97:V100"/>
    <mergeCell ref="T89:V92"/>
    <mergeCell ref="T113:V116"/>
    <mergeCell ref="T157:V160"/>
    <mergeCell ref="T105:V108"/>
    <mergeCell ref="AS15:AU15"/>
    <mergeCell ref="C46:BV49"/>
    <mergeCell ref="AJ31:AL31"/>
    <mergeCell ref="B33:Y33"/>
    <mergeCell ref="AJ33:AL33"/>
    <mergeCell ref="AV39:AX39"/>
    <mergeCell ref="AV37:AX37"/>
    <mergeCell ref="AV35:AX35"/>
    <mergeCell ref="M17:T17"/>
    <mergeCell ref="BB81:BV83"/>
    <mergeCell ref="B88:S88"/>
    <mergeCell ref="T88:V88"/>
    <mergeCell ref="W88:BA88"/>
    <mergeCell ref="BB88:BW88"/>
    <mergeCell ref="C43:BV45"/>
    <mergeCell ref="C50:BV52"/>
    <mergeCell ref="AB67:AD67"/>
    <mergeCell ref="B35:Y35"/>
    <mergeCell ref="AJ35:AL35"/>
    <mergeCell ref="BB71:BV74"/>
    <mergeCell ref="BB75:BV77"/>
    <mergeCell ref="BB78:BV80"/>
    <mergeCell ref="C53:BV55"/>
    <mergeCell ref="C56:BV58"/>
    <mergeCell ref="F65:X66"/>
    <mergeCell ref="AD65:AV66"/>
    <mergeCell ref="BB65:BV66"/>
    <mergeCell ref="D67:F67"/>
    <mergeCell ref="BB67:BV70"/>
    <mergeCell ref="BB97:BW100"/>
    <mergeCell ref="T101:V104"/>
    <mergeCell ref="W101:BA104"/>
    <mergeCell ref="BB101:BW104"/>
    <mergeCell ref="W89:BA92"/>
    <mergeCell ref="BB89:BW92"/>
    <mergeCell ref="T93:V96"/>
    <mergeCell ref="W93:BA96"/>
    <mergeCell ref="BB93:BW96"/>
    <mergeCell ref="W97:BA100"/>
    <mergeCell ref="W145:BA148"/>
    <mergeCell ref="BB145:BW148"/>
    <mergeCell ref="W109:BA112"/>
    <mergeCell ref="T109:V112"/>
    <mergeCell ref="BB109:BW112"/>
    <mergeCell ref="BB125:BW128"/>
    <mergeCell ref="T133:V136"/>
    <mergeCell ref="BB133:BW136"/>
    <mergeCell ref="BB121:BW124"/>
    <mergeCell ref="T117:V120"/>
    <mergeCell ref="BB117:BW120"/>
    <mergeCell ref="T129:V132"/>
    <mergeCell ref="BB129:BW132"/>
    <mergeCell ref="T125:V128"/>
    <mergeCell ref="W117:BA140"/>
    <mergeCell ref="W113:BA116"/>
    <mergeCell ref="B165:BV169"/>
    <mergeCell ref="B170:BV174"/>
    <mergeCell ref="B175:BV179"/>
    <mergeCell ref="B180:BV184"/>
    <mergeCell ref="B185:BV189"/>
    <mergeCell ref="W105:BA108"/>
    <mergeCell ref="BB105:BW108"/>
    <mergeCell ref="B97:S108"/>
    <mergeCell ref="T141:V144"/>
    <mergeCell ref="W141:BA144"/>
    <mergeCell ref="BB141:BW144"/>
    <mergeCell ref="B109:S152"/>
    <mergeCell ref="BB157:BW160"/>
    <mergeCell ref="BB153:BW156"/>
    <mergeCell ref="T153:V156"/>
    <mergeCell ref="W153:BA156"/>
    <mergeCell ref="BB113:BW116"/>
    <mergeCell ref="T137:V140"/>
    <mergeCell ref="BB137:BW140"/>
    <mergeCell ref="W157:BA160"/>
    <mergeCell ref="T149:V152"/>
    <mergeCell ref="W149:BA152"/>
    <mergeCell ref="BB149:BW152"/>
    <mergeCell ref="T145:V148"/>
    <mergeCell ref="B190:BV194"/>
    <mergeCell ref="M227:AI227"/>
    <mergeCell ref="AJ227:AN227"/>
    <mergeCell ref="AO227:BC227"/>
    <mergeCell ref="BD227:BE227"/>
    <mergeCell ref="BF227:BL227"/>
    <mergeCell ref="B195:BV199"/>
    <mergeCell ref="B200:BV204"/>
    <mergeCell ref="B207:BV212"/>
    <mergeCell ref="B219:AJ224"/>
    <mergeCell ref="AL219:BV224"/>
    <mergeCell ref="B217:AJ218"/>
    <mergeCell ref="AL217:BV218"/>
    <mergeCell ref="B216:AJ216"/>
    <mergeCell ref="AL216:BV216"/>
  </mergeCells>
  <conditionalFormatting sqref="BT13:BT15 AB78:AB79 D78:D79 AB75:AB76 D71:D73 AB71:AB73 AB67:AB69 D65 AZ65 AB65 BJ13:BJ15 AJ37 AJ39 BF23 BF25 BV35 BV37 BV33 BV39 BV23 AN11 X27 X25 X31 AZ67:AZ69 AZ71:AZ73 AZ75:AZ76 AZ78:AZ79 AZ81:AZ82 AN13:AN15 X29">
    <cfRule type="cellIs" dxfId="158" priority="2" stopIfTrue="1" operator="equal">
      <formula>1</formula>
    </cfRule>
  </conditionalFormatting>
  <dataValidations count="73">
    <dataValidation type="list" allowBlank="1" showInputMessage="1" showErrorMessage="1" sqref="B65503:V65542 ST65503:TN65542 ACP65503:ADJ65542 AML65503:ANF65542 AWH65503:AXB65542 BGD65503:BGX65542 BPZ65503:BQT65542 BZV65503:CAP65542 CJR65503:CKL65542 CTN65503:CUH65542 DDJ65503:DED65542 DNF65503:DNZ65542 DXB65503:DXV65542 EGX65503:EHR65542 EQT65503:ERN65542 FAP65503:FBJ65542 FKL65503:FLF65542 FUH65503:FVB65542 GED65503:GEX65542 GNZ65503:GOT65542 GXV65503:GYP65542 HHR65503:HIL65542 HRN65503:HSH65542 IBJ65503:ICD65542 ILF65503:ILZ65542 IVB65503:IVV65542 JEX65503:JFR65542 JOT65503:JPN65542 JYP65503:JZJ65542 KIL65503:KJF65542 KSH65503:KTB65542 LCD65503:LCX65542 LLZ65503:LMT65542 LVV65503:LWP65542 MFR65503:MGL65542 MPN65503:MQH65542 MZJ65503:NAD65542 NJF65503:NJZ65542 NTB65503:NTV65542 OCX65503:ODR65542 OMT65503:ONN65542 OWP65503:OXJ65542 PGL65503:PHF65542 PQH65503:PRB65542 QAD65503:QAX65542 QJZ65503:QKT65542 QTV65503:QUP65542 RDR65503:REL65542 RNN65503:ROH65542 RXJ65503:RYD65542 SHF65503:SHZ65542 SRB65503:SRV65542 TAX65503:TBR65542 TKT65503:TLN65542 TUP65503:TVJ65542 UEL65503:UFF65542 UOH65503:UPB65542 UYD65503:UYX65542 VHZ65503:VIT65542 VRV65503:VSP65542 WBR65503:WCL65542 WLN65503:WMH65542 WVJ65503:WWD65542 B131039:V131078 IX131039:JR131078 ST131039:TN131078 ACP131039:ADJ131078 AML131039:ANF131078 AWH131039:AXB131078 BGD131039:BGX131078 BPZ131039:BQT131078 BZV131039:CAP131078 CJR131039:CKL131078 CTN131039:CUH131078 DDJ131039:DED131078 DNF131039:DNZ131078 DXB131039:DXV131078 EGX131039:EHR131078 EQT131039:ERN131078 FAP131039:FBJ131078 FKL131039:FLF131078 FUH131039:FVB131078 GED131039:GEX131078 GNZ131039:GOT131078 GXV131039:GYP131078 HHR131039:HIL131078 HRN131039:HSH131078 IBJ131039:ICD131078 ILF131039:ILZ131078 IVB131039:IVV131078 JEX131039:JFR131078 JOT131039:JPN131078 JYP131039:JZJ131078 KIL131039:KJF131078 KSH131039:KTB131078 LCD131039:LCX131078 LLZ131039:LMT131078 LVV131039:LWP131078 MFR131039:MGL131078 MPN131039:MQH131078 MZJ131039:NAD131078 NJF131039:NJZ131078 NTB131039:NTV131078 OCX131039:ODR131078 OMT131039:ONN131078 OWP131039:OXJ131078 PGL131039:PHF131078 PQH131039:PRB131078 QAD131039:QAX131078 QJZ131039:QKT131078 QTV131039:QUP131078 RDR131039:REL131078 RNN131039:ROH131078 RXJ131039:RYD131078 SHF131039:SHZ131078 SRB131039:SRV131078 TAX131039:TBR131078 TKT131039:TLN131078 TUP131039:TVJ131078 UEL131039:UFF131078 UOH131039:UPB131078 UYD131039:UYX131078 VHZ131039:VIT131078 VRV131039:VSP131078 WBR131039:WCL131078 WLN131039:WMH131078 WVJ131039:WWD131078 B196575:V196614 IX196575:JR196614 ST196575:TN196614 ACP196575:ADJ196614 AML196575:ANF196614 AWH196575:AXB196614 BGD196575:BGX196614 BPZ196575:BQT196614 BZV196575:CAP196614 CJR196575:CKL196614 CTN196575:CUH196614 DDJ196575:DED196614 DNF196575:DNZ196614 DXB196575:DXV196614 EGX196575:EHR196614 EQT196575:ERN196614 FAP196575:FBJ196614 FKL196575:FLF196614 FUH196575:FVB196614 GED196575:GEX196614 GNZ196575:GOT196614 GXV196575:GYP196614 HHR196575:HIL196614 HRN196575:HSH196614 IBJ196575:ICD196614 ILF196575:ILZ196614 IVB196575:IVV196614 JEX196575:JFR196614 JOT196575:JPN196614 JYP196575:JZJ196614 KIL196575:KJF196614 KSH196575:KTB196614 LCD196575:LCX196614 LLZ196575:LMT196614 LVV196575:LWP196614 MFR196575:MGL196614 MPN196575:MQH196614 MZJ196575:NAD196614 NJF196575:NJZ196614 NTB196575:NTV196614 OCX196575:ODR196614 OMT196575:ONN196614 OWP196575:OXJ196614 PGL196575:PHF196614 PQH196575:PRB196614 QAD196575:QAX196614 QJZ196575:QKT196614 QTV196575:QUP196614 RDR196575:REL196614 RNN196575:ROH196614 RXJ196575:RYD196614 SHF196575:SHZ196614 SRB196575:SRV196614 TAX196575:TBR196614 TKT196575:TLN196614 TUP196575:TVJ196614 UEL196575:UFF196614 UOH196575:UPB196614 UYD196575:UYX196614 VHZ196575:VIT196614 VRV196575:VSP196614 WBR196575:WCL196614 WLN196575:WMH196614 WVJ196575:WWD196614 B262111:V262150 IX262111:JR262150 ST262111:TN262150 ACP262111:ADJ262150 AML262111:ANF262150 AWH262111:AXB262150 BGD262111:BGX262150 BPZ262111:BQT262150 BZV262111:CAP262150 CJR262111:CKL262150 CTN262111:CUH262150 DDJ262111:DED262150 DNF262111:DNZ262150 DXB262111:DXV262150 EGX262111:EHR262150 EQT262111:ERN262150 FAP262111:FBJ262150 FKL262111:FLF262150 FUH262111:FVB262150 GED262111:GEX262150 GNZ262111:GOT262150 GXV262111:GYP262150 HHR262111:HIL262150 HRN262111:HSH262150 IBJ262111:ICD262150 ILF262111:ILZ262150 IVB262111:IVV262150 JEX262111:JFR262150 JOT262111:JPN262150 JYP262111:JZJ262150 KIL262111:KJF262150 KSH262111:KTB262150 LCD262111:LCX262150 LLZ262111:LMT262150 LVV262111:LWP262150 MFR262111:MGL262150 MPN262111:MQH262150 MZJ262111:NAD262150 NJF262111:NJZ262150 NTB262111:NTV262150 OCX262111:ODR262150 OMT262111:ONN262150 OWP262111:OXJ262150 PGL262111:PHF262150 PQH262111:PRB262150 QAD262111:QAX262150 QJZ262111:QKT262150 QTV262111:QUP262150 RDR262111:REL262150 RNN262111:ROH262150 RXJ262111:RYD262150 SHF262111:SHZ262150 SRB262111:SRV262150 TAX262111:TBR262150 TKT262111:TLN262150 TUP262111:TVJ262150 UEL262111:UFF262150 UOH262111:UPB262150 UYD262111:UYX262150 VHZ262111:VIT262150 VRV262111:VSP262150 WBR262111:WCL262150 WLN262111:WMH262150 WVJ262111:WWD262150 B327647:V327686 IX327647:JR327686 ST327647:TN327686 ACP327647:ADJ327686 AML327647:ANF327686 AWH327647:AXB327686 BGD327647:BGX327686 BPZ327647:BQT327686 BZV327647:CAP327686 CJR327647:CKL327686 CTN327647:CUH327686 DDJ327647:DED327686 DNF327647:DNZ327686 DXB327647:DXV327686 EGX327647:EHR327686 EQT327647:ERN327686 FAP327647:FBJ327686 FKL327647:FLF327686 FUH327647:FVB327686 GED327647:GEX327686 GNZ327647:GOT327686 GXV327647:GYP327686 HHR327647:HIL327686 HRN327647:HSH327686 IBJ327647:ICD327686 ILF327647:ILZ327686 IVB327647:IVV327686 JEX327647:JFR327686 JOT327647:JPN327686 JYP327647:JZJ327686 KIL327647:KJF327686 KSH327647:KTB327686 LCD327647:LCX327686 LLZ327647:LMT327686 LVV327647:LWP327686 MFR327647:MGL327686 MPN327647:MQH327686 MZJ327647:NAD327686 NJF327647:NJZ327686 NTB327647:NTV327686 OCX327647:ODR327686 OMT327647:ONN327686 OWP327647:OXJ327686 PGL327647:PHF327686 PQH327647:PRB327686 QAD327647:QAX327686 QJZ327647:QKT327686 QTV327647:QUP327686 RDR327647:REL327686 RNN327647:ROH327686 RXJ327647:RYD327686 SHF327647:SHZ327686 SRB327647:SRV327686 TAX327647:TBR327686 TKT327647:TLN327686 TUP327647:TVJ327686 UEL327647:UFF327686 UOH327647:UPB327686 UYD327647:UYX327686 VHZ327647:VIT327686 VRV327647:VSP327686 WBR327647:WCL327686 WLN327647:WMH327686 WVJ327647:WWD327686 B393183:V393222 IX393183:JR393222 ST393183:TN393222 ACP393183:ADJ393222 AML393183:ANF393222 AWH393183:AXB393222 BGD393183:BGX393222 BPZ393183:BQT393222 BZV393183:CAP393222 CJR393183:CKL393222 CTN393183:CUH393222 DDJ393183:DED393222 DNF393183:DNZ393222 DXB393183:DXV393222 EGX393183:EHR393222 EQT393183:ERN393222 FAP393183:FBJ393222 FKL393183:FLF393222 FUH393183:FVB393222 GED393183:GEX393222 GNZ393183:GOT393222 GXV393183:GYP393222 HHR393183:HIL393222 HRN393183:HSH393222 IBJ393183:ICD393222 ILF393183:ILZ393222 IVB393183:IVV393222 JEX393183:JFR393222 JOT393183:JPN393222 JYP393183:JZJ393222 KIL393183:KJF393222 KSH393183:KTB393222 LCD393183:LCX393222 LLZ393183:LMT393222 LVV393183:LWP393222 MFR393183:MGL393222 MPN393183:MQH393222 MZJ393183:NAD393222 NJF393183:NJZ393222 NTB393183:NTV393222 OCX393183:ODR393222 OMT393183:ONN393222 OWP393183:OXJ393222 PGL393183:PHF393222 PQH393183:PRB393222 QAD393183:QAX393222 QJZ393183:QKT393222 QTV393183:QUP393222 RDR393183:REL393222 RNN393183:ROH393222 RXJ393183:RYD393222 SHF393183:SHZ393222 SRB393183:SRV393222 TAX393183:TBR393222 TKT393183:TLN393222 TUP393183:TVJ393222 UEL393183:UFF393222 UOH393183:UPB393222 UYD393183:UYX393222 VHZ393183:VIT393222 VRV393183:VSP393222 WBR393183:WCL393222 WLN393183:WMH393222 WVJ393183:WWD393222 B458719:V458758 IX458719:JR458758 ST458719:TN458758 ACP458719:ADJ458758 AML458719:ANF458758 AWH458719:AXB458758 BGD458719:BGX458758 BPZ458719:BQT458758 BZV458719:CAP458758 CJR458719:CKL458758 CTN458719:CUH458758 DDJ458719:DED458758 DNF458719:DNZ458758 DXB458719:DXV458758 EGX458719:EHR458758 EQT458719:ERN458758 FAP458719:FBJ458758 FKL458719:FLF458758 FUH458719:FVB458758 GED458719:GEX458758 GNZ458719:GOT458758 GXV458719:GYP458758 HHR458719:HIL458758 HRN458719:HSH458758 IBJ458719:ICD458758 ILF458719:ILZ458758 IVB458719:IVV458758 JEX458719:JFR458758 JOT458719:JPN458758 JYP458719:JZJ458758 KIL458719:KJF458758 KSH458719:KTB458758 LCD458719:LCX458758 LLZ458719:LMT458758 LVV458719:LWP458758 MFR458719:MGL458758 MPN458719:MQH458758 MZJ458719:NAD458758 NJF458719:NJZ458758 NTB458719:NTV458758 OCX458719:ODR458758 OMT458719:ONN458758 OWP458719:OXJ458758 PGL458719:PHF458758 PQH458719:PRB458758 QAD458719:QAX458758 QJZ458719:QKT458758 QTV458719:QUP458758 RDR458719:REL458758 RNN458719:ROH458758 RXJ458719:RYD458758 SHF458719:SHZ458758 SRB458719:SRV458758 TAX458719:TBR458758 TKT458719:TLN458758 TUP458719:TVJ458758 UEL458719:UFF458758 UOH458719:UPB458758 UYD458719:UYX458758 VHZ458719:VIT458758 VRV458719:VSP458758 WBR458719:WCL458758 WLN458719:WMH458758 WVJ458719:WWD458758 B524255:V524294 IX524255:JR524294 ST524255:TN524294 ACP524255:ADJ524294 AML524255:ANF524294 AWH524255:AXB524294 BGD524255:BGX524294 BPZ524255:BQT524294 BZV524255:CAP524294 CJR524255:CKL524294 CTN524255:CUH524294 DDJ524255:DED524294 DNF524255:DNZ524294 DXB524255:DXV524294 EGX524255:EHR524294 EQT524255:ERN524294 FAP524255:FBJ524294 FKL524255:FLF524294 FUH524255:FVB524294 GED524255:GEX524294 GNZ524255:GOT524294 GXV524255:GYP524294 HHR524255:HIL524294 HRN524255:HSH524294 IBJ524255:ICD524294 ILF524255:ILZ524294 IVB524255:IVV524294 JEX524255:JFR524294 JOT524255:JPN524294 JYP524255:JZJ524294 KIL524255:KJF524294 KSH524255:KTB524294 LCD524255:LCX524294 LLZ524255:LMT524294 LVV524255:LWP524294 MFR524255:MGL524294 MPN524255:MQH524294 MZJ524255:NAD524294 NJF524255:NJZ524294 NTB524255:NTV524294 OCX524255:ODR524294 OMT524255:ONN524294 OWP524255:OXJ524294 PGL524255:PHF524294 PQH524255:PRB524294 QAD524255:QAX524294 QJZ524255:QKT524294 QTV524255:QUP524294 RDR524255:REL524294 RNN524255:ROH524294 RXJ524255:RYD524294 SHF524255:SHZ524294 SRB524255:SRV524294 TAX524255:TBR524294 TKT524255:TLN524294 TUP524255:TVJ524294 UEL524255:UFF524294 UOH524255:UPB524294 UYD524255:UYX524294 VHZ524255:VIT524294 VRV524255:VSP524294 WBR524255:WCL524294 WLN524255:WMH524294 WVJ524255:WWD524294 B589791:V589830 IX589791:JR589830 ST589791:TN589830 ACP589791:ADJ589830 AML589791:ANF589830 AWH589791:AXB589830 BGD589791:BGX589830 BPZ589791:BQT589830 BZV589791:CAP589830 CJR589791:CKL589830 CTN589791:CUH589830 DDJ589791:DED589830 DNF589791:DNZ589830 DXB589791:DXV589830 EGX589791:EHR589830 EQT589791:ERN589830 FAP589791:FBJ589830 FKL589791:FLF589830 FUH589791:FVB589830 GED589791:GEX589830 GNZ589791:GOT589830 GXV589791:GYP589830 HHR589791:HIL589830 HRN589791:HSH589830 IBJ589791:ICD589830 ILF589791:ILZ589830 IVB589791:IVV589830 JEX589791:JFR589830 JOT589791:JPN589830 JYP589791:JZJ589830 KIL589791:KJF589830 KSH589791:KTB589830 LCD589791:LCX589830 LLZ589791:LMT589830 LVV589791:LWP589830 MFR589791:MGL589830 MPN589791:MQH589830 MZJ589791:NAD589830 NJF589791:NJZ589830 NTB589791:NTV589830 OCX589791:ODR589830 OMT589791:ONN589830 OWP589791:OXJ589830 PGL589791:PHF589830 PQH589791:PRB589830 QAD589791:QAX589830 QJZ589791:QKT589830 QTV589791:QUP589830 RDR589791:REL589830 RNN589791:ROH589830 RXJ589791:RYD589830 SHF589791:SHZ589830 SRB589791:SRV589830 TAX589791:TBR589830 TKT589791:TLN589830 TUP589791:TVJ589830 UEL589791:UFF589830 UOH589791:UPB589830 UYD589791:UYX589830 VHZ589791:VIT589830 VRV589791:VSP589830 WBR589791:WCL589830 WLN589791:WMH589830 WVJ589791:WWD589830 B655327:V655366 IX655327:JR655366 ST655327:TN655366 ACP655327:ADJ655366 AML655327:ANF655366 AWH655327:AXB655366 BGD655327:BGX655366 BPZ655327:BQT655366 BZV655327:CAP655366 CJR655327:CKL655366 CTN655327:CUH655366 DDJ655327:DED655366 DNF655327:DNZ655366 DXB655327:DXV655366 EGX655327:EHR655366 EQT655327:ERN655366 FAP655327:FBJ655366 FKL655327:FLF655366 FUH655327:FVB655366 GED655327:GEX655366 GNZ655327:GOT655366 GXV655327:GYP655366 HHR655327:HIL655366 HRN655327:HSH655366 IBJ655327:ICD655366 ILF655327:ILZ655366 IVB655327:IVV655366 JEX655327:JFR655366 JOT655327:JPN655366 JYP655327:JZJ655366 KIL655327:KJF655366 KSH655327:KTB655366 LCD655327:LCX655366 LLZ655327:LMT655366 LVV655327:LWP655366 MFR655327:MGL655366 MPN655327:MQH655366 MZJ655327:NAD655366 NJF655327:NJZ655366 NTB655327:NTV655366 OCX655327:ODR655366 OMT655327:ONN655366 OWP655327:OXJ655366 PGL655327:PHF655366 PQH655327:PRB655366 QAD655327:QAX655366 QJZ655327:QKT655366 QTV655327:QUP655366 RDR655327:REL655366 RNN655327:ROH655366 RXJ655327:RYD655366 SHF655327:SHZ655366 SRB655327:SRV655366 TAX655327:TBR655366 TKT655327:TLN655366 TUP655327:TVJ655366 UEL655327:UFF655366 UOH655327:UPB655366 UYD655327:UYX655366 VHZ655327:VIT655366 VRV655327:VSP655366 WBR655327:WCL655366 WLN655327:WMH655366 WVJ655327:WWD655366 B720863:V720902 IX720863:JR720902 ST720863:TN720902 ACP720863:ADJ720902 AML720863:ANF720902 AWH720863:AXB720902 BGD720863:BGX720902 BPZ720863:BQT720902 BZV720863:CAP720902 CJR720863:CKL720902 CTN720863:CUH720902 DDJ720863:DED720902 DNF720863:DNZ720902 DXB720863:DXV720902 EGX720863:EHR720902 EQT720863:ERN720902 FAP720863:FBJ720902 FKL720863:FLF720902 FUH720863:FVB720902 GED720863:GEX720902 GNZ720863:GOT720902 GXV720863:GYP720902 HHR720863:HIL720902 HRN720863:HSH720902 IBJ720863:ICD720902 ILF720863:ILZ720902 IVB720863:IVV720902 JEX720863:JFR720902 JOT720863:JPN720902 JYP720863:JZJ720902 KIL720863:KJF720902 KSH720863:KTB720902 LCD720863:LCX720902 LLZ720863:LMT720902 LVV720863:LWP720902 MFR720863:MGL720902 MPN720863:MQH720902 MZJ720863:NAD720902 NJF720863:NJZ720902 NTB720863:NTV720902 OCX720863:ODR720902 OMT720863:ONN720902 OWP720863:OXJ720902 PGL720863:PHF720902 PQH720863:PRB720902 QAD720863:QAX720902 QJZ720863:QKT720902 QTV720863:QUP720902 RDR720863:REL720902 RNN720863:ROH720902 RXJ720863:RYD720902 SHF720863:SHZ720902 SRB720863:SRV720902 TAX720863:TBR720902 TKT720863:TLN720902 TUP720863:TVJ720902 UEL720863:UFF720902 UOH720863:UPB720902 UYD720863:UYX720902 VHZ720863:VIT720902 VRV720863:VSP720902 WBR720863:WCL720902 WLN720863:WMH720902 WVJ720863:WWD720902 B786399:V786438 IX786399:JR786438 ST786399:TN786438 ACP786399:ADJ786438 AML786399:ANF786438 AWH786399:AXB786438 BGD786399:BGX786438 BPZ786399:BQT786438 BZV786399:CAP786438 CJR786399:CKL786438 CTN786399:CUH786438 DDJ786399:DED786438 DNF786399:DNZ786438 DXB786399:DXV786438 EGX786399:EHR786438 EQT786399:ERN786438 FAP786399:FBJ786438 FKL786399:FLF786438 FUH786399:FVB786438 GED786399:GEX786438 GNZ786399:GOT786438 GXV786399:GYP786438 HHR786399:HIL786438 HRN786399:HSH786438 IBJ786399:ICD786438 ILF786399:ILZ786438 IVB786399:IVV786438 JEX786399:JFR786438 JOT786399:JPN786438 JYP786399:JZJ786438 KIL786399:KJF786438 KSH786399:KTB786438 LCD786399:LCX786438 LLZ786399:LMT786438 LVV786399:LWP786438 MFR786399:MGL786438 MPN786399:MQH786438 MZJ786399:NAD786438 NJF786399:NJZ786438 NTB786399:NTV786438 OCX786399:ODR786438 OMT786399:ONN786438 OWP786399:OXJ786438 PGL786399:PHF786438 PQH786399:PRB786438 QAD786399:QAX786438 QJZ786399:QKT786438 QTV786399:QUP786438 RDR786399:REL786438 RNN786399:ROH786438 RXJ786399:RYD786438 SHF786399:SHZ786438 SRB786399:SRV786438 TAX786399:TBR786438 TKT786399:TLN786438 TUP786399:TVJ786438 UEL786399:UFF786438 UOH786399:UPB786438 UYD786399:UYX786438 VHZ786399:VIT786438 VRV786399:VSP786438 WBR786399:WCL786438 WLN786399:WMH786438 WVJ786399:WWD786438 B851935:V851974 IX851935:JR851974 ST851935:TN851974 ACP851935:ADJ851974 AML851935:ANF851974 AWH851935:AXB851974 BGD851935:BGX851974 BPZ851935:BQT851974 BZV851935:CAP851974 CJR851935:CKL851974 CTN851935:CUH851974 DDJ851935:DED851974 DNF851935:DNZ851974 DXB851935:DXV851974 EGX851935:EHR851974 EQT851935:ERN851974 FAP851935:FBJ851974 FKL851935:FLF851974 FUH851935:FVB851974 GED851935:GEX851974 GNZ851935:GOT851974 GXV851935:GYP851974 HHR851935:HIL851974 HRN851935:HSH851974 IBJ851935:ICD851974 ILF851935:ILZ851974 IVB851935:IVV851974 JEX851935:JFR851974 JOT851935:JPN851974 JYP851935:JZJ851974 KIL851935:KJF851974 KSH851935:KTB851974 LCD851935:LCX851974 LLZ851935:LMT851974 LVV851935:LWP851974 MFR851935:MGL851974 MPN851935:MQH851974 MZJ851935:NAD851974 NJF851935:NJZ851974 NTB851935:NTV851974 OCX851935:ODR851974 OMT851935:ONN851974 OWP851935:OXJ851974 PGL851935:PHF851974 PQH851935:PRB851974 QAD851935:QAX851974 QJZ851935:QKT851974 QTV851935:QUP851974 RDR851935:REL851974 RNN851935:ROH851974 RXJ851935:RYD851974 SHF851935:SHZ851974 SRB851935:SRV851974 TAX851935:TBR851974 TKT851935:TLN851974 TUP851935:TVJ851974 UEL851935:UFF851974 UOH851935:UPB851974 UYD851935:UYX851974 VHZ851935:VIT851974 VRV851935:VSP851974 WBR851935:WCL851974 WLN851935:WMH851974 WVJ851935:WWD851974 B917471:V917510 IX917471:JR917510 ST917471:TN917510 ACP917471:ADJ917510 AML917471:ANF917510 AWH917471:AXB917510 BGD917471:BGX917510 BPZ917471:BQT917510 BZV917471:CAP917510 CJR917471:CKL917510 CTN917471:CUH917510 DDJ917471:DED917510 DNF917471:DNZ917510 DXB917471:DXV917510 EGX917471:EHR917510 EQT917471:ERN917510 FAP917471:FBJ917510 FKL917471:FLF917510 FUH917471:FVB917510 GED917471:GEX917510 GNZ917471:GOT917510 GXV917471:GYP917510 HHR917471:HIL917510 HRN917471:HSH917510 IBJ917471:ICD917510 ILF917471:ILZ917510 IVB917471:IVV917510 JEX917471:JFR917510 JOT917471:JPN917510 JYP917471:JZJ917510 KIL917471:KJF917510 KSH917471:KTB917510 LCD917471:LCX917510 LLZ917471:LMT917510 LVV917471:LWP917510 MFR917471:MGL917510 MPN917471:MQH917510 MZJ917471:NAD917510 NJF917471:NJZ917510 NTB917471:NTV917510 OCX917471:ODR917510 OMT917471:ONN917510 OWP917471:OXJ917510 PGL917471:PHF917510 PQH917471:PRB917510 QAD917471:QAX917510 QJZ917471:QKT917510 QTV917471:QUP917510 RDR917471:REL917510 RNN917471:ROH917510 RXJ917471:RYD917510 SHF917471:SHZ917510 SRB917471:SRV917510 TAX917471:TBR917510 TKT917471:TLN917510 TUP917471:TVJ917510 UEL917471:UFF917510 UOH917471:UPB917510 UYD917471:UYX917510 VHZ917471:VIT917510 VRV917471:VSP917510 WBR917471:WCL917510 WLN917471:WMH917510 WVJ917471:WWD917510 B983007:V983046 IX983007:JR983046 ST983007:TN983046 ACP983007:ADJ983046 AML983007:ANF983046 AWH983007:AXB983046 BGD983007:BGX983046 BPZ983007:BQT983046 BZV983007:CAP983046 CJR983007:CKL983046 CTN983007:CUH983046 DDJ983007:DED983046 DNF983007:DNZ983046 DXB983007:DXV983046 EGX983007:EHR983046 EQT983007:ERN983046 FAP983007:FBJ983046 FKL983007:FLF983046 FUH983007:FVB983046 GED983007:GEX983046 GNZ983007:GOT983046 GXV983007:GYP983046 HHR983007:HIL983046 HRN983007:HSH983046 IBJ983007:ICD983046 ILF983007:ILZ983046 IVB983007:IVV983046 JEX983007:JFR983046 JOT983007:JPN983046 JYP983007:JZJ983046 KIL983007:KJF983046 KSH983007:KTB983046 LCD983007:LCX983046 LLZ983007:LMT983046 LVV983007:LWP983046 MFR983007:MGL983046 MPN983007:MQH983046 MZJ983007:NAD983046 NJF983007:NJZ983046 NTB983007:NTV983046 OCX983007:ODR983046 OMT983007:ONN983046 OWP983007:OXJ983046 PGL983007:PHF983046 PQH983007:PRB983046 QAD983007:QAX983046 QJZ983007:QKT983046 QTV983007:QUP983046 RDR983007:REL983046 RNN983007:ROH983046 RXJ983007:RYD983046 SHF983007:SHZ983046 SRB983007:SRV983046 TAX983007:TBR983046 TKT983007:TLN983046 TUP983007:TVJ983046 UEL983007:UFF983046 UOH983007:UPB983046 UYD983007:UYX983046 VHZ983007:VIT983046 VRV983007:VSP983046 WBR983007:WCL983046 WLN983007:WMH983046 WVJ983007:WWD983046 IX65503:JR65542 WVJ89:WWD160 WLN89:WMH160 WBR89:WCL160 VRV89:VSP160 VHZ89:VIT160 UYD89:UYX160 UOH89:UPB160 UEL89:UFF160 TUP89:TVJ160 TKT89:TLN160 TAX89:TBR160 SRB89:SRV160 SHF89:SHZ160 RXJ89:RYD160 RNN89:ROH160 RDR89:REL160 QTV89:QUP160 QJZ89:QKT160 QAD89:QAX160 PQH89:PRB160 PGL89:PHF160 OWP89:OXJ160 OMT89:ONN160 OCX89:ODR160 NTB89:NTV160 NJF89:NJZ160 MZJ89:NAD160 MPN89:MQH160 MFR89:MGL160 LVV89:LWP160 LLZ89:LMT160 LCD89:LCX160 KSH89:KTB160 KIL89:KJF160 JYP89:JZJ160 JOT89:JPN160 JEX89:JFR160 IVB89:IVV160 ILF89:ILZ160 IBJ89:ICD160 HRN89:HSH160 HHR89:HIL160 GXV89:GYP160 GNZ89:GOT160 GED89:GEX160 FUH89:FVB160 FKL89:FLF160 FAP89:FBJ160 EQT89:ERN160 EGX89:EHR160 DXB89:DXV160 DNF89:DNZ160 DDJ89:DED160 CTN89:CUH160 CJR89:CKL160 BZV89:CAP160 BPZ89:BQT160 BGD89:BGX160 AWH89:AXB160 AML89:ANF160 ACP89:ADJ160 ST89:TN160 IX89:JR160">
      <formula1>#REF!</formula1>
    </dataValidation>
    <dataValidation type="whole" allowBlank="1" showInputMessage="1" showErrorMessage="1" errorTitle="Número de programas" error="El dato que intenta ingresar no corresponde a un número o este excede los cuatro digitos permitidos para el campo." prompt="Ingresar el número de programas de actividades presentados por el municipio." sqref="WVL982981:WVN982981 D65477:F65477 IZ65477:JB65477 SV65477:SX65477 ACR65477:ACT65477 AMN65477:AMP65477 AWJ65477:AWL65477 BGF65477:BGH65477 BQB65477:BQD65477 BZX65477:BZZ65477 CJT65477:CJV65477 CTP65477:CTR65477 DDL65477:DDN65477 DNH65477:DNJ65477 DXD65477:DXF65477 EGZ65477:EHB65477 EQV65477:EQX65477 FAR65477:FAT65477 FKN65477:FKP65477 FUJ65477:FUL65477 GEF65477:GEH65477 GOB65477:GOD65477 GXX65477:GXZ65477 HHT65477:HHV65477 HRP65477:HRR65477 IBL65477:IBN65477 ILH65477:ILJ65477 IVD65477:IVF65477 JEZ65477:JFB65477 JOV65477:JOX65477 JYR65477:JYT65477 KIN65477:KIP65477 KSJ65477:KSL65477 LCF65477:LCH65477 LMB65477:LMD65477 LVX65477:LVZ65477 MFT65477:MFV65477 MPP65477:MPR65477 MZL65477:MZN65477 NJH65477:NJJ65477 NTD65477:NTF65477 OCZ65477:ODB65477 OMV65477:OMX65477 OWR65477:OWT65477 PGN65477:PGP65477 PQJ65477:PQL65477 QAF65477:QAH65477 QKB65477:QKD65477 QTX65477:QTZ65477 RDT65477:RDV65477 RNP65477:RNR65477 RXL65477:RXN65477 SHH65477:SHJ65477 SRD65477:SRF65477 TAZ65477:TBB65477 TKV65477:TKX65477 TUR65477:TUT65477 UEN65477:UEP65477 UOJ65477:UOL65477 UYF65477:UYH65477 VIB65477:VID65477 VRX65477:VRZ65477 WBT65477:WBV65477 WLP65477:WLR65477 WVL65477:WVN65477 D131013:F131013 IZ131013:JB131013 SV131013:SX131013 ACR131013:ACT131013 AMN131013:AMP131013 AWJ131013:AWL131013 BGF131013:BGH131013 BQB131013:BQD131013 BZX131013:BZZ131013 CJT131013:CJV131013 CTP131013:CTR131013 DDL131013:DDN131013 DNH131013:DNJ131013 DXD131013:DXF131013 EGZ131013:EHB131013 EQV131013:EQX131013 FAR131013:FAT131013 FKN131013:FKP131013 FUJ131013:FUL131013 GEF131013:GEH131013 GOB131013:GOD131013 GXX131013:GXZ131013 HHT131013:HHV131013 HRP131013:HRR131013 IBL131013:IBN131013 ILH131013:ILJ131013 IVD131013:IVF131013 JEZ131013:JFB131013 JOV131013:JOX131013 JYR131013:JYT131013 KIN131013:KIP131013 KSJ131013:KSL131013 LCF131013:LCH131013 LMB131013:LMD131013 LVX131013:LVZ131013 MFT131013:MFV131013 MPP131013:MPR131013 MZL131013:MZN131013 NJH131013:NJJ131013 NTD131013:NTF131013 OCZ131013:ODB131013 OMV131013:OMX131013 OWR131013:OWT131013 PGN131013:PGP131013 PQJ131013:PQL131013 QAF131013:QAH131013 QKB131013:QKD131013 QTX131013:QTZ131013 RDT131013:RDV131013 RNP131013:RNR131013 RXL131013:RXN131013 SHH131013:SHJ131013 SRD131013:SRF131013 TAZ131013:TBB131013 TKV131013:TKX131013 TUR131013:TUT131013 UEN131013:UEP131013 UOJ131013:UOL131013 UYF131013:UYH131013 VIB131013:VID131013 VRX131013:VRZ131013 WBT131013:WBV131013 WLP131013:WLR131013 WVL131013:WVN131013 D196549:F196549 IZ196549:JB196549 SV196549:SX196549 ACR196549:ACT196549 AMN196549:AMP196549 AWJ196549:AWL196549 BGF196549:BGH196549 BQB196549:BQD196549 BZX196549:BZZ196549 CJT196549:CJV196549 CTP196549:CTR196549 DDL196549:DDN196549 DNH196549:DNJ196549 DXD196549:DXF196549 EGZ196549:EHB196549 EQV196549:EQX196549 FAR196549:FAT196549 FKN196549:FKP196549 FUJ196549:FUL196549 GEF196549:GEH196549 GOB196549:GOD196549 GXX196549:GXZ196549 HHT196549:HHV196549 HRP196549:HRR196549 IBL196549:IBN196549 ILH196549:ILJ196549 IVD196549:IVF196549 JEZ196549:JFB196549 JOV196549:JOX196549 JYR196549:JYT196549 KIN196549:KIP196549 KSJ196549:KSL196549 LCF196549:LCH196549 LMB196549:LMD196549 LVX196549:LVZ196549 MFT196549:MFV196549 MPP196549:MPR196549 MZL196549:MZN196549 NJH196549:NJJ196549 NTD196549:NTF196549 OCZ196549:ODB196549 OMV196549:OMX196549 OWR196549:OWT196549 PGN196549:PGP196549 PQJ196549:PQL196549 QAF196549:QAH196549 QKB196549:QKD196549 QTX196549:QTZ196549 RDT196549:RDV196549 RNP196549:RNR196549 RXL196549:RXN196549 SHH196549:SHJ196549 SRD196549:SRF196549 TAZ196549:TBB196549 TKV196549:TKX196549 TUR196549:TUT196549 UEN196549:UEP196549 UOJ196549:UOL196549 UYF196549:UYH196549 VIB196549:VID196549 VRX196549:VRZ196549 WBT196549:WBV196549 WLP196549:WLR196549 WVL196549:WVN196549 D262085:F262085 IZ262085:JB262085 SV262085:SX262085 ACR262085:ACT262085 AMN262085:AMP262085 AWJ262085:AWL262085 BGF262085:BGH262085 BQB262085:BQD262085 BZX262085:BZZ262085 CJT262085:CJV262085 CTP262085:CTR262085 DDL262085:DDN262085 DNH262085:DNJ262085 DXD262085:DXF262085 EGZ262085:EHB262085 EQV262085:EQX262085 FAR262085:FAT262085 FKN262085:FKP262085 FUJ262085:FUL262085 GEF262085:GEH262085 GOB262085:GOD262085 GXX262085:GXZ262085 HHT262085:HHV262085 HRP262085:HRR262085 IBL262085:IBN262085 ILH262085:ILJ262085 IVD262085:IVF262085 JEZ262085:JFB262085 JOV262085:JOX262085 JYR262085:JYT262085 KIN262085:KIP262085 KSJ262085:KSL262085 LCF262085:LCH262085 LMB262085:LMD262085 LVX262085:LVZ262085 MFT262085:MFV262085 MPP262085:MPR262085 MZL262085:MZN262085 NJH262085:NJJ262085 NTD262085:NTF262085 OCZ262085:ODB262085 OMV262085:OMX262085 OWR262085:OWT262085 PGN262085:PGP262085 PQJ262085:PQL262085 QAF262085:QAH262085 QKB262085:QKD262085 QTX262085:QTZ262085 RDT262085:RDV262085 RNP262085:RNR262085 RXL262085:RXN262085 SHH262085:SHJ262085 SRD262085:SRF262085 TAZ262085:TBB262085 TKV262085:TKX262085 TUR262085:TUT262085 UEN262085:UEP262085 UOJ262085:UOL262085 UYF262085:UYH262085 VIB262085:VID262085 VRX262085:VRZ262085 WBT262085:WBV262085 WLP262085:WLR262085 WVL262085:WVN262085 D327621:F327621 IZ327621:JB327621 SV327621:SX327621 ACR327621:ACT327621 AMN327621:AMP327621 AWJ327621:AWL327621 BGF327621:BGH327621 BQB327621:BQD327621 BZX327621:BZZ327621 CJT327621:CJV327621 CTP327621:CTR327621 DDL327621:DDN327621 DNH327621:DNJ327621 DXD327621:DXF327621 EGZ327621:EHB327621 EQV327621:EQX327621 FAR327621:FAT327621 FKN327621:FKP327621 FUJ327621:FUL327621 GEF327621:GEH327621 GOB327621:GOD327621 GXX327621:GXZ327621 HHT327621:HHV327621 HRP327621:HRR327621 IBL327621:IBN327621 ILH327621:ILJ327621 IVD327621:IVF327621 JEZ327621:JFB327621 JOV327621:JOX327621 JYR327621:JYT327621 KIN327621:KIP327621 KSJ327621:KSL327621 LCF327621:LCH327621 LMB327621:LMD327621 LVX327621:LVZ327621 MFT327621:MFV327621 MPP327621:MPR327621 MZL327621:MZN327621 NJH327621:NJJ327621 NTD327621:NTF327621 OCZ327621:ODB327621 OMV327621:OMX327621 OWR327621:OWT327621 PGN327621:PGP327621 PQJ327621:PQL327621 QAF327621:QAH327621 QKB327621:QKD327621 QTX327621:QTZ327621 RDT327621:RDV327621 RNP327621:RNR327621 RXL327621:RXN327621 SHH327621:SHJ327621 SRD327621:SRF327621 TAZ327621:TBB327621 TKV327621:TKX327621 TUR327621:TUT327621 UEN327621:UEP327621 UOJ327621:UOL327621 UYF327621:UYH327621 VIB327621:VID327621 VRX327621:VRZ327621 WBT327621:WBV327621 WLP327621:WLR327621 WVL327621:WVN327621 D393157:F393157 IZ393157:JB393157 SV393157:SX393157 ACR393157:ACT393157 AMN393157:AMP393157 AWJ393157:AWL393157 BGF393157:BGH393157 BQB393157:BQD393157 BZX393157:BZZ393157 CJT393157:CJV393157 CTP393157:CTR393157 DDL393157:DDN393157 DNH393157:DNJ393157 DXD393157:DXF393157 EGZ393157:EHB393157 EQV393157:EQX393157 FAR393157:FAT393157 FKN393157:FKP393157 FUJ393157:FUL393157 GEF393157:GEH393157 GOB393157:GOD393157 GXX393157:GXZ393157 HHT393157:HHV393157 HRP393157:HRR393157 IBL393157:IBN393157 ILH393157:ILJ393157 IVD393157:IVF393157 JEZ393157:JFB393157 JOV393157:JOX393157 JYR393157:JYT393157 KIN393157:KIP393157 KSJ393157:KSL393157 LCF393157:LCH393157 LMB393157:LMD393157 LVX393157:LVZ393157 MFT393157:MFV393157 MPP393157:MPR393157 MZL393157:MZN393157 NJH393157:NJJ393157 NTD393157:NTF393157 OCZ393157:ODB393157 OMV393157:OMX393157 OWR393157:OWT393157 PGN393157:PGP393157 PQJ393157:PQL393157 QAF393157:QAH393157 QKB393157:QKD393157 QTX393157:QTZ393157 RDT393157:RDV393157 RNP393157:RNR393157 RXL393157:RXN393157 SHH393157:SHJ393157 SRD393157:SRF393157 TAZ393157:TBB393157 TKV393157:TKX393157 TUR393157:TUT393157 UEN393157:UEP393157 UOJ393157:UOL393157 UYF393157:UYH393157 VIB393157:VID393157 VRX393157:VRZ393157 WBT393157:WBV393157 WLP393157:WLR393157 WVL393157:WVN393157 D458693:F458693 IZ458693:JB458693 SV458693:SX458693 ACR458693:ACT458693 AMN458693:AMP458693 AWJ458693:AWL458693 BGF458693:BGH458693 BQB458693:BQD458693 BZX458693:BZZ458693 CJT458693:CJV458693 CTP458693:CTR458693 DDL458693:DDN458693 DNH458693:DNJ458693 DXD458693:DXF458693 EGZ458693:EHB458693 EQV458693:EQX458693 FAR458693:FAT458693 FKN458693:FKP458693 FUJ458693:FUL458693 GEF458693:GEH458693 GOB458693:GOD458693 GXX458693:GXZ458693 HHT458693:HHV458693 HRP458693:HRR458693 IBL458693:IBN458693 ILH458693:ILJ458693 IVD458693:IVF458693 JEZ458693:JFB458693 JOV458693:JOX458693 JYR458693:JYT458693 KIN458693:KIP458693 KSJ458693:KSL458693 LCF458693:LCH458693 LMB458693:LMD458693 LVX458693:LVZ458693 MFT458693:MFV458693 MPP458693:MPR458693 MZL458693:MZN458693 NJH458693:NJJ458693 NTD458693:NTF458693 OCZ458693:ODB458693 OMV458693:OMX458693 OWR458693:OWT458693 PGN458693:PGP458693 PQJ458693:PQL458693 QAF458693:QAH458693 QKB458693:QKD458693 QTX458693:QTZ458693 RDT458693:RDV458693 RNP458693:RNR458693 RXL458693:RXN458693 SHH458693:SHJ458693 SRD458693:SRF458693 TAZ458693:TBB458693 TKV458693:TKX458693 TUR458693:TUT458693 UEN458693:UEP458693 UOJ458693:UOL458693 UYF458693:UYH458693 VIB458693:VID458693 VRX458693:VRZ458693 WBT458693:WBV458693 WLP458693:WLR458693 WVL458693:WVN458693 D524229:F524229 IZ524229:JB524229 SV524229:SX524229 ACR524229:ACT524229 AMN524229:AMP524229 AWJ524229:AWL524229 BGF524229:BGH524229 BQB524229:BQD524229 BZX524229:BZZ524229 CJT524229:CJV524229 CTP524229:CTR524229 DDL524229:DDN524229 DNH524229:DNJ524229 DXD524229:DXF524229 EGZ524229:EHB524229 EQV524229:EQX524229 FAR524229:FAT524229 FKN524229:FKP524229 FUJ524229:FUL524229 GEF524229:GEH524229 GOB524229:GOD524229 GXX524229:GXZ524229 HHT524229:HHV524229 HRP524229:HRR524229 IBL524229:IBN524229 ILH524229:ILJ524229 IVD524229:IVF524229 JEZ524229:JFB524229 JOV524229:JOX524229 JYR524229:JYT524229 KIN524229:KIP524229 KSJ524229:KSL524229 LCF524229:LCH524229 LMB524229:LMD524229 LVX524229:LVZ524229 MFT524229:MFV524229 MPP524229:MPR524229 MZL524229:MZN524229 NJH524229:NJJ524229 NTD524229:NTF524229 OCZ524229:ODB524229 OMV524229:OMX524229 OWR524229:OWT524229 PGN524229:PGP524229 PQJ524229:PQL524229 QAF524229:QAH524229 QKB524229:QKD524229 QTX524229:QTZ524229 RDT524229:RDV524229 RNP524229:RNR524229 RXL524229:RXN524229 SHH524229:SHJ524229 SRD524229:SRF524229 TAZ524229:TBB524229 TKV524229:TKX524229 TUR524229:TUT524229 UEN524229:UEP524229 UOJ524229:UOL524229 UYF524229:UYH524229 VIB524229:VID524229 VRX524229:VRZ524229 WBT524229:WBV524229 WLP524229:WLR524229 WVL524229:WVN524229 D589765:F589765 IZ589765:JB589765 SV589765:SX589765 ACR589765:ACT589765 AMN589765:AMP589765 AWJ589765:AWL589765 BGF589765:BGH589765 BQB589765:BQD589765 BZX589765:BZZ589765 CJT589765:CJV589765 CTP589765:CTR589765 DDL589765:DDN589765 DNH589765:DNJ589765 DXD589765:DXF589765 EGZ589765:EHB589765 EQV589765:EQX589765 FAR589765:FAT589765 FKN589765:FKP589765 FUJ589765:FUL589765 GEF589765:GEH589765 GOB589765:GOD589765 GXX589765:GXZ589765 HHT589765:HHV589765 HRP589765:HRR589765 IBL589765:IBN589765 ILH589765:ILJ589765 IVD589765:IVF589765 JEZ589765:JFB589765 JOV589765:JOX589765 JYR589765:JYT589765 KIN589765:KIP589765 KSJ589765:KSL589765 LCF589765:LCH589765 LMB589765:LMD589765 LVX589765:LVZ589765 MFT589765:MFV589765 MPP589765:MPR589765 MZL589765:MZN589765 NJH589765:NJJ589765 NTD589765:NTF589765 OCZ589765:ODB589765 OMV589765:OMX589765 OWR589765:OWT589765 PGN589765:PGP589765 PQJ589765:PQL589765 QAF589765:QAH589765 QKB589765:QKD589765 QTX589765:QTZ589765 RDT589765:RDV589765 RNP589765:RNR589765 RXL589765:RXN589765 SHH589765:SHJ589765 SRD589765:SRF589765 TAZ589765:TBB589765 TKV589765:TKX589765 TUR589765:TUT589765 UEN589765:UEP589765 UOJ589765:UOL589765 UYF589765:UYH589765 VIB589765:VID589765 VRX589765:VRZ589765 WBT589765:WBV589765 WLP589765:WLR589765 WVL589765:WVN589765 D655301:F655301 IZ655301:JB655301 SV655301:SX655301 ACR655301:ACT655301 AMN655301:AMP655301 AWJ655301:AWL655301 BGF655301:BGH655301 BQB655301:BQD655301 BZX655301:BZZ655301 CJT655301:CJV655301 CTP655301:CTR655301 DDL655301:DDN655301 DNH655301:DNJ655301 DXD655301:DXF655301 EGZ655301:EHB655301 EQV655301:EQX655301 FAR655301:FAT655301 FKN655301:FKP655301 FUJ655301:FUL655301 GEF655301:GEH655301 GOB655301:GOD655301 GXX655301:GXZ655301 HHT655301:HHV655301 HRP655301:HRR655301 IBL655301:IBN655301 ILH655301:ILJ655301 IVD655301:IVF655301 JEZ655301:JFB655301 JOV655301:JOX655301 JYR655301:JYT655301 KIN655301:KIP655301 KSJ655301:KSL655301 LCF655301:LCH655301 LMB655301:LMD655301 LVX655301:LVZ655301 MFT655301:MFV655301 MPP655301:MPR655301 MZL655301:MZN655301 NJH655301:NJJ655301 NTD655301:NTF655301 OCZ655301:ODB655301 OMV655301:OMX655301 OWR655301:OWT655301 PGN655301:PGP655301 PQJ655301:PQL655301 QAF655301:QAH655301 QKB655301:QKD655301 QTX655301:QTZ655301 RDT655301:RDV655301 RNP655301:RNR655301 RXL655301:RXN655301 SHH655301:SHJ655301 SRD655301:SRF655301 TAZ655301:TBB655301 TKV655301:TKX655301 TUR655301:TUT655301 UEN655301:UEP655301 UOJ655301:UOL655301 UYF655301:UYH655301 VIB655301:VID655301 VRX655301:VRZ655301 WBT655301:WBV655301 WLP655301:WLR655301 WVL655301:WVN655301 D720837:F720837 IZ720837:JB720837 SV720837:SX720837 ACR720837:ACT720837 AMN720837:AMP720837 AWJ720837:AWL720837 BGF720837:BGH720837 BQB720837:BQD720837 BZX720837:BZZ720837 CJT720837:CJV720837 CTP720837:CTR720837 DDL720837:DDN720837 DNH720837:DNJ720837 DXD720837:DXF720837 EGZ720837:EHB720837 EQV720837:EQX720837 FAR720837:FAT720837 FKN720837:FKP720837 FUJ720837:FUL720837 GEF720837:GEH720837 GOB720837:GOD720837 GXX720837:GXZ720837 HHT720837:HHV720837 HRP720837:HRR720837 IBL720837:IBN720837 ILH720837:ILJ720837 IVD720837:IVF720837 JEZ720837:JFB720837 JOV720837:JOX720837 JYR720837:JYT720837 KIN720837:KIP720837 KSJ720837:KSL720837 LCF720837:LCH720837 LMB720837:LMD720837 LVX720837:LVZ720837 MFT720837:MFV720837 MPP720837:MPR720837 MZL720837:MZN720837 NJH720837:NJJ720837 NTD720837:NTF720837 OCZ720837:ODB720837 OMV720837:OMX720837 OWR720837:OWT720837 PGN720837:PGP720837 PQJ720837:PQL720837 QAF720837:QAH720837 QKB720837:QKD720837 QTX720837:QTZ720837 RDT720837:RDV720837 RNP720837:RNR720837 RXL720837:RXN720837 SHH720837:SHJ720837 SRD720837:SRF720837 TAZ720837:TBB720837 TKV720837:TKX720837 TUR720837:TUT720837 UEN720837:UEP720837 UOJ720837:UOL720837 UYF720837:UYH720837 VIB720837:VID720837 VRX720837:VRZ720837 WBT720837:WBV720837 WLP720837:WLR720837 WVL720837:WVN720837 D786373:F786373 IZ786373:JB786373 SV786373:SX786373 ACR786373:ACT786373 AMN786373:AMP786373 AWJ786373:AWL786373 BGF786373:BGH786373 BQB786373:BQD786373 BZX786373:BZZ786373 CJT786373:CJV786373 CTP786373:CTR786373 DDL786373:DDN786373 DNH786373:DNJ786373 DXD786373:DXF786373 EGZ786373:EHB786373 EQV786373:EQX786373 FAR786373:FAT786373 FKN786373:FKP786373 FUJ786373:FUL786373 GEF786373:GEH786373 GOB786373:GOD786373 GXX786373:GXZ786373 HHT786373:HHV786373 HRP786373:HRR786373 IBL786373:IBN786373 ILH786373:ILJ786373 IVD786373:IVF786373 JEZ786373:JFB786373 JOV786373:JOX786373 JYR786373:JYT786373 KIN786373:KIP786373 KSJ786373:KSL786373 LCF786373:LCH786373 LMB786373:LMD786373 LVX786373:LVZ786373 MFT786373:MFV786373 MPP786373:MPR786373 MZL786373:MZN786373 NJH786373:NJJ786373 NTD786373:NTF786373 OCZ786373:ODB786373 OMV786373:OMX786373 OWR786373:OWT786373 PGN786373:PGP786373 PQJ786373:PQL786373 QAF786373:QAH786373 QKB786373:QKD786373 QTX786373:QTZ786373 RDT786373:RDV786373 RNP786373:RNR786373 RXL786373:RXN786373 SHH786373:SHJ786373 SRD786373:SRF786373 TAZ786373:TBB786373 TKV786373:TKX786373 TUR786373:TUT786373 UEN786373:UEP786373 UOJ786373:UOL786373 UYF786373:UYH786373 VIB786373:VID786373 VRX786373:VRZ786373 WBT786373:WBV786373 WLP786373:WLR786373 WVL786373:WVN786373 D851909:F851909 IZ851909:JB851909 SV851909:SX851909 ACR851909:ACT851909 AMN851909:AMP851909 AWJ851909:AWL851909 BGF851909:BGH851909 BQB851909:BQD851909 BZX851909:BZZ851909 CJT851909:CJV851909 CTP851909:CTR851909 DDL851909:DDN851909 DNH851909:DNJ851909 DXD851909:DXF851909 EGZ851909:EHB851909 EQV851909:EQX851909 FAR851909:FAT851909 FKN851909:FKP851909 FUJ851909:FUL851909 GEF851909:GEH851909 GOB851909:GOD851909 GXX851909:GXZ851909 HHT851909:HHV851909 HRP851909:HRR851909 IBL851909:IBN851909 ILH851909:ILJ851909 IVD851909:IVF851909 JEZ851909:JFB851909 JOV851909:JOX851909 JYR851909:JYT851909 KIN851909:KIP851909 KSJ851909:KSL851909 LCF851909:LCH851909 LMB851909:LMD851909 LVX851909:LVZ851909 MFT851909:MFV851909 MPP851909:MPR851909 MZL851909:MZN851909 NJH851909:NJJ851909 NTD851909:NTF851909 OCZ851909:ODB851909 OMV851909:OMX851909 OWR851909:OWT851909 PGN851909:PGP851909 PQJ851909:PQL851909 QAF851909:QAH851909 QKB851909:QKD851909 QTX851909:QTZ851909 RDT851909:RDV851909 RNP851909:RNR851909 RXL851909:RXN851909 SHH851909:SHJ851909 SRD851909:SRF851909 TAZ851909:TBB851909 TKV851909:TKX851909 TUR851909:TUT851909 UEN851909:UEP851909 UOJ851909:UOL851909 UYF851909:UYH851909 VIB851909:VID851909 VRX851909:VRZ851909 WBT851909:WBV851909 WLP851909:WLR851909 WVL851909:WVN851909 D917445:F917445 IZ917445:JB917445 SV917445:SX917445 ACR917445:ACT917445 AMN917445:AMP917445 AWJ917445:AWL917445 BGF917445:BGH917445 BQB917445:BQD917445 BZX917445:BZZ917445 CJT917445:CJV917445 CTP917445:CTR917445 DDL917445:DDN917445 DNH917445:DNJ917445 DXD917445:DXF917445 EGZ917445:EHB917445 EQV917445:EQX917445 FAR917445:FAT917445 FKN917445:FKP917445 FUJ917445:FUL917445 GEF917445:GEH917445 GOB917445:GOD917445 GXX917445:GXZ917445 HHT917445:HHV917445 HRP917445:HRR917445 IBL917445:IBN917445 ILH917445:ILJ917445 IVD917445:IVF917445 JEZ917445:JFB917445 JOV917445:JOX917445 JYR917445:JYT917445 KIN917445:KIP917445 KSJ917445:KSL917445 LCF917445:LCH917445 LMB917445:LMD917445 LVX917445:LVZ917445 MFT917445:MFV917445 MPP917445:MPR917445 MZL917445:MZN917445 NJH917445:NJJ917445 NTD917445:NTF917445 OCZ917445:ODB917445 OMV917445:OMX917445 OWR917445:OWT917445 PGN917445:PGP917445 PQJ917445:PQL917445 QAF917445:QAH917445 QKB917445:QKD917445 QTX917445:QTZ917445 RDT917445:RDV917445 RNP917445:RNR917445 RXL917445:RXN917445 SHH917445:SHJ917445 SRD917445:SRF917445 TAZ917445:TBB917445 TKV917445:TKX917445 TUR917445:TUT917445 UEN917445:UEP917445 UOJ917445:UOL917445 UYF917445:UYH917445 VIB917445:VID917445 VRX917445:VRZ917445 WBT917445:WBV917445 WLP917445:WLR917445 WVL917445:WVN917445 D982981:F982981 IZ982981:JB982981 SV982981:SX982981 ACR982981:ACT982981 AMN982981:AMP982981 AWJ982981:AWL982981 BGF982981:BGH982981 BQB982981:BQD982981 BZX982981:BZZ982981 CJT982981:CJV982981 CTP982981:CTR982981 DDL982981:DDN982981 DNH982981:DNJ982981 DXD982981:DXF982981 EGZ982981:EHB982981 EQV982981:EQX982981 FAR982981:FAT982981 FKN982981:FKP982981 FUJ982981:FUL982981 GEF982981:GEH982981 GOB982981:GOD982981 GXX982981:GXZ982981 HHT982981:HHV982981 HRP982981:HRR982981 IBL982981:IBN982981 ILH982981:ILJ982981 IVD982981:IVF982981 JEZ982981:JFB982981 JOV982981:JOX982981 JYR982981:JYT982981 KIN982981:KIP982981 KSJ982981:KSL982981 LCF982981:LCH982981 LMB982981:LMD982981 LVX982981:LVZ982981 MFT982981:MFV982981 MPP982981:MPR982981 MZL982981:MZN982981 NJH982981:NJJ982981 NTD982981:NTF982981 OCZ982981:ODB982981 OMV982981:OMX982981 OWR982981:OWT982981 PGN982981:PGP982981 PQJ982981:PQL982981 QAF982981:QAH982981 QKB982981:QKD982981 QTX982981:QTZ982981 RDT982981:RDV982981 RNP982981:RNR982981 RXL982981:RXN982981 SHH982981:SHJ982981 SRD982981:SRF982981 TAZ982981:TBB982981 TKV982981:TKX982981 TUR982981:TUT982981 UEN982981:UEP982981 UOJ982981:UOL982981 UYF982981:UYH982981 VIB982981:VID982981 VRX982981:VRZ982981 WBT982981:WBV982981 WLP982981:WLR982981 IZ67:JB69 SV67:SX69 ACR67:ACT69 AMN67:AMP69 AWJ67:AWL69 BGF67:BGH69 BQB67:BQD69 BZX67:BZZ69 CJT67:CJV69 CTP67:CTR69 DDL67:DDN69 DNH67:DNJ69 DXD67:DXF69 EGZ67:EHB69 EQV67:EQX69 FAR67:FAT69 FKN67:FKP69 FUJ67:FUL69 GEF67:GEH69 GOB67:GOD69 GXX67:GXZ69 HHT67:HHV69 HRP67:HRR69 IBL67:IBN69 ILH67:ILJ69 IVD67:IVF69 JEZ67:JFB69 JOV67:JOX69 JYR67:JYT69 KIN67:KIP69 KSJ67:KSL69 LCF67:LCH69 LMB67:LMD69 LVX67:LVZ69 MFT67:MFV69 MPP67:MPR69 MZL67:MZN69 NJH67:NJJ69 NTD67:NTF69 OCZ67:ODB69 OMV67:OMX69 OWR67:OWT69 PGN67:PGP69 PQJ67:PQL69 QAF67:QAH69 QKB67:QKD69 QTX67:QTZ69 RDT67:RDV69 RNP67:RNR69 RXL67:RXN69 SHH67:SHJ69 SRD67:SRF69 TAZ67:TBB69 TKV67:TKX69 TUR67:TUT69 UEN67:UEP69 UOJ67:UOL69 UYF67:UYH69 VIB67:VID69 VRX67:VRZ69 WBT67:WBV69 WLP67:WLR69 WVL67:WVN69">
      <formula1>1</formula1>
      <formula2>9999</formula2>
    </dataValidation>
    <dataValidation allowBlank="1" showInputMessage="1" showErrorMessage="1" prompt="Capturar el número asignado por el municipio al oficio, a falta de este colocar &quot;s/n&quot;." sqref="WVN982936:WVV982936 F65432:N65432 JB65432:JJ65432 SX65432:TF65432 ACT65432:ADB65432 AMP65432:AMX65432 AWL65432:AWT65432 BGH65432:BGP65432 BQD65432:BQL65432 BZZ65432:CAH65432 CJV65432:CKD65432 CTR65432:CTZ65432 DDN65432:DDV65432 DNJ65432:DNR65432 DXF65432:DXN65432 EHB65432:EHJ65432 EQX65432:ERF65432 FAT65432:FBB65432 FKP65432:FKX65432 FUL65432:FUT65432 GEH65432:GEP65432 GOD65432:GOL65432 GXZ65432:GYH65432 HHV65432:HID65432 HRR65432:HRZ65432 IBN65432:IBV65432 ILJ65432:ILR65432 IVF65432:IVN65432 JFB65432:JFJ65432 JOX65432:JPF65432 JYT65432:JZB65432 KIP65432:KIX65432 KSL65432:KST65432 LCH65432:LCP65432 LMD65432:LML65432 LVZ65432:LWH65432 MFV65432:MGD65432 MPR65432:MPZ65432 MZN65432:MZV65432 NJJ65432:NJR65432 NTF65432:NTN65432 ODB65432:ODJ65432 OMX65432:ONF65432 OWT65432:OXB65432 PGP65432:PGX65432 PQL65432:PQT65432 QAH65432:QAP65432 QKD65432:QKL65432 QTZ65432:QUH65432 RDV65432:RED65432 RNR65432:RNZ65432 RXN65432:RXV65432 SHJ65432:SHR65432 SRF65432:SRN65432 TBB65432:TBJ65432 TKX65432:TLF65432 TUT65432:TVB65432 UEP65432:UEX65432 UOL65432:UOT65432 UYH65432:UYP65432 VID65432:VIL65432 VRZ65432:VSH65432 WBV65432:WCD65432 WLR65432:WLZ65432 WVN65432:WVV65432 F130968:N130968 JB130968:JJ130968 SX130968:TF130968 ACT130968:ADB130968 AMP130968:AMX130968 AWL130968:AWT130968 BGH130968:BGP130968 BQD130968:BQL130968 BZZ130968:CAH130968 CJV130968:CKD130968 CTR130968:CTZ130968 DDN130968:DDV130968 DNJ130968:DNR130968 DXF130968:DXN130968 EHB130968:EHJ130968 EQX130968:ERF130968 FAT130968:FBB130968 FKP130968:FKX130968 FUL130968:FUT130968 GEH130968:GEP130968 GOD130968:GOL130968 GXZ130968:GYH130968 HHV130968:HID130968 HRR130968:HRZ130968 IBN130968:IBV130968 ILJ130968:ILR130968 IVF130968:IVN130968 JFB130968:JFJ130968 JOX130968:JPF130968 JYT130968:JZB130968 KIP130968:KIX130968 KSL130968:KST130968 LCH130968:LCP130968 LMD130968:LML130968 LVZ130968:LWH130968 MFV130968:MGD130968 MPR130968:MPZ130968 MZN130968:MZV130968 NJJ130968:NJR130968 NTF130968:NTN130968 ODB130968:ODJ130968 OMX130968:ONF130968 OWT130968:OXB130968 PGP130968:PGX130968 PQL130968:PQT130968 QAH130968:QAP130968 QKD130968:QKL130968 QTZ130968:QUH130968 RDV130968:RED130968 RNR130968:RNZ130968 RXN130968:RXV130968 SHJ130968:SHR130968 SRF130968:SRN130968 TBB130968:TBJ130968 TKX130968:TLF130968 TUT130968:TVB130968 UEP130968:UEX130968 UOL130968:UOT130968 UYH130968:UYP130968 VID130968:VIL130968 VRZ130968:VSH130968 WBV130968:WCD130968 WLR130968:WLZ130968 WVN130968:WVV130968 F196504:N196504 JB196504:JJ196504 SX196504:TF196504 ACT196504:ADB196504 AMP196504:AMX196504 AWL196504:AWT196504 BGH196504:BGP196504 BQD196504:BQL196504 BZZ196504:CAH196504 CJV196504:CKD196504 CTR196504:CTZ196504 DDN196504:DDV196504 DNJ196504:DNR196504 DXF196504:DXN196504 EHB196504:EHJ196504 EQX196504:ERF196504 FAT196504:FBB196504 FKP196504:FKX196504 FUL196504:FUT196504 GEH196504:GEP196504 GOD196504:GOL196504 GXZ196504:GYH196504 HHV196504:HID196504 HRR196504:HRZ196504 IBN196504:IBV196504 ILJ196504:ILR196504 IVF196504:IVN196504 JFB196504:JFJ196504 JOX196504:JPF196504 JYT196504:JZB196504 KIP196504:KIX196504 KSL196504:KST196504 LCH196504:LCP196504 LMD196504:LML196504 LVZ196504:LWH196504 MFV196504:MGD196504 MPR196504:MPZ196504 MZN196504:MZV196504 NJJ196504:NJR196504 NTF196504:NTN196504 ODB196504:ODJ196504 OMX196504:ONF196504 OWT196504:OXB196504 PGP196504:PGX196504 PQL196504:PQT196504 QAH196504:QAP196504 QKD196504:QKL196504 QTZ196504:QUH196504 RDV196504:RED196504 RNR196504:RNZ196504 RXN196504:RXV196504 SHJ196504:SHR196504 SRF196504:SRN196504 TBB196504:TBJ196504 TKX196504:TLF196504 TUT196504:TVB196504 UEP196504:UEX196504 UOL196504:UOT196504 UYH196504:UYP196504 VID196504:VIL196504 VRZ196504:VSH196504 WBV196504:WCD196504 WLR196504:WLZ196504 WVN196504:WVV196504 F262040:N262040 JB262040:JJ262040 SX262040:TF262040 ACT262040:ADB262040 AMP262040:AMX262040 AWL262040:AWT262040 BGH262040:BGP262040 BQD262040:BQL262040 BZZ262040:CAH262040 CJV262040:CKD262040 CTR262040:CTZ262040 DDN262040:DDV262040 DNJ262040:DNR262040 DXF262040:DXN262040 EHB262040:EHJ262040 EQX262040:ERF262040 FAT262040:FBB262040 FKP262040:FKX262040 FUL262040:FUT262040 GEH262040:GEP262040 GOD262040:GOL262040 GXZ262040:GYH262040 HHV262040:HID262040 HRR262040:HRZ262040 IBN262040:IBV262040 ILJ262040:ILR262040 IVF262040:IVN262040 JFB262040:JFJ262040 JOX262040:JPF262040 JYT262040:JZB262040 KIP262040:KIX262040 KSL262040:KST262040 LCH262040:LCP262040 LMD262040:LML262040 LVZ262040:LWH262040 MFV262040:MGD262040 MPR262040:MPZ262040 MZN262040:MZV262040 NJJ262040:NJR262040 NTF262040:NTN262040 ODB262040:ODJ262040 OMX262040:ONF262040 OWT262040:OXB262040 PGP262040:PGX262040 PQL262040:PQT262040 QAH262040:QAP262040 QKD262040:QKL262040 QTZ262040:QUH262040 RDV262040:RED262040 RNR262040:RNZ262040 RXN262040:RXV262040 SHJ262040:SHR262040 SRF262040:SRN262040 TBB262040:TBJ262040 TKX262040:TLF262040 TUT262040:TVB262040 UEP262040:UEX262040 UOL262040:UOT262040 UYH262040:UYP262040 VID262040:VIL262040 VRZ262040:VSH262040 WBV262040:WCD262040 WLR262040:WLZ262040 WVN262040:WVV262040 F327576:N327576 JB327576:JJ327576 SX327576:TF327576 ACT327576:ADB327576 AMP327576:AMX327576 AWL327576:AWT327576 BGH327576:BGP327576 BQD327576:BQL327576 BZZ327576:CAH327576 CJV327576:CKD327576 CTR327576:CTZ327576 DDN327576:DDV327576 DNJ327576:DNR327576 DXF327576:DXN327576 EHB327576:EHJ327576 EQX327576:ERF327576 FAT327576:FBB327576 FKP327576:FKX327576 FUL327576:FUT327576 GEH327576:GEP327576 GOD327576:GOL327576 GXZ327576:GYH327576 HHV327576:HID327576 HRR327576:HRZ327576 IBN327576:IBV327576 ILJ327576:ILR327576 IVF327576:IVN327576 JFB327576:JFJ327576 JOX327576:JPF327576 JYT327576:JZB327576 KIP327576:KIX327576 KSL327576:KST327576 LCH327576:LCP327576 LMD327576:LML327576 LVZ327576:LWH327576 MFV327576:MGD327576 MPR327576:MPZ327576 MZN327576:MZV327576 NJJ327576:NJR327576 NTF327576:NTN327576 ODB327576:ODJ327576 OMX327576:ONF327576 OWT327576:OXB327576 PGP327576:PGX327576 PQL327576:PQT327576 QAH327576:QAP327576 QKD327576:QKL327576 QTZ327576:QUH327576 RDV327576:RED327576 RNR327576:RNZ327576 RXN327576:RXV327576 SHJ327576:SHR327576 SRF327576:SRN327576 TBB327576:TBJ327576 TKX327576:TLF327576 TUT327576:TVB327576 UEP327576:UEX327576 UOL327576:UOT327576 UYH327576:UYP327576 VID327576:VIL327576 VRZ327576:VSH327576 WBV327576:WCD327576 WLR327576:WLZ327576 WVN327576:WVV327576 F393112:N393112 JB393112:JJ393112 SX393112:TF393112 ACT393112:ADB393112 AMP393112:AMX393112 AWL393112:AWT393112 BGH393112:BGP393112 BQD393112:BQL393112 BZZ393112:CAH393112 CJV393112:CKD393112 CTR393112:CTZ393112 DDN393112:DDV393112 DNJ393112:DNR393112 DXF393112:DXN393112 EHB393112:EHJ393112 EQX393112:ERF393112 FAT393112:FBB393112 FKP393112:FKX393112 FUL393112:FUT393112 GEH393112:GEP393112 GOD393112:GOL393112 GXZ393112:GYH393112 HHV393112:HID393112 HRR393112:HRZ393112 IBN393112:IBV393112 ILJ393112:ILR393112 IVF393112:IVN393112 JFB393112:JFJ393112 JOX393112:JPF393112 JYT393112:JZB393112 KIP393112:KIX393112 KSL393112:KST393112 LCH393112:LCP393112 LMD393112:LML393112 LVZ393112:LWH393112 MFV393112:MGD393112 MPR393112:MPZ393112 MZN393112:MZV393112 NJJ393112:NJR393112 NTF393112:NTN393112 ODB393112:ODJ393112 OMX393112:ONF393112 OWT393112:OXB393112 PGP393112:PGX393112 PQL393112:PQT393112 QAH393112:QAP393112 QKD393112:QKL393112 QTZ393112:QUH393112 RDV393112:RED393112 RNR393112:RNZ393112 RXN393112:RXV393112 SHJ393112:SHR393112 SRF393112:SRN393112 TBB393112:TBJ393112 TKX393112:TLF393112 TUT393112:TVB393112 UEP393112:UEX393112 UOL393112:UOT393112 UYH393112:UYP393112 VID393112:VIL393112 VRZ393112:VSH393112 WBV393112:WCD393112 WLR393112:WLZ393112 WVN393112:WVV393112 F458648:N458648 JB458648:JJ458648 SX458648:TF458648 ACT458648:ADB458648 AMP458648:AMX458648 AWL458648:AWT458648 BGH458648:BGP458648 BQD458648:BQL458648 BZZ458648:CAH458648 CJV458648:CKD458648 CTR458648:CTZ458648 DDN458648:DDV458648 DNJ458648:DNR458648 DXF458648:DXN458648 EHB458648:EHJ458648 EQX458648:ERF458648 FAT458648:FBB458648 FKP458648:FKX458648 FUL458648:FUT458648 GEH458648:GEP458648 GOD458648:GOL458648 GXZ458648:GYH458648 HHV458648:HID458648 HRR458648:HRZ458648 IBN458648:IBV458648 ILJ458648:ILR458648 IVF458648:IVN458648 JFB458648:JFJ458648 JOX458648:JPF458648 JYT458648:JZB458648 KIP458648:KIX458648 KSL458648:KST458648 LCH458648:LCP458648 LMD458648:LML458648 LVZ458648:LWH458648 MFV458648:MGD458648 MPR458648:MPZ458648 MZN458648:MZV458648 NJJ458648:NJR458648 NTF458648:NTN458648 ODB458648:ODJ458648 OMX458648:ONF458648 OWT458648:OXB458648 PGP458648:PGX458648 PQL458648:PQT458648 QAH458648:QAP458648 QKD458648:QKL458648 QTZ458648:QUH458648 RDV458648:RED458648 RNR458648:RNZ458648 RXN458648:RXV458648 SHJ458648:SHR458648 SRF458648:SRN458648 TBB458648:TBJ458648 TKX458648:TLF458648 TUT458648:TVB458648 UEP458648:UEX458648 UOL458648:UOT458648 UYH458648:UYP458648 VID458648:VIL458648 VRZ458648:VSH458648 WBV458648:WCD458648 WLR458648:WLZ458648 WVN458648:WVV458648 F524184:N524184 JB524184:JJ524184 SX524184:TF524184 ACT524184:ADB524184 AMP524184:AMX524184 AWL524184:AWT524184 BGH524184:BGP524184 BQD524184:BQL524184 BZZ524184:CAH524184 CJV524184:CKD524184 CTR524184:CTZ524184 DDN524184:DDV524184 DNJ524184:DNR524184 DXF524184:DXN524184 EHB524184:EHJ524184 EQX524184:ERF524184 FAT524184:FBB524184 FKP524184:FKX524184 FUL524184:FUT524184 GEH524184:GEP524184 GOD524184:GOL524184 GXZ524184:GYH524184 HHV524184:HID524184 HRR524184:HRZ524184 IBN524184:IBV524184 ILJ524184:ILR524184 IVF524184:IVN524184 JFB524184:JFJ524184 JOX524184:JPF524184 JYT524184:JZB524184 KIP524184:KIX524184 KSL524184:KST524184 LCH524184:LCP524184 LMD524184:LML524184 LVZ524184:LWH524184 MFV524184:MGD524184 MPR524184:MPZ524184 MZN524184:MZV524184 NJJ524184:NJR524184 NTF524184:NTN524184 ODB524184:ODJ524184 OMX524184:ONF524184 OWT524184:OXB524184 PGP524184:PGX524184 PQL524184:PQT524184 QAH524184:QAP524184 QKD524184:QKL524184 QTZ524184:QUH524184 RDV524184:RED524184 RNR524184:RNZ524184 RXN524184:RXV524184 SHJ524184:SHR524184 SRF524184:SRN524184 TBB524184:TBJ524184 TKX524184:TLF524184 TUT524184:TVB524184 UEP524184:UEX524184 UOL524184:UOT524184 UYH524184:UYP524184 VID524184:VIL524184 VRZ524184:VSH524184 WBV524184:WCD524184 WLR524184:WLZ524184 WVN524184:WVV524184 F589720:N589720 JB589720:JJ589720 SX589720:TF589720 ACT589720:ADB589720 AMP589720:AMX589720 AWL589720:AWT589720 BGH589720:BGP589720 BQD589720:BQL589720 BZZ589720:CAH589720 CJV589720:CKD589720 CTR589720:CTZ589720 DDN589720:DDV589720 DNJ589720:DNR589720 DXF589720:DXN589720 EHB589720:EHJ589720 EQX589720:ERF589720 FAT589720:FBB589720 FKP589720:FKX589720 FUL589720:FUT589720 GEH589720:GEP589720 GOD589720:GOL589720 GXZ589720:GYH589720 HHV589720:HID589720 HRR589720:HRZ589720 IBN589720:IBV589720 ILJ589720:ILR589720 IVF589720:IVN589720 JFB589720:JFJ589720 JOX589720:JPF589720 JYT589720:JZB589720 KIP589720:KIX589720 KSL589720:KST589720 LCH589720:LCP589720 LMD589720:LML589720 LVZ589720:LWH589720 MFV589720:MGD589720 MPR589720:MPZ589720 MZN589720:MZV589720 NJJ589720:NJR589720 NTF589720:NTN589720 ODB589720:ODJ589720 OMX589720:ONF589720 OWT589720:OXB589720 PGP589720:PGX589720 PQL589720:PQT589720 QAH589720:QAP589720 QKD589720:QKL589720 QTZ589720:QUH589720 RDV589720:RED589720 RNR589720:RNZ589720 RXN589720:RXV589720 SHJ589720:SHR589720 SRF589720:SRN589720 TBB589720:TBJ589720 TKX589720:TLF589720 TUT589720:TVB589720 UEP589720:UEX589720 UOL589720:UOT589720 UYH589720:UYP589720 VID589720:VIL589720 VRZ589720:VSH589720 WBV589720:WCD589720 WLR589720:WLZ589720 WVN589720:WVV589720 F655256:N655256 JB655256:JJ655256 SX655256:TF655256 ACT655256:ADB655256 AMP655256:AMX655256 AWL655256:AWT655256 BGH655256:BGP655256 BQD655256:BQL655256 BZZ655256:CAH655256 CJV655256:CKD655256 CTR655256:CTZ655256 DDN655256:DDV655256 DNJ655256:DNR655256 DXF655256:DXN655256 EHB655256:EHJ655256 EQX655256:ERF655256 FAT655256:FBB655256 FKP655256:FKX655256 FUL655256:FUT655256 GEH655256:GEP655256 GOD655256:GOL655256 GXZ655256:GYH655256 HHV655256:HID655256 HRR655256:HRZ655256 IBN655256:IBV655256 ILJ655256:ILR655256 IVF655256:IVN655256 JFB655256:JFJ655256 JOX655256:JPF655256 JYT655256:JZB655256 KIP655256:KIX655256 KSL655256:KST655256 LCH655256:LCP655256 LMD655256:LML655256 LVZ655256:LWH655256 MFV655256:MGD655256 MPR655256:MPZ655256 MZN655256:MZV655256 NJJ655256:NJR655256 NTF655256:NTN655256 ODB655256:ODJ655256 OMX655256:ONF655256 OWT655256:OXB655256 PGP655256:PGX655256 PQL655256:PQT655256 QAH655256:QAP655256 QKD655256:QKL655256 QTZ655256:QUH655256 RDV655256:RED655256 RNR655256:RNZ655256 RXN655256:RXV655256 SHJ655256:SHR655256 SRF655256:SRN655256 TBB655256:TBJ655256 TKX655256:TLF655256 TUT655256:TVB655256 UEP655256:UEX655256 UOL655256:UOT655256 UYH655256:UYP655256 VID655256:VIL655256 VRZ655256:VSH655256 WBV655256:WCD655256 WLR655256:WLZ655256 WVN655256:WVV655256 F720792:N720792 JB720792:JJ720792 SX720792:TF720792 ACT720792:ADB720792 AMP720792:AMX720792 AWL720792:AWT720792 BGH720792:BGP720792 BQD720792:BQL720792 BZZ720792:CAH720792 CJV720792:CKD720792 CTR720792:CTZ720792 DDN720792:DDV720792 DNJ720792:DNR720792 DXF720792:DXN720792 EHB720792:EHJ720792 EQX720792:ERF720792 FAT720792:FBB720792 FKP720792:FKX720792 FUL720792:FUT720792 GEH720792:GEP720792 GOD720792:GOL720792 GXZ720792:GYH720792 HHV720792:HID720792 HRR720792:HRZ720792 IBN720792:IBV720792 ILJ720792:ILR720792 IVF720792:IVN720792 JFB720792:JFJ720792 JOX720792:JPF720792 JYT720792:JZB720792 KIP720792:KIX720792 KSL720792:KST720792 LCH720792:LCP720792 LMD720792:LML720792 LVZ720792:LWH720792 MFV720792:MGD720792 MPR720792:MPZ720792 MZN720792:MZV720792 NJJ720792:NJR720792 NTF720792:NTN720792 ODB720792:ODJ720792 OMX720792:ONF720792 OWT720792:OXB720792 PGP720792:PGX720792 PQL720792:PQT720792 QAH720792:QAP720792 QKD720792:QKL720792 QTZ720792:QUH720792 RDV720792:RED720792 RNR720792:RNZ720792 RXN720792:RXV720792 SHJ720792:SHR720792 SRF720792:SRN720792 TBB720792:TBJ720792 TKX720792:TLF720792 TUT720792:TVB720792 UEP720792:UEX720792 UOL720792:UOT720792 UYH720792:UYP720792 VID720792:VIL720792 VRZ720792:VSH720792 WBV720792:WCD720792 WLR720792:WLZ720792 WVN720792:WVV720792 F786328:N786328 JB786328:JJ786328 SX786328:TF786328 ACT786328:ADB786328 AMP786328:AMX786328 AWL786328:AWT786328 BGH786328:BGP786328 BQD786328:BQL786328 BZZ786328:CAH786328 CJV786328:CKD786328 CTR786328:CTZ786328 DDN786328:DDV786328 DNJ786328:DNR786328 DXF786328:DXN786328 EHB786328:EHJ786328 EQX786328:ERF786328 FAT786328:FBB786328 FKP786328:FKX786328 FUL786328:FUT786328 GEH786328:GEP786328 GOD786328:GOL786328 GXZ786328:GYH786328 HHV786328:HID786328 HRR786328:HRZ786328 IBN786328:IBV786328 ILJ786328:ILR786328 IVF786328:IVN786328 JFB786328:JFJ786328 JOX786328:JPF786328 JYT786328:JZB786328 KIP786328:KIX786328 KSL786328:KST786328 LCH786328:LCP786328 LMD786328:LML786328 LVZ786328:LWH786328 MFV786328:MGD786328 MPR786328:MPZ786328 MZN786328:MZV786328 NJJ786328:NJR786328 NTF786328:NTN786328 ODB786328:ODJ786328 OMX786328:ONF786328 OWT786328:OXB786328 PGP786328:PGX786328 PQL786328:PQT786328 QAH786328:QAP786328 QKD786328:QKL786328 QTZ786328:QUH786328 RDV786328:RED786328 RNR786328:RNZ786328 RXN786328:RXV786328 SHJ786328:SHR786328 SRF786328:SRN786328 TBB786328:TBJ786328 TKX786328:TLF786328 TUT786328:TVB786328 UEP786328:UEX786328 UOL786328:UOT786328 UYH786328:UYP786328 VID786328:VIL786328 VRZ786328:VSH786328 WBV786328:WCD786328 WLR786328:WLZ786328 WVN786328:WVV786328 F851864:N851864 JB851864:JJ851864 SX851864:TF851864 ACT851864:ADB851864 AMP851864:AMX851864 AWL851864:AWT851864 BGH851864:BGP851864 BQD851864:BQL851864 BZZ851864:CAH851864 CJV851864:CKD851864 CTR851864:CTZ851864 DDN851864:DDV851864 DNJ851864:DNR851864 DXF851864:DXN851864 EHB851864:EHJ851864 EQX851864:ERF851864 FAT851864:FBB851864 FKP851864:FKX851864 FUL851864:FUT851864 GEH851864:GEP851864 GOD851864:GOL851864 GXZ851864:GYH851864 HHV851864:HID851864 HRR851864:HRZ851864 IBN851864:IBV851864 ILJ851864:ILR851864 IVF851864:IVN851864 JFB851864:JFJ851864 JOX851864:JPF851864 JYT851864:JZB851864 KIP851864:KIX851864 KSL851864:KST851864 LCH851864:LCP851864 LMD851864:LML851864 LVZ851864:LWH851864 MFV851864:MGD851864 MPR851864:MPZ851864 MZN851864:MZV851864 NJJ851864:NJR851864 NTF851864:NTN851864 ODB851864:ODJ851864 OMX851864:ONF851864 OWT851864:OXB851864 PGP851864:PGX851864 PQL851864:PQT851864 QAH851864:QAP851864 QKD851864:QKL851864 QTZ851864:QUH851864 RDV851864:RED851864 RNR851864:RNZ851864 RXN851864:RXV851864 SHJ851864:SHR851864 SRF851864:SRN851864 TBB851864:TBJ851864 TKX851864:TLF851864 TUT851864:TVB851864 UEP851864:UEX851864 UOL851864:UOT851864 UYH851864:UYP851864 VID851864:VIL851864 VRZ851864:VSH851864 WBV851864:WCD851864 WLR851864:WLZ851864 WVN851864:WVV851864 F917400:N917400 JB917400:JJ917400 SX917400:TF917400 ACT917400:ADB917400 AMP917400:AMX917400 AWL917400:AWT917400 BGH917400:BGP917400 BQD917400:BQL917400 BZZ917400:CAH917400 CJV917400:CKD917400 CTR917400:CTZ917400 DDN917400:DDV917400 DNJ917400:DNR917400 DXF917400:DXN917400 EHB917400:EHJ917400 EQX917400:ERF917400 FAT917400:FBB917400 FKP917400:FKX917400 FUL917400:FUT917400 GEH917400:GEP917400 GOD917400:GOL917400 GXZ917400:GYH917400 HHV917400:HID917400 HRR917400:HRZ917400 IBN917400:IBV917400 ILJ917400:ILR917400 IVF917400:IVN917400 JFB917400:JFJ917400 JOX917400:JPF917400 JYT917400:JZB917400 KIP917400:KIX917400 KSL917400:KST917400 LCH917400:LCP917400 LMD917400:LML917400 LVZ917400:LWH917400 MFV917400:MGD917400 MPR917400:MPZ917400 MZN917400:MZV917400 NJJ917400:NJR917400 NTF917400:NTN917400 ODB917400:ODJ917400 OMX917400:ONF917400 OWT917400:OXB917400 PGP917400:PGX917400 PQL917400:PQT917400 QAH917400:QAP917400 QKD917400:QKL917400 QTZ917400:QUH917400 RDV917400:RED917400 RNR917400:RNZ917400 RXN917400:RXV917400 SHJ917400:SHR917400 SRF917400:SRN917400 TBB917400:TBJ917400 TKX917400:TLF917400 TUT917400:TVB917400 UEP917400:UEX917400 UOL917400:UOT917400 UYH917400:UYP917400 VID917400:VIL917400 VRZ917400:VSH917400 WBV917400:WCD917400 WLR917400:WLZ917400 WVN917400:WVV917400 F982936:N982936 JB982936:JJ982936 SX982936:TF982936 ACT982936:ADB982936 AMP982936:AMX982936 AWL982936:AWT982936 BGH982936:BGP982936 BQD982936:BQL982936 BZZ982936:CAH982936 CJV982936:CKD982936 CTR982936:CTZ982936 DDN982936:DDV982936 DNJ982936:DNR982936 DXF982936:DXN982936 EHB982936:EHJ982936 EQX982936:ERF982936 FAT982936:FBB982936 FKP982936:FKX982936 FUL982936:FUT982936 GEH982936:GEP982936 GOD982936:GOL982936 GXZ982936:GYH982936 HHV982936:HID982936 HRR982936:HRZ982936 IBN982936:IBV982936 ILJ982936:ILR982936 IVF982936:IVN982936 JFB982936:JFJ982936 JOX982936:JPF982936 JYT982936:JZB982936 KIP982936:KIX982936 KSL982936:KST982936 LCH982936:LCP982936 LMD982936:LML982936 LVZ982936:LWH982936 MFV982936:MGD982936 MPR982936:MPZ982936 MZN982936:MZV982936 NJJ982936:NJR982936 NTF982936:NTN982936 ODB982936:ODJ982936 OMX982936:ONF982936 OWT982936:OXB982936 PGP982936:PGX982936 PQL982936:PQT982936 QAH982936:QAP982936 QKD982936:QKL982936 QTZ982936:QUH982936 RDV982936:RED982936 RNR982936:RNZ982936 RXN982936:RXV982936 SHJ982936:SHR982936 SRF982936:SRN982936 TBB982936:TBJ982936 TKX982936:TLF982936 TUT982936:TVB982936 UEP982936:UEX982936 UOL982936:UOT982936 UYH982936:UYP982936 VID982936:VIL982936 VRZ982936:VSH982936 WBV982936:WCD982936 WLR982936:WLZ982936 JB21:JJ21 SX21:TF21 ACT21:ADB21 AMP21:AMX21 AWL21:AWT21 BGH21:BGP21 BQD21:BQL21 BZZ21:CAH21 CJV21:CKD21 CTR21:CTZ21 DDN21:DDV21 DNJ21:DNR21 DXF21:DXN21 EHB21:EHJ21 EQX21:ERF21 FAT21:FBB21 FKP21:FKX21 FUL21:FUT21 GEH21:GEP21 GOD21:GOL21 GXZ21:GYH21 HHV21:HID21 HRR21:HRZ21 IBN21:IBV21 ILJ21:ILR21 IVF21:IVN21 JFB21:JFJ21 JOX21:JPF21 JYT21:JZB21 KIP21:KIX21 KSL21:KST21 LCH21:LCP21 LMD21:LML21 LVZ21:LWH21 MFV21:MGD21 MPR21:MPZ21 MZN21:MZV21 NJJ21:NJR21 NTF21:NTN21 ODB21:ODJ21 OMX21:ONF21 OWT21:OXB21 PGP21:PGX21 PQL21:PQT21 QAH21:QAP21 QKD21:QKL21 QTZ21:QUH21 RDV21:RED21 RNR21:RNZ21 RXN21:RXV21 SHJ21:SHR21 SRF21:SRN21 TBB21:TBJ21 TKX21:TLF21 TUT21:TVB21 UEP21:UEX21 UOL21:UOT21 UYH21:UYP21 VID21:VIL21 VRZ21:VSH21 WBV21:WCD21 WLR21:WLZ21 WVN21:WVV21"/>
    <dataValidation type="date" operator="greaterThan" allowBlank="1" showInputMessage="1" showErrorMessage="1" errorTitle="Fecha del oficio del municipio" error="El dato ingresado no corresponde a una fecha" prompt="Ingresar la fecha del oficio del municipio." sqref="WVO982938:WVV982938 G65434:N65434 JC65434:JJ65434 SY65434:TF65434 ACU65434:ADB65434 AMQ65434:AMX65434 AWM65434:AWT65434 BGI65434:BGP65434 BQE65434:BQL65434 CAA65434:CAH65434 CJW65434:CKD65434 CTS65434:CTZ65434 DDO65434:DDV65434 DNK65434:DNR65434 DXG65434:DXN65434 EHC65434:EHJ65434 EQY65434:ERF65434 FAU65434:FBB65434 FKQ65434:FKX65434 FUM65434:FUT65434 GEI65434:GEP65434 GOE65434:GOL65434 GYA65434:GYH65434 HHW65434:HID65434 HRS65434:HRZ65434 IBO65434:IBV65434 ILK65434:ILR65434 IVG65434:IVN65434 JFC65434:JFJ65434 JOY65434:JPF65434 JYU65434:JZB65434 KIQ65434:KIX65434 KSM65434:KST65434 LCI65434:LCP65434 LME65434:LML65434 LWA65434:LWH65434 MFW65434:MGD65434 MPS65434:MPZ65434 MZO65434:MZV65434 NJK65434:NJR65434 NTG65434:NTN65434 ODC65434:ODJ65434 OMY65434:ONF65434 OWU65434:OXB65434 PGQ65434:PGX65434 PQM65434:PQT65434 QAI65434:QAP65434 QKE65434:QKL65434 QUA65434:QUH65434 RDW65434:RED65434 RNS65434:RNZ65434 RXO65434:RXV65434 SHK65434:SHR65434 SRG65434:SRN65434 TBC65434:TBJ65434 TKY65434:TLF65434 TUU65434:TVB65434 UEQ65434:UEX65434 UOM65434:UOT65434 UYI65434:UYP65434 VIE65434:VIL65434 VSA65434:VSH65434 WBW65434:WCD65434 WLS65434:WLZ65434 WVO65434:WVV65434 G130970:N130970 JC130970:JJ130970 SY130970:TF130970 ACU130970:ADB130970 AMQ130970:AMX130970 AWM130970:AWT130970 BGI130970:BGP130970 BQE130970:BQL130970 CAA130970:CAH130970 CJW130970:CKD130970 CTS130970:CTZ130970 DDO130970:DDV130970 DNK130970:DNR130970 DXG130970:DXN130970 EHC130970:EHJ130970 EQY130970:ERF130970 FAU130970:FBB130970 FKQ130970:FKX130970 FUM130970:FUT130970 GEI130970:GEP130970 GOE130970:GOL130970 GYA130970:GYH130970 HHW130970:HID130970 HRS130970:HRZ130970 IBO130970:IBV130970 ILK130970:ILR130970 IVG130970:IVN130970 JFC130970:JFJ130970 JOY130970:JPF130970 JYU130970:JZB130970 KIQ130970:KIX130970 KSM130970:KST130970 LCI130970:LCP130970 LME130970:LML130970 LWA130970:LWH130970 MFW130970:MGD130970 MPS130970:MPZ130970 MZO130970:MZV130970 NJK130970:NJR130970 NTG130970:NTN130970 ODC130970:ODJ130970 OMY130970:ONF130970 OWU130970:OXB130970 PGQ130970:PGX130970 PQM130970:PQT130970 QAI130970:QAP130970 QKE130970:QKL130970 QUA130970:QUH130970 RDW130970:RED130970 RNS130970:RNZ130970 RXO130970:RXV130970 SHK130970:SHR130970 SRG130970:SRN130970 TBC130970:TBJ130970 TKY130970:TLF130970 TUU130970:TVB130970 UEQ130970:UEX130970 UOM130970:UOT130970 UYI130970:UYP130970 VIE130970:VIL130970 VSA130970:VSH130970 WBW130970:WCD130970 WLS130970:WLZ130970 WVO130970:WVV130970 G196506:N196506 JC196506:JJ196506 SY196506:TF196506 ACU196506:ADB196506 AMQ196506:AMX196506 AWM196506:AWT196506 BGI196506:BGP196506 BQE196506:BQL196506 CAA196506:CAH196506 CJW196506:CKD196506 CTS196506:CTZ196506 DDO196506:DDV196506 DNK196506:DNR196506 DXG196506:DXN196506 EHC196506:EHJ196506 EQY196506:ERF196506 FAU196506:FBB196506 FKQ196506:FKX196506 FUM196506:FUT196506 GEI196506:GEP196506 GOE196506:GOL196506 GYA196506:GYH196506 HHW196506:HID196506 HRS196506:HRZ196506 IBO196506:IBV196506 ILK196506:ILR196506 IVG196506:IVN196506 JFC196506:JFJ196506 JOY196506:JPF196506 JYU196506:JZB196506 KIQ196506:KIX196506 KSM196506:KST196506 LCI196506:LCP196506 LME196506:LML196506 LWA196506:LWH196506 MFW196506:MGD196506 MPS196506:MPZ196506 MZO196506:MZV196506 NJK196506:NJR196506 NTG196506:NTN196506 ODC196506:ODJ196506 OMY196506:ONF196506 OWU196506:OXB196506 PGQ196506:PGX196506 PQM196506:PQT196506 QAI196506:QAP196506 QKE196506:QKL196506 QUA196506:QUH196506 RDW196506:RED196506 RNS196506:RNZ196506 RXO196506:RXV196506 SHK196506:SHR196506 SRG196506:SRN196506 TBC196506:TBJ196506 TKY196506:TLF196506 TUU196506:TVB196506 UEQ196506:UEX196506 UOM196506:UOT196506 UYI196506:UYP196506 VIE196506:VIL196506 VSA196506:VSH196506 WBW196506:WCD196506 WLS196506:WLZ196506 WVO196506:WVV196506 G262042:N262042 JC262042:JJ262042 SY262042:TF262042 ACU262042:ADB262042 AMQ262042:AMX262042 AWM262042:AWT262042 BGI262042:BGP262042 BQE262042:BQL262042 CAA262042:CAH262042 CJW262042:CKD262042 CTS262042:CTZ262042 DDO262042:DDV262042 DNK262042:DNR262042 DXG262042:DXN262042 EHC262042:EHJ262042 EQY262042:ERF262042 FAU262042:FBB262042 FKQ262042:FKX262042 FUM262042:FUT262042 GEI262042:GEP262042 GOE262042:GOL262042 GYA262042:GYH262042 HHW262042:HID262042 HRS262042:HRZ262042 IBO262042:IBV262042 ILK262042:ILR262042 IVG262042:IVN262042 JFC262042:JFJ262042 JOY262042:JPF262042 JYU262042:JZB262042 KIQ262042:KIX262042 KSM262042:KST262042 LCI262042:LCP262042 LME262042:LML262042 LWA262042:LWH262042 MFW262042:MGD262042 MPS262042:MPZ262042 MZO262042:MZV262042 NJK262042:NJR262042 NTG262042:NTN262042 ODC262042:ODJ262042 OMY262042:ONF262042 OWU262042:OXB262042 PGQ262042:PGX262042 PQM262042:PQT262042 QAI262042:QAP262042 QKE262042:QKL262042 QUA262042:QUH262042 RDW262042:RED262042 RNS262042:RNZ262042 RXO262042:RXV262042 SHK262042:SHR262042 SRG262042:SRN262042 TBC262042:TBJ262042 TKY262042:TLF262042 TUU262042:TVB262042 UEQ262042:UEX262042 UOM262042:UOT262042 UYI262042:UYP262042 VIE262042:VIL262042 VSA262042:VSH262042 WBW262042:WCD262042 WLS262042:WLZ262042 WVO262042:WVV262042 G327578:N327578 JC327578:JJ327578 SY327578:TF327578 ACU327578:ADB327578 AMQ327578:AMX327578 AWM327578:AWT327578 BGI327578:BGP327578 BQE327578:BQL327578 CAA327578:CAH327578 CJW327578:CKD327578 CTS327578:CTZ327578 DDO327578:DDV327578 DNK327578:DNR327578 DXG327578:DXN327578 EHC327578:EHJ327578 EQY327578:ERF327578 FAU327578:FBB327578 FKQ327578:FKX327578 FUM327578:FUT327578 GEI327578:GEP327578 GOE327578:GOL327578 GYA327578:GYH327578 HHW327578:HID327578 HRS327578:HRZ327578 IBO327578:IBV327578 ILK327578:ILR327578 IVG327578:IVN327578 JFC327578:JFJ327578 JOY327578:JPF327578 JYU327578:JZB327578 KIQ327578:KIX327578 KSM327578:KST327578 LCI327578:LCP327578 LME327578:LML327578 LWA327578:LWH327578 MFW327578:MGD327578 MPS327578:MPZ327578 MZO327578:MZV327578 NJK327578:NJR327578 NTG327578:NTN327578 ODC327578:ODJ327578 OMY327578:ONF327578 OWU327578:OXB327578 PGQ327578:PGX327578 PQM327578:PQT327578 QAI327578:QAP327578 QKE327578:QKL327578 QUA327578:QUH327578 RDW327578:RED327578 RNS327578:RNZ327578 RXO327578:RXV327578 SHK327578:SHR327578 SRG327578:SRN327578 TBC327578:TBJ327578 TKY327578:TLF327578 TUU327578:TVB327578 UEQ327578:UEX327578 UOM327578:UOT327578 UYI327578:UYP327578 VIE327578:VIL327578 VSA327578:VSH327578 WBW327578:WCD327578 WLS327578:WLZ327578 WVO327578:WVV327578 G393114:N393114 JC393114:JJ393114 SY393114:TF393114 ACU393114:ADB393114 AMQ393114:AMX393114 AWM393114:AWT393114 BGI393114:BGP393114 BQE393114:BQL393114 CAA393114:CAH393114 CJW393114:CKD393114 CTS393114:CTZ393114 DDO393114:DDV393114 DNK393114:DNR393114 DXG393114:DXN393114 EHC393114:EHJ393114 EQY393114:ERF393114 FAU393114:FBB393114 FKQ393114:FKX393114 FUM393114:FUT393114 GEI393114:GEP393114 GOE393114:GOL393114 GYA393114:GYH393114 HHW393114:HID393114 HRS393114:HRZ393114 IBO393114:IBV393114 ILK393114:ILR393114 IVG393114:IVN393114 JFC393114:JFJ393114 JOY393114:JPF393114 JYU393114:JZB393114 KIQ393114:KIX393114 KSM393114:KST393114 LCI393114:LCP393114 LME393114:LML393114 LWA393114:LWH393114 MFW393114:MGD393114 MPS393114:MPZ393114 MZO393114:MZV393114 NJK393114:NJR393114 NTG393114:NTN393114 ODC393114:ODJ393114 OMY393114:ONF393114 OWU393114:OXB393114 PGQ393114:PGX393114 PQM393114:PQT393114 QAI393114:QAP393114 QKE393114:QKL393114 QUA393114:QUH393114 RDW393114:RED393114 RNS393114:RNZ393114 RXO393114:RXV393114 SHK393114:SHR393114 SRG393114:SRN393114 TBC393114:TBJ393114 TKY393114:TLF393114 TUU393114:TVB393114 UEQ393114:UEX393114 UOM393114:UOT393114 UYI393114:UYP393114 VIE393114:VIL393114 VSA393114:VSH393114 WBW393114:WCD393114 WLS393114:WLZ393114 WVO393114:WVV393114 G458650:N458650 JC458650:JJ458650 SY458650:TF458650 ACU458650:ADB458650 AMQ458650:AMX458650 AWM458650:AWT458650 BGI458650:BGP458650 BQE458650:BQL458650 CAA458650:CAH458650 CJW458650:CKD458650 CTS458650:CTZ458650 DDO458650:DDV458650 DNK458650:DNR458650 DXG458650:DXN458650 EHC458650:EHJ458650 EQY458650:ERF458650 FAU458650:FBB458650 FKQ458650:FKX458650 FUM458650:FUT458650 GEI458650:GEP458650 GOE458650:GOL458650 GYA458650:GYH458650 HHW458650:HID458650 HRS458650:HRZ458650 IBO458650:IBV458650 ILK458650:ILR458650 IVG458650:IVN458650 JFC458650:JFJ458650 JOY458650:JPF458650 JYU458650:JZB458650 KIQ458650:KIX458650 KSM458650:KST458650 LCI458650:LCP458650 LME458650:LML458650 LWA458650:LWH458650 MFW458650:MGD458650 MPS458650:MPZ458650 MZO458650:MZV458650 NJK458650:NJR458650 NTG458650:NTN458650 ODC458650:ODJ458650 OMY458650:ONF458650 OWU458650:OXB458650 PGQ458650:PGX458650 PQM458650:PQT458650 QAI458650:QAP458650 QKE458650:QKL458650 QUA458650:QUH458650 RDW458650:RED458650 RNS458650:RNZ458650 RXO458650:RXV458650 SHK458650:SHR458650 SRG458650:SRN458650 TBC458650:TBJ458650 TKY458650:TLF458650 TUU458650:TVB458650 UEQ458650:UEX458650 UOM458650:UOT458650 UYI458650:UYP458650 VIE458650:VIL458650 VSA458650:VSH458650 WBW458650:WCD458650 WLS458650:WLZ458650 WVO458650:WVV458650 G524186:N524186 JC524186:JJ524186 SY524186:TF524186 ACU524186:ADB524186 AMQ524186:AMX524186 AWM524186:AWT524186 BGI524186:BGP524186 BQE524186:BQL524186 CAA524186:CAH524186 CJW524186:CKD524186 CTS524186:CTZ524186 DDO524186:DDV524186 DNK524186:DNR524186 DXG524186:DXN524186 EHC524186:EHJ524186 EQY524186:ERF524186 FAU524186:FBB524186 FKQ524186:FKX524186 FUM524186:FUT524186 GEI524186:GEP524186 GOE524186:GOL524186 GYA524186:GYH524186 HHW524186:HID524186 HRS524186:HRZ524186 IBO524186:IBV524186 ILK524186:ILR524186 IVG524186:IVN524186 JFC524186:JFJ524186 JOY524186:JPF524186 JYU524186:JZB524186 KIQ524186:KIX524186 KSM524186:KST524186 LCI524186:LCP524186 LME524186:LML524186 LWA524186:LWH524186 MFW524186:MGD524186 MPS524186:MPZ524186 MZO524186:MZV524186 NJK524186:NJR524186 NTG524186:NTN524186 ODC524186:ODJ524186 OMY524186:ONF524186 OWU524186:OXB524186 PGQ524186:PGX524186 PQM524186:PQT524186 QAI524186:QAP524186 QKE524186:QKL524186 QUA524186:QUH524186 RDW524186:RED524186 RNS524186:RNZ524186 RXO524186:RXV524186 SHK524186:SHR524186 SRG524186:SRN524186 TBC524186:TBJ524186 TKY524186:TLF524186 TUU524186:TVB524186 UEQ524186:UEX524186 UOM524186:UOT524186 UYI524186:UYP524186 VIE524186:VIL524186 VSA524186:VSH524186 WBW524186:WCD524186 WLS524186:WLZ524186 WVO524186:WVV524186 G589722:N589722 JC589722:JJ589722 SY589722:TF589722 ACU589722:ADB589722 AMQ589722:AMX589722 AWM589722:AWT589722 BGI589722:BGP589722 BQE589722:BQL589722 CAA589722:CAH589722 CJW589722:CKD589722 CTS589722:CTZ589722 DDO589722:DDV589722 DNK589722:DNR589722 DXG589722:DXN589722 EHC589722:EHJ589722 EQY589722:ERF589722 FAU589722:FBB589722 FKQ589722:FKX589722 FUM589722:FUT589722 GEI589722:GEP589722 GOE589722:GOL589722 GYA589722:GYH589722 HHW589722:HID589722 HRS589722:HRZ589722 IBO589722:IBV589722 ILK589722:ILR589722 IVG589722:IVN589722 JFC589722:JFJ589722 JOY589722:JPF589722 JYU589722:JZB589722 KIQ589722:KIX589722 KSM589722:KST589722 LCI589722:LCP589722 LME589722:LML589722 LWA589722:LWH589722 MFW589722:MGD589722 MPS589722:MPZ589722 MZO589722:MZV589722 NJK589722:NJR589722 NTG589722:NTN589722 ODC589722:ODJ589722 OMY589722:ONF589722 OWU589722:OXB589722 PGQ589722:PGX589722 PQM589722:PQT589722 QAI589722:QAP589722 QKE589722:QKL589722 QUA589722:QUH589722 RDW589722:RED589722 RNS589722:RNZ589722 RXO589722:RXV589722 SHK589722:SHR589722 SRG589722:SRN589722 TBC589722:TBJ589722 TKY589722:TLF589722 TUU589722:TVB589722 UEQ589722:UEX589722 UOM589722:UOT589722 UYI589722:UYP589722 VIE589722:VIL589722 VSA589722:VSH589722 WBW589722:WCD589722 WLS589722:WLZ589722 WVO589722:WVV589722 G655258:N655258 JC655258:JJ655258 SY655258:TF655258 ACU655258:ADB655258 AMQ655258:AMX655258 AWM655258:AWT655258 BGI655258:BGP655258 BQE655258:BQL655258 CAA655258:CAH655258 CJW655258:CKD655258 CTS655258:CTZ655258 DDO655258:DDV655258 DNK655258:DNR655258 DXG655258:DXN655258 EHC655258:EHJ655258 EQY655258:ERF655258 FAU655258:FBB655258 FKQ655258:FKX655258 FUM655258:FUT655258 GEI655258:GEP655258 GOE655258:GOL655258 GYA655258:GYH655258 HHW655258:HID655258 HRS655258:HRZ655258 IBO655258:IBV655258 ILK655258:ILR655258 IVG655258:IVN655258 JFC655258:JFJ655258 JOY655258:JPF655258 JYU655258:JZB655258 KIQ655258:KIX655258 KSM655258:KST655258 LCI655258:LCP655258 LME655258:LML655258 LWA655258:LWH655258 MFW655258:MGD655258 MPS655258:MPZ655258 MZO655258:MZV655258 NJK655258:NJR655258 NTG655258:NTN655258 ODC655258:ODJ655258 OMY655258:ONF655258 OWU655258:OXB655258 PGQ655258:PGX655258 PQM655258:PQT655258 QAI655258:QAP655258 QKE655258:QKL655258 QUA655258:QUH655258 RDW655258:RED655258 RNS655258:RNZ655258 RXO655258:RXV655258 SHK655258:SHR655258 SRG655258:SRN655258 TBC655258:TBJ655258 TKY655258:TLF655258 TUU655258:TVB655258 UEQ655258:UEX655258 UOM655258:UOT655258 UYI655258:UYP655258 VIE655258:VIL655258 VSA655258:VSH655258 WBW655258:WCD655258 WLS655258:WLZ655258 WVO655258:WVV655258 G720794:N720794 JC720794:JJ720794 SY720794:TF720794 ACU720794:ADB720794 AMQ720794:AMX720794 AWM720794:AWT720794 BGI720794:BGP720794 BQE720794:BQL720794 CAA720794:CAH720794 CJW720794:CKD720794 CTS720794:CTZ720794 DDO720794:DDV720794 DNK720794:DNR720794 DXG720794:DXN720794 EHC720794:EHJ720794 EQY720794:ERF720794 FAU720794:FBB720794 FKQ720794:FKX720794 FUM720794:FUT720794 GEI720794:GEP720794 GOE720794:GOL720794 GYA720794:GYH720794 HHW720794:HID720794 HRS720794:HRZ720794 IBO720794:IBV720794 ILK720794:ILR720794 IVG720794:IVN720794 JFC720794:JFJ720794 JOY720794:JPF720794 JYU720794:JZB720794 KIQ720794:KIX720794 KSM720794:KST720794 LCI720794:LCP720794 LME720794:LML720794 LWA720794:LWH720794 MFW720794:MGD720794 MPS720794:MPZ720794 MZO720794:MZV720794 NJK720794:NJR720794 NTG720794:NTN720794 ODC720794:ODJ720794 OMY720794:ONF720794 OWU720794:OXB720794 PGQ720794:PGX720794 PQM720794:PQT720794 QAI720794:QAP720794 QKE720794:QKL720794 QUA720794:QUH720794 RDW720794:RED720794 RNS720794:RNZ720794 RXO720794:RXV720794 SHK720794:SHR720794 SRG720794:SRN720794 TBC720794:TBJ720794 TKY720794:TLF720794 TUU720794:TVB720794 UEQ720794:UEX720794 UOM720794:UOT720794 UYI720794:UYP720794 VIE720794:VIL720794 VSA720794:VSH720794 WBW720794:WCD720794 WLS720794:WLZ720794 WVO720794:WVV720794 G786330:N786330 JC786330:JJ786330 SY786330:TF786330 ACU786330:ADB786330 AMQ786330:AMX786330 AWM786330:AWT786330 BGI786330:BGP786330 BQE786330:BQL786330 CAA786330:CAH786330 CJW786330:CKD786330 CTS786330:CTZ786330 DDO786330:DDV786330 DNK786330:DNR786330 DXG786330:DXN786330 EHC786330:EHJ786330 EQY786330:ERF786330 FAU786330:FBB786330 FKQ786330:FKX786330 FUM786330:FUT786330 GEI786330:GEP786330 GOE786330:GOL786330 GYA786330:GYH786330 HHW786330:HID786330 HRS786330:HRZ786330 IBO786330:IBV786330 ILK786330:ILR786330 IVG786330:IVN786330 JFC786330:JFJ786330 JOY786330:JPF786330 JYU786330:JZB786330 KIQ786330:KIX786330 KSM786330:KST786330 LCI786330:LCP786330 LME786330:LML786330 LWA786330:LWH786330 MFW786330:MGD786330 MPS786330:MPZ786330 MZO786330:MZV786330 NJK786330:NJR786330 NTG786330:NTN786330 ODC786330:ODJ786330 OMY786330:ONF786330 OWU786330:OXB786330 PGQ786330:PGX786330 PQM786330:PQT786330 QAI786330:QAP786330 QKE786330:QKL786330 QUA786330:QUH786330 RDW786330:RED786330 RNS786330:RNZ786330 RXO786330:RXV786330 SHK786330:SHR786330 SRG786330:SRN786330 TBC786330:TBJ786330 TKY786330:TLF786330 TUU786330:TVB786330 UEQ786330:UEX786330 UOM786330:UOT786330 UYI786330:UYP786330 VIE786330:VIL786330 VSA786330:VSH786330 WBW786330:WCD786330 WLS786330:WLZ786330 WVO786330:WVV786330 G851866:N851866 JC851866:JJ851866 SY851866:TF851866 ACU851866:ADB851866 AMQ851866:AMX851866 AWM851866:AWT851866 BGI851866:BGP851866 BQE851866:BQL851866 CAA851866:CAH851866 CJW851866:CKD851866 CTS851866:CTZ851866 DDO851866:DDV851866 DNK851866:DNR851866 DXG851866:DXN851866 EHC851866:EHJ851866 EQY851866:ERF851866 FAU851866:FBB851866 FKQ851866:FKX851866 FUM851866:FUT851866 GEI851866:GEP851866 GOE851866:GOL851866 GYA851866:GYH851866 HHW851866:HID851866 HRS851866:HRZ851866 IBO851866:IBV851866 ILK851866:ILR851866 IVG851866:IVN851866 JFC851866:JFJ851866 JOY851866:JPF851866 JYU851866:JZB851866 KIQ851866:KIX851866 KSM851866:KST851866 LCI851866:LCP851866 LME851866:LML851866 LWA851866:LWH851866 MFW851866:MGD851866 MPS851866:MPZ851866 MZO851866:MZV851866 NJK851866:NJR851866 NTG851866:NTN851866 ODC851866:ODJ851866 OMY851866:ONF851866 OWU851866:OXB851866 PGQ851866:PGX851866 PQM851866:PQT851866 QAI851866:QAP851866 QKE851866:QKL851866 QUA851866:QUH851866 RDW851866:RED851866 RNS851866:RNZ851866 RXO851866:RXV851866 SHK851866:SHR851866 SRG851866:SRN851866 TBC851866:TBJ851866 TKY851866:TLF851866 TUU851866:TVB851866 UEQ851866:UEX851866 UOM851866:UOT851866 UYI851866:UYP851866 VIE851866:VIL851866 VSA851866:VSH851866 WBW851866:WCD851866 WLS851866:WLZ851866 WVO851866:WVV851866 G917402:N917402 JC917402:JJ917402 SY917402:TF917402 ACU917402:ADB917402 AMQ917402:AMX917402 AWM917402:AWT917402 BGI917402:BGP917402 BQE917402:BQL917402 CAA917402:CAH917402 CJW917402:CKD917402 CTS917402:CTZ917402 DDO917402:DDV917402 DNK917402:DNR917402 DXG917402:DXN917402 EHC917402:EHJ917402 EQY917402:ERF917402 FAU917402:FBB917402 FKQ917402:FKX917402 FUM917402:FUT917402 GEI917402:GEP917402 GOE917402:GOL917402 GYA917402:GYH917402 HHW917402:HID917402 HRS917402:HRZ917402 IBO917402:IBV917402 ILK917402:ILR917402 IVG917402:IVN917402 JFC917402:JFJ917402 JOY917402:JPF917402 JYU917402:JZB917402 KIQ917402:KIX917402 KSM917402:KST917402 LCI917402:LCP917402 LME917402:LML917402 LWA917402:LWH917402 MFW917402:MGD917402 MPS917402:MPZ917402 MZO917402:MZV917402 NJK917402:NJR917402 NTG917402:NTN917402 ODC917402:ODJ917402 OMY917402:ONF917402 OWU917402:OXB917402 PGQ917402:PGX917402 PQM917402:PQT917402 QAI917402:QAP917402 QKE917402:QKL917402 QUA917402:QUH917402 RDW917402:RED917402 RNS917402:RNZ917402 RXO917402:RXV917402 SHK917402:SHR917402 SRG917402:SRN917402 TBC917402:TBJ917402 TKY917402:TLF917402 TUU917402:TVB917402 UEQ917402:UEX917402 UOM917402:UOT917402 UYI917402:UYP917402 VIE917402:VIL917402 VSA917402:VSH917402 WBW917402:WCD917402 WLS917402:WLZ917402 WVO917402:WVV917402 G982938:N982938 JC982938:JJ982938 SY982938:TF982938 ACU982938:ADB982938 AMQ982938:AMX982938 AWM982938:AWT982938 BGI982938:BGP982938 BQE982938:BQL982938 CAA982938:CAH982938 CJW982938:CKD982938 CTS982938:CTZ982938 DDO982938:DDV982938 DNK982938:DNR982938 DXG982938:DXN982938 EHC982938:EHJ982938 EQY982938:ERF982938 FAU982938:FBB982938 FKQ982938:FKX982938 FUM982938:FUT982938 GEI982938:GEP982938 GOE982938:GOL982938 GYA982938:GYH982938 HHW982938:HID982938 HRS982938:HRZ982938 IBO982938:IBV982938 ILK982938:ILR982938 IVG982938:IVN982938 JFC982938:JFJ982938 JOY982938:JPF982938 JYU982938:JZB982938 KIQ982938:KIX982938 KSM982938:KST982938 LCI982938:LCP982938 LME982938:LML982938 LWA982938:LWH982938 MFW982938:MGD982938 MPS982938:MPZ982938 MZO982938:MZV982938 NJK982938:NJR982938 NTG982938:NTN982938 ODC982938:ODJ982938 OMY982938:ONF982938 OWU982938:OXB982938 PGQ982938:PGX982938 PQM982938:PQT982938 QAI982938:QAP982938 QKE982938:QKL982938 QUA982938:QUH982938 RDW982938:RED982938 RNS982938:RNZ982938 RXO982938:RXV982938 SHK982938:SHR982938 SRG982938:SRN982938 TBC982938:TBJ982938 TKY982938:TLF982938 TUU982938:TVB982938 UEQ982938:UEX982938 UOM982938:UOT982938 UYI982938:UYP982938 VIE982938:VIL982938 VSA982938:VSH982938 WBW982938:WCD982938 WLS982938:WLZ982938 JC23:JJ23 SY23:TF23 ACU23:ADB23 AMQ23:AMX23 AWM23:AWT23 BGI23:BGP23 BQE23:BQL23 CAA23:CAH23 CJW23:CKD23 CTS23:CTZ23 DDO23:DDV23 DNK23:DNR23 DXG23:DXN23 EHC23:EHJ23 EQY23:ERF23 FAU23:FBB23 FKQ23:FKX23 FUM23:FUT23 GEI23:GEP23 GOE23:GOL23 GYA23:GYH23 HHW23:HID23 HRS23:HRZ23 IBO23:IBV23 ILK23:ILR23 IVG23:IVN23 JFC23:JFJ23 JOY23:JPF23 JYU23:JZB23 KIQ23:KIX23 KSM23:KST23 LCI23:LCP23 LME23:LML23 LWA23:LWH23 MFW23:MGD23 MPS23:MPZ23 MZO23:MZV23 NJK23:NJR23 NTG23:NTN23 ODC23:ODJ23 OMY23:ONF23 OWU23:OXB23 PGQ23:PGX23 PQM23:PQT23 QAI23:QAP23 QKE23:QKL23 QUA23:QUH23 RDW23:RED23 RNS23:RNZ23 RXO23:RXV23 SHK23:SHR23 SRG23:SRN23 TBC23:TBJ23 TKY23:TLF23 TUU23:TVB23 UEQ23:UEX23 UOM23:UOT23 UYI23:UYP23 VIE23:VIL23 VSA23:VSH23 WBW23:WCD23 WLS23:WLZ23 WVO23:WVV23">
      <formula1>39083</formula1>
    </dataValidation>
    <dataValidation type="date" operator="greaterThan" allowBlank="1" showInputMessage="1" showErrorMessage="1" errorTitle="Fecha de oficialía de partes" error="El dato ingresado no corresponde a una fecha." prompt="Ingresar la fecha conforme se recibió en la oficialía de partes._x000a_(dd-mm-aaaa)" sqref="WVU982932:WWB982932 M65428:T65428 JI65428:JP65428 TE65428:TL65428 ADA65428:ADH65428 AMW65428:AND65428 AWS65428:AWZ65428 BGO65428:BGV65428 BQK65428:BQR65428 CAG65428:CAN65428 CKC65428:CKJ65428 CTY65428:CUF65428 DDU65428:DEB65428 DNQ65428:DNX65428 DXM65428:DXT65428 EHI65428:EHP65428 ERE65428:ERL65428 FBA65428:FBH65428 FKW65428:FLD65428 FUS65428:FUZ65428 GEO65428:GEV65428 GOK65428:GOR65428 GYG65428:GYN65428 HIC65428:HIJ65428 HRY65428:HSF65428 IBU65428:ICB65428 ILQ65428:ILX65428 IVM65428:IVT65428 JFI65428:JFP65428 JPE65428:JPL65428 JZA65428:JZH65428 KIW65428:KJD65428 KSS65428:KSZ65428 LCO65428:LCV65428 LMK65428:LMR65428 LWG65428:LWN65428 MGC65428:MGJ65428 MPY65428:MQF65428 MZU65428:NAB65428 NJQ65428:NJX65428 NTM65428:NTT65428 ODI65428:ODP65428 ONE65428:ONL65428 OXA65428:OXH65428 PGW65428:PHD65428 PQS65428:PQZ65428 QAO65428:QAV65428 QKK65428:QKR65428 QUG65428:QUN65428 REC65428:REJ65428 RNY65428:ROF65428 RXU65428:RYB65428 SHQ65428:SHX65428 SRM65428:SRT65428 TBI65428:TBP65428 TLE65428:TLL65428 TVA65428:TVH65428 UEW65428:UFD65428 UOS65428:UOZ65428 UYO65428:UYV65428 VIK65428:VIR65428 VSG65428:VSN65428 WCC65428:WCJ65428 WLY65428:WMF65428 WVU65428:WWB65428 M130964:T130964 JI130964:JP130964 TE130964:TL130964 ADA130964:ADH130964 AMW130964:AND130964 AWS130964:AWZ130964 BGO130964:BGV130964 BQK130964:BQR130964 CAG130964:CAN130964 CKC130964:CKJ130964 CTY130964:CUF130964 DDU130964:DEB130964 DNQ130964:DNX130964 DXM130964:DXT130964 EHI130964:EHP130964 ERE130964:ERL130964 FBA130964:FBH130964 FKW130964:FLD130964 FUS130964:FUZ130964 GEO130964:GEV130964 GOK130964:GOR130964 GYG130964:GYN130964 HIC130964:HIJ130964 HRY130964:HSF130964 IBU130964:ICB130964 ILQ130964:ILX130964 IVM130964:IVT130964 JFI130964:JFP130964 JPE130964:JPL130964 JZA130964:JZH130964 KIW130964:KJD130964 KSS130964:KSZ130964 LCO130964:LCV130964 LMK130964:LMR130964 LWG130964:LWN130964 MGC130964:MGJ130964 MPY130964:MQF130964 MZU130964:NAB130964 NJQ130964:NJX130964 NTM130964:NTT130964 ODI130964:ODP130964 ONE130964:ONL130964 OXA130964:OXH130964 PGW130964:PHD130964 PQS130964:PQZ130964 QAO130964:QAV130964 QKK130964:QKR130964 QUG130964:QUN130964 REC130964:REJ130964 RNY130964:ROF130964 RXU130964:RYB130964 SHQ130964:SHX130964 SRM130964:SRT130964 TBI130964:TBP130964 TLE130964:TLL130964 TVA130964:TVH130964 UEW130964:UFD130964 UOS130964:UOZ130964 UYO130964:UYV130964 VIK130964:VIR130964 VSG130964:VSN130964 WCC130964:WCJ130964 WLY130964:WMF130964 WVU130964:WWB130964 M196500:T196500 JI196500:JP196500 TE196500:TL196500 ADA196500:ADH196500 AMW196500:AND196500 AWS196500:AWZ196500 BGO196500:BGV196500 BQK196500:BQR196500 CAG196500:CAN196500 CKC196500:CKJ196500 CTY196500:CUF196500 DDU196500:DEB196500 DNQ196500:DNX196500 DXM196500:DXT196500 EHI196500:EHP196500 ERE196500:ERL196500 FBA196500:FBH196500 FKW196500:FLD196500 FUS196500:FUZ196500 GEO196500:GEV196500 GOK196500:GOR196500 GYG196500:GYN196500 HIC196500:HIJ196500 HRY196500:HSF196500 IBU196500:ICB196500 ILQ196500:ILX196500 IVM196500:IVT196500 JFI196500:JFP196500 JPE196500:JPL196500 JZA196500:JZH196500 KIW196500:KJD196500 KSS196500:KSZ196500 LCO196500:LCV196500 LMK196500:LMR196500 LWG196500:LWN196500 MGC196500:MGJ196500 MPY196500:MQF196500 MZU196500:NAB196500 NJQ196500:NJX196500 NTM196500:NTT196500 ODI196500:ODP196500 ONE196500:ONL196500 OXA196500:OXH196500 PGW196500:PHD196500 PQS196500:PQZ196500 QAO196500:QAV196500 QKK196500:QKR196500 QUG196500:QUN196500 REC196500:REJ196500 RNY196500:ROF196500 RXU196500:RYB196500 SHQ196500:SHX196500 SRM196500:SRT196500 TBI196500:TBP196500 TLE196500:TLL196500 TVA196500:TVH196500 UEW196500:UFD196500 UOS196500:UOZ196500 UYO196500:UYV196500 VIK196500:VIR196500 VSG196500:VSN196500 WCC196500:WCJ196500 WLY196500:WMF196500 WVU196500:WWB196500 M262036:T262036 JI262036:JP262036 TE262036:TL262036 ADA262036:ADH262036 AMW262036:AND262036 AWS262036:AWZ262036 BGO262036:BGV262036 BQK262036:BQR262036 CAG262036:CAN262036 CKC262036:CKJ262036 CTY262036:CUF262036 DDU262036:DEB262036 DNQ262036:DNX262036 DXM262036:DXT262036 EHI262036:EHP262036 ERE262036:ERL262036 FBA262036:FBH262036 FKW262036:FLD262036 FUS262036:FUZ262036 GEO262036:GEV262036 GOK262036:GOR262036 GYG262036:GYN262036 HIC262036:HIJ262036 HRY262036:HSF262036 IBU262036:ICB262036 ILQ262036:ILX262036 IVM262036:IVT262036 JFI262036:JFP262036 JPE262036:JPL262036 JZA262036:JZH262036 KIW262036:KJD262036 KSS262036:KSZ262036 LCO262036:LCV262036 LMK262036:LMR262036 LWG262036:LWN262036 MGC262036:MGJ262036 MPY262036:MQF262036 MZU262036:NAB262036 NJQ262036:NJX262036 NTM262036:NTT262036 ODI262036:ODP262036 ONE262036:ONL262036 OXA262036:OXH262036 PGW262036:PHD262036 PQS262036:PQZ262036 QAO262036:QAV262036 QKK262036:QKR262036 QUG262036:QUN262036 REC262036:REJ262036 RNY262036:ROF262036 RXU262036:RYB262036 SHQ262036:SHX262036 SRM262036:SRT262036 TBI262036:TBP262036 TLE262036:TLL262036 TVA262036:TVH262036 UEW262036:UFD262036 UOS262036:UOZ262036 UYO262036:UYV262036 VIK262036:VIR262036 VSG262036:VSN262036 WCC262036:WCJ262036 WLY262036:WMF262036 WVU262036:WWB262036 M327572:T327572 JI327572:JP327572 TE327572:TL327572 ADA327572:ADH327572 AMW327572:AND327572 AWS327572:AWZ327572 BGO327572:BGV327572 BQK327572:BQR327572 CAG327572:CAN327572 CKC327572:CKJ327572 CTY327572:CUF327572 DDU327572:DEB327572 DNQ327572:DNX327572 DXM327572:DXT327572 EHI327572:EHP327572 ERE327572:ERL327572 FBA327572:FBH327572 FKW327572:FLD327572 FUS327572:FUZ327572 GEO327572:GEV327572 GOK327572:GOR327572 GYG327572:GYN327572 HIC327572:HIJ327572 HRY327572:HSF327572 IBU327572:ICB327572 ILQ327572:ILX327572 IVM327572:IVT327572 JFI327572:JFP327572 JPE327572:JPL327572 JZA327572:JZH327572 KIW327572:KJD327572 KSS327572:KSZ327572 LCO327572:LCV327572 LMK327572:LMR327572 LWG327572:LWN327572 MGC327572:MGJ327572 MPY327572:MQF327572 MZU327572:NAB327572 NJQ327572:NJX327572 NTM327572:NTT327572 ODI327572:ODP327572 ONE327572:ONL327572 OXA327572:OXH327572 PGW327572:PHD327572 PQS327572:PQZ327572 QAO327572:QAV327572 QKK327572:QKR327572 QUG327572:QUN327572 REC327572:REJ327572 RNY327572:ROF327572 RXU327572:RYB327572 SHQ327572:SHX327572 SRM327572:SRT327572 TBI327572:TBP327572 TLE327572:TLL327572 TVA327572:TVH327572 UEW327572:UFD327572 UOS327572:UOZ327572 UYO327572:UYV327572 VIK327572:VIR327572 VSG327572:VSN327572 WCC327572:WCJ327572 WLY327572:WMF327572 WVU327572:WWB327572 M393108:T393108 JI393108:JP393108 TE393108:TL393108 ADA393108:ADH393108 AMW393108:AND393108 AWS393108:AWZ393108 BGO393108:BGV393108 BQK393108:BQR393108 CAG393108:CAN393108 CKC393108:CKJ393108 CTY393108:CUF393108 DDU393108:DEB393108 DNQ393108:DNX393108 DXM393108:DXT393108 EHI393108:EHP393108 ERE393108:ERL393108 FBA393108:FBH393108 FKW393108:FLD393108 FUS393108:FUZ393108 GEO393108:GEV393108 GOK393108:GOR393108 GYG393108:GYN393108 HIC393108:HIJ393108 HRY393108:HSF393108 IBU393108:ICB393108 ILQ393108:ILX393108 IVM393108:IVT393108 JFI393108:JFP393108 JPE393108:JPL393108 JZA393108:JZH393108 KIW393108:KJD393108 KSS393108:KSZ393108 LCO393108:LCV393108 LMK393108:LMR393108 LWG393108:LWN393108 MGC393108:MGJ393108 MPY393108:MQF393108 MZU393108:NAB393108 NJQ393108:NJX393108 NTM393108:NTT393108 ODI393108:ODP393108 ONE393108:ONL393108 OXA393108:OXH393108 PGW393108:PHD393108 PQS393108:PQZ393108 QAO393108:QAV393108 QKK393108:QKR393108 QUG393108:QUN393108 REC393108:REJ393108 RNY393108:ROF393108 RXU393108:RYB393108 SHQ393108:SHX393108 SRM393108:SRT393108 TBI393108:TBP393108 TLE393108:TLL393108 TVA393108:TVH393108 UEW393108:UFD393108 UOS393108:UOZ393108 UYO393108:UYV393108 VIK393108:VIR393108 VSG393108:VSN393108 WCC393108:WCJ393108 WLY393108:WMF393108 WVU393108:WWB393108 M458644:T458644 JI458644:JP458644 TE458644:TL458644 ADA458644:ADH458644 AMW458644:AND458644 AWS458644:AWZ458644 BGO458644:BGV458644 BQK458644:BQR458644 CAG458644:CAN458644 CKC458644:CKJ458644 CTY458644:CUF458644 DDU458644:DEB458644 DNQ458644:DNX458644 DXM458644:DXT458644 EHI458644:EHP458644 ERE458644:ERL458644 FBA458644:FBH458644 FKW458644:FLD458644 FUS458644:FUZ458644 GEO458644:GEV458644 GOK458644:GOR458644 GYG458644:GYN458644 HIC458644:HIJ458644 HRY458644:HSF458644 IBU458644:ICB458644 ILQ458644:ILX458644 IVM458644:IVT458644 JFI458644:JFP458644 JPE458644:JPL458644 JZA458644:JZH458644 KIW458644:KJD458644 KSS458644:KSZ458644 LCO458644:LCV458644 LMK458644:LMR458644 LWG458644:LWN458644 MGC458644:MGJ458644 MPY458644:MQF458644 MZU458644:NAB458644 NJQ458644:NJX458644 NTM458644:NTT458644 ODI458644:ODP458644 ONE458644:ONL458644 OXA458644:OXH458644 PGW458644:PHD458644 PQS458644:PQZ458644 QAO458644:QAV458644 QKK458644:QKR458644 QUG458644:QUN458644 REC458644:REJ458644 RNY458644:ROF458644 RXU458644:RYB458644 SHQ458644:SHX458644 SRM458644:SRT458644 TBI458644:TBP458644 TLE458644:TLL458644 TVA458644:TVH458644 UEW458644:UFD458644 UOS458644:UOZ458644 UYO458644:UYV458644 VIK458644:VIR458644 VSG458644:VSN458644 WCC458644:WCJ458644 WLY458644:WMF458644 WVU458644:WWB458644 M524180:T524180 JI524180:JP524180 TE524180:TL524180 ADA524180:ADH524180 AMW524180:AND524180 AWS524180:AWZ524180 BGO524180:BGV524180 BQK524180:BQR524180 CAG524180:CAN524180 CKC524180:CKJ524180 CTY524180:CUF524180 DDU524180:DEB524180 DNQ524180:DNX524180 DXM524180:DXT524180 EHI524180:EHP524180 ERE524180:ERL524180 FBA524180:FBH524180 FKW524180:FLD524180 FUS524180:FUZ524180 GEO524180:GEV524180 GOK524180:GOR524180 GYG524180:GYN524180 HIC524180:HIJ524180 HRY524180:HSF524180 IBU524180:ICB524180 ILQ524180:ILX524180 IVM524180:IVT524180 JFI524180:JFP524180 JPE524180:JPL524180 JZA524180:JZH524180 KIW524180:KJD524180 KSS524180:KSZ524180 LCO524180:LCV524180 LMK524180:LMR524180 LWG524180:LWN524180 MGC524180:MGJ524180 MPY524180:MQF524180 MZU524180:NAB524180 NJQ524180:NJX524180 NTM524180:NTT524180 ODI524180:ODP524180 ONE524180:ONL524180 OXA524180:OXH524180 PGW524180:PHD524180 PQS524180:PQZ524180 QAO524180:QAV524180 QKK524180:QKR524180 QUG524180:QUN524180 REC524180:REJ524180 RNY524180:ROF524180 RXU524180:RYB524180 SHQ524180:SHX524180 SRM524180:SRT524180 TBI524180:TBP524180 TLE524180:TLL524180 TVA524180:TVH524180 UEW524180:UFD524180 UOS524180:UOZ524180 UYO524180:UYV524180 VIK524180:VIR524180 VSG524180:VSN524180 WCC524180:WCJ524180 WLY524180:WMF524180 WVU524180:WWB524180 M589716:T589716 JI589716:JP589716 TE589716:TL589716 ADA589716:ADH589716 AMW589716:AND589716 AWS589716:AWZ589716 BGO589716:BGV589716 BQK589716:BQR589716 CAG589716:CAN589716 CKC589716:CKJ589716 CTY589716:CUF589716 DDU589716:DEB589716 DNQ589716:DNX589716 DXM589716:DXT589716 EHI589716:EHP589716 ERE589716:ERL589716 FBA589716:FBH589716 FKW589716:FLD589716 FUS589716:FUZ589716 GEO589716:GEV589716 GOK589716:GOR589716 GYG589716:GYN589716 HIC589716:HIJ589716 HRY589716:HSF589716 IBU589716:ICB589716 ILQ589716:ILX589716 IVM589716:IVT589716 JFI589716:JFP589716 JPE589716:JPL589716 JZA589716:JZH589716 KIW589716:KJD589716 KSS589716:KSZ589716 LCO589716:LCV589716 LMK589716:LMR589716 LWG589716:LWN589716 MGC589716:MGJ589716 MPY589716:MQF589716 MZU589716:NAB589716 NJQ589716:NJX589716 NTM589716:NTT589716 ODI589716:ODP589716 ONE589716:ONL589716 OXA589716:OXH589716 PGW589716:PHD589716 PQS589716:PQZ589716 QAO589716:QAV589716 QKK589716:QKR589716 QUG589716:QUN589716 REC589716:REJ589716 RNY589716:ROF589716 RXU589716:RYB589716 SHQ589716:SHX589716 SRM589716:SRT589716 TBI589716:TBP589716 TLE589716:TLL589716 TVA589716:TVH589716 UEW589716:UFD589716 UOS589716:UOZ589716 UYO589716:UYV589716 VIK589716:VIR589716 VSG589716:VSN589716 WCC589716:WCJ589716 WLY589716:WMF589716 WVU589716:WWB589716 M655252:T655252 JI655252:JP655252 TE655252:TL655252 ADA655252:ADH655252 AMW655252:AND655252 AWS655252:AWZ655252 BGO655252:BGV655252 BQK655252:BQR655252 CAG655252:CAN655252 CKC655252:CKJ655252 CTY655252:CUF655252 DDU655252:DEB655252 DNQ655252:DNX655252 DXM655252:DXT655252 EHI655252:EHP655252 ERE655252:ERL655252 FBA655252:FBH655252 FKW655252:FLD655252 FUS655252:FUZ655252 GEO655252:GEV655252 GOK655252:GOR655252 GYG655252:GYN655252 HIC655252:HIJ655252 HRY655252:HSF655252 IBU655252:ICB655252 ILQ655252:ILX655252 IVM655252:IVT655252 JFI655252:JFP655252 JPE655252:JPL655252 JZA655252:JZH655252 KIW655252:KJD655252 KSS655252:KSZ655252 LCO655252:LCV655252 LMK655252:LMR655252 LWG655252:LWN655252 MGC655252:MGJ655252 MPY655252:MQF655252 MZU655252:NAB655252 NJQ655252:NJX655252 NTM655252:NTT655252 ODI655252:ODP655252 ONE655252:ONL655252 OXA655252:OXH655252 PGW655252:PHD655252 PQS655252:PQZ655252 QAO655252:QAV655252 QKK655252:QKR655252 QUG655252:QUN655252 REC655252:REJ655252 RNY655252:ROF655252 RXU655252:RYB655252 SHQ655252:SHX655252 SRM655252:SRT655252 TBI655252:TBP655252 TLE655252:TLL655252 TVA655252:TVH655252 UEW655252:UFD655252 UOS655252:UOZ655252 UYO655252:UYV655252 VIK655252:VIR655252 VSG655252:VSN655252 WCC655252:WCJ655252 WLY655252:WMF655252 WVU655252:WWB655252 M720788:T720788 JI720788:JP720788 TE720788:TL720788 ADA720788:ADH720788 AMW720788:AND720788 AWS720788:AWZ720788 BGO720788:BGV720788 BQK720788:BQR720788 CAG720788:CAN720788 CKC720788:CKJ720788 CTY720788:CUF720788 DDU720788:DEB720788 DNQ720788:DNX720788 DXM720788:DXT720788 EHI720788:EHP720788 ERE720788:ERL720788 FBA720788:FBH720788 FKW720788:FLD720788 FUS720788:FUZ720788 GEO720788:GEV720788 GOK720788:GOR720788 GYG720788:GYN720788 HIC720788:HIJ720788 HRY720788:HSF720788 IBU720788:ICB720788 ILQ720788:ILX720788 IVM720788:IVT720788 JFI720788:JFP720788 JPE720788:JPL720788 JZA720788:JZH720788 KIW720788:KJD720788 KSS720788:KSZ720788 LCO720788:LCV720788 LMK720788:LMR720788 LWG720788:LWN720788 MGC720788:MGJ720788 MPY720788:MQF720788 MZU720788:NAB720788 NJQ720788:NJX720788 NTM720788:NTT720788 ODI720788:ODP720788 ONE720788:ONL720788 OXA720788:OXH720788 PGW720788:PHD720788 PQS720788:PQZ720788 QAO720788:QAV720788 QKK720788:QKR720788 QUG720788:QUN720788 REC720788:REJ720788 RNY720788:ROF720788 RXU720788:RYB720788 SHQ720788:SHX720788 SRM720788:SRT720788 TBI720788:TBP720788 TLE720788:TLL720788 TVA720788:TVH720788 UEW720788:UFD720788 UOS720788:UOZ720788 UYO720788:UYV720788 VIK720788:VIR720788 VSG720788:VSN720788 WCC720788:WCJ720788 WLY720788:WMF720788 WVU720788:WWB720788 M786324:T786324 JI786324:JP786324 TE786324:TL786324 ADA786324:ADH786324 AMW786324:AND786324 AWS786324:AWZ786324 BGO786324:BGV786324 BQK786324:BQR786324 CAG786324:CAN786324 CKC786324:CKJ786324 CTY786324:CUF786324 DDU786324:DEB786324 DNQ786324:DNX786324 DXM786324:DXT786324 EHI786324:EHP786324 ERE786324:ERL786324 FBA786324:FBH786324 FKW786324:FLD786324 FUS786324:FUZ786324 GEO786324:GEV786324 GOK786324:GOR786324 GYG786324:GYN786324 HIC786324:HIJ786324 HRY786324:HSF786324 IBU786324:ICB786324 ILQ786324:ILX786324 IVM786324:IVT786324 JFI786324:JFP786324 JPE786324:JPL786324 JZA786324:JZH786324 KIW786324:KJD786324 KSS786324:KSZ786324 LCO786324:LCV786324 LMK786324:LMR786324 LWG786324:LWN786324 MGC786324:MGJ786324 MPY786324:MQF786324 MZU786324:NAB786324 NJQ786324:NJX786324 NTM786324:NTT786324 ODI786324:ODP786324 ONE786324:ONL786324 OXA786324:OXH786324 PGW786324:PHD786324 PQS786324:PQZ786324 QAO786324:QAV786324 QKK786324:QKR786324 QUG786324:QUN786324 REC786324:REJ786324 RNY786324:ROF786324 RXU786324:RYB786324 SHQ786324:SHX786324 SRM786324:SRT786324 TBI786324:TBP786324 TLE786324:TLL786324 TVA786324:TVH786324 UEW786324:UFD786324 UOS786324:UOZ786324 UYO786324:UYV786324 VIK786324:VIR786324 VSG786324:VSN786324 WCC786324:WCJ786324 WLY786324:WMF786324 WVU786324:WWB786324 M851860:T851860 JI851860:JP851860 TE851860:TL851860 ADA851860:ADH851860 AMW851860:AND851860 AWS851860:AWZ851860 BGO851860:BGV851860 BQK851860:BQR851860 CAG851860:CAN851860 CKC851860:CKJ851860 CTY851860:CUF851860 DDU851860:DEB851860 DNQ851860:DNX851860 DXM851860:DXT851860 EHI851860:EHP851860 ERE851860:ERL851860 FBA851860:FBH851860 FKW851860:FLD851860 FUS851860:FUZ851860 GEO851860:GEV851860 GOK851860:GOR851860 GYG851860:GYN851860 HIC851860:HIJ851860 HRY851860:HSF851860 IBU851860:ICB851860 ILQ851860:ILX851860 IVM851860:IVT851860 JFI851860:JFP851860 JPE851860:JPL851860 JZA851860:JZH851860 KIW851860:KJD851860 KSS851860:KSZ851860 LCO851860:LCV851860 LMK851860:LMR851860 LWG851860:LWN851860 MGC851860:MGJ851860 MPY851860:MQF851860 MZU851860:NAB851860 NJQ851860:NJX851860 NTM851860:NTT851860 ODI851860:ODP851860 ONE851860:ONL851860 OXA851860:OXH851860 PGW851860:PHD851860 PQS851860:PQZ851860 QAO851860:QAV851860 QKK851860:QKR851860 QUG851860:QUN851860 REC851860:REJ851860 RNY851860:ROF851860 RXU851860:RYB851860 SHQ851860:SHX851860 SRM851860:SRT851860 TBI851860:TBP851860 TLE851860:TLL851860 TVA851860:TVH851860 UEW851860:UFD851860 UOS851860:UOZ851860 UYO851860:UYV851860 VIK851860:VIR851860 VSG851860:VSN851860 WCC851860:WCJ851860 WLY851860:WMF851860 WVU851860:WWB851860 M917396:T917396 JI917396:JP917396 TE917396:TL917396 ADA917396:ADH917396 AMW917396:AND917396 AWS917396:AWZ917396 BGO917396:BGV917396 BQK917396:BQR917396 CAG917396:CAN917396 CKC917396:CKJ917396 CTY917396:CUF917396 DDU917396:DEB917396 DNQ917396:DNX917396 DXM917396:DXT917396 EHI917396:EHP917396 ERE917396:ERL917396 FBA917396:FBH917396 FKW917396:FLD917396 FUS917396:FUZ917396 GEO917396:GEV917396 GOK917396:GOR917396 GYG917396:GYN917396 HIC917396:HIJ917396 HRY917396:HSF917396 IBU917396:ICB917396 ILQ917396:ILX917396 IVM917396:IVT917396 JFI917396:JFP917396 JPE917396:JPL917396 JZA917396:JZH917396 KIW917396:KJD917396 KSS917396:KSZ917396 LCO917396:LCV917396 LMK917396:LMR917396 LWG917396:LWN917396 MGC917396:MGJ917396 MPY917396:MQF917396 MZU917396:NAB917396 NJQ917396:NJX917396 NTM917396:NTT917396 ODI917396:ODP917396 ONE917396:ONL917396 OXA917396:OXH917396 PGW917396:PHD917396 PQS917396:PQZ917396 QAO917396:QAV917396 QKK917396:QKR917396 QUG917396:QUN917396 REC917396:REJ917396 RNY917396:ROF917396 RXU917396:RYB917396 SHQ917396:SHX917396 SRM917396:SRT917396 TBI917396:TBP917396 TLE917396:TLL917396 TVA917396:TVH917396 UEW917396:UFD917396 UOS917396:UOZ917396 UYO917396:UYV917396 VIK917396:VIR917396 VSG917396:VSN917396 WCC917396:WCJ917396 WLY917396:WMF917396 WVU917396:WWB917396 M982932:T982932 JI982932:JP982932 TE982932:TL982932 ADA982932:ADH982932 AMW982932:AND982932 AWS982932:AWZ982932 BGO982932:BGV982932 BQK982932:BQR982932 CAG982932:CAN982932 CKC982932:CKJ982932 CTY982932:CUF982932 DDU982932:DEB982932 DNQ982932:DNX982932 DXM982932:DXT982932 EHI982932:EHP982932 ERE982932:ERL982932 FBA982932:FBH982932 FKW982932:FLD982932 FUS982932:FUZ982932 GEO982932:GEV982932 GOK982932:GOR982932 GYG982932:GYN982932 HIC982932:HIJ982932 HRY982932:HSF982932 IBU982932:ICB982932 ILQ982932:ILX982932 IVM982932:IVT982932 JFI982932:JFP982932 JPE982932:JPL982932 JZA982932:JZH982932 KIW982932:KJD982932 KSS982932:KSZ982932 LCO982932:LCV982932 LMK982932:LMR982932 LWG982932:LWN982932 MGC982932:MGJ982932 MPY982932:MQF982932 MZU982932:NAB982932 NJQ982932:NJX982932 NTM982932:NTT982932 ODI982932:ODP982932 ONE982932:ONL982932 OXA982932:OXH982932 PGW982932:PHD982932 PQS982932:PQZ982932 QAO982932:QAV982932 QKK982932:QKR982932 QUG982932:QUN982932 REC982932:REJ982932 RNY982932:ROF982932 RXU982932:RYB982932 SHQ982932:SHX982932 SRM982932:SRT982932 TBI982932:TBP982932 TLE982932:TLL982932 TVA982932:TVH982932 UEW982932:UFD982932 UOS982932:UOZ982932 UYO982932:UYV982932 VIK982932:VIR982932 VSG982932:VSN982932 WCC982932:WCJ982932 WLY982932:WMF982932 JI17:JP17 TE17:TL17 ADA17:ADH17 AMW17:AND17 AWS17:AWZ17 BGO17:BGV17 BQK17:BQR17 CAG17:CAN17 CKC17:CKJ17 CTY17:CUF17 DDU17:DEB17 DNQ17:DNX17 DXM17:DXT17 EHI17:EHP17 ERE17:ERL17 FBA17:FBH17 FKW17:FLD17 FUS17:FUZ17 GEO17:GEV17 GOK17:GOR17 GYG17:GYN17 HIC17:HIJ17 HRY17:HSF17 IBU17:ICB17 ILQ17:ILX17 IVM17:IVT17 JFI17:JFP17 JPE17:JPL17 JZA17:JZH17 KIW17:KJD17 KSS17:KSZ17 LCO17:LCV17 LMK17:LMR17 LWG17:LWN17 MGC17:MGJ17 MPY17:MQF17 MZU17:NAB17 NJQ17:NJX17 NTM17:NTT17 ODI17:ODP17 ONE17:ONL17 OXA17:OXH17 PGW17:PHD17 PQS17:PQZ17 QAO17:QAV17 QKK17:QKR17 QUG17:QUN17 REC17:REJ17 RNY17:ROF17 RXU17:RYB17 SHQ17:SHX17 SRM17:SRT17 TBI17:TBP17 TLE17:TLL17 TVA17:TVH17 UEW17:UFD17 UOS17:UOZ17 UYO17:UYV17 VIK17:VIR17 VSG17:VSN17 WCC17:WCJ17 WLY17:WMF17 WVU17:WWB17">
      <formula1>39083</formula1>
    </dataValidation>
    <dataValidation type="whole" allowBlank="1" showInputMessage="1" showErrorMessage="1" errorTitle="Número de oficialía de partes" error="El dato que intenta ingresar no corresponde a un número o este excede los cuatro dígitos permitidos para el campo." prompt="Capturar el número asignado por la oficialía de partes al documento del Municipio." sqref="WVU982930:WVY982930 M65426:Q65426 JI65426:JM65426 TE65426:TI65426 ADA65426:ADE65426 AMW65426:ANA65426 AWS65426:AWW65426 BGO65426:BGS65426 BQK65426:BQO65426 CAG65426:CAK65426 CKC65426:CKG65426 CTY65426:CUC65426 DDU65426:DDY65426 DNQ65426:DNU65426 DXM65426:DXQ65426 EHI65426:EHM65426 ERE65426:ERI65426 FBA65426:FBE65426 FKW65426:FLA65426 FUS65426:FUW65426 GEO65426:GES65426 GOK65426:GOO65426 GYG65426:GYK65426 HIC65426:HIG65426 HRY65426:HSC65426 IBU65426:IBY65426 ILQ65426:ILU65426 IVM65426:IVQ65426 JFI65426:JFM65426 JPE65426:JPI65426 JZA65426:JZE65426 KIW65426:KJA65426 KSS65426:KSW65426 LCO65426:LCS65426 LMK65426:LMO65426 LWG65426:LWK65426 MGC65426:MGG65426 MPY65426:MQC65426 MZU65426:MZY65426 NJQ65426:NJU65426 NTM65426:NTQ65426 ODI65426:ODM65426 ONE65426:ONI65426 OXA65426:OXE65426 PGW65426:PHA65426 PQS65426:PQW65426 QAO65426:QAS65426 QKK65426:QKO65426 QUG65426:QUK65426 REC65426:REG65426 RNY65426:ROC65426 RXU65426:RXY65426 SHQ65426:SHU65426 SRM65426:SRQ65426 TBI65426:TBM65426 TLE65426:TLI65426 TVA65426:TVE65426 UEW65426:UFA65426 UOS65426:UOW65426 UYO65426:UYS65426 VIK65426:VIO65426 VSG65426:VSK65426 WCC65426:WCG65426 WLY65426:WMC65426 WVU65426:WVY65426 M130962:Q130962 JI130962:JM130962 TE130962:TI130962 ADA130962:ADE130962 AMW130962:ANA130962 AWS130962:AWW130962 BGO130962:BGS130962 BQK130962:BQO130962 CAG130962:CAK130962 CKC130962:CKG130962 CTY130962:CUC130962 DDU130962:DDY130962 DNQ130962:DNU130962 DXM130962:DXQ130962 EHI130962:EHM130962 ERE130962:ERI130962 FBA130962:FBE130962 FKW130962:FLA130962 FUS130962:FUW130962 GEO130962:GES130962 GOK130962:GOO130962 GYG130962:GYK130962 HIC130962:HIG130962 HRY130962:HSC130962 IBU130962:IBY130962 ILQ130962:ILU130962 IVM130962:IVQ130962 JFI130962:JFM130962 JPE130962:JPI130962 JZA130962:JZE130962 KIW130962:KJA130962 KSS130962:KSW130962 LCO130962:LCS130962 LMK130962:LMO130962 LWG130962:LWK130962 MGC130962:MGG130962 MPY130962:MQC130962 MZU130962:MZY130962 NJQ130962:NJU130962 NTM130962:NTQ130962 ODI130962:ODM130962 ONE130962:ONI130962 OXA130962:OXE130962 PGW130962:PHA130962 PQS130962:PQW130962 QAO130962:QAS130962 QKK130962:QKO130962 QUG130962:QUK130962 REC130962:REG130962 RNY130962:ROC130962 RXU130962:RXY130962 SHQ130962:SHU130962 SRM130962:SRQ130962 TBI130962:TBM130962 TLE130962:TLI130962 TVA130962:TVE130962 UEW130962:UFA130962 UOS130962:UOW130962 UYO130962:UYS130962 VIK130962:VIO130962 VSG130962:VSK130962 WCC130962:WCG130962 WLY130962:WMC130962 WVU130962:WVY130962 M196498:Q196498 JI196498:JM196498 TE196498:TI196498 ADA196498:ADE196498 AMW196498:ANA196498 AWS196498:AWW196498 BGO196498:BGS196498 BQK196498:BQO196498 CAG196498:CAK196498 CKC196498:CKG196498 CTY196498:CUC196498 DDU196498:DDY196498 DNQ196498:DNU196498 DXM196498:DXQ196498 EHI196498:EHM196498 ERE196498:ERI196498 FBA196498:FBE196498 FKW196498:FLA196498 FUS196498:FUW196498 GEO196498:GES196498 GOK196498:GOO196498 GYG196498:GYK196498 HIC196498:HIG196498 HRY196498:HSC196498 IBU196498:IBY196498 ILQ196498:ILU196498 IVM196498:IVQ196498 JFI196498:JFM196498 JPE196498:JPI196498 JZA196498:JZE196498 KIW196498:KJA196498 KSS196498:KSW196498 LCO196498:LCS196498 LMK196498:LMO196498 LWG196498:LWK196498 MGC196498:MGG196498 MPY196498:MQC196498 MZU196498:MZY196498 NJQ196498:NJU196498 NTM196498:NTQ196498 ODI196498:ODM196498 ONE196498:ONI196498 OXA196498:OXE196498 PGW196498:PHA196498 PQS196498:PQW196498 QAO196498:QAS196498 QKK196498:QKO196498 QUG196498:QUK196498 REC196498:REG196498 RNY196498:ROC196498 RXU196498:RXY196498 SHQ196498:SHU196498 SRM196498:SRQ196498 TBI196498:TBM196498 TLE196498:TLI196498 TVA196498:TVE196498 UEW196498:UFA196498 UOS196498:UOW196498 UYO196498:UYS196498 VIK196498:VIO196498 VSG196498:VSK196498 WCC196498:WCG196498 WLY196498:WMC196498 WVU196498:WVY196498 M262034:Q262034 JI262034:JM262034 TE262034:TI262034 ADA262034:ADE262034 AMW262034:ANA262034 AWS262034:AWW262034 BGO262034:BGS262034 BQK262034:BQO262034 CAG262034:CAK262034 CKC262034:CKG262034 CTY262034:CUC262034 DDU262034:DDY262034 DNQ262034:DNU262034 DXM262034:DXQ262034 EHI262034:EHM262034 ERE262034:ERI262034 FBA262034:FBE262034 FKW262034:FLA262034 FUS262034:FUW262034 GEO262034:GES262034 GOK262034:GOO262034 GYG262034:GYK262034 HIC262034:HIG262034 HRY262034:HSC262034 IBU262034:IBY262034 ILQ262034:ILU262034 IVM262034:IVQ262034 JFI262034:JFM262034 JPE262034:JPI262034 JZA262034:JZE262034 KIW262034:KJA262034 KSS262034:KSW262034 LCO262034:LCS262034 LMK262034:LMO262034 LWG262034:LWK262034 MGC262034:MGG262034 MPY262034:MQC262034 MZU262034:MZY262034 NJQ262034:NJU262034 NTM262034:NTQ262034 ODI262034:ODM262034 ONE262034:ONI262034 OXA262034:OXE262034 PGW262034:PHA262034 PQS262034:PQW262034 QAO262034:QAS262034 QKK262034:QKO262034 QUG262034:QUK262034 REC262034:REG262034 RNY262034:ROC262034 RXU262034:RXY262034 SHQ262034:SHU262034 SRM262034:SRQ262034 TBI262034:TBM262034 TLE262034:TLI262034 TVA262034:TVE262034 UEW262034:UFA262034 UOS262034:UOW262034 UYO262034:UYS262034 VIK262034:VIO262034 VSG262034:VSK262034 WCC262034:WCG262034 WLY262034:WMC262034 WVU262034:WVY262034 M327570:Q327570 JI327570:JM327570 TE327570:TI327570 ADA327570:ADE327570 AMW327570:ANA327570 AWS327570:AWW327570 BGO327570:BGS327570 BQK327570:BQO327570 CAG327570:CAK327570 CKC327570:CKG327570 CTY327570:CUC327570 DDU327570:DDY327570 DNQ327570:DNU327570 DXM327570:DXQ327570 EHI327570:EHM327570 ERE327570:ERI327570 FBA327570:FBE327570 FKW327570:FLA327570 FUS327570:FUW327570 GEO327570:GES327570 GOK327570:GOO327570 GYG327570:GYK327570 HIC327570:HIG327570 HRY327570:HSC327570 IBU327570:IBY327570 ILQ327570:ILU327570 IVM327570:IVQ327570 JFI327570:JFM327570 JPE327570:JPI327570 JZA327570:JZE327570 KIW327570:KJA327570 KSS327570:KSW327570 LCO327570:LCS327570 LMK327570:LMO327570 LWG327570:LWK327570 MGC327570:MGG327570 MPY327570:MQC327570 MZU327570:MZY327570 NJQ327570:NJU327570 NTM327570:NTQ327570 ODI327570:ODM327570 ONE327570:ONI327570 OXA327570:OXE327570 PGW327570:PHA327570 PQS327570:PQW327570 QAO327570:QAS327570 QKK327570:QKO327570 QUG327570:QUK327570 REC327570:REG327570 RNY327570:ROC327570 RXU327570:RXY327570 SHQ327570:SHU327570 SRM327570:SRQ327570 TBI327570:TBM327570 TLE327570:TLI327570 TVA327570:TVE327570 UEW327570:UFA327570 UOS327570:UOW327570 UYO327570:UYS327570 VIK327570:VIO327570 VSG327570:VSK327570 WCC327570:WCG327570 WLY327570:WMC327570 WVU327570:WVY327570 M393106:Q393106 JI393106:JM393106 TE393106:TI393106 ADA393106:ADE393106 AMW393106:ANA393106 AWS393106:AWW393106 BGO393106:BGS393106 BQK393106:BQO393106 CAG393106:CAK393106 CKC393106:CKG393106 CTY393106:CUC393106 DDU393106:DDY393106 DNQ393106:DNU393106 DXM393106:DXQ393106 EHI393106:EHM393106 ERE393106:ERI393106 FBA393106:FBE393106 FKW393106:FLA393106 FUS393106:FUW393106 GEO393106:GES393106 GOK393106:GOO393106 GYG393106:GYK393106 HIC393106:HIG393106 HRY393106:HSC393106 IBU393106:IBY393106 ILQ393106:ILU393106 IVM393106:IVQ393106 JFI393106:JFM393106 JPE393106:JPI393106 JZA393106:JZE393106 KIW393106:KJA393106 KSS393106:KSW393106 LCO393106:LCS393106 LMK393106:LMO393106 LWG393106:LWK393106 MGC393106:MGG393106 MPY393106:MQC393106 MZU393106:MZY393106 NJQ393106:NJU393106 NTM393106:NTQ393106 ODI393106:ODM393106 ONE393106:ONI393106 OXA393106:OXE393106 PGW393106:PHA393106 PQS393106:PQW393106 QAO393106:QAS393106 QKK393106:QKO393106 QUG393106:QUK393106 REC393106:REG393106 RNY393106:ROC393106 RXU393106:RXY393106 SHQ393106:SHU393106 SRM393106:SRQ393106 TBI393106:TBM393106 TLE393106:TLI393106 TVA393106:TVE393106 UEW393106:UFA393106 UOS393106:UOW393106 UYO393106:UYS393106 VIK393106:VIO393106 VSG393106:VSK393106 WCC393106:WCG393106 WLY393106:WMC393106 WVU393106:WVY393106 M458642:Q458642 JI458642:JM458642 TE458642:TI458642 ADA458642:ADE458642 AMW458642:ANA458642 AWS458642:AWW458642 BGO458642:BGS458642 BQK458642:BQO458642 CAG458642:CAK458642 CKC458642:CKG458642 CTY458642:CUC458642 DDU458642:DDY458642 DNQ458642:DNU458642 DXM458642:DXQ458642 EHI458642:EHM458642 ERE458642:ERI458642 FBA458642:FBE458642 FKW458642:FLA458642 FUS458642:FUW458642 GEO458642:GES458642 GOK458642:GOO458642 GYG458642:GYK458642 HIC458642:HIG458642 HRY458642:HSC458642 IBU458642:IBY458642 ILQ458642:ILU458642 IVM458642:IVQ458642 JFI458642:JFM458642 JPE458642:JPI458642 JZA458642:JZE458642 KIW458642:KJA458642 KSS458642:KSW458642 LCO458642:LCS458642 LMK458642:LMO458642 LWG458642:LWK458642 MGC458642:MGG458642 MPY458642:MQC458642 MZU458642:MZY458642 NJQ458642:NJU458642 NTM458642:NTQ458642 ODI458642:ODM458642 ONE458642:ONI458642 OXA458642:OXE458642 PGW458642:PHA458642 PQS458642:PQW458642 QAO458642:QAS458642 QKK458642:QKO458642 QUG458642:QUK458642 REC458642:REG458642 RNY458642:ROC458642 RXU458642:RXY458642 SHQ458642:SHU458642 SRM458642:SRQ458642 TBI458642:TBM458642 TLE458642:TLI458642 TVA458642:TVE458642 UEW458642:UFA458642 UOS458642:UOW458642 UYO458642:UYS458642 VIK458642:VIO458642 VSG458642:VSK458642 WCC458642:WCG458642 WLY458642:WMC458642 WVU458642:WVY458642 M524178:Q524178 JI524178:JM524178 TE524178:TI524178 ADA524178:ADE524178 AMW524178:ANA524178 AWS524178:AWW524178 BGO524178:BGS524178 BQK524178:BQO524178 CAG524178:CAK524178 CKC524178:CKG524178 CTY524178:CUC524178 DDU524178:DDY524178 DNQ524178:DNU524178 DXM524178:DXQ524178 EHI524178:EHM524178 ERE524178:ERI524178 FBA524178:FBE524178 FKW524178:FLA524178 FUS524178:FUW524178 GEO524178:GES524178 GOK524178:GOO524178 GYG524178:GYK524178 HIC524178:HIG524178 HRY524178:HSC524178 IBU524178:IBY524178 ILQ524178:ILU524178 IVM524178:IVQ524178 JFI524178:JFM524178 JPE524178:JPI524178 JZA524178:JZE524178 KIW524178:KJA524178 KSS524178:KSW524178 LCO524178:LCS524178 LMK524178:LMO524178 LWG524178:LWK524178 MGC524178:MGG524178 MPY524178:MQC524178 MZU524178:MZY524178 NJQ524178:NJU524178 NTM524178:NTQ524178 ODI524178:ODM524178 ONE524178:ONI524178 OXA524178:OXE524178 PGW524178:PHA524178 PQS524178:PQW524178 QAO524178:QAS524178 QKK524178:QKO524178 QUG524178:QUK524178 REC524178:REG524178 RNY524178:ROC524178 RXU524178:RXY524178 SHQ524178:SHU524178 SRM524178:SRQ524178 TBI524178:TBM524178 TLE524178:TLI524178 TVA524178:TVE524178 UEW524178:UFA524178 UOS524178:UOW524178 UYO524178:UYS524178 VIK524178:VIO524178 VSG524178:VSK524178 WCC524178:WCG524178 WLY524178:WMC524178 WVU524178:WVY524178 M589714:Q589714 JI589714:JM589714 TE589714:TI589714 ADA589714:ADE589714 AMW589714:ANA589714 AWS589714:AWW589714 BGO589714:BGS589714 BQK589714:BQO589714 CAG589714:CAK589714 CKC589714:CKG589714 CTY589714:CUC589714 DDU589714:DDY589714 DNQ589714:DNU589714 DXM589714:DXQ589714 EHI589714:EHM589714 ERE589714:ERI589714 FBA589714:FBE589714 FKW589714:FLA589714 FUS589714:FUW589714 GEO589714:GES589714 GOK589714:GOO589714 GYG589714:GYK589714 HIC589714:HIG589714 HRY589714:HSC589714 IBU589714:IBY589714 ILQ589714:ILU589714 IVM589714:IVQ589714 JFI589714:JFM589714 JPE589714:JPI589714 JZA589714:JZE589714 KIW589714:KJA589714 KSS589714:KSW589714 LCO589714:LCS589714 LMK589714:LMO589714 LWG589714:LWK589714 MGC589714:MGG589714 MPY589714:MQC589714 MZU589714:MZY589714 NJQ589714:NJU589714 NTM589714:NTQ589714 ODI589714:ODM589714 ONE589714:ONI589714 OXA589714:OXE589714 PGW589714:PHA589714 PQS589714:PQW589714 QAO589714:QAS589714 QKK589714:QKO589714 QUG589714:QUK589714 REC589714:REG589714 RNY589714:ROC589714 RXU589714:RXY589714 SHQ589714:SHU589714 SRM589714:SRQ589714 TBI589714:TBM589714 TLE589714:TLI589714 TVA589714:TVE589714 UEW589714:UFA589714 UOS589714:UOW589714 UYO589714:UYS589714 VIK589714:VIO589714 VSG589714:VSK589714 WCC589714:WCG589714 WLY589714:WMC589714 WVU589714:WVY589714 M655250:Q655250 JI655250:JM655250 TE655250:TI655250 ADA655250:ADE655250 AMW655250:ANA655250 AWS655250:AWW655250 BGO655250:BGS655250 BQK655250:BQO655250 CAG655250:CAK655250 CKC655250:CKG655250 CTY655250:CUC655250 DDU655250:DDY655250 DNQ655250:DNU655250 DXM655250:DXQ655250 EHI655250:EHM655250 ERE655250:ERI655250 FBA655250:FBE655250 FKW655250:FLA655250 FUS655250:FUW655250 GEO655250:GES655250 GOK655250:GOO655250 GYG655250:GYK655250 HIC655250:HIG655250 HRY655250:HSC655250 IBU655250:IBY655250 ILQ655250:ILU655250 IVM655250:IVQ655250 JFI655250:JFM655250 JPE655250:JPI655250 JZA655250:JZE655250 KIW655250:KJA655250 KSS655250:KSW655250 LCO655250:LCS655250 LMK655250:LMO655250 LWG655250:LWK655250 MGC655250:MGG655250 MPY655250:MQC655250 MZU655250:MZY655250 NJQ655250:NJU655250 NTM655250:NTQ655250 ODI655250:ODM655250 ONE655250:ONI655250 OXA655250:OXE655250 PGW655250:PHA655250 PQS655250:PQW655250 QAO655250:QAS655250 QKK655250:QKO655250 QUG655250:QUK655250 REC655250:REG655250 RNY655250:ROC655250 RXU655250:RXY655250 SHQ655250:SHU655250 SRM655250:SRQ655250 TBI655250:TBM655250 TLE655250:TLI655250 TVA655250:TVE655250 UEW655250:UFA655250 UOS655250:UOW655250 UYO655250:UYS655250 VIK655250:VIO655250 VSG655250:VSK655250 WCC655250:WCG655250 WLY655250:WMC655250 WVU655250:WVY655250 M720786:Q720786 JI720786:JM720786 TE720786:TI720786 ADA720786:ADE720786 AMW720786:ANA720786 AWS720786:AWW720786 BGO720786:BGS720786 BQK720786:BQO720786 CAG720786:CAK720786 CKC720786:CKG720786 CTY720786:CUC720786 DDU720786:DDY720786 DNQ720786:DNU720786 DXM720786:DXQ720786 EHI720786:EHM720786 ERE720786:ERI720786 FBA720786:FBE720786 FKW720786:FLA720786 FUS720786:FUW720786 GEO720786:GES720786 GOK720786:GOO720786 GYG720786:GYK720786 HIC720786:HIG720786 HRY720786:HSC720786 IBU720786:IBY720786 ILQ720786:ILU720786 IVM720786:IVQ720786 JFI720786:JFM720786 JPE720786:JPI720786 JZA720786:JZE720786 KIW720786:KJA720786 KSS720786:KSW720786 LCO720786:LCS720786 LMK720786:LMO720786 LWG720786:LWK720786 MGC720786:MGG720786 MPY720786:MQC720786 MZU720786:MZY720786 NJQ720786:NJU720786 NTM720786:NTQ720786 ODI720786:ODM720786 ONE720786:ONI720786 OXA720786:OXE720786 PGW720786:PHA720786 PQS720786:PQW720786 QAO720786:QAS720786 QKK720786:QKO720786 QUG720786:QUK720786 REC720786:REG720786 RNY720786:ROC720786 RXU720786:RXY720786 SHQ720786:SHU720786 SRM720786:SRQ720786 TBI720786:TBM720786 TLE720786:TLI720786 TVA720786:TVE720786 UEW720786:UFA720786 UOS720786:UOW720786 UYO720786:UYS720786 VIK720786:VIO720786 VSG720786:VSK720786 WCC720786:WCG720786 WLY720786:WMC720786 WVU720786:WVY720786 M786322:Q786322 JI786322:JM786322 TE786322:TI786322 ADA786322:ADE786322 AMW786322:ANA786322 AWS786322:AWW786322 BGO786322:BGS786322 BQK786322:BQO786322 CAG786322:CAK786322 CKC786322:CKG786322 CTY786322:CUC786322 DDU786322:DDY786322 DNQ786322:DNU786322 DXM786322:DXQ786322 EHI786322:EHM786322 ERE786322:ERI786322 FBA786322:FBE786322 FKW786322:FLA786322 FUS786322:FUW786322 GEO786322:GES786322 GOK786322:GOO786322 GYG786322:GYK786322 HIC786322:HIG786322 HRY786322:HSC786322 IBU786322:IBY786322 ILQ786322:ILU786322 IVM786322:IVQ786322 JFI786322:JFM786322 JPE786322:JPI786322 JZA786322:JZE786322 KIW786322:KJA786322 KSS786322:KSW786322 LCO786322:LCS786322 LMK786322:LMO786322 LWG786322:LWK786322 MGC786322:MGG786322 MPY786322:MQC786322 MZU786322:MZY786322 NJQ786322:NJU786322 NTM786322:NTQ786322 ODI786322:ODM786322 ONE786322:ONI786322 OXA786322:OXE786322 PGW786322:PHA786322 PQS786322:PQW786322 QAO786322:QAS786322 QKK786322:QKO786322 QUG786322:QUK786322 REC786322:REG786322 RNY786322:ROC786322 RXU786322:RXY786322 SHQ786322:SHU786322 SRM786322:SRQ786322 TBI786322:TBM786322 TLE786322:TLI786322 TVA786322:TVE786322 UEW786322:UFA786322 UOS786322:UOW786322 UYO786322:UYS786322 VIK786322:VIO786322 VSG786322:VSK786322 WCC786322:WCG786322 WLY786322:WMC786322 WVU786322:WVY786322 M851858:Q851858 JI851858:JM851858 TE851858:TI851858 ADA851858:ADE851858 AMW851858:ANA851858 AWS851858:AWW851858 BGO851858:BGS851858 BQK851858:BQO851858 CAG851858:CAK851858 CKC851858:CKG851858 CTY851858:CUC851858 DDU851858:DDY851858 DNQ851858:DNU851858 DXM851858:DXQ851858 EHI851858:EHM851858 ERE851858:ERI851858 FBA851858:FBE851858 FKW851858:FLA851858 FUS851858:FUW851858 GEO851858:GES851858 GOK851858:GOO851858 GYG851858:GYK851858 HIC851858:HIG851858 HRY851858:HSC851858 IBU851858:IBY851858 ILQ851858:ILU851858 IVM851858:IVQ851858 JFI851858:JFM851858 JPE851858:JPI851858 JZA851858:JZE851858 KIW851858:KJA851858 KSS851858:KSW851858 LCO851858:LCS851858 LMK851858:LMO851858 LWG851858:LWK851858 MGC851858:MGG851858 MPY851858:MQC851858 MZU851858:MZY851858 NJQ851858:NJU851858 NTM851858:NTQ851858 ODI851858:ODM851858 ONE851858:ONI851858 OXA851858:OXE851858 PGW851858:PHA851858 PQS851858:PQW851858 QAO851858:QAS851858 QKK851858:QKO851858 QUG851858:QUK851858 REC851858:REG851858 RNY851858:ROC851858 RXU851858:RXY851858 SHQ851858:SHU851858 SRM851858:SRQ851858 TBI851858:TBM851858 TLE851858:TLI851858 TVA851858:TVE851858 UEW851858:UFA851858 UOS851858:UOW851858 UYO851858:UYS851858 VIK851858:VIO851858 VSG851858:VSK851858 WCC851858:WCG851858 WLY851858:WMC851858 WVU851858:WVY851858 M917394:Q917394 JI917394:JM917394 TE917394:TI917394 ADA917394:ADE917394 AMW917394:ANA917394 AWS917394:AWW917394 BGO917394:BGS917394 BQK917394:BQO917394 CAG917394:CAK917394 CKC917394:CKG917394 CTY917394:CUC917394 DDU917394:DDY917394 DNQ917394:DNU917394 DXM917394:DXQ917394 EHI917394:EHM917394 ERE917394:ERI917394 FBA917394:FBE917394 FKW917394:FLA917394 FUS917394:FUW917394 GEO917394:GES917394 GOK917394:GOO917394 GYG917394:GYK917394 HIC917394:HIG917394 HRY917394:HSC917394 IBU917394:IBY917394 ILQ917394:ILU917394 IVM917394:IVQ917394 JFI917394:JFM917394 JPE917394:JPI917394 JZA917394:JZE917394 KIW917394:KJA917394 KSS917394:KSW917394 LCO917394:LCS917394 LMK917394:LMO917394 LWG917394:LWK917394 MGC917394:MGG917394 MPY917394:MQC917394 MZU917394:MZY917394 NJQ917394:NJU917394 NTM917394:NTQ917394 ODI917394:ODM917394 ONE917394:ONI917394 OXA917394:OXE917394 PGW917394:PHA917394 PQS917394:PQW917394 QAO917394:QAS917394 QKK917394:QKO917394 QUG917394:QUK917394 REC917394:REG917394 RNY917394:ROC917394 RXU917394:RXY917394 SHQ917394:SHU917394 SRM917394:SRQ917394 TBI917394:TBM917394 TLE917394:TLI917394 TVA917394:TVE917394 UEW917394:UFA917394 UOS917394:UOW917394 UYO917394:UYS917394 VIK917394:VIO917394 VSG917394:VSK917394 WCC917394:WCG917394 WLY917394:WMC917394 WVU917394:WVY917394 M982930:Q982930 JI982930:JM982930 TE982930:TI982930 ADA982930:ADE982930 AMW982930:ANA982930 AWS982930:AWW982930 BGO982930:BGS982930 BQK982930:BQO982930 CAG982930:CAK982930 CKC982930:CKG982930 CTY982930:CUC982930 DDU982930:DDY982930 DNQ982930:DNU982930 DXM982930:DXQ982930 EHI982930:EHM982930 ERE982930:ERI982930 FBA982930:FBE982930 FKW982930:FLA982930 FUS982930:FUW982930 GEO982930:GES982930 GOK982930:GOO982930 GYG982930:GYK982930 HIC982930:HIG982930 HRY982930:HSC982930 IBU982930:IBY982930 ILQ982930:ILU982930 IVM982930:IVQ982930 JFI982930:JFM982930 JPE982930:JPI982930 JZA982930:JZE982930 KIW982930:KJA982930 KSS982930:KSW982930 LCO982930:LCS982930 LMK982930:LMO982930 LWG982930:LWK982930 MGC982930:MGG982930 MPY982930:MQC982930 MZU982930:MZY982930 NJQ982930:NJU982930 NTM982930:NTQ982930 ODI982930:ODM982930 ONE982930:ONI982930 OXA982930:OXE982930 PGW982930:PHA982930 PQS982930:PQW982930 QAO982930:QAS982930 QKK982930:QKO982930 QUG982930:QUK982930 REC982930:REG982930 RNY982930:ROC982930 RXU982930:RXY982930 SHQ982930:SHU982930 SRM982930:SRQ982930 TBI982930:TBM982930 TLE982930:TLI982930 TVA982930:TVE982930 UEW982930:UFA982930 UOS982930:UOW982930 UYO982930:UYS982930 VIK982930:VIO982930 VSG982930:VSK982930 WCC982930:WCG982930 WLY982930:WMC982930 JI13:JM15 TE13:TI15 ADA13:ADE15 AMW13:ANA15 AWS13:AWW15 BGO13:BGS15 BQK13:BQO15 CAG13:CAK15 CKC13:CKG15 CTY13:CUC15 DDU13:DDY15 DNQ13:DNU15 DXM13:DXQ15 EHI13:EHM15 ERE13:ERI15 FBA13:FBE15 FKW13:FLA15 FUS13:FUW15 GEO13:GES15 GOK13:GOO15 GYG13:GYK15 HIC13:HIG15 HRY13:HSC15 IBU13:IBY15 ILQ13:ILU15 IVM13:IVQ15 JFI13:JFM15 JPE13:JPI15 JZA13:JZE15 KIW13:KJA15 KSS13:KSW15 LCO13:LCS15 LMK13:LMO15 LWG13:LWK15 MGC13:MGG15 MPY13:MQC15 MZU13:MZY15 NJQ13:NJU15 NTM13:NTQ15 ODI13:ODM15 ONE13:ONI15 OXA13:OXE15 PGW13:PHA15 PQS13:PQW15 QAO13:QAS15 QKK13:QKO15 QUG13:QUK15 REC13:REG15 RNY13:ROC15 RXU13:RXY15 SHQ13:SHU15 SRM13:SRQ15 TBI13:TBM15 TLE13:TLI15 TVA13:TVE15 UEW13:UFA15 UOS13:UOW15 UYO13:UYS15 VIK13:VIO15 VSG13:VSK15 WCC13:WCG15 WLY13:WMC15 WVU13:WVY15">
      <formula1>1</formula1>
      <formula2>9999</formula2>
    </dataValidation>
    <dataValidation type="whole" operator="equal" allowBlank="1" showInputMessage="1" showErrorMessage="1" errorTitle="El documento es normal" error="Valor no valido" prompt="No anexo medio electrónico, capturar 1 si se requiere seleccionar esta opción." sqref="WYB982932 BT65428 LP65428 VL65428 AFH65428 APD65428 AYZ65428 BIV65428 BSR65428 CCN65428 CMJ65428 CWF65428 DGB65428 DPX65428 DZT65428 EJP65428 ETL65428 FDH65428 FND65428 FWZ65428 GGV65428 GQR65428 HAN65428 HKJ65428 HUF65428 IEB65428 INX65428 IXT65428 JHP65428 JRL65428 KBH65428 KLD65428 KUZ65428 LEV65428 LOR65428 LYN65428 MIJ65428 MSF65428 NCB65428 NLX65428 NVT65428 OFP65428 OPL65428 OZH65428 PJD65428 PSZ65428 QCV65428 QMR65428 QWN65428 RGJ65428 RQF65428 SAB65428 SJX65428 STT65428 TDP65428 TNL65428 TXH65428 UHD65428 UQZ65428 VAV65428 VKR65428 VUN65428 WEJ65428 WOF65428 WYB65428 BT130964 LP130964 VL130964 AFH130964 APD130964 AYZ130964 BIV130964 BSR130964 CCN130964 CMJ130964 CWF130964 DGB130964 DPX130964 DZT130964 EJP130964 ETL130964 FDH130964 FND130964 FWZ130964 GGV130964 GQR130964 HAN130964 HKJ130964 HUF130964 IEB130964 INX130964 IXT130964 JHP130964 JRL130964 KBH130964 KLD130964 KUZ130964 LEV130964 LOR130964 LYN130964 MIJ130964 MSF130964 NCB130964 NLX130964 NVT130964 OFP130964 OPL130964 OZH130964 PJD130964 PSZ130964 QCV130964 QMR130964 QWN130964 RGJ130964 RQF130964 SAB130964 SJX130964 STT130964 TDP130964 TNL130964 TXH130964 UHD130964 UQZ130964 VAV130964 VKR130964 VUN130964 WEJ130964 WOF130964 WYB130964 BT196500 LP196500 VL196500 AFH196500 APD196500 AYZ196500 BIV196500 BSR196500 CCN196500 CMJ196500 CWF196500 DGB196500 DPX196500 DZT196500 EJP196500 ETL196500 FDH196500 FND196500 FWZ196500 GGV196500 GQR196500 HAN196500 HKJ196500 HUF196500 IEB196500 INX196500 IXT196500 JHP196500 JRL196500 KBH196500 KLD196500 KUZ196500 LEV196500 LOR196500 LYN196500 MIJ196500 MSF196500 NCB196500 NLX196500 NVT196500 OFP196500 OPL196500 OZH196500 PJD196500 PSZ196500 QCV196500 QMR196500 QWN196500 RGJ196500 RQF196500 SAB196500 SJX196500 STT196500 TDP196500 TNL196500 TXH196500 UHD196500 UQZ196500 VAV196500 VKR196500 VUN196500 WEJ196500 WOF196500 WYB196500 BT262036 LP262036 VL262036 AFH262036 APD262036 AYZ262036 BIV262036 BSR262036 CCN262036 CMJ262036 CWF262036 DGB262036 DPX262036 DZT262036 EJP262036 ETL262036 FDH262036 FND262036 FWZ262036 GGV262036 GQR262036 HAN262036 HKJ262036 HUF262036 IEB262036 INX262036 IXT262036 JHP262036 JRL262036 KBH262036 KLD262036 KUZ262036 LEV262036 LOR262036 LYN262036 MIJ262036 MSF262036 NCB262036 NLX262036 NVT262036 OFP262036 OPL262036 OZH262036 PJD262036 PSZ262036 QCV262036 QMR262036 QWN262036 RGJ262036 RQF262036 SAB262036 SJX262036 STT262036 TDP262036 TNL262036 TXH262036 UHD262036 UQZ262036 VAV262036 VKR262036 VUN262036 WEJ262036 WOF262036 WYB262036 BT327572 LP327572 VL327572 AFH327572 APD327572 AYZ327572 BIV327572 BSR327572 CCN327572 CMJ327572 CWF327572 DGB327572 DPX327572 DZT327572 EJP327572 ETL327572 FDH327572 FND327572 FWZ327572 GGV327572 GQR327572 HAN327572 HKJ327572 HUF327572 IEB327572 INX327572 IXT327572 JHP327572 JRL327572 KBH327572 KLD327572 KUZ327572 LEV327572 LOR327572 LYN327572 MIJ327572 MSF327572 NCB327572 NLX327572 NVT327572 OFP327572 OPL327572 OZH327572 PJD327572 PSZ327572 QCV327572 QMR327572 QWN327572 RGJ327572 RQF327572 SAB327572 SJX327572 STT327572 TDP327572 TNL327572 TXH327572 UHD327572 UQZ327572 VAV327572 VKR327572 VUN327572 WEJ327572 WOF327572 WYB327572 BT393108 LP393108 VL393108 AFH393108 APD393108 AYZ393108 BIV393108 BSR393108 CCN393108 CMJ393108 CWF393108 DGB393108 DPX393108 DZT393108 EJP393108 ETL393108 FDH393108 FND393108 FWZ393108 GGV393108 GQR393108 HAN393108 HKJ393108 HUF393108 IEB393108 INX393108 IXT393108 JHP393108 JRL393108 KBH393108 KLD393108 KUZ393108 LEV393108 LOR393108 LYN393108 MIJ393108 MSF393108 NCB393108 NLX393108 NVT393108 OFP393108 OPL393108 OZH393108 PJD393108 PSZ393108 QCV393108 QMR393108 QWN393108 RGJ393108 RQF393108 SAB393108 SJX393108 STT393108 TDP393108 TNL393108 TXH393108 UHD393108 UQZ393108 VAV393108 VKR393108 VUN393108 WEJ393108 WOF393108 WYB393108 BT458644 LP458644 VL458644 AFH458644 APD458644 AYZ458644 BIV458644 BSR458644 CCN458644 CMJ458644 CWF458644 DGB458644 DPX458644 DZT458644 EJP458644 ETL458644 FDH458644 FND458644 FWZ458644 GGV458644 GQR458644 HAN458644 HKJ458644 HUF458644 IEB458644 INX458644 IXT458644 JHP458644 JRL458644 KBH458644 KLD458644 KUZ458644 LEV458644 LOR458644 LYN458644 MIJ458644 MSF458644 NCB458644 NLX458644 NVT458644 OFP458644 OPL458644 OZH458644 PJD458644 PSZ458644 QCV458644 QMR458644 QWN458644 RGJ458644 RQF458644 SAB458644 SJX458644 STT458644 TDP458644 TNL458644 TXH458644 UHD458644 UQZ458644 VAV458644 VKR458644 VUN458644 WEJ458644 WOF458644 WYB458644 BT524180 LP524180 VL524180 AFH524180 APD524180 AYZ524180 BIV524180 BSR524180 CCN524180 CMJ524180 CWF524180 DGB524180 DPX524180 DZT524180 EJP524180 ETL524180 FDH524180 FND524180 FWZ524180 GGV524180 GQR524180 HAN524180 HKJ524180 HUF524180 IEB524180 INX524180 IXT524180 JHP524180 JRL524180 KBH524180 KLD524180 KUZ524180 LEV524180 LOR524180 LYN524180 MIJ524180 MSF524180 NCB524180 NLX524180 NVT524180 OFP524180 OPL524180 OZH524180 PJD524180 PSZ524180 QCV524180 QMR524180 QWN524180 RGJ524180 RQF524180 SAB524180 SJX524180 STT524180 TDP524180 TNL524180 TXH524180 UHD524180 UQZ524180 VAV524180 VKR524180 VUN524180 WEJ524180 WOF524180 WYB524180 BT589716 LP589716 VL589716 AFH589716 APD589716 AYZ589716 BIV589716 BSR589716 CCN589716 CMJ589716 CWF589716 DGB589716 DPX589716 DZT589716 EJP589716 ETL589716 FDH589716 FND589716 FWZ589716 GGV589716 GQR589716 HAN589716 HKJ589716 HUF589716 IEB589716 INX589716 IXT589716 JHP589716 JRL589716 KBH589716 KLD589716 KUZ589716 LEV589716 LOR589716 LYN589716 MIJ589716 MSF589716 NCB589716 NLX589716 NVT589716 OFP589716 OPL589716 OZH589716 PJD589716 PSZ589716 QCV589716 QMR589716 QWN589716 RGJ589716 RQF589716 SAB589716 SJX589716 STT589716 TDP589716 TNL589716 TXH589716 UHD589716 UQZ589716 VAV589716 VKR589716 VUN589716 WEJ589716 WOF589716 WYB589716 BT655252 LP655252 VL655252 AFH655252 APD655252 AYZ655252 BIV655252 BSR655252 CCN655252 CMJ655252 CWF655252 DGB655252 DPX655252 DZT655252 EJP655252 ETL655252 FDH655252 FND655252 FWZ655252 GGV655252 GQR655252 HAN655252 HKJ655252 HUF655252 IEB655252 INX655252 IXT655252 JHP655252 JRL655252 KBH655252 KLD655252 KUZ655252 LEV655252 LOR655252 LYN655252 MIJ655252 MSF655252 NCB655252 NLX655252 NVT655252 OFP655252 OPL655252 OZH655252 PJD655252 PSZ655252 QCV655252 QMR655252 QWN655252 RGJ655252 RQF655252 SAB655252 SJX655252 STT655252 TDP655252 TNL655252 TXH655252 UHD655252 UQZ655252 VAV655252 VKR655252 VUN655252 WEJ655252 WOF655252 WYB655252 BT720788 LP720788 VL720788 AFH720788 APD720788 AYZ720788 BIV720788 BSR720788 CCN720788 CMJ720788 CWF720788 DGB720788 DPX720788 DZT720788 EJP720788 ETL720788 FDH720788 FND720788 FWZ720788 GGV720788 GQR720788 HAN720788 HKJ720788 HUF720788 IEB720788 INX720788 IXT720788 JHP720788 JRL720788 KBH720788 KLD720788 KUZ720788 LEV720788 LOR720788 LYN720788 MIJ720788 MSF720788 NCB720788 NLX720788 NVT720788 OFP720788 OPL720788 OZH720788 PJD720788 PSZ720788 QCV720788 QMR720788 QWN720788 RGJ720788 RQF720788 SAB720788 SJX720788 STT720788 TDP720788 TNL720788 TXH720788 UHD720788 UQZ720788 VAV720788 VKR720788 VUN720788 WEJ720788 WOF720788 WYB720788 BT786324 LP786324 VL786324 AFH786324 APD786324 AYZ786324 BIV786324 BSR786324 CCN786324 CMJ786324 CWF786324 DGB786324 DPX786324 DZT786324 EJP786324 ETL786324 FDH786324 FND786324 FWZ786324 GGV786324 GQR786324 HAN786324 HKJ786324 HUF786324 IEB786324 INX786324 IXT786324 JHP786324 JRL786324 KBH786324 KLD786324 KUZ786324 LEV786324 LOR786324 LYN786324 MIJ786324 MSF786324 NCB786324 NLX786324 NVT786324 OFP786324 OPL786324 OZH786324 PJD786324 PSZ786324 QCV786324 QMR786324 QWN786324 RGJ786324 RQF786324 SAB786324 SJX786324 STT786324 TDP786324 TNL786324 TXH786324 UHD786324 UQZ786324 VAV786324 VKR786324 VUN786324 WEJ786324 WOF786324 WYB786324 BT851860 LP851860 VL851860 AFH851860 APD851860 AYZ851860 BIV851860 BSR851860 CCN851860 CMJ851860 CWF851860 DGB851860 DPX851860 DZT851860 EJP851860 ETL851860 FDH851860 FND851860 FWZ851860 GGV851860 GQR851860 HAN851860 HKJ851860 HUF851860 IEB851860 INX851860 IXT851860 JHP851860 JRL851860 KBH851860 KLD851860 KUZ851860 LEV851860 LOR851860 LYN851860 MIJ851860 MSF851860 NCB851860 NLX851860 NVT851860 OFP851860 OPL851860 OZH851860 PJD851860 PSZ851860 QCV851860 QMR851860 QWN851860 RGJ851860 RQF851860 SAB851860 SJX851860 STT851860 TDP851860 TNL851860 TXH851860 UHD851860 UQZ851860 VAV851860 VKR851860 VUN851860 WEJ851860 WOF851860 WYB851860 BT917396 LP917396 VL917396 AFH917396 APD917396 AYZ917396 BIV917396 BSR917396 CCN917396 CMJ917396 CWF917396 DGB917396 DPX917396 DZT917396 EJP917396 ETL917396 FDH917396 FND917396 FWZ917396 GGV917396 GQR917396 HAN917396 HKJ917396 HUF917396 IEB917396 INX917396 IXT917396 JHP917396 JRL917396 KBH917396 KLD917396 KUZ917396 LEV917396 LOR917396 LYN917396 MIJ917396 MSF917396 NCB917396 NLX917396 NVT917396 OFP917396 OPL917396 OZH917396 PJD917396 PSZ917396 QCV917396 QMR917396 QWN917396 RGJ917396 RQF917396 SAB917396 SJX917396 STT917396 TDP917396 TNL917396 TXH917396 UHD917396 UQZ917396 VAV917396 VKR917396 VUN917396 WEJ917396 WOF917396 WYB917396 BT982932 LP982932 VL982932 AFH982932 APD982932 AYZ982932 BIV982932 BSR982932 CCN982932 CMJ982932 CWF982932 DGB982932 DPX982932 DZT982932 EJP982932 ETL982932 FDH982932 FND982932 FWZ982932 GGV982932 GQR982932 HAN982932 HKJ982932 HUF982932 IEB982932 INX982932 IXT982932 JHP982932 JRL982932 KBH982932 KLD982932 KUZ982932 LEV982932 LOR982932 LYN982932 MIJ982932 MSF982932 NCB982932 NLX982932 NVT982932 OFP982932 OPL982932 OZH982932 PJD982932 PSZ982932 QCV982932 QMR982932 QWN982932 RGJ982932 RQF982932 SAB982932 SJX982932 STT982932 TDP982932 TNL982932 TXH982932 UHD982932 UQZ982932 VAV982932 VKR982932 VUN982932 WEJ982932 WOF982932 LP17 VL17 AFH17 APD17 AYZ17 BIV17 BSR17 CCN17 CMJ17 CWF17 DGB17 DPX17 DZT17 EJP17 ETL17 FDH17 FND17 FWZ17 GGV17 GQR17 HAN17 HKJ17 HUF17 IEB17 INX17 IXT17 JHP17 JRL17 KBH17 KLD17 KUZ17 LEV17 LOR17 LYN17 MIJ17 MSF17 NCB17 NLX17 NVT17 OFP17 OPL17 OZH17 PJD17 PSZ17 QCV17 QMR17 QWN17 RGJ17 RQF17 SAB17 SJX17 STT17 TDP17 TNL17 TXH17 UHD17 UQZ17 VAV17 VKR17 VUN17 WEJ17 WOF17 WYB17">
      <formula1>1</formula1>
    </dataValidation>
    <dataValidation type="whole" operator="equal" allowBlank="1" showInputMessage="1" showErrorMessage="1" errorTitle="El documento es normal" error="Valor no valido" prompt="Anexa medio electrónico, capturar 1 si se requiere seleccionar esta opción." sqref="BT65426 WYB982930 LP65426 VL65426 AFH65426 APD65426 AYZ65426 BIV65426 BSR65426 CCN65426 CMJ65426 CWF65426 DGB65426 DPX65426 DZT65426 EJP65426 ETL65426 FDH65426 FND65426 FWZ65426 GGV65426 GQR65426 HAN65426 HKJ65426 HUF65426 IEB65426 INX65426 IXT65426 JHP65426 JRL65426 KBH65426 KLD65426 KUZ65426 LEV65426 LOR65426 LYN65426 MIJ65426 MSF65426 NCB65426 NLX65426 NVT65426 OFP65426 OPL65426 OZH65426 PJD65426 PSZ65426 QCV65426 QMR65426 QWN65426 RGJ65426 RQF65426 SAB65426 SJX65426 STT65426 TDP65426 TNL65426 TXH65426 UHD65426 UQZ65426 VAV65426 VKR65426 VUN65426 WEJ65426 WOF65426 WYB65426 BT130962 LP130962 VL130962 AFH130962 APD130962 AYZ130962 BIV130962 BSR130962 CCN130962 CMJ130962 CWF130962 DGB130962 DPX130962 DZT130962 EJP130962 ETL130962 FDH130962 FND130962 FWZ130962 GGV130962 GQR130962 HAN130962 HKJ130962 HUF130962 IEB130962 INX130962 IXT130962 JHP130962 JRL130962 KBH130962 KLD130962 KUZ130962 LEV130962 LOR130962 LYN130962 MIJ130962 MSF130962 NCB130962 NLX130962 NVT130962 OFP130962 OPL130962 OZH130962 PJD130962 PSZ130962 QCV130962 QMR130962 QWN130962 RGJ130962 RQF130962 SAB130962 SJX130962 STT130962 TDP130962 TNL130962 TXH130962 UHD130962 UQZ130962 VAV130962 VKR130962 VUN130962 WEJ130962 WOF130962 WYB130962 BT196498 LP196498 VL196498 AFH196498 APD196498 AYZ196498 BIV196498 BSR196498 CCN196498 CMJ196498 CWF196498 DGB196498 DPX196498 DZT196498 EJP196498 ETL196498 FDH196498 FND196498 FWZ196498 GGV196498 GQR196498 HAN196498 HKJ196498 HUF196498 IEB196498 INX196498 IXT196498 JHP196498 JRL196498 KBH196498 KLD196498 KUZ196498 LEV196498 LOR196498 LYN196498 MIJ196498 MSF196498 NCB196498 NLX196498 NVT196498 OFP196498 OPL196498 OZH196498 PJD196498 PSZ196498 QCV196498 QMR196498 QWN196498 RGJ196498 RQF196498 SAB196498 SJX196498 STT196498 TDP196498 TNL196498 TXH196498 UHD196498 UQZ196498 VAV196498 VKR196498 VUN196498 WEJ196498 WOF196498 WYB196498 BT262034 LP262034 VL262034 AFH262034 APD262034 AYZ262034 BIV262034 BSR262034 CCN262034 CMJ262034 CWF262034 DGB262034 DPX262034 DZT262034 EJP262034 ETL262034 FDH262034 FND262034 FWZ262034 GGV262034 GQR262034 HAN262034 HKJ262034 HUF262034 IEB262034 INX262034 IXT262034 JHP262034 JRL262034 KBH262034 KLD262034 KUZ262034 LEV262034 LOR262034 LYN262034 MIJ262034 MSF262034 NCB262034 NLX262034 NVT262034 OFP262034 OPL262034 OZH262034 PJD262034 PSZ262034 QCV262034 QMR262034 QWN262034 RGJ262034 RQF262034 SAB262034 SJX262034 STT262034 TDP262034 TNL262034 TXH262034 UHD262034 UQZ262034 VAV262034 VKR262034 VUN262034 WEJ262034 WOF262034 WYB262034 BT327570 LP327570 VL327570 AFH327570 APD327570 AYZ327570 BIV327570 BSR327570 CCN327570 CMJ327570 CWF327570 DGB327570 DPX327570 DZT327570 EJP327570 ETL327570 FDH327570 FND327570 FWZ327570 GGV327570 GQR327570 HAN327570 HKJ327570 HUF327570 IEB327570 INX327570 IXT327570 JHP327570 JRL327570 KBH327570 KLD327570 KUZ327570 LEV327570 LOR327570 LYN327570 MIJ327570 MSF327570 NCB327570 NLX327570 NVT327570 OFP327570 OPL327570 OZH327570 PJD327570 PSZ327570 QCV327570 QMR327570 QWN327570 RGJ327570 RQF327570 SAB327570 SJX327570 STT327570 TDP327570 TNL327570 TXH327570 UHD327570 UQZ327570 VAV327570 VKR327570 VUN327570 WEJ327570 WOF327570 WYB327570 BT393106 LP393106 VL393106 AFH393106 APD393106 AYZ393106 BIV393106 BSR393106 CCN393106 CMJ393106 CWF393106 DGB393106 DPX393106 DZT393106 EJP393106 ETL393106 FDH393106 FND393106 FWZ393106 GGV393106 GQR393106 HAN393106 HKJ393106 HUF393106 IEB393106 INX393106 IXT393106 JHP393106 JRL393106 KBH393106 KLD393106 KUZ393106 LEV393106 LOR393106 LYN393106 MIJ393106 MSF393106 NCB393106 NLX393106 NVT393106 OFP393106 OPL393106 OZH393106 PJD393106 PSZ393106 QCV393106 QMR393106 QWN393106 RGJ393106 RQF393106 SAB393106 SJX393106 STT393106 TDP393106 TNL393106 TXH393106 UHD393106 UQZ393106 VAV393106 VKR393106 VUN393106 WEJ393106 WOF393106 WYB393106 BT458642 LP458642 VL458642 AFH458642 APD458642 AYZ458642 BIV458642 BSR458642 CCN458642 CMJ458642 CWF458642 DGB458642 DPX458642 DZT458642 EJP458642 ETL458642 FDH458642 FND458642 FWZ458642 GGV458642 GQR458642 HAN458642 HKJ458642 HUF458642 IEB458642 INX458642 IXT458642 JHP458642 JRL458642 KBH458642 KLD458642 KUZ458642 LEV458642 LOR458642 LYN458642 MIJ458642 MSF458642 NCB458642 NLX458642 NVT458642 OFP458642 OPL458642 OZH458642 PJD458642 PSZ458642 QCV458642 QMR458642 QWN458642 RGJ458642 RQF458642 SAB458642 SJX458642 STT458642 TDP458642 TNL458642 TXH458642 UHD458642 UQZ458642 VAV458642 VKR458642 VUN458642 WEJ458642 WOF458642 WYB458642 BT524178 LP524178 VL524178 AFH524178 APD524178 AYZ524178 BIV524178 BSR524178 CCN524178 CMJ524178 CWF524178 DGB524178 DPX524178 DZT524178 EJP524178 ETL524178 FDH524178 FND524178 FWZ524178 GGV524178 GQR524178 HAN524178 HKJ524178 HUF524178 IEB524178 INX524178 IXT524178 JHP524178 JRL524178 KBH524178 KLD524178 KUZ524178 LEV524178 LOR524178 LYN524178 MIJ524178 MSF524178 NCB524178 NLX524178 NVT524178 OFP524178 OPL524178 OZH524178 PJD524178 PSZ524178 QCV524178 QMR524178 QWN524178 RGJ524178 RQF524178 SAB524178 SJX524178 STT524178 TDP524178 TNL524178 TXH524178 UHD524178 UQZ524178 VAV524178 VKR524178 VUN524178 WEJ524178 WOF524178 WYB524178 BT589714 LP589714 VL589714 AFH589714 APD589714 AYZ589714 BIV589714 BSR589714 CCN589714 CMJ589714 CWF589714 DGB589714 DPX589714 DZT589714 EJP589714 ETL589714 FDH589714 FND589714 FWZ589714 GGV589714 GQR589714 HAN589714 HKJ589714 HUF589714 IEB589714 INX589714 IXT589714 JHP589714 JRL589714 KBH589714 KLD589714 KUZ589714 LEV589714 LOR589714 LYN589714 MIJ589714 MSF589714 NCB589714 NLX589714 NVT589714 OFP589714 OPL589714 OZH589714 PJD589714 PSZ589714 QCV589714 QMR589714 QWN589714 RGJ589714 RQF589714 SAB589714 SJX589714 STT589714 TDP589714 TNL589714 TXH589714 UHD589714 UQZ589714 VAV589714 VKR589714 VUN589714 WEJ589714 WOF589714 WYB589714 BT655250 LP655250 VL655250 AFH655250 APD655250 AYZ655250 BIV655250 BSR655250 CCN655250 CMJ655250 CWF655250 DGB655250 DPX655250 DZT655250 EJP655250 ETL655250 FDH655250 FND655250 FWZ655250 GGV655250 GQR655250 HAN655250 HKJ655250 HUF655250 IEB655250 INX655250 IXT655250 JHP655250 JRL655250 KBH655250 KLD655250 KUZ655250 LEV655250 LOR655250 LYN655250 MIJ655250 MSF655250 NCB655250 NLX655250 NVT655250 OFP655250 OPL655250 OZH655250 PJD655250 PSZ655250 QCV655250 QMR655250 QWN655250 RGJ655250 RQF655250 SAB655250 SJX655250 STT655250 TDP655250 TNL655250 TXH655250 UHD655250 UQZ655250 VAV655250 VKR655250 VUN655250 WEJ655250 WOF655250 WYB655250 BT720786 LP720786 VL720786 AFH720786 APD720786 AYZ720786 BIV720786 BSR720786 CCN720786 CMJ720786 CWF720786 DGB720786 DPX720786 DZT720786 EJP720786 ETL720786 FDH720786 FND720786 FWZ720786 GGV720786 GQR720786 HAN720786 HKJ720786 HUF720786 IEB720786 INX720786 IXT720786 JHP720786 JRL720786 KBH720786 KLD720786 KUZ720786 LEV720786 LOR720786 LYN720786 MIJ720786 MSF720786 NCB720786 NLX720786 NVT720786 OFP720786 OPL720786 OZH720786 PJD720786 PSZ720786 QCV720786 QMR720786 QWN720786 RGJ720786 RQF720786 SAB720786 SJX720786 STT720786 TDP720786 TNL720786 TXH720786 UHD720786 UQZ720786 VAV720786 VKR720786 VUN720786 WEJ720786 WOF720786 WYB720786 BT786322 LP786322 VL786322 AFH786322 APD786322 AYZ786322 BIV786322 BSR786322 CCN786322 CMJ786322 CWF786322 DGB786322 DPX786322 DZT786322 EJP786322 ETL786322 FDH786322 FND786322 FWZ786322 GGV786322 GQR786322 HAN786322 HKJ786322 HUF786322 IEB786322 INX786322 IXT786322 JHP786322 JRL786322 KBH786322 KLD786322 KUZ786322 LEV786322 LOR786322 LYN786322 MIJ786322 MSF786322 NCB786322 NLX786322 NVT786322 OFP786322 OPL786322 OZH786322 PJD786322 PSZ786322 QCV786322 QMR786322 QWN786322 RGJ786322 RQF786322 SAB786322 SJX786322 STT786322 TDP786322 TNL786322 TXH786322 UHD786322 UQZ786322 VAV786322 VKR786322 VUN786322 WEJ786322 WOF786322 WYB786322 BT851858 LP851858 VL851858 AFH851858 APD851858 AYZ851858 BIV851858 BSR851858 CCN851858 CMJ851858 CWF851858 DGB851858 DPX851858 DZT851858 EJP851858 ETL851858 FDH851858 FND851858 FWZ851858 GGV851858 GQR851858 HAN851858 HKJ851858 HUF851858 IEB851858 INX851858 IXT851858 JHP851858 JRL851858 KBH851858 KLD851858 KUZ851858 LEV851858 LOR851858 LYN851858 MIJ851858 MSF851858 NCB851858 NLX851858 NVT851858 OFP851858 OPL851858 OZH851858 PJD851858 PSZ851858 QCV851858 QMR851858 QWN851858 RGJ851858 RQF851858 SAB851858 SJX851858 STT851858 TDP851858 TNL851858 TXH851858 UHD851858 UQZ851858 VAV851858 VKR851858 VUN851858 WEJ851858 WOF851858 WYB851858 BT917394 LP917394 VL917394 AFH917394 APD917394 AYZ917394 BIV917394 BSR917394 CCN917394 CMJ917394 CWF917394 DGB917394 DPX917394 DZT917394 EJP917394 ETL917394 FDH917394 FND917394 FWZ917394 GGV917394 GQR917394 HAN917394 HKJ917394 HUF917394 IEB917394 INX917394 IXT917394 JHP917394 JRL917394 KBH917394 KLD917394 KUZ917394 LEV917394 LOR917394 LYN917394 MIJ917394 MSF917394 NCB917394 NLX917394 NVT917394 OFP917394 OPL917394 OZH917394 PJD917394 PSZ917394 QCV917394 QMR917394 QWN917394 RGJ917394 RQF917394 SAB917394 SJX917394 STT917394 TDP917394 TNL917394 TXH917394 UHD917394 UQZ917394 VAV917394 VKR917394 VUN917394 WEJ917394 WOF917394 WYB917394 BT982930 LP982930 VL982930 AFH982930 APD982930 AYZ982930 BIV982930 BSR982930 CCN982930 CMJ982930 CWF982930 DGB982930 DPX982930 DZT982930 EJP982930 ETL982930 FDH982930 FND982930 FWZ982930 GGV982930 GQR982930 HAN982930 HKJ982930 HUF982930 IEB982930 INX982930 IXT982930 JHP982930 JRL982930 KBH982930 KLD982930 KUZ982930 LEV982930 LOR982930 LYN982930 MIJ982930 MSF982930 NCB982930 NLX982930 NVT982930 OFP982930 OPL982930 OZH982930 PJD982930 PSZ982930 QCV982930 QMR982930 QWN982930 RGJ982930 RQF982930 SAB982930 SJX982930 STT982930 TDP982930 TNL982930 TXH982930 UHD982930 UQZ982930 VAV982930 VKR982930 VUN982930 WEJ982930 WOF982930 LP13:LP15 VL13:VL15 AFH13:AFH15 APD13:APD15 AYZ13:AYZ15 BIV13:BIV15 BSR13:BSR15 CCN13:CCN15 CMJ13:CMJ15 CWF13:CWF15 DGB13:DGB15 DPX13:DPX15 DZT13:DZT15 EJP13:EJP15 ETL13:ETL15 FDH13:FDH15 FND13:FND15 FWZ13:FWZ15 GGV13:GGV15 GQR13:GQR15 HAN13:HAN15 HKJ13:HKJ15 HUF13:HUF15 IEB13:IEB15 INX13:INX15 IXT13:IXT15 JHP13:JHP15 JRL13:JRL15 KBH13:KBH15 KLD13:KLD15 KUZ13:KUZ15 LEV13:LEV15 LOR13:LOR15 LYN13:LYN15 MIJ13:MIJ15 MSF13:MSF15 NCB13:NCB15 NLX13:NLX15 NVT13:NVT15 OFP13:OFP15 OPL13:OPL15 OZH13:OZH15 PJD13:PJD15 PSZ13:PSZ15 QCV13:QCV15 QMR13:QMR15 QWN13:QWN15 RGJ13:RGJ15 RQF13:RQF15 SAB13:SAB15 SJX13:SJX15 STT13:STT15 TDP13:TDP15 TNL13:TNL15 TXH13:TXH15 UHD13:UHD15 UQZ13:UQZ15 VAV13:VAV15 VKR13:VKR15 VUN13:VUN15 WEJ13:WEJ15 WOF13:WOF15 WYB13:WYB15 BT13:BT14">
      <formula1>1</formula1>
    </dataValidation>
    <dataValidation type="whole" operator="equal" allowBlank="1" showInputMessage="1" showErrorMessage="1" errorTitle="El documento es normal" error="Valor no valido" prompt="Conforme a la fecha de la oficialía de partes, el documento es extraordinario cuando se recibió posterior al día 20 de diciembre, capturar 1 si se requiere seleccionar esta opción." sqref="WXP982932 BH65428 LD65428 UZ65428 AEV65428 AOR65428 AYN65428 BIJ65428 BSF65428 CCB65428 CLX65428 CVT65428 DFP65428 DPL65428 DZH65428 EJD65428 ESZ65428 FCV65428 FMR65428 FWN65428 GGJ65428 GQF65428 HAB65428 HJX65428 HTT65428 IDP65428 INL65428 IXH65428 JHD65428 JQZ65428 KAV65428 KKR65428 KUN65428 LEJ65428 LOF65428 LYB65428 MHX65428 MRT65428 NBP65428 NLL65428 NVH65428 OFD65428 OOZ65428 OYV65428 PIR65428 PSN65428 QCJ65428 QMF65428 QWB65428 RFX65428 RPT65428 RZP65428 SJL65428 STH65428 TDD65428 TMZ65428 TWV65428 UGR65428 UQN65428 VAJ65428 VKF65428 VUB65428 WDX65428 WNT65428 WXP65428 BH130964 LD130964 UZ130964 AEV130964 AOR130964 AYN130964 BIJ130964 BSF130964 CCB130964 CLX130964 CVT130964 DFP130964 DPL130964 DZH130964 EJD130964 ESZ130964 FCV130964 FMR130964 FWN130964 GGJ130964 GQF130964 HAB130964 HJX130964 HTT130964 IDP130964 INL130964 IXH130964 JHD130964 JQZ130964 KAV130964 KKR130964 KUN130964 LEJ130964 LOF130964 LYB130964 MHX130964 MRT130964 NBP130964 NLL130964 NVH130964 OFD130964 OOZ130964 OYV130964 PIR130964 PSN130964 QCJ130964 QMF130964 QWB130964 RFX130964 RPT130964 RZP130964 SJL130964 STH130964 TDD130964 TMZ130964 TWV130964 UGR130964 UQN130964 VAJ130964 VKF130964 VUB130964 WDX130964 WNT130964 WXP130964 BH196500 LD196500 UZ196500 AEV196500 AOR196500 AYN196500 BIJ196500 BSF196500 CCB196500 CLX196500 CVT196500 DFP196500 DPL196500 DZH196500 EJD196500 ESZ196500 FCV196500 FMR196500 FWN196500 GGJ196500 GQF196500 HAB196500 HJX196500 HTT196500 IDP196500 INL196500 IXH196500 JHD196500 JQZ196500 KAV196500 KKR196500 KUN196500 LEJ196500 LOF196500 LYB196500 MHX196500 MRT196500 NBP196500 NLL196500 NVH196500 OFD196500 OOZ196500 OYV196500 PIR196500 PSN196500 QCJ196500 QMF196500 QWB196500 RFX196500 RPT196500 RZP196500 SJL196500 STH196500 TDD196500 TMZ196500 TWV196500 UGR196500 UQN196500 VAJ196500 VKF196500 VUB196500 WDX196500 WNT196500 WXP196500 BH262036 LD262036 UZ262036 AEV262036 AOR262036 AYN262036 BIJ262036 BSF262036 CCB262036 CLX262036 CVT262036 DFP262036 DPL262036 DZH262036 EJD262036 ESZ262036 FCV262036 FMR262036 FWN262036 GGJ262036 GQF262036 HAB262036 HJX262036 HTT262036 IDP262036 INL262036 IXH262036 JHD262036 JQZ262036 KAV262036 KKR262036 KUN262036 LEJ262036 LOF262036 LYB262036 MHX262036 MRT262036 NBP262036 NLL262036 NVH262036 OFD262036 OOZ262036 OYV262036 PIR262036 PSN262036 QCJ262036 QMF262036 QWB262036 RFX262036 RPT262036 RZP262036 SJL262036 STH262036 TDD262036 TMZ262036 TWV262036 UGR262036 UQN262036 VAJ262036 VKF262036 VUB262036 WDX262036 WNT262036 WXP262036 BH327572 LD327572 UZ327572 AEV327572 AOR327572 AYN327572 BIJ327572 BSF327572 CCB327572 CLX327572 CVT327572 DFP327572 DPL327572 DZH327572 EJD327572 ESZ327572 FCV327572 FMR327572 FWN327572 GGJ327572 GQF327572 HAB327572 HJX327572 HTT327572 IDP327572 INL327572 IXH327572 JHD327572 JQZ327572 KAV327572 KKR327572 KUN327572 LEJ327572 LOF327572 LYB327572 MHX327572 MRT327572 NBP327572 NLL327572 NVH327572 OFD327572 OOZ327572 OYV327572 PIR327572 PSN327572 QCJ327572 QMF327572 QWB327572 RFX327572 RPT327572 RZP327572 SJL327572 STH327572 TDD327572 TMZ327572 TWV327572 UGR327572 UQN327572 VAJ327572 VKF327572 VUB327572 WDX327572 WNT327572 WXP327572 BH393108 LD393108 UZ393108 AEV393108 AOR393108 AYN393108 BIJ393108 BSF393108 CCB393108 CLX393108 CVT393108 DFP393108 DPL393108 DZH393108 EJD393108 ESZ393108 FCV393108 FMR393108 FWN393108 GGJ393108 GQF393108 HAB393108 HJX393108 HTT393108 IDP393108 INL393108 IXH393108 JHD393108 JQZ393108 KAV393108 KKR393108 KUN393108 LEJ393108 LOF393108 LYB393108 MHX393108 MRT393108 NBP393108 NLL393108 NVH393108 OFD393108 OOZ393108 OYV393108 PIR393108 PSN393108 QCJ393108 QMF393108 QWB393108 RFX393108 RPT393108 RZP393108 SJL393108 STH393108 TDD393108 TMZ393108 TWV393108 UGR393108 UQN393108 VAJ393108 VKF393108 VUB393108 WDX393108 WNT393108 WXP393108 BH458644 LD458644 UZ458644 AEV458644 AOR458644 AYN458644 BIJ458644 BSF458644 CCB458644 CLX458644 CVT458644 DFP458644 DPL458644 DZH458644 EJD458644 ESZ458644 FCV458644 FMR458644 FWN458644 GGJ458644 GQF458644 HAB458644 HJX458644 HTT458644 IDP458644 INL458644 IXH458644 JHD458644 JQZ458644 KAV458644 KKR458644 KUN458644 LEJ458644 LOF458644 LYB458644 MHX458644 MRT458644 NBP458644 NLL458644 NVH458644 OFD458644 OOZ458644 OYV458644 PIR458644 PSN458644 QCJ458644 QMF458644 QWB458644 RFX458644 RPT458644 RZP458644 SJL458644 STH458644 TDD458644 TMZ458644 TWV458644 UGR458644 UQN458644 VAJ458644 VKF458644 VUB458644 WDX458644 WNT458644 WXP458644 BH524180 LD524180 UZ524180 AEV524180 AOR524180 AYN524180 BIJ524180 BSF524180 CCB524180 CLX524180 CVT524180 DFP524180 DPL524180 DZH524180 EJD524180 ESZ524180 FCV524180 FMR524180 FWN524180 GGJ524180 GQF524180 HAB524180 HJX524180 HTT524180 IDP524180 INL524180 IXH524180 JHD524180 JQZ524180 KAV524180 KKR524180 KUN524180 LEJ524180 LOF524180 LYB524180 MHX524180 MRT524180 NBP524180 NLL524180 NVH524180 OFD524180 OOZ524180 OYV524180 PIR524180 PSN524180 QCJ524180 QMF524180 QWB524180 RFX524180 RPT524180 RZP524180 SJL524180 STH524180 TDD524180 TMZ524180 TWV524180 UGR524180 UQN524180 VAJ524180 VKF524180 VUB524180 WDX524180 WNT524180 WXP524180 BH589716 LD589716 UZ589716 AEV589716 AOR589716 AYN589716 BIJ589716 BSF589716 CCB589716 CLX589716 CVT589716 DFP589716 DPL589716 DZH589716 EJD589716 ESZ589716 FCV589716 FMR589716 FWN589716 GGJ589716 GQF589716 HAB589716 HJX589716 HTT589716 IDP589716 INL589716 IXH589716 JHD589716 JQZ589716 KAV589716 KKR589716 KUN589716 LEJ589716 LOF589716 LYB589716 MHX589716 MRT589716 NBP589716 NLL589716 NVH589716 OFD589716 OOZ589716 OYV589716 PIR589716 PSN589716 QCJ589716 QMF589716 QWB589716 RFX589716 RPT589716 RZP589716 SJL589716 STH589716 TDD589716 TMZ589716 TWV589716 UGR589716 UQN589716 VAJ589716 VKF589716 VUB589716 WDX589716 WNT589716 WXP589716 BH655252 LD655252 UZ655252 AEV655252 AOR655252 AYN655252 BIJ655252 BSF655252 CCB655252 CLX655252 CVT655252 DFP655252 DPL655252 DZH655252 EJD655252 ESZ655252 FCV655252 FMR655252 FWN655252 GGJ655252 GQF655252 HAB655252 HJX655252 HTT655252 IDP655252 INL655252 IXH655252 JHD655252 JQZ655252 KAV655252 KKR655252 KUN655252 LEJ655252 LOF655252 LYB655252 MHX655252 MRT655252 NBP655252 NLL655252 NVH655252 OFD655252 OOZ655252 OYV655252 PIR655252 PSN655252 QCJ655252 QMF655252 QWB655252 RFX655252 RPT655252 RZP655252 SJL655252 STH655252 TDD655252 TMZ655252 TWV655252 UGR655252 UQN655252 VAJ655252 VKF655252 VUB655252 WDX655252 WNT655252 WXP655252 BH720788 LD720788 UZ720788 AEV720788 AOR720788 AYN720788 BIJ720788 BSF720788 CCB720788 CLX720788 CVT720788 DFP720788 DPL720788 DZH720788 EJD720788 ESZ720788 FCV720788 FMR720788 FWN720788 GGJ720788 GQF720788 HAB720788 HJX720788 HTT720788 IDP720788 INL720788 IXH720788 JHD720788 JQZ720788 KAV720788 KKR720788 KUN720788 LEJ720788 LOF720788 LYB720788 MHX720788 MRT720788 NBP720788 NLL720788 NVH720788 OFD720788 OOZ720788 OYV720788 PIR720788 PSN720788 QCJ720788 QMF720788 QWB720788 RFX720788 RPT720788 RZP720788 SJL720788 STH720788 TDD720788 TMZ720788 TWV720788 UGR720788 UQN720788 VAJ720788 VKF720788 VUB720788 WDX720788 WNT720788 WXP720788 BH786324 LD786324 UZ786324 AEV786324 AOR786324 AYN786324 BIJ786324 BSF786324 CCB786324 CLX786324 CVT786324 DFP786324 DPL786324 DZH786324 EJD786324 ESZ786324 FCV786324 FMR786324 FWN786324 GGJ786324 GQF786324 HAB786324 HJX786324 HTT786324 IDP786324 INL786324 IXH786324 JHD786324 JQZ786324 KAV786324 KKR786324 KUN786324 LEJ786324 LOF786324 LYB786324 MHX786324 MRT786324 NBP786324 NLL786324 NVH786324 OFD786324 OOZ786324 OYV786324 PIR786324 PSN786324 QCJ786324 QMF786324 QWB786324 RFX786324 RPT786324 RZP786324 SJL786324 STH786324 TDD786324 TMZ786324 TWV786324 UGR786324 UQN786324 VAJ786324 VKF786324 VUB786324 WDX786324 WNT786324 WXP786324 BH851860 LD851860 UZ851860 AEV851860 AOR851860 AYN851860 BIJ851860 BSF851860 CCB851860 CLX851860 CVT851860 DFP851860 DPL851860 DZH851860 EJD851860 ESZ851860 FCV851860 FMR851860 FWN851860 GGJ851860 GQF851860 HAB851860 HJX851860 HTT851860 IDP851860 INL851860 IXH851860 JHD851860 JQZ851860 KAV851860 KKR851860 KUN851860 LEJ851860 LOF851860 LYB851860 MHX851860 MRT851860 NBP851860 NLL851860 NVH851860 OFD851860 OOZ851860 OYV851860 PIR851860 PSN851860 QCJ851860 QMF851860 QWB851860 RFX851860 RPT851860 RZP851860 SJL851860 STH851860 TDD851860 TMZ851860 TWV851860 UGR851860 UQN851860 VAJ851860 VKF851860 VUB851860 WDX851860 WNT851860 WXP851860 BH917396 LD917396 UZ917396 AEV917396 AOR917396 AYN917396 BIJ917396 BSF917396 CCB917396 CLX917396 CVT917396 DFP917396 DPL917396 DZH917396 EJD917396 ESZ917396 FCV917396 FMR917396 FWN917396 GGJ917396 GQF917396 HAB917396 HJX917396 HTT917396 IDP917396 INL917396 IXH917396 JHD917396 JQZ917396 KAV917396 KKR917396 KUN917396 LEJ917396 LOF917396 LYB917396 MHX917396 MRT917396 NBP917396 NLL917396 NVH917396 OFD917396 OOZ917396 OYV917396 PIR917396 PSN917396 QCJ917396 QMF917396 QWB917396 RFX917396 RPT917396 RZP917396 SJL917396 STH917396 TDD917396 TMZ917396 TWV917396 UGR917396 UQN917396 VAJ917396 VKF917396 VUB917396 WDX917396 WNT917396 WXP917396 BH982932 LD982932 UZ982932 AEV982932 AOR982932 AYN982932 BIJ982932 BSF982932 CCB982932 CLX982932 CVT982932 DFP982932 DPL982932 DZH982932 EJD982932 ESZ982932 FCV982932 FMR982932 FWN982932 GGJ982932 GQF982932 HAB982932 HJX982932 HTT982932 IDP982932 INL982932 IXH982932 JHD982932 JQZ982932 KAV982932 KKR982932 KUN982932 LEJ982932 LOF982932 LYB982932 MHX982932 MRT982932 NBP982932 NLL982932 NVH982932 OFD982932 OOZ982932 OYV982932 PIR982932 PSN982932 QCJ982932 QMF982932 QWB982932 RFX982932 RPT982932 RZP982932 SJL982932 STH982932 TDD982932 TMZ982932 TWV982932 UGR982932 UQN982932 VAJ982932 VKF982932 VUB982932 WDX982932 WNT982932 LD17 UZ17 AEV17 AOR17 AYN17 BIJ17 BSF17 CCB17 CLX17 CVT17 DFP17 DPL17 DZH17 EJD17 ESZ17 FCV17 FMR17 FWN17 GGJ17 GQF17 HAB17 HJX17 HTT17 IDP17 INL17 IXH17 JHD17 JQZ17 KAV17 KKR17 KUN17 LEJ17 LOF17 LYB17 MHX17 MRT17 NBP17 NLL17 NVH17 OFD17 OOZ17 OYV17 PIR17 PSN17 QCJ17 QMF17 QWB17 RFX17 RPT17 RZP17 SJL17 STH17 TDD17 TMZ17 TWV17 UGR17 UQN17 VAJ17 VKF17 VUB17 WDX17 WNT17 WXP17">
      <formula1>1</formula1>
    </dataValidation>
    <dataValidation type="whole" operator="equal" allowBlank="1" showInputMessage="1" showErrorMessage="1" errorTitle="El documento es normal" error="Valor no valido" prompt="Conforme a la fecha de la oficialía de partes, el documento es ordinario cuando se recibió antes del día 20 de diciembre, capturar 1 si se requiere seleccionar esta opción." sqref="WXP982930 BH65426 LD65426 UZ65426 AEV65426 AOR65426 AYN65426 BIJ65426 BSF65426 CCB65426 CLX65426 CVT65426 DFP65426 DPL65426 DZH65426 EJD65426 ESZ65426 FCV65426 FMR65426 FWN65426 GGJ65426 GQF65426 HAB65426 HJX65426 HTT65426 IDP65426 INL65426 IXH65426 JHD65426 JQZ65426 KAV65426 KKR65426 KUN65426 LEJ65426 LOF65426 LYB65426 MHX65426 MRT65426 NBP65426 NLL65426 NVH65426 OFD65426 OOZ65426 OYV65426 PIR65426 PSN65426 QCJ65426 QMF65426 QWB65426 RFX65426 RPT65426 RZP65426 SJL65426 STH65426 TDD65426 TMZ65426 TWV65426 UGR65426 UQN65426 VAJ65426 VKF65426 VUB65426 WDX65426 WNT65426 WXP65426 BH130962 LD130962 UZ130962 AEV130962 AOR130962 AYN130962 BIJ130962 BSF130962 CCB130962 CLX130962 CVT130962 DFP130962 DPL130962 DZH130962 EJD130962 ESZ130962 FCV130962 FMR130962 FWN130962 GGJ130962 GQF130962 HAB130962 HJX130962 HTT130962 IDP130962 INL130962 IXH130962 JHD130962 JQZ130962 KAV130962 KKR130962 KUN130962 LEJ130962 LOF130962 LYB130962 MHX130962 MRT130962 NBP130962 NLL130962 NVH130962 OFD130962 OOZ130962 OYV130962 PIR130962 PSN130962 QCJ130962 QMF130962 QWB130962 RFX130962 RPT130962 RZP130962 SJL130962 STH130962 TDD130962 TMZ130962 TWV130962 UGR130962 UQN130962 VAJ130962 VKF130962 VUB130962 WDX130962 WNT130962 WXP130962 BH196498 LD196498 UZ196498 AEV196498 AOR196498 AYN196498 BIJ196498 BSF196498 CCB196498 CLX196498 CVT196498 DFP196498 DPL196498 DZH196498 EJD196498 ESZ196498 FCV196498 FMR196498 FWN196498 GGJ196498 GQF196498 HAB196498 HJX196498 HTT196498 IDP196498 INL196498 IXH196498 JHD196498 JQZ196498 KAV196498 KKR196498 KUN196498 LEJ196498 LOF196498 LYB196498 MHX196498 MRT196498 NBP196498 NLL196498 NVH196498 OFD196498 OOZ196498 OYV196498 PIR196498 PSN196498 QCJ196498 QMF196498 QWB196498 RFX196498 RPT196498 RZP196498 SJL196498 STH196498 TDD196498 TMZ196498 TWV196498 UGR196498 UQN196498 VAJ196498 VKF196498 VUB196498 WDX196498 WNT196498 WXP196498 BH262034 LD262034 UZ262034 AEV262034 AOR262034 AYN262034 BIJ262034 BSF262034 CCB262034 CLX262034 CVT262034 DFP262034 DPL262034 DZH262034 EJD262034 ESZ262034 FCV262034 FMR262034 FWN262034 GGJ262034 GQF262034 HAB262034 HJX262034 HTT262034 IDP262034 INL262034 IXH262034 JHD262034 JQZ262034 KAV262034 KKR262034 KUN262034 LEJ262034 LOF262034 LYB262034 MHX262034 MRT262034 NBP262034 NLL262034 NVH262034 OFD262034 OOZ262034 OYV262034 PIR262034 PSN262034 QCJ262034 QMF262034 QWB262034 RFX262034 RPT262034 RZP262034 SJL262034 STH262034 TDD262034 TMZ262034 TWV262034 UGR262034 UQN262034 VAJ262034 VKF262034 VUB262034 WDX262034 WNT262034 WXP262034 BH327570 LD327570 UZ327570 AEV327570 AOR327570 AYN327570 BIJ327570 BSF327570 CCB327570 CLX327570 CVT327570 DFP327570 DPL327570 DZH327570 EJD327570 ESZ327570 FCV327570 FMR327570 FWN327570 GGJ327570 GQF327570 HAB327570 HJX327570 HTT327570 IDP327570 INL327570 IXH327570 JHD327570 JQZ327570 KAV327570 KKR327570 KUN327570 LEJ327570 LOF327570 LYB327570 MHX327570 MRT327570 NBP327570 NLL327570 NVH327570 OFD327570 OOZ327570 OYV327570 PIR327570 PSN327570 QCJ327570 QMF327570 QWB327570 RFX327570 RPT327570 RZP327570 SJL327570 STH327570 TDD327570 TMZ327570 TWV327570 UGR327570 UQN327570 VAJ327570 VKF327570 VUB327570 WDX327570 WNT327570 WXP327570 BH393106 LD393106 UZ393106 AEV393106 AOR393106 AYN393106 BIJ393106 BSF393106 CCB393106 CLX393106 CVT393106 DFP393106 DPL393106 DZH393106 EJD393106 ESZ393106 FCV393106 FMR393106 FWN393106 GGJ393106 GQF393106 HAB393106 HJX393106 HTT393106 IDP393106 INL393106 IXH393106 JHD393106 JQZ393106 KAV393106 KKR393106 KUN393106 LEJ393106 LOF393106 LYB393106 MHX393106 MRT393106 NBP393106 NLL393106 NVH393106 OFD393106 OOZ393106 OYV393106 PIR393106 PSN393106 QCJ393106 QMF393106 QWB393106 RFX393106 RPT393106 RZP393106 SJL393106 STH393106 TDD393106 TMZ393106 TWV393106 UGR393106 UQN393106 VAJ393106 VKF393106 VUB393106 WDX393106 WNT393106 WXP393106 BH458642 LD458642 UZ458642 AEV458642 AOR458642 AYN458642 BIJ458642 BSF458642 CCB458642 CLX458642 CVT458642 DFP458642 DPL458642 DZH458642 EJD458642 ESZ458642 FCV458642 FMR458642 FWN458642 GGJ458642 GQF458642 HAB458642 HJX458642 HTT458642 IDP458642 INL458642 IXH458642 JHD458642 JQZ458642 KAV458642 KKR458642 KUN458642 LEJ458642 LOF458642 LYB458642 MHX458642 MRT458642 NBP458642 NLL458642 NVH458642 OFD458642 OOZ458642 OYV458642 PIR458642 PSN458642 QCJ458642 QMF458642 QWB458642 RFX458642 RPT458642 RZP458642 SJL458642 STH458642 TDD458642 TMZ458642 TWV458642 UGR458642 UQN458642 VAJ458642 VKF458642 VUB458642 WDX458642 WNT458642 WXP458642 BH524178 LD524178 UZ524178 AEV524178 AOR524178 AYN524178 BIJ524178 BSF524178 CCB524178 CLX524178 CVT524178 DFP524178 DPL524178 DZH524178 EJD524178 ESZ524178 FCV524178 FMR524178 FWN524178 GGJ524178 GQF524178 HAB524178 HJX524178 HTT524178 IDP524178 INL524178 IXH524178 JHD524178 JQZ524178 KAV524178 KKR524178 KUN524178 LEJ524178 LOF524178 LYB524178 MHX524178 MRT524178 NBP524178 NLL524178 NVH524178 OFD524178 OOZ524178 OYV524178 PIR524178 PSN524178 QCJ524178 QMF524178 QWB524178 RFX524178 RPT524178 RZP524178 SJL524178 STH524178 TDD524178 TMZ524178 TWV524178 UGR524178 UQN524178 VAJ524178 VKF524178 VUB524178 WDX524178 WNT524178 WXP524178 BH589714 LD589714 UZ589714 AEV589714 AOR589714 AYN589714 BIJ589714 BSF589714 CCB589714 CLX589714 CVT589714 DFP589714 DPL589714 DZH589714 EJD589714 ESZ589714 FCV589714 FMR589714 FWN589714 GGJ589714 GQF589714 HAB589714 HJX589714 HTT589714 IDP589714 INL589714 IXH589714 JHD589714 JQZ589714 KAV589714 KKR589714 KUN589714 LEJ589714 LOF589714 LYB589714 MHX589714 MRT589714 NBP589714 NLL589714 NVH589714 OFD589714 OOZ589714 OYV589714 PIR589714 PSN589714 QCJ589714 QMF589714 QWB589714 RFX589714 RPT589714 RZP589714 SJL589714 STH589714 TDD589714 TMZ589714 TWV589714 UGR589714 UQN589714 VAJ589714 VKF589714 VUB589714 WDX589714 WNT589714 WXP589714 BH655250 LD655250 UZ655250 AEV655250 AOR655250 AYN655250 BIJ655250 BSF655250 CCB655250 CLX655250 CVT655250 DFP655250 DPL655250 DZH655250 EJD655250 ESZ655250 FCV655250 FMR655250 FWN655250 GGJ655250 GQF655250 HAB655250 HJX655250 HTT655250 IDP655250 INL655250 IXH655250 JHD655250 JQZ655250 KAV655250 KKR655250 KUN655250 LEJ655250 LOF655250 LYB655250 MHX655250 MRT655250 NBP655250 NLL655250 NVH655250 OFD655250 OOZ655250 OYV655250 PIR655250 PSN655250 QCJ655250 QMF655250 QWB655250 RFX655250 RPT655250 RZP655250 SJL655250 STH655250 TDD655250 TMZ655250 TWV655250 UGR655250 UQN655250 VAJ655250 VKF655250 VUB655250 WDX655250 WNT655250 WXP655250 BH720786 LD720786 UZ720786 AEV720786 AOR720786 AYN720786 BIJ720786 BSF720786 CCB720786 CLX720786 CVT720786 DFP720786 DPL720786 DZH720786 EJD720786 ESZ720786 FCV720786 FMR720786 FWN720786 GGJ720786 GQF720786 HAB720786 HJX720786 HTT720786 IDP720786 INL720786 IXH720786 JHD720786 JQZ720786 KAV720786 KKR720786 KUN720786 LEJ720786 LOF720786 LYB720786 MHX720786 MRT720786 NBP720786 NLL720786 NVH720786 OFD720786 OOZ720786 OYV720786 PIR720786 PSN720786 QCJ720786 QMF720786 QWB720786 RFX720786 RPT720786 RZP720786 SJL720786 STH720786 TDD720786 TMZ720786 TWV720786 UGR720786 UQN720786 VAJ720786 VKF720786 VUB720786 WDX720786 WNT720786 WXP720786 BH786322 LD786322 UZ786322 AEV786322 AOR786322 AYN786322 BIJ786322 BSF786322 CCB786322 CLX786322 CVT786322 DFP786322 DPL786322 DZH786322 EJD786322 ESZ786322 FCV786322 FMR786322 FWN786322 GGJ786322 GQF786322 HAB786322 HJX786322 HTT786322 IDP786322 INL786322 IXH786322 JHD786322 JQZ786322 KAV786322 KKR786322 KUN786322 LEJ786322 LOF786322 LYB786322 MHX786322 MRT786322 NBP786322 NLL786322 NVH786322 OFD786322 OOZ786322 OYV786322 PIR786322 PSN786322 QCJ786322 QMF786322 QWB786322 RFX786322 RPT786322 RZP786322 SJL786322 STH786322 TDD786322 TMZ786322 TWV786322 UGR786322 UQN786322 VAJ786322 VKF786322 VUB786322 WDX786322 WNT786322 WXP786322 BH851858 LD851858 UZ851858 AEV851858 AOR851858 AYN851858 BIJ851858 BSF851858 CCB851858 CLX851858 CVT851858 DFP851858 DPL851858 DZH851858 EJD851858 ESZ851858 FCV851858 FMR851858 FWN851858 GGJ851858 GQF851858 HAB851858 HJX851858 HTT851858 IDP851858 INL851858 IXH851858 JHD851858 JQZ851858 KAV851858 KKR851858 KUN851858 LEJ851858 LOF851858 LYB851858 MHX851858 MRT851858 NBP851858 NLL851858 NVH851858 OFD851858 OOZ851858 OYV851858 PIR851858 PSN851858 QCJ851858 QMF851858 QWB851858 RFX851858 RPT851858 RZP851858 SJL851858 STH851858 TDD851858 TMZ851858 TWV851858 UGR851858 UQN851858 VAJ851858 VKF851858 VUB851858 WDX851858 WNT851858 WXP851858 BH917394 LD917394 UZ917394 AEV917394 AOR917394 AYN917394 BIJ917394 BSF917394 CCB917394 CLX917394 CVT917394 DFP917394 DPL917394 DZH917394 EJD917394 ESZ917394 FCV917394 FMR917394 FWN917394 GGJ917394 GQF917394 HAB917394 HJX917394 HTT917394 IDP917394 INL917394 IXH917394 JHD917394 JQZ917394 KAV917394 KKR917394 KUN917394 LEJ917394 LOF917394 LYB917394 MHX917394 MRT917394 NBP917394 NLL917394 NVH917394 OFD917394 OOZ917394 OYV917394 PIR917394 PSN917394 QCJ917394 QMF917394 QWB917394 RFX917394 RPT917394 RZP917394 SJL917394 STH917394 TDD917394 TMZ917394 TWV917394 UGR917394 UQN917394 VAJ917394 VKF917394 VUB917394 WDX917394 WNT917394 WXP917394 BH982930 LD982930 UZ982930 AEV982930 AOR982930 AYN982930 BIJ982930 BSF982930 CCB982930 CLX982930 CVT982930 DFP982930 DPL982930 DZH982930 EJD982930 ESZ982930 FCV982930 FMR982930 FWN982930 GGJ982930 GQF982930 HAB982930 HJX982930 HTT982930 IDP982930 INL982930 IXH982930 JHD982930 JQZ982930 KAV982930 KKR982930 KUN982930 LEJ982930 LOF982930 LYB982930 MHX982930 MRT982930 NBP982930 NLL982930 NVH982930 OFD982930 OOZ982930 OYV982930 PIR982930 PSN982930 QCJ982930 QMF982930 QWB982930 RFX982930 RPT982930 RZP982930 SJL982930 STH982930 TDD982930 TMZ982930 TWV982930 UGR982930 UQN982930 VAJ982930 VKF982930 VUB982930 WDX982930 WNT982930 LD13:LD15 UZ13:UZ15 AEV13:AEV15 AOR13:AOR15 AYN13:AYN15 BIJ13:BIJ15 BSF13:BSF15 CCB13:CCB15 CLX13:CLX15 CVT13:CVT15 DFP13:DFP15 DPL13:DPL15 DZH13:DZH15 EJD13:EJD15 ESZ13:ESZ15 FCV13:FCV15 FMR13:FMR15 FWN13:FWN15 GGJ13:GGJ15 GQF13:GQF15 HAB13:HAB15 HJX13:HJX15 HTT13:HTT15 IDP13:IDP15 INL13:INL15 IXH13:IXH15 JHD13:JHD15 JQZ13:JQZ15 KAV13:KAV15 KKR13:KKR15 KUN13:KUN15 LEJ13:LEJ15 LOF13:LOF15 LYB13:LYB15 MHX13:MHX15 MRT13:MRT15 NBP13:NBP15 NLL13:NLL15 NVH13:NVH15 OFD13:OFD15 OOZ13:OOZ15 OYV13:OYV15 PIR13:PIR15 PSN13:PSN15 QCJ13:QCJ15 QMF13:QMF15 QWB13:QWB15 RFX13:RFX15 RPT13:RPT15 RZP13:RZP15 SJL13:SJL15 STH13:STH15 TDD13:TDD15 TMZ13:TMZ15 TWV13:TWV15 UGR13:UGR15 UQN13:UQN15 VAJ13:VAJ15 VKF13:VKF15 VUB13:VUB15 WDX13:WDX15 WNT13:WNT15 WXP13:WXP15">
      <formula1>1</formula1>
    </dataValidation>
    <dataValidation type="whole" operator="equal" allowBlank="1" showInputMessage="1" showErrorMessage="1" errorTitle="El documento es normal" error="Valor no valido" prompt="El oficio del municipio está firmado por el encargado de la Hacienda Pública Municipal, capturar 1 si se requiere seleccionar esta opción." sqref="WWF982944 X65440 JT65440 TP65440 ADL65440 ANH65440 AXD65440 BGZ65440 BQV65440 CAR65440 CKN65440 CUJ65440 DEF65440 DOB65440 DXX65440 EHT65440 ERP65440 FBL65440 FLH65440 FVD65440 GEZ65440 GOV65440 GYR65440 HIN65440 HSJ65440 ICF65440 IMB65440 IVX65440 JFT65440 JPP65440 JZL65440 KJH65440 KTD65440 LCZ65440 LMV65440 LWR65440 MGN65440 MQJ65440 NAF65440 NKB65440 NTX65440 ODT65440 ONP65440 OXL65440 PHH65440 PRD65440 QAZ65440 QKV65440 QUR65440 REN65440 ROJ65440 RYF65440 SIB65440 SRX65440 TBT65440 TLP65440 TVL65440 UFH65440 UPD65440 UYZ65440 VIV65440 VSR65440 WCN65440 WMJ65440 WWF65440 X130976 JT130976 TP130976 ADL130976 ANH130976 AXD130976 BGZ130976 BQV130976 CAR130976 CKN130976 CUJ130976 DEF130976 DOB130976 DXX130976 EHT130976 ERP130976 FBL130976 FLH130976 FVD130976 GEZ130976 GOV130976 GYR130976 HIN130976 HSJ130976 ICF130976 IMB130976 IVX130976 JFT130976 JPP130976 JZL130976 KJH130976 KTD130976 LCZ130976 LMV130976 LWR130976 MGN130976 MQJ130976 NAF130976 NKB130976 NTX130976 ODT130976 ONP130976 OXL130976 PHH130976 PRD130976 QAZ130976 QKV130976 QUR130976 REN130976 ROJ130976 RYF130976 SIB130976 SRX130976 TBT130976 TLP130976 TVL130976 UFH130976 UPD130976 UYZ130976 VIV130976 VSR130976 WCN130976 WMJ130976 WWF130976 X196512 JT196512 TP196512 ADL196512 ANH196512 AXD196512 BGZ196512 BQV196512 CAR196512 CKN196512 CUJ196512 DEF196512 DOB196512 DXX196512 EHT196512 ERP196512 FBL196512 FLH196512 FVD196512 GEZ196512 GOV196512 GYR196512 HIN196512 HSJ196512 ICF196512 IMB196512 IVX196512 JFT196512 JPP196512 JZL196512 KJH196512 KTD196512 LCZ196512 LMV196512 LWR196512 MGN196512 MQJ196512 NAF196512 NKB196512 NTX196512 ODT196512 ONP196512 OXL196512 PHH196512 PRD196512 QAZ196512 QKV196512 QUR196512 REN196512 ROJ196512 RYF196512 SIB196512 SRX196512 TBT196512 TLP196512 TVL196512 UFH196512 UPD196512 UYZ196512 VIV196512 VSR196512 WCN196512 WMJ196512 WWF196512 X262048 JT262048 TP262048 ADL262048 ANH262048 AXD262048 BGZ262048 BQV262048 CAR262048 CKN262048 CUJ262048 DEF262048 DOB262048 DXX262048 EHT262048 ERP262048 FBL262048 FLH262048 FVD262048 GEZ262048 GOV262048 GYR262048 HIN262048 HSJ262048 ICF262048 IMB262048 IVX262048 JFT262048 JPP262048 JZL262048 KJH262048 KTD262048 LCZ262048 LMV262048 LWR262048 MGN262048 MQJ262048 NAF262048 NKB262048 NTX262048 ODT262048 ONP262048 OXL262048 PHH262048 PRD262048 QAZ262048 QKV262048 QUR262048 REN262048 ROJ262048 RYF262048 SIB262048 SRX262048 TBT262048 TLP262048 TVL262048 UFH262048 UPD262048 UYZ262048 VIV262048 VSR262048 WCN262048 WMJ262048 WWF262048 X327584 JT327584 TP327584 ADL327584 ANH327584 AXD327584 BGZ327584 BQV327584 CAR327584 CKN327584 CUJ327584 DEF327584 DOB327584 DXX327584 EHT327584 ERP327584 FBL327584 FLH327584 FVD327584 GEZ327584 GOV327584 GYR327584 HIN327584 HSJ327584 ICF327584 IMB327584 IVX327584 JFT327584 JPP327584 JZL327584 KJH327584 KTD327584 LCZ327584 LMV327584 LWR327584 MGN327584 MQJ327584 NAF327584 NKB327584 NTX327584 ODT327584 ONP327584 OXL327584 PHH327584 PRD327584 QAZ327584 QKV327584 QUR327584 REN327584 ROJ327584 RYF327584 SIB327584 SRX327584 TBT327584 TLP327584 TVL327584 UFH327584 UPD327584 UYZ327584 VIV327584 VSR327584 WCN327584 WMJ327584 WWF327584 X393120 JT393120 TP393120 ADL393120 ANH393120 AXD393120 BGZ393120 BQV393120 CAR393120 CKN393120 CUJ393120 DEF393120 DOB393120 DXX393120 EHT393120 ERP393120 FBL393120 FLH393120 FVD393120 GEZ393120 GOV393120 GYR393120 HIN393120 HSJ393120 ICF393120 IMB393120 IVX393120 JFT393120 JPP393120 JZL393120 KJH393120 KTD393120 LCZ393120 LMV393120 LWR393120 MGN393120 MQJ393120 NAF393120 NKB393120 NTX393120 ODT393120 ONP393120 OXL393120 PHH393120 PRD393120 QAZ393120 QKV393120 QUR393120 REN393120 ROJ393120 RYF393120 SIB393120 SRX393120 TBT393120 TLP393120 TVL393120 UFH393120 UPD393120 UYZ393120 VIV393120 VSR393120 WCN393120 WMJ393120 WWF393120 X458656 JT458656 TP458656 ADL458656 ANH458656 AXD458656 BGZ458656 BQV458656 CAR458656 CKN458656 CUJ458656 DEF458656 DOB458656 DXX458656 EHT458656 ERP458656 FBL458656 FLH458656 FVD458656 GEZ458656 GOV458656 GYR458656 HIN458656 HSJ458656 ICF458656 IMB458656 IVX458656 JFT458656 JPP458656 JZL458656 KJH458656 KTD458656 LCZ458656 LMV458656 LWR458656 MGN458656 MQJ458656 NAF458656 NKB458656 NTX458656 ODT458656 ONP458656 OXL458656 PHH458656 PRD458656 QAZ458656 QKV458656 QUR458656 REN458656 ROJ458656 RYF458656 SIB458656 SRX458656 TBT458656 TLP458656 TVL458656 UFH458656 UPD458656 UYZ458656 VIV458656 VSR458656 WCN458656 WMJ458656 WWF458656 X524192 JT524192 TP524192 ADL524192 ANH524192 AXD524192 BGZ524192 BQV524192 CAR524192 CKN524192 CUJ524192 DEF524192 DOB524192 DXX524192 EHT524192 ERP524192 FBL524192 FLH524192 FVD524192 GEZ524192 GOV524192 GYR524192 HIN524192 HSJ524192 ICF524192 IMB524192 IVX524192 JFT524192 JPP524192 JZL524192 KJH524192 KTD524192 LCZ524192 LMV524192 LWR524192 MGN524192 MQJ524192 NAF524192 NKB524192 NTX524192 ODT524192 ONP524192 OXL524192 PHH524192 PRD524192 QAZ524192 QKV524192 QUR524192 REN524192 ROJ524192 RYF524192 SIB524192 SRX524192 TBT524192 TLP524192 TVL524192 UFH524192 UPD524192 UYZ524192 VIV524192 VSR524192 WCN524192 WMJ524192 WWF524192 X589728 JT589728 TP589728 ADL589728 ANH589728 AXD589728 BGZ589728 BQV589728 CAR589728 CKN589728 CUJ589728 DEF589728 DOB589728 DXX589728 EHT589728 ERP589728 FBL589728 FLH589728 FVD589728 GEZ589728 GOV589728 GYR589728 HIN589728 HSJ589728 ICF589728 IMB589728 IVX589728 JFT589728 JPP589728 JZL589728 KJH589728 KTD589728 LCZ589728 LMV589728 LWR589728 MGN589728 MQJ589728 NAF589728 NKB589728 NTX589728 ODT589728 ONP589728 OXL589728 PHH589728 PRD589728 QAZ589728 QKV589728 QUR589728 REN589728 ROJ589728 RYF589728 SIB589728 SRX589728 TBT589728 TLP589728 TVL589728 UFH589728 UPD589728 UYZ589728 VIV589728 VSR589728 WCN589728 WMJ589728 WWF589728 X655264 JT655264 TP655264 ADL655264 ANH655264 AXD655264 BGZ655264 BQV655264 CAR655264 CKN655264 CUJ655264 DEF655264 DOB655264 DXX655264 EHT655264 ERP655264 FBL655264 FLH655264 FVD655264 GEZ655264 GOV655264 GYR655264 HIN655264 HSJ655264 ICF655264 IMB655264 IVX655264 JFT655264 JPP655264 JZL655264 KJH655264 KTD655264 LCZ655264 LMV655264 LWR655264 MGN655264 MQJ655264 NAF655264 NKB655264 NTX655264 ODT655264 ONP655264 OXL655264 PHH655264 PRD655264 QAZ655264 QKV655264 QUR655264 REN655264 ROJ655264 RYF655264 SIB655264 SRX655264 TBT655264 TLP655264 TVL655264 UFH655264 UPD655264 UYZ655264 VIV655264 VSR655264 WCN655264 WMJ655264 WWF655264 X720800 JT720800 TP720800 ADL720800 ANH720800 AXD720800 BGZ720800 BQV720800 CAR720800 CKN720800 CUJ720800 DEF720800 DOB720800 DXX720800 EHT720800 ERP720800 FBL720800 FLH720800 FVD720800 GEZ720800 GOV720800 GYR720800 HIN720800 HSJ720800 ICF720800 IMB720800 IVX720800 JFT720800 JPP720800 JZL720800 KJH720800 KTD720800 LCZ720800 LMV720800 LWR720800 MGN720800 MQJ720800 NAF720800 NKB720800 NTX720800 ODT720800 ONP720800 OXL720800 PHH720800 PRD720800 QAZ720800 QKV720800 QUR720800 REN720800 ROJ720800 RYF720800 SIB720800 SRX720800 TBT720800 TLP720800 TVL720800 UFH720800 UPD720800 UYZ720800 VIV720800 VSR720800 WCN720800 WMJ720800 WWF720800 X786336 JT786336 TP786336 ADL786336 ANH786336 AXD786336 BGZ786336 BQV786336 CAR786336 CKN786336 CUJ786336 DEF786336 DOB786336 DXX786336 EHT786336 ERP786336 FBL786336 FLH786336 FVD786336 GEZ786336 GOV786336 GYR786336 HIN786336 HSJ786336 ICF786336 IMB786336 IVX786336 JFT786336 JPP786336 JZL786336 KJH786336 KTD786336 LCZ786336 LMV786336 LWR786336 MGN786336 MQJ786336 NAF786336 NKB786336 NTX786336 ODT786336 ONP786336 OXL786336 PHH786336 PRD786336 QAZ786336 QKV786336 QUR786336 REN786336 ROJ786336 RYF786336 SIB786336 SRX786336 TBT786336 TLP786336 TVL786336 UFH786336 UPD786336 UYZ786336 VIV786336 VSR786336 WCN786336 WMJ786336 WWF786336 X851872 JT851872 TP851872 ADL851872 ANH851872 AXD851872 BGZ851872 BQV851872 CAR851872 CKN851872 CUJ851872 DEF851872 DOB851872 DXX851872 EHT851872 ERP851872 FBL851872 FLH851872 FVD851872 GEZ851872 GOV851872 GYR851872 HIN851872 HSJ851872 ICF851872 IMB851872 IVX851872 JFT851872 JPP851872 JZL851872 KJH851872 KTD851872 LCZ851872 LMV851872 LWR851872 MGN851872 MQJ851872 NAF851872 NKB851872 NTX851872 ODT851872 ONP851872 OXL851872 PHH851872 PRD851872 QAZ851872 QKV851872 QUR851872 REN851872 ROJ851872 RYF851872 SIB851872 SRX851872 TBT851872 TLP851872 TVL851872 UFH851872 UPD851872 UYZ851872 VIV851872 VSR851872 WCN851872 WMJ851872 WWF851872 X917408 JT917408 TP917408 ADL917408 ANH917408 AXD917408 BGZ917408 BQV917408 CAR917408 CKN917408 CUJ917408 DEF917408 DOB917408 DXX917408 EHT917408 ERP917408 FBL917408 FLH917408 FVD917408 GEZ917408 GOV917408 GYR917408 HIN917408 HSJ917408 ICF917408 IMB917408 IVX917408 JFT917408 JPP917408 JZL917408 KJH917408 KTD917408 LCZ917408 LMV917408 LWR917408 MGN917408 MQJ917408 NAF917408 NKB917408 NTX917408 ODT917408 ONP917408 OXL917408 PHH917408 PRD917408 QAZ917408 QKV917408 QUR917408 REN917408 ROJ917408 RYF917408 SIB917408 SRX917408 TBT917408 TLP917408 TVL917408 UFH917408 UPD917408 UYZ917408 VIV917408 VSR917408 WCN917408 WMJ917408 WWF917408 X982944 JT982944 TP982944 ADL982944 ANH982944 AXD982944 BGZ982944 BQV982944 CAR982944 CKN982944 CUJ982944 DEF982944 DOB982944 DXX982944 EHT982944 ERP982944 FBL982944 FLH982944 FVD982944 GEZ982944 GOV982944 GYR982944 HIN982944 HSJ982944 ICF982944 IMB982944 IVX982944 JFT982944 JPP982944 JZL982944 KJH982944 KTD982944 LCZ982944 LMV982944 LWR982944 MGN982944 MQJ982944 NAF982944 NKB982944 NTX982944 ODT982944 ONP982944 OXL982944 PHH982944 PRD982944 QAZ982944 QKV982944 QUR982944 REN982944 ROJ982944 RYF982944 SIB982944 SRX982944 TBT982944 TLP982944 TVL982944 UFH982944 UPD982944 UYZ982944 VIV982944 VSR982944 WCN982944 WMJ982944 JT31 TP31 ADL31 ANH31 AXD31 BGZ31 BQV31 CAR31 CKN31 CUJ31 DEF31 DOB31 DXX31 EHT31 ERP31 FBL31 FLH31 FVD31 GEZ31 GOV31 GYR31 HIN31 HSJ31 ICF31 IMB31 IVX31 JFT31 JPP31 JZL31 KJH31 KTD31 LCZ31 LMV31 LWR31 MGN31 MQJ31 NAF31 NKB31 NTX31 ODT31 ONP31 OXL31 PHH31 PRD31 QAZ31 QKV31 QUR31 REN31 ROJ31 RYF31 SIB31 SRX31 TBT31 TLP31 TVL31 UFH31 UPD31 UYZ31 VIV31 VSR31 WCN31 WMJ31 WWF31">
      <formula1>1</formula1>
    </dataValidation>
    <dataValidation type="whole" operator="equal" allowBlank="1" showInputMessage="1" showErrorMessage="1" errorTitle="El documento es normal" error="Valor no valido" prompt="El oficio del municipio está firmado por el Presidente Municipal, capturar 1 si se requiere seleccionar esta opción." sqref="WWF982942 X65438 JT65438 TP65438 ADL65438 ANH65438 AXD65438 BGZ65438 BQV65438 CAR65438 CKN65438 CUJ65438 DEF65438 DOB65438 DXX65438 EHT65438 ERP65438 FBL65438 FLH65438 FVD65438 GEZ65438 GOV65438 GYR65438 HIN65438 HSJ65438 ICF65438 IMB65438 IVX65438 JFT65438 JPP65438 JZL65438 KJH65438 KTD65438 LCZ65438 LMV65438 LWR65438 MGN65438 MQJ65438 NAF65438 NKB65438 NTX65438 ODT65438 ONP65438 OXL65438 PHH65438 PRD65438 QAZ65438 QKV65438 QUR65438 REN65438 ROJ65438 RYF65438 SIB65438 SRX65438 TBT65438 TLP65438 TVL65438 UFH65438 UPD65438 UYZ65438 VIV65438 VSR65438 WCN65438 WMJ65438 WWF65438 X130974 JT130974 TP130974 ADL130974 ANH130974 AXD130974 BGZ130974 BQV130974 CAR130974 CKN130974 CUJ130974 DEF130974 DOB130974 DXX130974 EHT130974 ERP130974 FBL130974 FLH130974 FVD130974 GEZ130974 GOV130974 GYR130974 HIN130974 HSJ130974 ICF130974 IMB130974 IVX130974 JFT130974 JPP130974 JZL130974 KJH130974 KTD130974 LCZ130974 LMV130974 LWR130974 MGN130974 MQJ130974 NAF130974 NKB130974 NTX130974 ODT130974 ONP130974 OXL130974 PHH130974 PRD130974 QAZ130974 QKV130974 QUR130974 REN130974 ROJ130974 RYF130974 SIB130974 SRX130974 TBT130974 TLP130974 TVL130974 UFH130974 UPD130974 UYZ130974 VIV130974 VSR130974 WCN130974 WMJ130974 WWF130974 X196510 JT196510 TP196510 ADL196510 ANH196510 AXD196510 BGZ196510 BQV196510 CAR196510 CKN196510 CUJ196510 DEF196510 DOB196510 DXX196510 EHT196510 ERP196510 FBL196510 FLH196510 FVD196510 GEZ196510 GOV196510 GYR196510 HIN196510 HSJ196510 ICF196510 IMB196510 IVX196510 JFT196510 JPP196510 JZL196510 KJH196510 KTD196510 LCZ196510 LMV196510 LWR196510 MGN196510 MQJ196510 NAF196510 NKB196510 NTX196510 ODT196510 ONP196510 OXL196510 PHH196510 PRD196510 QAZ196510 QKV196510 QUR196510 REN196510 ROJ196510 RYF196510 SIB196510 SRX196510 TBT196510 TLP196510 TVL196510 UFH196510 UPD196510 UYZ196510 VIV196510 VSR196510 WCN196510 WMJ196510 WWF196510 X262046 JT262046 TP262046 ADL262046 ANH262046 AXD262046 BGZ262046 BQV262046 CAR262046 CKN262046 CUJ262046 DEF262046 DOB262046 DXX262046 EHT262046 ERP262046 FBL262046 FLH262046 FVD262046 GEZ262046 GOV262046 GYR262046 HIN262046 HSJ262046 ICF262046 IMB262046 IVX262046 JFT262046 JPP262046 JZL262046 KJH262046 KTD262046 LCZ262046 LMV262046 LWR262046 MGN262046 MQJ262046 NAF262046 NKB262046 NTX262046 ODT262046 ONP262046 OXL262046 PHH262046 PRD262046 QAZ262046 QKV262046 QUR262046 REN262046 ROJ262046 RYF262046 SIB262046 SRX262046 TBT262046 TLP262046 TVL262046 UFH262046 UPD262046 UYZ262046 VIV262046 VSR262046 WCN262046 WMJ262046 WWF262046 X327582 JT327582 TP327582 ADL327582 ANH327582 AXD327582 BGZ327582 BQV327582 CAR327582 CKN327582 CUJ327582 DEF327582 DOB327582 DXX327582 EHT327582 ERP327582 FBL327582 FLH327582 FVD327582 GEZ327582 GOV327582 GYR327582 HIN327582 HSJ327582 ICF327582 IMB327582 IVX327582 JFT327582 JPP327582 JZL327582 KJH327582 KTD327582 LCZ327582 LMV327582 LWR327582 MGN327582 MQJ327582 NAF327582 NKB327582 NTX327582 ODT327582 ONP327582 OXL327582 PHH327582 PRD327582 QAZ327582 QKV327582 QUR327582 REN327582 ROJ327582 RYF327582 SIB327582 SRX327582 TBT327582 TLP327582 TVL327582 UFH327582 UPD327582 UYZ327582 VIV327582 VSR327582 WCN327582 WMJ327582 WWF327582 X393118 JT393118 TP393118 ADL393118 ANH393118 AXD393118 BGZ393118 BQV393118 CAR393118 CKN393118 CUJ393118 DEF393118 DOB393118 DXX393118 EHT393118 ERP393118 FBL393118 FLH393118 FVD393118 GEZ393118 GOV393118 GYR393118 HIN393118 HSJ393118 ICF393118 IMB393118 IVX393118 JFT393118 JPP393118 JZL393118 KJH393118 KTD393118 LCZ393118 LMV393118 LWR393118 MGN393118 MQJ393118 NAF393118 NKB393118 NTX393118 ODT393118 ONP393118 OXL393118 PHH393118 PRD393118 QAZ393118 QKV393118 QUR393118 REN393118 ROJ393118 RYF393118 SIB393118 SRX393118 TBT393118 TLP393118 TVL393118 UFH393118 UPD393118 UYZ393118 VIV393118 VSR393118 WCN393118 WMJ393118 WWF393118 X458654 JT458654 TP458654 ADL458654 ANH458654 AXD458654 BGZ458654 BQV458654 CAR458654 CKN458654 CUJ458654 DEF458654 DOB458654 DXX458654 EHT458654 ERP458654 FBL458654 FLH458654 FVD458654 GEZ458654 GOV458654 GYR458654 HIN458654 HSJ458654 ICF458654 IMB458654 IVX458654 JFT458654 JPP458654 JZL458654 KJH458654 KTD458654 LCZ458654 LMV458654 LWR458654 MGN458654 MQJ458654 NAF458654 NKB458654 NTX458654 ODT458654 ONP458654 OXL458654 PHH458654 PRD458654 QAZ458654 QKV458654 QUR458654 REN458654 ROJ458654 RYF458654 SIB458654 SRX458654 TBT458654 TLP458654 TVL458654 UFH458654 UPD458654 UYZ458654 VIV458654 VSR458654 WCN458654 WMJ458654 WWF458654 X524190 JT524190 TP524190 ADL524190 ANH524190 AXD524190 BGZ524190 BQV524190 CAR524190 CKN524190 CUJ524190 DEF524190 DOB524190 DXX524190 EHT524190 ERP524190 FBL524190 FLH524190 FVD524190 GEZ524190 GOV524190 GYR524190 HIN524190 HSJ524190 ICF524190 IMB524190 IVX524190 JFT524190 JPP524190 JZL524190 KJH524190 KTD524190 LCZ524190 LMV524190 LWR524190 MGN524190 MQJ524190 NAF524190 NKB524190 NTX524190 ODT524190 ONP524190 OXL524190 PHH524190 PRD524190 QAZ524190 QKV524190 QUR524190 REN524190 ROJ524190 RYF524190 SIB524190 SRX524190 TBT524190 TLP524190 TVL524190 UFH524190 UPD524190 UYZ524190 VIV524190 VSR524190 WCN524190 WMJ524190 WWF524190 X589726 JT589726 TP589726 ADL589726 ANH589726 AXD589726 BGZ589726 BQV589726 CAR589726 CKN589726 CUJ589726 DEF589726 DOB589726 DXX589726 EHT589726 ERP589726 FBL589726 FLH589726 FVD589726 GEZ589726 GOV589726 GYR589726 HIN589726 HSJ589726 ICF589726 IMB589726 IVX589726 JFT589726 JPP589726 JZL589726 KJH589726 KTD589726 LCZ589726 LMV589726 LWR589726 MGN589726 MQJ589726 NAF589726 NKB589726 NTX589726 ODT589726 ONP589726 OXL589726 PHH589726 PRD589726 QAZ589726 QKV589726 QUR589726 REN589726 ROJ589726 RYF589726 SIB589726 SRX589726 TBT589726 TLP589726 TVL589726 UFH589726 UPD589726 UYZ589726 VIV589726 VSR589726 WCN589726 WMJ589726 WWF589726 X655262 JT655262 TP655262 ADL655262 ANH655262 AXD655262 BGZ655262 BQV655262 CAR655262 CKN655262 CUJ655262 DEF655262 DOB655262 DXX655262 EHT655262 ERP655262 FBL655262 FLH655262 FVD655262 GEZ655262 GOV655262 GYR655262 HIN655262 HSJ655262 ICF655262 IMB655262 IVX655262 JFT655262 JPP655262 JZL655262 KJH655262 KTD655262 LCZ655262 LMV655262 LWR655262 MGN655262 MQJ655262 NAF655262 NKB655262 NTX655262 ODT655262 ONP655262 OXL655262 PHH655262 PRD655262 QAZ655262 QKV655262 QUR655262 REN655262 ROJ655262 RYF655262 SIB655262 SRX655262 TBT655262 TLP655262 TVL655262 UFH655262 UPD655262 UYZ655262 VIV655262 VSR655262 WCN655262 WMJ655262 WWF655262 X720798 JT720798 TP720798 ADL720798 ANH720798 AXD720798 BGZ720798 BQV720798 CAR720798 CKN720798 CUJ720798 DEF720798 DOB720798 DXX720798 EHT720798 ERP720798 FBL720798 FLH720798 FVD720798 GEZ720798 GOV720798 GYR720798 HIN720798 HSJ720798 ICF720798 IMB720798 IVX720798 JFT720798 JPP720798 JZL720798 KJH720798 KTD720798 LCZ720798 LMV720798 LWR720798 MGN720798 MQJ720798 NAF720798 NKB720798 NTX720798 ODT720798 ONP720798 OXL720798 PHH720798 PRD720798 QAZ720798 QKV720798 QUR720798 REN720798 ROJ720798 RYF720798 SIB720798 SRX720798 TBT720798 TLP720798 TVL720798 UFH720798 UPD720798 UYZ720798 VIV720798 VSR720798 WCN720798 WMJ720798 WWF720798 X786334 JT786334 TP786334 ADL786334 ANH786334 AXD786334 BGZ786334 BQV786334 CAR786334 CKN786334 CUJ786334 DEF786334 DOB786334 DXX786334 EHT786334 ERP786334 FBL786334 FLH786334 FVD786334 GEZ786334 GOV786334 GYR786334 HIN786334 HSJ786334 ICF786334 IMB786334 IVX786334 JFT786334 JPP786334 JZL786334 KJH786334 KTD786334 LCZ786334 LMV786334 LWR786334 MGN786334 MQJ786334 NAF786334 NKB786334 NTX786334 ODT786334 ONP786334 OXL786334 PHH786334 PRD786334 QAZ786334 QKV786334 QUR786334 REN786334 ROJ786334 RYF786334 SIB786334 SRX786334 TBT786334 TLP786334 TVL786334 UFH786334 UPD786334 UYZ786334 VIV786334 VSR786334 WCN786334 WMJ786334 WWF786334 X851870 JT851870 TP851870 ADL851870 ANH851870 AXD851870 BGZ851870 BQV851870 CAR851870 CKN851870 CUJ851870 DEF851870 DOB851870 DXX851870 EHT851870 ERP851870 FBL851870 FLH851870 FVD851870 GEZ851870 GOV851870 GYR851870 HIN851870 HSJ851870 ICF851870 IMB851870 IVX851870 JFT851870 JPP851870 JZL851870 KJH851870 KTD851870 LCZ851870 LMV851870 LWR851870 MGN851870 MQJ851870 NAF851870 NKB851870 NTX851870 ODT851870 ONP851870 OXL851870 PHH851870 PRD851870 QAZ851870 QKV851870 QUR851870 REN851870 ROJ851870 RYF851870 SIB851870 SRX851870 TBT851870 TLP851870 TVL851870 UFH851870 UPD851870 UYZ851870 VIV851870 VSR851870 WCN851870 WMJ851870 WWF851870 X917406 JT917406 TP917406 ADL917406 ANH917406 AXD917406 BGZ917406 BQV917406 CAR917406 CKN917406 CUJ917406 DEF917406 DOB917406 DXX917406 EHT917406 ERP917406 FBL917406 FLH917406 FVD917406 GEZ917406 GOV917406 GYR917406 HIN917406 HSJ917406 ICF917406 IMB917406 IVX917406 JFT917406 JPP917406 JZL917406 KJH917406 KTD917406 LCZ917406 LMV917406 LWR917406 MGN917406 MQJ917406 NAF917406 NKB917406 NTX917406 ODT917406 ONP917406 OXL917406 PHH917406 PRD917406 QAZ917406 QKV917406 QUR917406 REN917406 ROJ917406 RYF917406 SIB917406 SRX917406 TBT917406 TLP917406 TVL917406 UFH917406 UPD917406 UYZ917406 VIV917406 VSR917406 WCN917406 WMJ917406 WWF917406 X982942 JT982942 TP982942 ADL982942 ANH982942 AXD982942 BGZ982942 BQV982942 CAR982942 CKN982942 CUJ982942 DEF982942 DOB982942 DXX982942 EHT982942 ERP982942 FBL982942 FLH982942 FVD982942 GEZ982942 GOV982942 GYR982942 HIN982942 HSJ982942 ICF982942 IMB982942 IVX982942 JFT982942 JPP982942 JZL982942 KJH982942 KTD982942 LCZ982942 LMV982942 LWR982942 MGN982942 MQJ982942 NAF982942 NKB982942 NTX982942 ODT982942 ONP982942 OXL982942 PHH982942 PRD982942 QAZ982942 QKV982942 QUR982942 REN982942 ROJ982942 RYF982942 SIB982942 SRX982942 TBT982942 TLP982942 TVL982942 UFH982942 UPD982942 UYZ982942 VIV982942 VSR982942 WCN982942 WMJ982942 JT27 TP27 ADL27 ANH27 AXD27 BGZ27 BQV27 CAR27 CKN27 CUJ27 DEF27 DOB27 DXX27 EHT27 ERP27 FBL27 FLH27 FVD27 GEZ27 GOV27 GYR27 HIN27 HSJ27 ICF27 IMB27 IVX27 JFT27 JPP27 JZL27 KJH27 KTD27 LCZ27 LMV27 LWR27 MGN27 MQJ27 NAF27 NKB27 NTX27 ODT27 ONP27 OXL27 PHH27 PRD27 QAZ27 QKV27 QUR27 REN27 ROJ27 RYF27 SIB27 SRX27 TBT27 TLP27 TVL27 UFH27 UPD27 UYZ27 VIV27 VSR27 WCN27 WMJ27 WWF27">
      <formula1>1</formula1>
    </dataValidation>
    <dataValidation type="whole" operator="equal" allowBlank="1" showInputMessage="1" showErrorMessage="1" errorTitle="El documento es normal" error="Valor no valido" prompt="El oficio del municipio está firmado por el Secretario Gral. y/o Síndico, capturar 1 si se requiere seleccionar esta opción." sqref="WWF982940 X65436 JT65436 TP65436 ADL65436 ANH65436 AXD65436 BGZ65436 BQV65436 CAR65436 CKN65436 CUJ65436 DEF65436 DOB65436 DXX65436 EHT65436 ERP65436 FBL65436 FLH65436 FVD65436 GEZ65436 GOV65436 GYR65436 HIN65436 HSJ65436 ICF65436 IMB65436 IVX65436 JFT65436 JPP65436 JZL65436 KJH65436 KTD65436 LCZ65436 LMV65436 LWR65436 MGN65436 MQJ65436 NAF65436 NKB65436 NTX65436 ODT65436 ONP65436 OXL65436 PHH65436 PRD65436 QAZ65436 QKV65436 QUR65436 REN65436 ROJ65436 RYF65436 SIB65436 SRX65436 TBT65436 TLP65436 TVL65436 UFH65436 UPD65436 UYZ65436 VIV65436 VSR65436 WCN65436 WMJ65436 WWF65436 X130972 JT130972 TP130972 ADL130972 ANH130972 AXD130972 BGZ130972 BQV130972 CAR130972 CKN130972 CUJ130972 DEF130972 DOB130972 DXX130972 EHT130972 ERP130972 FBL130972 FLH130972 FVD130972 GEZ130972 GOV130972 GYR130972 HIN130972 HSJ130972 ICF130972 IMB130972 IVX130972 JFT130972 JPP130972 JZL130972 KJH130972 KTD130972 LCZ130972 LMV130972 LWR130972 MGN130972 MQJ130972 NAF130972 NKB130972 NTX130972 ODT130972 ONP130972 OXL130972 PHH130972 PRD130972 QAZ130972 QKV130972 QUR130972 REN130972 ROJ130972 RYF130972 SIB130972 SRX130972 TBT130972 TLP130972 TVL130972 UFH130972 UPD130972 UYZ130972 VIV130972 VSR130972 WCN130972 WMJ130972 WWF130972 X196508 JT196508 TP196508 ADL196508 ANH196508 AXD196508 BGZ196508 BQV196508 CAR196508 CKN196508 CUJ196508 DEF196508 DOB196508 DXX196508 EHT196508 ERP196508 FBL196508 FLH196508 FVD196508 GEZ196508 GOV196508 GYR196508 HIN196508 HSJ196508 ICF196508 IMB196508 IVX196508 JFT196508 JPP196508 JZL196508 KJH196508 KTD196508 LCZ196508 LMV196508 LWR196508 MGN196508 MQJ196508 NAF196508 NKB196508 NTX196508 ODT196508 ONP196508 OXL196508 PHH196508 PRD196508 QAZ196508 QKV196508 QUR196508 REN196508 ROJ196508 RYF196508 SIB196508 SRX196508 TBT196508 TLP196508 TVL196508 UFH196508 UPD196508 UYZ196508 VIV196508 VSR196508 WCN196508 WMJ196508 WWF196508 X262044 JT262044 TP262044 ADL262044 ANH262044 AXD262044 BGZ262044 BQV262044 CAR262044 CKN262044 CUJ262044 DEF262044 DOB262044 DXX262044 EHT262044 ERP262044 FBL262044 FLH262044 FVD262044 GEZ262044 GOV262044 GYR262044 HIN262044 HSJ262044 ICF262044 IMB262044 IVX262044 JFT262044 JPP262044 JZL262044 KJH262044 KTD262044 LCZ262044 LMV262044 LWR262044 MGN262044 MQJ262044 NAF262044 NKB262044 NTX262044 ODT262044 ONP262044 OXL262044 PHH262044 PRD262044 QAZ262044 QKV262044 QUR262044 REN262044 ROJ262044 RYF262044 SIB262044 SRX262044 TBT262044 TLP262044 TVL262044 UFH262044 UPD262044 UYZ262044 VIV262044 VSR262044 WCN262044 WMJ262044 WWF262044 X327580 JT327580 TP327580 ADL327580 ANH327580 AXD327580 BGZ327580 BQV327580 CAR327580 CKN327580 CUJ327580 DEF327580 DOB327580 DXX327580 EHT327580 ERP327580 FBL327580 FLH327580 FVD327580 GEZ327580 GOV327580 GYR327580 HIN327580 HSJ327580 ICF327580 IMB327580 IVX327580 JFT327580 JPP327580 JZL327580 KJH327580 KTD327580 LCZ327580 LMV327580 LWR327580 MGN327580 MQJ327580 NAF327580 NKB327580 NTX327580 ODT327580 ONP327580 OXL327580 PHH327580 PRD327580 QAZ327580 QKV327580 QUR327580 REN327580 ROJ327580 RYF327580 SIB327580 SRX327580 TBT327580 TLP327580 TVL327580 UFH327580 UPD327580 UYZ327580 VIV327580 VSR327580 WCN327580 WMJ327580 WWF327580 X393116 JT393116 TP393116 ADL393116 ANH393116 AXD393116 BGZ393116 BQV393116 CAR393116 CKN393116 CUJ393116 DEF393116 DOB393116 DXX393116 EHT393116 ERP393116 FBL393116 FLH393116 FVD393116 GEZ393116 GOV393116 GYR393116 HIN393116 HSJ393116 ICF393116 IMB393116 IVX393116 JFT393116 JPP393116 JZL393116 KJH393116 KTD393116 LCZ393116 LMV393116 LWR393116 MGN393116 MQJ393116 NAF393116 NKB393116 NTX393116 ODT393116 ONP393116 OXL393116 PHH393116 PRD393116 QAZ393116 QKV393116 QUR393116 REN393116 ROJ393116 RYF393116 SIB393116 SRX393116 TBT393116 TLP393116 TVL393116 UFH393116 UPD393116 UYZ393116 VIV393116 VSR393116 WCN393116 WMJ393116 WWF393116 X458652 JT458652 TP458652 ADL458652 ANH458652 AXD458652 BGZ458652 BQV458652 CAR458652 CKN458652 CUJ458652 DEF458652 DOB458652 DXX458652 EHT458652 ERP458652 FBL458652 FLH458652 FVD458652 GEZ458652 GOV458652 GYR458652 HIN458652 HSJ458652 ICF458652 IMB458652 IVX458652 JFT458652 JPP458652 JZL458652 KJH458652 KTD458652 LCZ458652 LMV458652 LWR458652 MGN458652 MQJ458652 NAF458652 NKB458652 NTX458652 ODT458652 ONP458652 OXL458652 PHH458652 PRD458652 QAZ458652 QKV458652 QUR458652 REN458652 ROJ458652 RYF458652 SIB458652 SRX458652 TBT458652 TLP458652 TVL458652 UFH458652 UPD458652 UYZ458652 VIV458652 VSR458652 WCN458652 WMJ458652 WWF458652 X524188 JT524188 TP524188 ADL524188 ANH524188 AXD524188 BGZ524188 BQV524188 CAR524188 CKN524188 CUJ524188 DEF524188 DOB524188 DXX524188 EHT524188 ERP524188 FBL524188 FLH524188 FVD524188 GEZ524188 GOV524188 GYR524188 HIN524188 HSJ524188 ICF524188 IMB524188 IVX524188 JFT524188 JPP524188 JZL524188 KJH524188 KTD524188 LCZ524188 LMV524188 LWR524188 MGN524188 MQJ524188 NAF524188 NKB524188 NTX524188 ODT524188 ONP524188 OXL524188 PHH524188 PRD524188 QAZ524188 QKV524188 QUR524188 REN524188 ROJ524188 RYF524188 SIB524188 SRX524188 TBT524188 TLP524188 TVL524188 UFH524188 UPD524188 UYZ524188 VIV524188 VSR524188 WCN524188 WMJ524188 WWF524188 X589724 JT589724 TP589724 ADL589724 ANH589724 AXD589724 BGZ589724 BQV589724 CAR589724 CKN589724 CUJ589724 DEF589724 DOB589724 DXX589724 EHT589724 ERP589724 FBL589724 FLH589724 FVD589724 GEZ589724 GOV589724 GYR589724 HIN589724 HSJ589724 ICF589724 IMB589724 IVX589724 JFT589724 JPP589724 JZL589724 KJH589724 KTD589724 LCZ589724 LMV589724 LWR589724 MGN589724 MQJ589724 NAF589724 NKB589724 NTX589724 ODT589724 ONP589724 OXL589724 PHH589724 PRD589724 QAZ589724 QKV589724 QUR589724 REN589724 ROJ589724 RYF589724 SIB589724 SRX589724 TBT589724 TLP589724 TVL589724 UFH589724 UPD589724 UYZ589724 VIV589724 VSR589724 WCN589724 WMJ589724 WWF589724 X655260 JT655260 TP655260 ADL655260 ANH655260 AXD655260 BGZ655260 BQV655260 CAR655260 CKN655260 CUJ655260 DEF655260 DOB655260 DXX655260 EHT655260 ERP655260 FBL655260 FLH655260 FVD655260 GEZ655260 GOV655260 GYR655260 HIN655260 HSJ655260 ICF655260 IMB655260 IVX655260 JFT655260 JPP655260 JZL655260 KJH655260 KTD655260 LCZ655260 LMV655260 LWR655260 MGN655260 MQJ655260 NAF655260 NKB655260 NTX655260 ODT655260 ONP655260 OXL655260 PHH655260 PRD655260 QAZ655260 QKV655260 QUR655260 REN655260 ROJ655260 RYF655260 SIB655260 SRX655260 TBT655260 TLP655260 TVL655260 UFH655260 UPD655260 UYZ655260 VIV655260 VSR655260 WCN655260 WMJ655260 WWF655260 X720796 JT720796 TP720796 ADL720796 ANH720796 AXD720796 BGZ720796 BQV720796 CAR720796 CKN720796 CUJ720796 DEF720796 DOB720796 DXX720796 EHT720796 ERP720796 FBL720796 FLH720796 FVD720796 GEZ720796 GOV720796 GYR720796 HIN720796 HSJ720796 ICF720796 IMB720796 IVX720796 JFT720796 JPP720796 JZL720796 KJH720796 KTD720796 LCZ720796 LMV720796 LWR720796 MGN720796 MQJ720796 NAF720796 NKB720796 NTX720796 ODT720796 ONP720796 OXL720796 PHH720796 PRD720796 QAZ720796 QKV720796 QUR720796 REN720796 ROJ720796 RYF720796 SIB720796 SRX720796 TBT720796 TLP720796 TVL720796 UFH720796 UPD720796 UYZ720796 VIV720796 VSR720796 WCN720796 WMJ720796 WWF720796 X786332 JT786332 TP786332 ADL786332 ANH786332 AXD786332 BGZ786332 BQV786332 CAR786332 CKN786332 CUJ786332 DEF786332 DOB786332 DXX786332 EHT786332 ERP786332 FBL786332 FLH786332 FVD786332 GEZ786332 GOV786332 GYR786332 HIN786332 HSJ786332 ICF786332 IMB786332 IVX786332 JFT786332 JPP786332 JZL786332 KJH786332 KTD786332 LCZ786332 LMV786332 LWR786332 MGN786332 MQJ786332 NAF786332 NKB786332 NTX786332 ODT786332 ONP786332 OXL786332 PHH786332 PRD786332 QAZ786332 QKV786332 QUR786332 REN786332 ROJ786332 RYF786332 SIB786332 SRX786332 TBT786332 TLP786332 TVL786332 UFH786332 UPD786332 UYZ786332 VIV786332 VSR786332 WCN786332 WMJ786332 WWF786332 X851868 JT851868 TP851868 ADL851868 ANH851868 AXD851868 BGZ851868 BQV851868 CAR851868 CKN851868 CUJ851868 DEF851868 DOB851868 DXX851868 EHT851868 ERP851868 FBL851868 FLH851868 FVD851868 GEZ851868 GOV851868 GYR851868 HIN851868 HSJ851868 ICF851868 IMB851868 IVX851868 JFT851868 JPP851868 JZL851868 KJH851868 KTD851868 LCZ851868 LMV851868 LWR851868 MGN851868 MQJ851868 NAF851868 NKB851868 NTX851868 ODT851868 ONP851868 OXL851868 PHH851868 PRD851868 QAZ851868 QKV851868 QUR851868 REN851868 ROJ851868 RYF851868 SIB851868 SRX851868 TBT851868 TLP851868 TVL851868 UFH851868 UPD851868 UYZ851868 VIV851868 VSR851868 WCN851868 WMJ851868 WWF851868 X917404 JT917404 TP917404 ADL917404 ANH917404 AXD917404 BGZ917404 BQV917404 CAR917404 CKN917404 CUJ917404 DEF917404 DOB917404 DXX917404 EHT917404 ERP917404 FBL917404 FLH917404 FVD917404 GEZ917404 GOV917404 GYR917404 HIN917404 HSJ917404 ICF917404 IMB917404 IVX917404 JFT917404 JPP917404 JZL917404 KJH917404 KTD917404 LCZ917404 LMV917404 LWR917404 MGN917404 MQJ917404 NAF917404 NKB917404 NTX917404 ODT917404 ONP917404 OXL917404 PHH917404 PRD917404 QAZ917404 QKV917404 QUR917404 REN917404 ROJ917404 RYF917404 SIB917404 SRX917404 TBT917404 TLP917404 TVL917404 UFH917404 UPD917404 UYZ917404 VIV917404 VSR917404 WCN917404 WMJ917404 WWF917404 X982940 JT982940 TP982940 ADL982940 ANH982940 AXD982940 BGZ982940 BQV982940 CAR982940 CKN982940 CUJ982940 DEF982940 DOB982940 DXX982940 EHT982940 ERP982940 FBL982940 FLH982940 FVD982940 GEZ982940 GOV982940 GYR982940 HIN982940 HSJ982940 ICF982940 IMB982940 IVX982940 JFT982940 JPP982940 JZL982940 KJH982940 KTD982940 LCZ982940 LMV982940 LWR982940 MGN982940 MQJ982940 NAF982940 NKB982940 NTX982940 ODT982940 ONP982940 OXL982940 PHH982940 PRD982940 QAZ982940 QKV982940 QUR982940 REN982940 ROJ982940 RYF982940 SIB982940 SRX982940 TBT982940 TLP982940 TVL982940 UFH982940 UPD982940 UYZ982940 VIV982940 VSR982940 WCN982940 WMJ982940 JT25 TP25 ADL25 ANH25 AXD25 BGZ25 BQV25 CAR25 CKN25 CUJ25 DEF25 DOB25 DXX25 EHT25 ERP25 FBL25 FLH25 FVD25 GEZ25 GOV25 GYR25 HIN25 HSJ25 ICF25 IMB25 IVX25 JFT25 JPP25 JZL25 KJH25 KTD25 LCZ25 LMV25 LWR25 MGN25 MQJ25 NAF25 NKB25 NTX25 ODT25 ONP25 OXL25 PHH25 PRD25 QAZ25 QKV25 QUR25 REN25 ROJ25 RYF25 SIB25 SRX25 TBT25 TLP25 TVL25 UFH25 UPD25 UYZ25 VIV25 VSR25 WCN25 WMJ25 WWF25">
      <formula1>1</formula1>
    </dataValidation>
    <dataValidation allowBlank="1" showInputMessage="1" showErrorMessage="1" prompt="Capturar el número del Acta de Ayuntamiento asignado por el Secretario General y/o Síndico." sqref="WWN982936 AF65432 KB65432 TX65432 ADT65432 ANP65432 AXL65432 BHH65432 BRD65432 CAZ65432 CKV65432 CUR65432 DEN65432 DOJ65432 DYF65432 EIB65432 ERX65432 FBT65432 FLP65432 FVL65432 GFH65432 GPD65432 GYZ65432 HIV65432 HSR65432 ICN65432 IMJ65432 IWF65432 JGB65432 JPX65432 JZT65432 KJP65432 KTL65432 LDH65432 LND65432 LWZ65432 MGV65432 MQR65432 NAN65432 NKJ65432 NUF65432 OEB65432 ONX65432 OXT65432 PHP65432 PRL65432 QBH65432 QLD65432 QUZ65432 REV65432 ROR65432 RYN65432 SIJ65432 SSF65432 TCB65432 TLX65432 TVT65432 UFP65432 UPL65432 UZH65432 VJD65432 VSZ65432 WCV65432 WMR65432 WWN65432 AF130968 KB130968 TX130968 ADT130968 ANP130968 AXL130968 BHH130968 BRD130968 CAZ130968 CKV130968 CUR130968 DEN130968 DOJ130968 DYF130968 EIB130968 ERX130968 FBT130968 FLP130968 FVL130968 GFH130968 GPD130968 GYZ130968 HIV130968 HSR130968 ICN130968 IMJ130968 IWF130968 JGB130968 JPX130968 JZT130968 KJP130968 KTL130968 LDH130968 LND130968 LWZ130968 MGV130968 MQR130968 NAN130968 NKJ130968 NUF130968 OEB130968 ONX130968 OXT130968 PHP130968 PRL130968 QBH130968 QLD130968 QUZ130968 REV130968 ROR130968 RYN130968 SIJ130968 SSF130968 TCB130968 TLX130968 TVT130968 UFP130968 UPL130968 UZH130968 VJD130968 VSZ130968 WCV130968 WMR130968 WWN130968 AF196504 KB196504 TX196504 ADT196504 ANP196504 AXL196504 BHH196504 BRD196504 CAZ196504 CKV196504 CUR196504 DEN196504 DOJ196504 DYF196504 EIB196504 ERX196504 FBT196504 FLP196504 FVL196504 GFH196504 GPD196504 GYZ196504 HIV196504 HSR196504 ICN196504 IMJ196504 IWF196504 JGB196504 JPX196504 JZT196504 KJP196504 KTL196504 LDH196504 LND196504 LWZ196504 MGV196504 MQR196504 NAN196504 NKJ196504 NUF196504 OEB196504 ONX196504 OXT196504 PHP196504 PRL196504 QBH196504 QLD196504 QUZ196504 REV196504 ROR196504 RYN196504 SIJ196504 SSF196504 TCB196504 TLX196504 TVT196504 UFP196504 UPL196504 UZH196504 VJD196504 VSZ196504 WCV196504 WMR196504 WWN196504 AF262040 KB262040 TX262040 ADT262040 ANP262040 AXL262040 BHH262040 BRD262040 CAZ262040 CKV262040 CUR262040 DEN262040 DOJ262040 DYF262040 EIB262040 ERX262040 FBT262040 FLP262040 FVL262040 GFH262040 GPD262040 GYZ262040 HIV262040 HSR262040 ICN262040 IMJ262040 IWF262040 JGB262040 JPX262040 JZT262040 KJP262040 KTL262040 LDH262040 LND262040 LWZ262040 MGV262040 MQR262040 NAN262040 NKJ262040 NUF262040 OEB262040 ONX262040 OXT262040 PHP262040 PRL262040 QBH262040 QLD262040 QUZ262040 REV262040 ROR262040 RYN262040 SIJ262040 SSF262040 TCB262040 TLX262040 TVT262040 UFP262040 UPL262040 UZH262040 VJD262040 VSZ262040 WCV262040 WMR262040 WWN262040 AF327576 KB327576 TX327576 ADT327576 ANP327576 AXL327576 BHH327576 BRD327576 CAZ327576 CKV327576 CUR327576 DEN327576 DOJ327576 DYF327576 EIB327576 ERX327576 FBT327576 FLP327576 FVL327576 GFH327576 GPD327576 GYZ327576 HIV327576 HSR327576 ICN327576 IMJ327576 IWF327576 JGB327576 JPX327576 JZT327576 KJP327576 KTL327576 LDH327576 LND327576 LWZ327576 MGV327576 MQR327576 NAN327576 NKJ327576 NUF327576 OEB327576 ONX327576 OXT327576 PHP327576 PRL327576 QBH327576 QLD327576 QUZ327576 REV327576 ROR327576 RYN327576 SIJ327576 SSF327576 TCB327576 TLX327576 TVT327576 UFP327576 UPL327576 UZH327576 VJD327576 VSZ327576 WCV327576 WMR327576 WWN327576 AF393112 KB393112 TX393112 ADT393112 ANP393112 AXL393112 BHH393112 BRD393112 CAZ393112 CKV393112 CUR393112 DEN393112 DOJ393112 DYF393112 EIB393112 ERX393112 FBT393112 FLP393112 FVL393112 GFH393112 GPD393112 GYZ393112 HIV393112 HSR393112 ICN393112 IMJ393112 IWF393112 JGB393112 JPX393112 JZT393112 KJP393112 KTL393112 LDH393112 LND393112 LWZ393112 MGV393112 MQR393112 NAN393112 NKJ393112 NUF393112 OEB393112 ONX393112 OXT393112 PHP393112 PRL393112 QBH393112 QLD393112 QUZ393112 REV393112 ROR393112 RYN393112 SIJ393112 SSF393112 TCB393112 TLX393112 TVT393112 UFP393112 UPL393112 UZH393112 VJD393112 VSZ393112 WCV393112 WMR393112 WWN393112 AF458648 KB458648 TX458648 ADT458648 ANP458648 AXL458648 BHH458648 BRD458648 CAZ458648 CKV458648 CUR458648 DEN458648 DOJ458648 DYF458648 EIB458648 ERX458648 FBT458648 FLP458648 FVL458648 GFH458648 GPD458648 GYZ458648 HIV458648 HSR458648 ICN458648 IMJ458648 IWF458648 JGB458648 JPX458648 JZT458648 KJP458648 KTL458648 LDH458648 LND458648 LWZ458648 MGV458648 MQR458648 NAN458648 NKJ458648 NUF458648 OEB458648 ONX458648 OXT458648 PHP458648 PRL458648 QBH458648 QLD458648 QUZ458648 REV458648 ROR458648 RYN458648 SIJ458648 SSF458648 TCB458648 TLX458648 TVT458648 UFP458648 UPL458648 UZH458648 VJD458648 VSZ458648 WCV458648 WMR458648 WWN458648 AF524184 KB524184 TX524184 ADT524184 ANP524184 AXL524184 BHH524184 BRD524184 CAZ524184 CKV524184 CUR524184 DEN524184 DOJ524184 DYF524184 EIB524184 ERX524184 FBT524184 FLP524184 FVL524184 GFH524184 GPD524184 GYZ524184 HIV524184 HSR524184 ICN524184 IMJ524184 IWF524184 JGB524184 JPX524184 JZT524184 KJP524184 KTL524184 LDH524184 LND524184 LWZ524184 MGV524184 MQR524184 NAN524184 NKJ524184 NUF524184 OEB524184 ONX524184 OXT524184 PHP524184 PRL524184 QBH524184 QLD524184 QUZ524184 REV524184 ROR524184 RYN524184 SIJ524184 SSF524184 TCB524184 TLX524184 TVT524184 UFP524184 UPL524184 UZH524184 VJD524184 VSZ524184 WCV524184 WMR524184 WWN524184 AF589720 KB589720 TX589720 ADT589720 ANP589720 AXL589720 BHH589720 BRD589720 CAZ589720 CKV589720 CUR589720 DEN589720 DOJ589720 DYF589720 EIB589720 ERX589720 FBT589720 FLP589720 FVL589720 GFH589720 GPD589720 GYZ589720 HIV589720 HSR589720 ICN589720 IMJ589720 IWF589720 JGB589720 JPX589720 JZT589720 KJP589720 KTL589720 LDH589720 LND589720 LWZ589720 MGV589720 MQR589720 NAN589720 NKJ589720 NUF589720 OEB589720 ONX589720 OXT589720 PHP589720 PRL589720 QBH589720 QLD589720 QUZ589720 REV589720 ROR589720 RYN589720 SIJ589720 SSF589720 TCB589720 TLX589720 TVT589720 UFP589720 UPL589720 UZH589720 VJD589720 VSZ589720 WCV589720 WMR589720 WWN589720 AF655256 KB655256 TX655256 ADT655256 ANP655256 AXL655256 BHH655256 BRD655256 CAZ655256 CKV655256 CUR655256 DEN655256 DOJ655256 DYF655256 EIB655256 ERX655256 FBT655256 FLP655256 FVL655256 GFH655256 GPD655256 GYZ655256 HIV655256 HSR655256 ICN655256 IMJ655256 IWF655256 JGB655256 JPX655256 JZT655256 KJP655256 KTL655256 LDH655256 LND655256 LWZ655256 MGV655256 MQR655256 NAN655256 NKJ655256 NUF655256 OEB655256 ONX655256 OXT655256 PHP655256 PRL655256 QBH655256 QLD655256 QUZ655256 REV655256 ROR655256 RYN655256 SIJ655256 SSF655256 TCB655256 TLX655256 TVT655256 UFP655256 UPL655256 UZH655256 VJD655256 VSZ655256 WCV655256 WMR655256 WWN655256 AF720792 KB720792 TX720792 ADT720792 ANP720792 AXL720792 BHH720792 BRD720792 CAZ720792 CKV720792 CUR720792 DEN720792 DOJ720792 DYF720792 EIB720792 ERX720792 FBT720792 FLP720792 FVL720792 GFH720792 GPD720792 GYZ720792 HIV720792 HSR720792 ICN720792 IMJ720792 IWF720792 JGB720792 JPX720792 JZT720792 KJP720792 KTL720792 LDH720792 LND720792 LWZ720792 MGV720792 MQR720792 NAN720792 NKJ720792 NUF720792 OEB720792 ONX720792 OXT720792 PHP720792 PRL720792 QBH720792 QLD720792 QUZ720792 REV720792 ROR720792 RYN720792 SIJ720792 SSF720792 TCB720792 TLX720792 TVT720792 UFP720792 UPL720792 UZH720792 VJD720792 VSZ720792 WCV720792 WMR720792 WWN720792 AF786328 KB786328 TX786328 ADT786328 ANP786328 AXL786328 BHH786328 BRD786328 CAZ786328 CKV786328 CUR786328 DEN786328 DOJ786328 DYF786328 EIB786328 ERX786328 FBT786328 FLP786328 FVL786328 GFH786328 GPD786328 GYZ786328 HIV786328 HSR786328 ICN786328 IMJ786328 IWF786328 JGB786328 JPX786328 JZT786328 KJP786328 KTL786328 LDH786328 LND786328 LWZ786328 MGV786328 MQR786328 NAN786328 NKJ786328 NUF786328 OEB786328 ONX786328 OXT786328 PHP786328 PRL786328 QBH786328 QLD786328 QUZ786328 REV786328 ROR786328 RYN786328 SIJ786328 SSF786328 TCB786328 TLX786328 TVT786328 UFP786328 UPL786328 UZH786328 VJD786328 VSZ786328 WCV786328 WMR786328 WWN786328 AF851864 KB851864 TX851864 ADT851864 ANP851864 AXL851864 BHH851864 BRD851864 CAZ851864 CKV851864 CUR851864 DEN851864 DOJ851864 DYF851864 EIB851864 ERX851864 FBT851864 FLP851864 FVL851864 GFH851864 GPD851864 GYZ851864 HIV851864 HSR851864 ICN851864 IMJ851864 IWF851864 JGB851864 JPX851864 JZT851864 KJP851864 KTL851864 LDH851864 LND851864 LWZ851864 MGV851864 MQR851864 NAN851864 NKJ851864 NUF851864 OEB851864 ONX851864 OXT851864 PHP851864 PRL851864 QBH851864 QLD851864 QUZ851864 REV851864 ROR851864 RYN851864 SIJ851864 SSF851864 TCB851864 TLX851864 TVT851864 UFP851864 UPL851864 UZH851864 VJD851864 VSZ851864 WCV851864 WMR851864 WWN851864 AF917400 KB917400 TX917400 ADT917400 ANP917400 AXL917400 BHH917400 BRD917400 CAZ917400 CKV917400 CUR917400 DEN917400 DOJ917400 DYF917400 EIB917400 ERX917400 FBT917400 FLP917400 FVL917400 GFH917400 GPD917400 GYZ917400 HIV917400 HSR917400 ICN917400 IMJ917400 IWF917400 JGB917400 JPX917400 JZT917400 KJP917400 KTL917400 LDH917400 LND917400 LWZ917400 MGV917400 MQR917400 NAN917400 NKJ917400 NUF917400 OEB917400 ONX917400 OXT917400 PHP917400 PRL917400 QBH917400 QLD917400 QUZ917400 REV917400 ROR917400 RYN917400 SIJ917400 SSF917400 TCB917400 TLX917400 TVT917400 UFP917400 UPL917400 UZH917400 VJD917400 VSZ917400 WCV917400 WMR917400 WWN917400 AF982936 KB982936 TX982936 ADT982936 ANP982936 AXL982936 BHH982936 BRD982936 CAZ982936 CKV982936 CUR982936 DEN982936 DOJ982936 DYF982936 EIB982936 ERX982936 FBT982936 FLP982936 FVL982936 GFH982936 GPD982936 GYZ982936 HIV982936 HSR982936 ICN982936 IMJ982936 IWF982936 JGB982936 JPX982936 JZT982936 KJP982936 KTL982936 LDH982936 LND982936 LWZ982936 MGV982936 MQR982936 NAN982936 NKJ982936 NUF982936 OEB982936 ONX982936 OXT982936 PHP982936 PRL982936 QBH982936 QLD982936 QUZ982936 REV982936 ROR982936 RYN982936 SIJ982936 SSF982936 TCB982936 TLX982936 TVT982936 UFP982936 UPL982936 UZH982936 VJD982936 VSZ982936 WCV982936 WMR982936 KB21 TX21 ADT21 ANP21 AXL21 BHH21 BRD21 CAZ21 CKV21 CUR21 DEN21 DOJ21 DYF21 EIB21 ERX21 FBT21 FLP21 FVL21 GFH21 GPD21 GYZ21 HIV21 HSR21 ICN21 IMJ21 IWF21 JGB21 JPX21 JZT21 KJP21 KTL21 LDH21 LND21 LWZ21 MGV21 MQR21 NAN21 NKJ21 NUF21 OEB21 ONX21 OXT21 PHP21 PRL21 QBH21 QLD21 QUZ21 REV21 ROR21 RYN21 SIJ21 SSF21 TCB21 TLX21 TVT21 UFP21 UPL21 UZH21 VJD21 VSZ21 WCV21 WMR21 WWN21"/>
    <dataValidation type="date" operator="greaterThan" allowBlank="1" showInputMessage="1" showErrorMessage="1" errorTitle="Fecha del oficio del municipio" error="El dato ingresado no corresponde a una fecha" prompt="Ingresar la fecha de la sesión de Ayuntamiento._x000a_(dd-mm-aaaa)" sqref="WWN982938:WWU982938 AF65434:AM65434 KB65434:KI65434 TX65434:UE65434 ADT65434:AEA65434 ANP65434:ANW65434 AXL65434:AXS65434 BHH65434:BHO65434 BRD65434:BRK65434 CAZ65434:CBG65434 CKV65434:CLC65434 CUR65434:CUY65434 DEN65434:DEU65434 DOJ65434:DOQ65434 DYF65434:DYM65434 EIB65434:EII65434 ERX65434:ESE65434 FBT65434:FCA65434 FLP65434:FLW65434 FVL65434:FVS65434 GFH65434:GFO65434 GPD65434:GPK65434 GYZ65434:GZG65434 HIV65434:HJC65434 HSR65434:HSY65434 ICN65434:ICU65434 IMJ65434:IMQ65434 IWF65434:IWM65434 JGB65434:JGI65434 JPX65434:JQE65434 JZT65434:KAA65434 KJP65434:KJW65434 KTL65434:KTS65434 LDH65434:LDO65434 LND65434:LNK65434 LWZ65434:LXG65434 MGV65434:MHC65434 MQR65434:MQY65434 NAN65434:NAU65434 NKJ65434:NKQ65434 NUF65434:NUM65434 OEB65434:OEI65434 ONX65434:OOE65434 OXT65434:OYA65434 PHP65434:PHW65434 PRL65434:PRS65434 QBH65434:QBO65434 QLD65434:QLK65434 QUZ65434:QVG65434 REV65434:RFC65434 ROR65434:ROY65434 RYN65434:RYU65434 SIJ65434:SIQ65434 SSF65434:SSM65434 TCB65434:TCI65434 TLX65434:TME65434 TVT65434:TWA65434 UFP65434:UFW65434 UPL65434:UPS65434 UZH65434:UZO65434 VJD65434:VJK65434 VSZ65434:VTG65434 WCV65434:WDC65434 WMR65434:WMY65434 WWN65434:WWU65434 AF130970:AM130970 KB130970:KI130970 TX130970:UE130970 ADT130970:AEA130970 ANP130970:ANW130970 AXL130970:AXS130970 BHH130970:BHO130970 BRD130970:BRK130970 CAZ130970:CBG130970 CKV130970:CLC130970 CUR130970:CUY130970 DEN130970:DEU130970 DOJ130970:DOQ130970 DYF130970:DYM130970 EIB130970:EII130970 ERX130970:ESE130970 FBT130970:FCA130970 FLP130970:FLW130970 FVL130970:FVS130970 GFH130970:GFO130970 GPD130970:GPK130970 GYZ130970:GZG130970 HIV130970:HJC130970 HSR130970:HSY130970 ICN130970:ICU130970 IMJ130970:IMQ130970 IWF130970:IWM130970 JGB130970:JGI130970 JPX130970:JQE130970 JZT130970:KAA130970 KJP130970:KJW130970 KTL130970:KTS130970 LDH130970:LDO130970 LND130970:LNK130970 LWZ130970:LXG130970 MGV130970:MHC130970 MQR130970:MQY130970 NAN130970:NAU130970 NKJ130970:NKQ130970 NUF130970:NUM130970 OEB130970:OEI130970 ONX130970:OOE130970 OXT130970:OYA130970 PHP130970:PHW130970 PRL130970:PRS130970 QBH130970:QBO130970 QLD130970:QLK130970 QUZ130970:QVG130970 REV130970:RFC130970 ROR130970:ROY130970 RYN130970:RYU130970 SIJ130970:SIQ130970 SSF130970:SSM130970 TCB130970:TCI130970 TLX130970:TME130970 TVT130970:TWA130970 UFP130970:UFW130970 UPL130970:UPS130970 UZH130970:UZO130970 VJD130970:VJK130970 VSZ130970:VTG130970 WCV130970:WDC130970 WMR130970:WMY130970 WWN130970:WWU130970 AF196506:AM196506 KB196506:KI196506 TX196506:UE196506 ADT196506:AEA196506 ANP196506:ANW196506 AXL196506:AXS196506 BHH196506:BHO196506 BRD196506:BRK196506 CAZ196506:CBG196506 CKV196506:CLC196506 CUR196506:CUY196506 DEN196506:DEU196506 DOJ196506:DOQ196506 DYF196506:DYM196506 EIB196506:EII196506 ERX196506:ESE196506 FBT196506:FCA196506 FLP196506:FLW196506 FVL196506:FVS196506 GFH196506:GFO196506 GPD196506:GPK196506 GYZ196506:GZG196506 HIV196506:HJC196506 HSR196506:HSY196506 ICN196506:ICU196506 IMJ196506:IMQ196506 IWF196506:IWM196506 JGB196506:JGI196506 JPX196506:JQE196506 JZT196506:KAA196506 KJP196506:KJW196506 KTL196506:KTS196506 LDH196506:LDO196506 LND196506:LNK196506 LWZ196506:LXG196506 MGV196506:MHC196506 MQR196506:MQY196506 NAN196506:NAU196506 NKJ196506:NKQ196506 NUF196506:NUM196506 OEB196506:OEI196506 ONX196506:OOE196506 OXT196506:OYA196506 PHP196506:PHW196506 PRL196506:PRS196506 QBH196506:QBO196506 QLD196506:QLK196506 QUZ196506:QVG196506 REV196506:RFC196506 ROR196506:ROY196506 RYN196506:RYU196506 SIJ196506:SIQ196506 SSF196506:SSM196506 TCB196506:TCI196506 TLX196506:TME196506 TVT196506:TWA196506 UFP196506:UFW196506 UPL196506:UPS196506 UZH196506:UZO196506 VJD196506:VJK196506 VSZ196506:VTG196506 WCV196506:WDC196506 WMR196506:WMY196506 WWN196506:WWU196506 AF262042:AM262042 KB262042:KI262042 TX262042:UE262042 ADT262042:AEA262042 ANP262042:ANW262042 AXL262042:AXS262042 BHH262042:BHO262042 BRD262042:BRK262042 CAZ262042:CBG262042 CKV262042:CLC262042 CUR262042:CUY262042 DEN262042:DEU262042 DOJ262042:DOQ262042 DYF262042:DYM262042 EIB262042:EII262042 ERX262042:ESE262042 FBT262042:FCA262042 FLP262042:FLW262042 FVL262042:FVS262042 GFH262042:GFO262042 GPD262042:GPK262042 GYZ262042:GZG262042 HIV262042:HJC262042 HSR262042:HSY262042 ICN262042:ICU262042 IMJ262042:IMQ262042 IWF262042:IWM262042 JGB262042:JGI262042 JPX262042:JQE262042 JZT262042:KAA262042 KJP262042:KJW262042 KTL262042:KTS262042 LDH262042:LDO262042 LND262042:LNK262042 LWZ262042:LXG262042 MGV262042:MHC262042 MQR262042:MQY262042 NAN262042:NAU262042 NKJ262042:NKQ262042 NUF262042:NUM262042 OEB262042:OEI262042 ONX262042:OOE262042 OXT262042:OYA262042 PHP262042:PHW262042 PRL262042:PRS262042 QBH262042:QBO262042 QLD262042:QLK262042 QUZ262042:QVG262042 REV262042:RFC262042 ROR262042:ROY262042 RYN262042:RYU262042 SIJ262042:SIQ262042 SSF262042:SSM262042 TCB262042:TCI262042 TLX262042:TME262042 TVT262042:TWA262042 UFP262042:UFW262042 UPL262042:UPS262042 UZH262042:UZO262042 VJD262042:VJK262042 VSZ262042:VTG262042 WCV262042:WDC262042 WMR262042:WMY262042 WWN262042:WWU262042 AF327578:AM327578 KB327578:KI327578 TX327578:UE327578 ADT327578:AEA327578 ANP327578:ANW327578 AXL327578:AXS327578 BHH327578:BHO327578 BRD327578:BRK327578 CAZ327578:CBG327578 CKV327578:CLC327578 CUR327578:CUY327578 DEN327578:DEU327578 DOJ327578:DOQ327578 DYF327578:DYM327578 EIB327578:EII327578 ERX327578:ESE327578 FBT327578:FCA327578 FLP327578:FLW327578 FVL327578:FVS327578 GFH327578:GFO327578 GPD327578:GPK327578 GYZ327578:GZG327578 HIV327578:HJC327578 HSR327578:HSY327578 ICN327578:ICU327578 IMJ327578:IMQ327578 IWF327578:IWM327578 JGB327578:JGI327578 JPX327578:JQE327578 JZT327578:KAA327578 KJP327578:KJW327578 KTL327578:KTS327578 LDH327578:LDO327578 LND327578:LNK327578 LWZ327578:LXG327578 MGV327578:MHC327578 MQR327578:MQY327578 NAN327578:NAU327578 NKJ327578:NKQ327578 NUF327578:NUM327578 OEB327578:OEI327578 ONX327578:OOE327578 OXT327578:OYA327578 PHP327578:PHW327578 PRL327578:PRS327578 QBH327578:QBO327578 QLD327578:QLK327578 QUZ327578:QVG327578 REV327578:RFC327578 ROR327578:ROY327578 RYN327578:RYU327578 SIJ327578:SIQ327578 SSF327578:SSM327578 TCB327578:TCI327578 TLX327578:TME327578 TVT327578:TWA327578 UFP327578:UFW327578 UPL327578:UPS327578 UZH327578:UZO327578 VJD327578:VJK327578 VSZ327578:VTG327578 WCV327578:WDC327578 WMR327578:WMY327578 WWN327578:WWU327578 AF393114:AM393114 KB393114:KI393114 TX393114:UE393114 ADT393114:AEA393114 ANP393114:ANW393114 AXL393114:AXS393114 BHH393114:BHO393114 BRD393114:BRK393114 CAZ393114:CBG393114 CKV393114:CLC393114 CUR393114:CUY393114 DEN393114:DEU393114 DOJ393114:DOQ393114 DYF393114:DYM393114 EIB393114:EII393114 ERX393114:ESE393114 FBT393114:FCA393114 FLP393114:FLW393114 FVL393114:FVS393114 GFH393114:GFO393114 GPD393114:GPK393114 GYZ393114:GZG393114 HIV393114:HJC393114 HSR393114:HSY393114 ICN393114:ICU393114 IMJ393114:IMQ393114 IWF393114:IWM393114 JGB393114:JGI393114 JPX393114:JQE393114 JZT393114:KAA393114 KJP393114:KJW393114 KTL393114:KTS393114 LDH393114:LDO393114 LND393114:LNK393114 LWZ393114:LXG393114 MGV393114:MHC393114 MQR393114:MQY393114 NAN393114:NAU393114 NKJ393114:NKQ393114 NUF393114:NUM393114 OEB393114:OEI393114 ONX393114:OOE393114 OXT393114:OYA393114 PHP393114:PHW393114 PRL393114:PRS393114 QBH393114:QBO393114 QLD393114:QLK393114 QUZ393114:QVG393114 REV393114:RFC393114 ROR393114:ROY393114 RYN393114:RYU393114 SIJ393114:SIQ393114 SSF393114:SSM393114 TCB393114:TCI393114 TLX393114:TME393114 TVT393114:TWA393114 UFP393114:UFW393114 UPL393114:UPS393114 UZH393114:UZO393114 VJD393114:VJK393114 VSZ393114:VTG393114 WCV393114:WDC393114 WMR393114:WMY393114 WWN393114:WWU393114 AF458650:AM458650 KB458650:KI458650 TX458650:UE458650 ADT458650:AEA458650 ANP458650:ANW458650 AXL458650:AXS458650 BHH458650:BHO458650 BRD458650:BRK458650 CAZ458650:CBG458650 CKV458650:CLC458650 CUR458650:CUY458650 DEN458650:DEU458650 DOJ458650:DOQ458650 DYF458650:DYM458650 EIB458650:EII458650 ERX458650:ESE458650 FBT458650:FCA458650 FLP458650:FLW458650 FVL458650:FVS458650 GFH458650:GFO458650 GPD458650:GPK458650 GYZ458650:GZG458650 HIV458650:HJC458650 HSR458650:HSY458650 ICN458650:ICU458650 IMJ458650:IMQ458650 IWF458650:IWM458650 JGB458650:JGI458650 JPX458650:JQE458650 JZT458650:KAA458650 KJP458650:KJW458650 KTL458650:KTS458650 LDH458650:LDO458650 LND458650:LNK458650 LWZ458650:LXG458650 MGV458650:MHC458650 MQR458650:MQY458650 NAN458650:NAU458650 NKJ458650:NKQ458650 NUF458650:NUM458650 OEB458650:OEI458650 ONX458650:OOE458650 OXT458650:OYA458650 PHP458650:PHW458650 PRL458650:PRS458650 QBH458650:QBO458650 QLD458650:QLK458650 QUZ458650:QVG458650 REV458650:RFC458650 ROR458650:ROY458650 RYN458650:RYU458650 SIJ458650:SIQ458650 SSF458650:SSM458650 TCB458650:TCI458650 TLX458650:TME458650 TVT458650:TWA458650 UFP458650:UFW458650 UPL458650:UPS458650 UZH458650:UZO458650 VJD458650:VJK458650 VSZ458650:VTG458650 WCV458650:WDC458650 WMR458650:WMY458650 WWN458650:WWU458650 AF524186:AM524186 KB524186:KI524186 TX524186:UE524186 ADT524186:AEA524186 ANP524186:ANW524186 AXL524186:AXS524186 BHH524186:BHO524186 BRD524186:BRK524186 CAZ524186:CBG524186 CKV524186:CLC524186 CUR524186:CUY524186 DEN524186:DEU524186 DOJ524186:DOQ524186 DYF524186:DYM524186 EIB524186:EII524186 ERX524186:ESE524186 FBT524186:FCA524186 FLP524186:FLW524186 FVL524186:FVS524186 GFH524186:GFO524186 GPD524186:GPK524186 GYZ524186:GZG524186 HIV524186:HJC524186 HSR524186:HSY524186 ICN524186:ICU524186 IMJ524186:IMQ524186 IWF524186:IWM524186 JGB524186:JGI524186 JPX524186:JQE524186 JZT524186:KAA524186 KJP524186:KJW524186 KTL524186:KTS524186 LDH524186:LDO524186 LND524186:LNK524186 LWZ524186:LXG524186 MGV524186:MHC524186 MQR524186:MQY524186 NAN524186:NAU524186 NKJ524186:NKQ524186 NUF524186:NUM524186 OEB524186:OEI524186 ONX524186:OOE524186 OXT524186:OYA524186 PHP524186:PHW524186 PRL524186:PRS524186 QBH524186:QBO524186 QLD524186:QLK524186 QUZ524186:QVG524186 REV524186:RFC524186 ROR524186:ROY524186 RYN524186:RYU524186 SIJ524186:SIQ524186 SSF524186:SSM524186 TCB524186:TCI524186 TLX524186:TME524186 TVT524186:TWA524186 UFP524186:UFW524186 UPL524186:UPS524186 UZH524186:UZO524186 VJD524186:VJK524186 VSZ524186:VTG524186 WCV524186:WDC524186 WMR524186:WMY524186 WWN524186:WWU524186 AF589722:AM589722 KB589722:KI589722 TX589722:UE589722 ADT589722:AEA589722 ANP589722:ANW589722 AXL589722:AXS589722 BHH589722:BHO589722 BRD589722:BRK589722 CAZ589722:CBG589722 CKV589722:CLC589722 CUR589722:CUY589722 DEN589722:DEU589722 DOJ589722:DOQ589722 DYF589722:DYM589722 EIB589722:EII589722 ERX589722:ESE589722 FBT589722:FCA589722 FLP589722:FLW589722 FVL589722:FVS589722 GFH589722:GFO589722 GPD589722:GPK589722 GYZ589722:GZG589722 HIV589722:HJC589722 HSR589722:HSY589722 ICN589722:ICU589722 IMJ589722:IMQ589722 IWF589722:IWM589722 JGB589722:JGI589722 JPX589722:JQE589722 JZT589722:KAA589722 KJP589722:KJW589722 KTL589722:KTS589722 LDH589722:LDO589722 LND589722:LNK589722 LWZ589722:LXG589722 MGV589722:MHC589722 MQR589722:MQY589722 NAN589722:NAU589722 NKJ589722:NKQ589722 NUF589722:NUM589722 OEB589722:OEI589722 ONX589722:OOE589722 OXT589722:OYA589722 PHP589722:PHW589722 PRL589722:PRS589722 QBH589722:QBO589722 QLD589722:QLK589722 QUZ589722:QVG589722 REV589722:RFC589722 ROR589722:ROY589722 RYN589722:RYU589722 SIJ589722:SIQ589722 SSF589722:SSM589722 TCB589722:TCI589722 TLX589722:TME589722 TVT589722:TWA589722 UFP589722:UFW589722 UPL589722:UPS589722 UZH589722:UZO589722 VJD589722:VJK589722 VSZ589722:VTG589722 WCV589722:WDC589722 WMR589722:WMY589722 WWN589722:WWU589722 AF655258:AM655258 KB655258:KI655258 TX655258:UE655258 ADT655258:AEA655258 ANP655258:ANW655258 AXL655258:AXS655258 BHH655258:BHO655258 BRD655258:BRK655258 CAZ655258:CBG655258 CKV655258:CLC655258 CUR655258:CUY655258 DEN655258:DEU655258 DOJ655258:DOQ655258 DYF655258:DYM655258 EIB655258:EII655258 ERX655258:ESE655258 FBT655258:FCA655258 FLP655258:FLW655258 FVL655258:FVS655258 GFH655258:GFO655258 GPD655258:GPK655258 GYZ655258:GZG655258 HIV655258:HJC655258 HSR655258:HSY655258 ICN655258:ICU655258 IMJ655258:IMQ655258 IWF655258:IWM655258 JGB655258:JGI655258 JPX655258:JQE655258 JZT655258:KAA655258 KJP655258:KJW655258 KTL655258:KTS655258 LDH655258:LDO655258 LND655258:LNK655258 LWZ655258:LXG655258 MGV655258:MHC655258 MQR655258:MQY655258 NAN655258:NAU655258 NKJ655258:NKQ655258 NUF655258:NUM655258 OEB655258:OEI655258 ONX655258:OOE655258 OXT655258:OYA655258 PHP655258:PHW655258 PRL655258:PRS655258 QBH655258:QBO655258 QLD655258:QLK655258 QUZ655258:QVG655258 REV655258:RFC655258 ROR655258:ROY655258 RYN655258:RYU655258 SIJ655258:SIQ655258 SSF655258:SSM655258 TCB655258:TCI655258 TLX655258:TME655258 TVT655258:TWA655258 UFP655258:UFW655258 UPL655258:UPS655258 UZH655258:UZO655258 VJD655258:VJK655258 VSZ655258:VTG655258 WCV655258:WDC655258 WMR655258:WMY655258 WWN655258:WWU655258 AF720794:AM720794 KB720794:KI720794 TX720794:UE720794 ADT720794:AEA720794 ANP720794:ANW720794 AXL720794:AXS720794 BHH720794:BHO720794 BRD720794:BRK720794 CAZ720794:CBG720794 CKV720794:CLC720794 CUR720794:CUY720794 DEN720794:DEU720794 DOJ720794:DOQ720794 DYF720794:DYM720794 EIB720794:EII720794 ERX720794:ESE720794 FBT720794:FCA720794 FLP720794:FLW720794 FVL720794:FVS720794 GFH720794:GFO720794 GPD720794:GPK720794 GYZ720794:GZG720794 HIV720794:HJC720794 HSR720794:HSY720794 ICN720794:ICU720794 IMJ720794:IMQ720794 IWF720794:IWM720794 JGB720794:JGI720794 JPX720794:JQE720794 JZT720794:KAA720794 KJP720794:KJW720794 KTL720794:KTS720794 LDH720794:LDO720794 LND720794:LNK720794 LWZ720794:LXG720794 MGV720794:MHC720794 MQR720794:MQY720794 NAN720794:NAU720794 NKJ720794:NKQ720794 NUF720794:NUM720794 OEB720794:OEI720794 ONX720794:OOE720794 OXT720794:OYA720794 PHP720794:PHW720794 PRL720794:PRS720794 QBH720794:QBO720794 QLD720794:QLK720794 QUZ720794:QVG720794 REV720794:RFC720794 ROR720794:ROY720794 RYN720794:RYU720794 SIJ720794:SIQ720794 SSF720794:SSM720794 TCB720794:TCI720794 TLX720794:TME720794 TVT720794:TWA720794 UFP720794:UFW720794 UPL720794:UPS720794 UZH720794:UZO720794 VJD720794:VJK720794 VSZ720794:VTG720794 WCV720794:WDC720794 WMR720794:WMY720794 WWN720794:WWU720794 AF786330:AM786330 KB786330:KI786330 TX786330:UE786330 ADT786330:AEA786330 ANP786330:ANW786330 AXL786330:AXS786330 BHH786330:BHO786330 BRD786330:BRK786330 CAZ786330:CBG786330 CKV786330:CLC786330 CUR786330:CUY786330 DEN786330:DEU786330 DOJ786330:DOQ786330 DYF786330:DYM786330 EIB786330:EII786330 ERX786330:ESE786330 FBT786330:FCA786330 FLP786330:FLW786330 FVL786330:FVS786330 GFH786330:GFO786330 GPD786330:GPK786330 GYZ786330:GZG786330 HIV786330:HJC786330 HSR786330:HSY786330 ICN786330:ICU786330 IMJ786330:IMQ786330 IWF786330:IWM786330 JGB786330:JGI786330 JPX786330:JQE786330 JZT786330:KAA786330 KJP786330:KJW786330 KTL786330:KTS786330 LDH786330:LDO786330 LND786330:LNK786330 LWZ786330:LXG786330 MGV786330:MHC786330 MQR786330:MQY786330 NAN786330:NAU786330 NKJ786330:NKQ786330 NUF786330:NUM786330 OEB786330:OEI786330 ONX786330:OOE786330 OXT786330:OYA786330 PHP786330:PHW786330 PRL786330:PRS786330 QBH786330:QBO786330 QLD786330:QLK786330 QUZ786330:QVG786330 REV786330:RFC786330 ROR786330:ROY786330 RYN786330:RYU786330 SIJ786330:SIQ786330 SSF786330:SSM786330 TCB786330:TCI786330 TLX786330:TME786330 TVT786330:TWA786330 UFP786330:UFW786330 UPL786330:UPS786330 UZH786330:UZO786330 VJD786330:VJK786330 VSZ786330:VTG786330 WCV786330:WDC786330 WMR786330:WMY786330 WWN786330:WWU786330 AF851866:AM851866 KB851866:KI851866 TX851866:UE851866 ADT851866:AEA851866 ANP851866:ANW851866 AXL851866:AXS851866 BHH851866:BHO851866 BRD851866:BRK851866 CAZ851866:CBG851866 CKV851866:CLC851866 CUR851866:CUY851866 DEN851866:DEU851866 DOJ851866:DOQ851866 DYF851866:DYM851866 EIB851866:EII851866 ERX851866:ESE851866 FBT851866:FCA851866 FLP851866:FLW851866 FVL851866:FVS851866 GFH851866:GFO851866 GPD851866:GPK851866 GYZ851866:GZG851866 HIV851866:HJC851866 HSR851866:HSY851866 ICN851866:ICU851866 IMJ851866:IMQ851866 IWF851866:IWM851866 JGB851866:JGI851866 JPX851866:JQE851866 JZT851866:KAA851866 KJP851866:KJW851866 KTL851866:KTS851866 LDH851866:LDO851866 LND851866:LNK851866 LWZ851866:LXG851866 MGV851866:MHC851866 MQR851866:MQY851866 NAN851866:NAU851866 NKJ851866:NKQ851866 NUF851866:NUM851866 OEB851866:OEI851866 ONX851866:OOE851866 OXT851866:OYA851866 PHP851866:PHW851866 PRL851866:PRS851866 QBH851866:QBO851866 QLD851866:QLK851866 QUZ851866:QVG851866 REV851866:RFC851866 ROR851866:ROY851866 RYN851866:RYU851866 SIJ851866:SIQ851866 SSF851866:SSM851866 TCB851866:TCI851866 TLX851866:TME851866 TVT851866:TWA851866 UFP851866:UFW851866 UPL851866:UPS851866 UZH851866:UZO851866 VJD851866:VJK851866 VSZ851866:VTG851866 WCV851866:WDC851866 WMR851866:WMY851866 WWN851866:WWU851866 AF917402:AM917402 KB917402:KI917402 TX917402:UE917402 ADT917402:AEA917402 ANP917402:ANW917402 AXL917402:AXS917402 BHH917402:BHO917402 BRD917402:BRK917402 CAZ917402:CBG917402 CKV917402:CLC917402 CUR917402:CUY917402 DEN917402:DEU917402 DOJ917402:DOQ917402 DYF917402:DYM917402 EIB917402:EII917402 ERX917402:ESE917402 FBT917402:FCA917402 FLP917402:FLW917402 FVL917402:FVS917402 GFH917402:GFO917402 GPD917402:GPK917402 GYZ917402:GZG917402 HIV917402:HJC917402 HSR917402:HSY917402 ICN917402:ICU917402 IMJ917402:IMQ917402 IWF917402:IWM917402 JGB917402:JGI917402 JPX917402:JQE917402 JZT917402:KAA917402 KJP917402:KJW917402 KTL917402:KTS917402 LDH917402:LDO917402 LND917402:LNK917402 LWZ917402:LXG917402 MGV917402:MHC917402 MQR917402:MQY917402 NAN917402:NAU917402 NKJ917402:NKQ917402 NUF917402:NUM917402 OEB917402:OEI917402 ONX917402:OOE917402 OXT917402:OYA917402 PHP917402:PHW917402 PRL917402:PRS917402 QBH917402:QBO917402 QLD917402:QLK917402 QUZ917402:QVG917402 REV917402:RFC917402 ROR917402:ROY917402 RYN917402:RYU917402 SIJ917402:SIQ917402 SSF917402:SSM917402 TCB917402:TCI917402 TLX917402:TME917402 TVT917402:TWA917402 UFP917402:UFW917402 UPL917402:UPS917402 UZH917402:UZO917402 VJD917402:VJK917402 VSZ917402:VTG917402 WCV917402:WDC917402 WMR917402:WMY917402 WWN917402:WWU917402 AF982938:AM982938 KB982938:KI982938 TX982938:UE982938 ADT982938:AEA982938 ANP982938:ANW982938 AXL982938:AXS982938 BHH982938:BHO982938 BRD982938:BRK982938 CAZ982938:CBG982938 CKV982938:CLC982938 CUR982938:CUY982938 DEN982938:DEU982938 DOJ982938:DOQ982938 DYF982938:DYM982938 EIB982938:EII982938 ERX982938:ESE982938 FBT982938:FCA982938 FLP982938:FLW982938 FVL982938:FVS982938 GFH982938:GFO982938 GPD982938:GPK982938 GYZ982938:GZG982938 HIV982938:HJC982938 HSR982938:HSY982938 ICN982938:ICU982938 IMJ982938:IMQ982938 IWF982938:IWM982938 JGB982938:JGI982938 JPX982938:JQE982938 JZT982938:KAA982938 KJP982938:KJW982938 KTL982938:KTS982938 LDH982938:LDO982938 LND982938:LNK982938 LWZ982938:LXG982938 MGV982938:MHC982938 MQR982938:MQY982938 NAN982938:NAU982938 NKJ982938:NKQ982938 NUF982938:NUM982938 OEB982938:OEI982938 ONX982938:OOE982938 OXT982938:OYA982938 PHP982938:PHW982938 PRL982938:PRS982938 QBH982938:QBO982938 QLD982938:QLK982938 QUZ982938:QVG982938 REV982938:RFC982938 ROR982938:ROY982938 RYN982938:RYU982938 SIJ982938:SIQ982938 SSF982938:SSM982938 TCB982938:TCI982938 TLX982938:TME982938 TVT982938:TWA982938 UFP982938:UFW982938 UPL982938:UPS982938 UZH982938:UZO982938 VJD982938:VJK982938 VSZ982938:VTG982938 WCV982938:WDC982938 WMR982938:WMY982938 KB23:KI23 TX23:UE23 ADT23:AEA23 ANP23:ANW23 AXL23:AXS23 BHH23:BHO23 BRD23:BRK23 CAZ23:CBG23 CKV23:CLC23 CUR23:CUY23 DEN23:DEU23 DOJ23:DOQ23 DYF23:DYM23 EIB23:EII23 ERX23:ESE23 FBT23:FCA23 FLP23:FLW23 FVL23:FVS23 GFH23:GFO23 GPD23:GPK23 GYZ23:GZG23 HIV23:HJC23 HSR23:HSY23 ICN23:ICU23 IMJ23:IMQ23 IWF23:IWM23 JGB23:JGI23 JPX23:JQE23 JZT23:KAA23 KJP23:KJW23 KTL23:KTS23 LDH23:LDO23 LND23:LNK23 LWZ23:LXG23 MGV23:MHC23 MQR23:MQY23 NAN23:NAU23 NKJ23:NKQ23 NUF23:NUM23 OEB23:OEI23 ONX23:OOE23 OXT23:OYA23 PHP23:PHW23 PRL23:PRS23 QBH23:QBO23 QLD23:QLK23 QUZ23:QVG23 REV23:RFC23 ROR23:ROY23 RYN23:RYU23 SIJ23:SIQ23 SSF23:SSM23 TCB23:TCI23 TLX23:TME23 TVT23:TWA23 UFP23:UFW23 UPL23:UPS23 UZH23:UZO23 VJD23:VJK23 VSZ23:VTG23 WCV23:WDC23 WMR23:WMY23 WWN23:WWU23">
      <formula1>39083</formula1>
    </dataValidation>
    <dataValidation type="whole" operator="equal" allowBlank="1" showInputMessage="1" showErrorMessage="1" errorTitle="El documento es normal" error="Valor no valido" prompt="El acuerdo remitido está firmado por el Sindico, capturar 1 si se requiere seleccionar esta opción." sqref="WYD982940 BV65436 LR65436 VN65436 AFJ65436 APF65436 AZB65436 BIX65436 BST65436 CCP65436 CML65436 CWH65436 DGD65436 DPZ65436 DZV65436 EJR65436 ETN65436 FDJ65436 FNF65436 FXB65436 GGX65436 GQT65436 HAP65436 HKL65436 HUH65436 IED65436 INZ65436 IXV65436 JHR65436 JRN65436 KBJ65436 KLF65436 KVB65436 LEX65436 LOT65436 LYP65436 MIL65436 MSH65436 NCD65436 NLZ65436 NVV65436 OFR65436 OPN65436 OZJ65436 PJF65436 PTB65436 QCX65436 QMT65436 QWP65436 RGL65436 RQH65436 SAD65436 SJZ65436 STV65436 TDR65436 TNN65436 TXJ65436 UHF65436 URB65436 VAX65436 VKT65436 VUP65436 WEL65436 WOH65436 WYD65436 BV130972 LR130972 VN130972 AFJ130972 APF130972 AZB130972 BIX130972 BST130972 CCP130972 CML130972 CWH130972 DGD130972 DPZ130972 DZV130972 EJR130972 ETN130972 FDJ130972 FNF130972 FXB130972 GGX130972 GQT130972 HAP130972 HKL130972 HUH130972 IED130972 INZ130972 IXV130972 JHR130972 JRN130972 KBJ130972 KLF130972 KVB130972 LEX130972 LOT130972 LYP130972 MIL130972 MSH130972 NCD130972 NLZ130972 NVV130972 OFR130972 OPN130972 OZJ130972 PJF130972 PTB130972 QCX130972 QMT130972 QWP130972 RGL130972 RQH130972 SAD130972 SJZ130972 STV130972 TDR130972 TNN130972 TXJ130972 UHF130972 URB130972 VAX130972 VKT130972 VUP130972 WEL130972 WOH130972 WYD130972 BV196508 LR196508 VN196508 AFJ196508 APF196508 AZB196508 BIX196508 BST196508 CCP196508 CML196508 CWH196508 DGD196508 DPZ196508 DZV196508 EJR196508 ETN196508 FDJ196508 FNF196508 FXB196508 GGX196508 GQT196508 HAP196508 HKL196508 HUH196508 IED196508 INZ196508 IXV196508 JHR196508 JRN196508 KBJ196508 KLF196508 KVB196508 LEX196508 LOT196508 LYP196508 MIL196508 MSH196508 NCD196508 NLZ196508 NVV196508 OFR196508 OPN196508 OZJ196508 PJF196508 PTB196508 QCX196508 QMT196508 QWP196508 RGL196508 RQH196508 SAD196508 SJZ196508 STV196508 TDR196508 TNN196508 TXJ196508 UHF196508 URB196508 VAX196508 VKT196508 VUP196508 WEL196508 WOH196508 WYD196508 BV262044 LR262044 VN262044 AFJ262044 APF262044 AZB262044 BIX262044 BST262044 CCP262044 CML262044 CWH262044 DGD262044 DPZ262044 DZV262044 EJR262044 ETN262044 FDJ262044 FNF262044 FXB262044 GGX262044 GQT262044 HAP262044 HKL262044 HUH262044 IED262044 INZ262044 IXV262044 JHR262044 JRN262044 KBJ262044 KLF262044 KVB262044 LEX262044 LOT262044 LYP262044 MIL262044 MSH262044 NCD262044 NLZ262044 NVV262044 OFR262044 OPN262044 OZJ262044 PJF262044 PTB262044 QCX262044 QMT262044 QWP262044 RGL262044 RQH262044 SAD262044 SJZ262044 STV262044 TDR262044 TNN262044 TXJ262044 UHF262044 URB262044 VAX262044 VKT262044 VUP262044 WEL262044 WOH262044 WYD262044 BV327580 LR327580 VN327580 AFJ327580 APF327580 AZB327580 BIX327580 BST327580 CCP327580 CML327580 CWH327580 DGD327580 DPZ327580 DZV327580 EJR327580 ETN327580 FDJ327580 FNF327580 FXB327580 GGX327580 GQT327580 HAP327580 HKL327580 HUH327580 IED327580 INZ327580 IXV327580 JHR327580 JRN327580 KBJ327580 KLF327580 KVB327580 LEX327580 LOT327580 LYP327580 MIL327580 MSH327580 NCD327580 NLZ327580 NVV327580 OFR327580 OPN327580 OZJ327580 PJF327580 PTB327580 QCX327580 QMT327580 QWP327580 RGL327580 RQH327580 SAD327580 SJZ327580 STV327580 TDR327580 TNN327580 TXJ327580 UHF327580 URB327580 VAX327580 VKT327580 VUP327580 WEL327580 WOH327580 WYD327580 BV393116 LR393116 VN393116 AFJ393116 APF393116 AZB393116 BIX393116 BST393116 CCP393116 CML393116 CWH393116 DGD393116 DPZ393116 DZV393116 EJR393116 ETN393116 FDJ393116 FNF393116 FXB393116 GGX393116 GQT393116 HAP393116 HKL393116 HUH393116 IED393116 INZ393116 IXV393116 JHR393116 JRN393116 KBJ393116 KLF393116 KVB393116 LEX393116 LOT393116 LYP393116 MIL393116 MSH393116 NCD393116 NLZ393116 NVV393116 OFR393116 OPN393116 OZJ393116 PJF393116 PTB393116 QCX393116 QMT393116 QWP393116 RGL393116 RQH393116 SAD393116 SJZ393116 STV393116 TDR393116 TNN393116 TXJ393116 UHF393116 URB393116 VAX393116 VKT393116 VUP393116 WEL393116 WOH393116 WYD393116 BV458652 LR458652 VN458652 AFJ458652 APF458652 AZB458652 BIX458652 BST458652 CCP458652 CML458652 CWH458652 DGD458652 DPZ458652 DZV458652 EJR458652 ETN458652 FDJ458652 FNF458652 FXB458652 GGX458652 GQT458652 HAP458652 HKL458652 HUH458652 IED458652 INZ458652 IXV458652 JHR458652 JRN458652 KBJ458652 KLF458652 KVB458652 LEX458652 LOT458652 LYP458652 MIL458652 MSH458652 NCD458652 NLZ458652 NVV458652 OFR458652 OPN458652 OZJ458652 PJF458652 PTB458652 QCX458652 QMT458652 QWP458652 RGL458652 RQH458652 SAD458652 SJZ458652 STV458652 TDR458652 TNN458652 TXJ458652 UHF458652 URB458652 VAX458652 VKT458652 VUP458652 WEL458652 WOH458652 WYD458652 BV524188 LR524188 VN524188 AFJ524188 APF524188 AZB524188 BIX524188 BST524188 CCP524188 CML524188 CWH524188 DGD524188 DPZ524188 DZV524188 EJR524188 ETN524188 FDJ524188 FNF524188 FXB524188 GGX524188 GQT524188 HAP524188 HKL524188 HUH524188 IED524188 INZ524188 IXV524188 JHR524188 JRN524188 KBJ524188 KLF524188 KVB524188 LEX524188 LOT524188 LYP524188 MIL524188 MSH524188 NCD524188 NLZ524188 NVV524188 OFR524188 OPN524188 OZJ524188 PJF524188 PTB524188 QCX524188 QMT524188 QWP524188 RGL524188 RQH524188 SAD524188 SJZ524188 STV524188 TDR524188 TNN524188 TXJ524188 UHF524188 URB524188 VAX524188 VKT524188 VUP524188 WEL524188 WOH524188 WYD524188 BV589724 LR589724 VN589724 AFJ589724 APF589724 AZB589724 BIX589724 BST589724 CCP589724 CML589724 CWH589724 DGD589724 DPZ589724 DZV589724 EJR589724 ETN589724 FDJ589724 FNF589724 FXB589724 GGX589724 GQT589724 HAP589724 HKL589724 HUH589724 IED589724 INZ589724 IXV589724 JHR589724 JRN589724 KBJ589724 KLF589724 KVB589724 LEX589724 LOT589724 LYP589724 MIL589724 MSH589724 NCD589724 NLZ589724 NVV589724 OFR589724 OPN589724 OZJ589724 PJF589724 PTB589724 QCX589724 QMT589724 QWP589724 RGL589724 RQH589724 SAD589724 SJZ589724 STV589724 TDR589724 TNN589724 TXJ589724 UHF589724 URB589724 VAX589724 VKT589724 VUP589724 WEL589724 WOH589724 WYD589724 BV655260 LR655260 VN655260 AFJ655260 APF655260 AZB655260 BIX655260 BST655260 CCP655260 CML655260 CWH655260 DGD655260 DPZ655260 DZV655260 EJR655260 ETN655260 FDJ655260 FNF655260 FXB655260 GGX655260 GQT655260 HAP655260 HKL655260 HUH655260 IED655260 INZ655260 IXV655260 JHR655260 JRN655260 KBJ655260 KLF655260 KVB655260 LEX655260 LOT655260 LYP655260 MIL655260 MSH655260 NCD655260 NLZ655260 NVV655260 OFR655260 OPN655260 OZJ655260 PJF655260 PTB655260 QCX655260 QMT655260 QWP655260 RGL655260 RQH655260 SAD655260 SJZ655260 STV655260 TDR655260 TNN655260 TXJ655260 UHF655260 URB655260 VAX655260 VKT655260 VUP655260 WEL655260 WOH655260 WYD655260 BV720796 LR720796 VN720796 AFJ720796 APF720796 AZB720796 BIX720796 BST720796 CCP720796 CML720796 CWH720796 DGD720796 DPZ720796 DZV720796 EJR720796 ETN720796 FDJ720796 FNF720796 FXB720796 GGX720796 GQT720796 HAP720796 HKL720796 HUH720796 IED720796 INZ720796 IXV720796 JHR720796 JRN720796 KBJ720796 KLF720796 KVB720796 LEX720796 LOT720796 LYP720796 MIL720796 MSH720796 NCD720796 NLZ720796 NVV720796 OFR720796 OPN720796 OZJ720796 PJF720796 PTB720796 QCX720796 QMT720796 QWP720796 RGL720796 RQH720796 SAD720796 SJZ720796 STV720796 TDR720796 TNN720796 TXJ720796 UHF720796 URB720796 VAX720796 VKT720796 VUP720796 WEL720796 WOH720796 WYD720796 BV786332 LR786332 VN786332 AFJ786332 APF786332 AZB786332 BIX786332 BST786332 CCP786332 CML786332 CWH786332 DGD786332 DPZ786332 DZV786332 EJR786332 ETN786332 FDJ786332 FNF786332 FXB786332 GGX786332 GQT786332 HAP786332 HKL786332 HUH786332 IED786332 INZ786332 IXV786332 JHR786332 JRN786332 KBJ786332 KLF786332 KVB786332 LEX786332 LOT786332 LYP786332 MIL786332 MSH786332 NCD786332 NLZ786332 NVV786332 OFR786332 OPN786332 OZJ786332 PJF786332 PTB786332 QCX786332 QMT786332 QWP786332 RGL786332 RQH786332 SAD786332 SJZ786332 STV786332 TDR786332 TNN786332 TXJ786332 UHF786332 URB786332 VAX786332 VKT786332 VUP786332 WEL786332 WOH786332 WYD786332 BV851868 LR851868 VN851868 AFJ851868 APF851868 AZB851868 BIX851868 BST851868 CCP851868 CML851868 CWH851868 DGD851868 DPZ851868 DZV851868 EJR851868 ETN851868 FDJ851868 FNF851868 FXB851868 GGX851868 GQT851868 HAP851868 HKL851868 HUH851868 IED851868 INZ851868 IXV851868 JHR851868 JRN851868 KBJ851868 KLF851868 KVB851868 LEX851868 LOT851868 LYP851868 MIL851868 MSH851868 NCD851868 NLZ851868 NVV851868 OFR851868 OPN851868 OZJ851868 PJF851868 PTB851868 QCX851868 QMT851868 QWP851868 RGL851868 RQH851868 SAD851868 SJZ851868 STV851868 TDR851868 TNN851868 TXJ851868 UHF851868 URB851868 VAX851868 VKT851868 VUP851868 WEL851868 WOH851868 WYD851868 BV917404 LR917404 VN917404 AFJ917404 APF917404 AZB917404 BIX917404 BST917404 CCP917404 CML917404 CWH917404 DGD917404 DPZ917404 DZV917404 EJR917404 ETN917404 FDJ917404 FNF917404 FXB917404 GGX917404 GQT917404 HAP917404 HKL917404 HUH917404 IED917404 INZ917404 IXV917404 JHR917404 JRN917404 KBJ917404 KLF917404 KVB917404 LEX917404 LOT917404 LYP917404 MIL917404 MSH917404 NCD917404 NLZ917404 NVV917404 OFR917404 OPN917404 OZJ917404 PJF917404 PTB917404 QCX917404 QMT917404 QWP917404 RGL917404 RQH917404 SAD917404 SJZ917404 STV917404 TDR917404 TNN917404 TXJ917404 UHF917404 URB917404 VAX917404 VKT917404 VUP917404 WEL917404 WOH917404 WYD917404 BV982940 LR982940 VN982940 AFJ982940 APF982940 AZB982940 BIX982940 BST982940 CCP982940 CML982940 CWH982940 DGD982940 DPZ982940 DZV982940 EJR982940 ETN982940 FDJ982940 FNF982940 FXB982940 GGX982940 GQT982940 HAP982940 HKL982940 HUH982940 IED982940 INZ982940 IXV982940 JHR982940 JRN982940 KBJ982940 KLF982940 KVB982940 LEX982940 LOT982940 LYP982940 MIL982940 MSH982940 NCD982940 NLZ982940 NVV982940 OFR982940 OPN982940 OZJ982940 PJF982940 PTB982940 QCX982940 QMT982940 QWP982940 RGL982940 RQH982940 SAD982940 SJZ982940 STV982940 TDR982940 TNN982940 TXJ982940 UHF982940 URB982940 VAX982940 VKT982940 VUP982940 WEL982940 WOH982940 LR25 VN25 AFJ25 APF25 AZB25 BIX25 BST25 CCP25 CML25 CWH25 DGD25 DPZ25 DZV25 EJR25 ETN25 FDJ25 FNF25 FXB25 GGX25 GQT25 HAP25 HKL25 HUH25 IED25 INZ25 IXV25 JHR25 JRN25 KBJ25 KLF25 KVB25 LEX25 LOT25 LYP25 MIL25 MSH25 NCD25 NLZ25 NVV25 OFR25 OPN25 OZJ25 PJF25 PTB25 QCX25 QMT25 QWP25 RGL25 RQH25 SAD25 SJZ25 STV25 TDR25 TNN25 TXJ25 UHF25 URB25 VAX25 VKT25 VUP25 WEL25 WOH25 WYD25">
      <formula1>1</formula1>
    </dataValidation>
    <dataValidation type="whole" operator="equal" allowBlank="1" showInputMessage="1" showErrorMessage="1" errorTitle="El documento es normal" error="Valor no valido" prompt="El acuerdo remitido está firmado por el Secretario General, capturar 1 si se requiere seleccionar esta opción." sqref="WYD982938 BV65434 LR65434 VN65434 AFJ65434 APF65434 AZB65434 BIX65434 BST65434 CCP65434 CML65434 CWH65434 DGD65434 DPZ65434 DZV65434 EJR65434 ETN65434 FDJ65434 FNF65434 FXB65434 GGX65434 GQT65434 HAP65434 HKL65434 HUH65434 IED65434 INZ65434 IXV65434 JHR65434 JRN65434 KBJ65434 KLF65434 KVB65434 LEX65434 LOT65434 LYP65434 MIL65434 MSH65434 NCD65434 NLZ65434 NVV65434 OFR65434 OPN65434 OZJ65434 PJF65434 PTB65434 QCX65434 QMT65434 QWP65434 RGL65434 RQH65434 SAD65434 SJZ65434 STV65434 TDR65434 TNN65434 TXJ65434 UHF65434 URB65434 VAX65434 VKT65434 VUP65434 WEL65434 WOH65434 WYD65434 BV130970 LR130970 VN130970 AFJ130970 APF130970 AZB130970 BIX130970 BST130970 CCP130970 CML130970 CWH130970 DGD130970 DPZ130970 DZV130970 EJR130970 ETN130970 FDJ130970 FNF130970 FXB130970 GGX130970 GQT130970 HAP130970 HKL130970 HUH130970 IED130970 INZ130970 IXV130970 JHR130970 JRN130970 KBJ130970 KLF130970 KVB130970 LEX130970 LOT130970 LYP130970 MIL130970 MSH130970 NCD130970 NLZ130970 NVV130970 OFR130970 OPN130970 OZJ130970 PJF130970 PTB130970 QCX130970 QMT130970 QWP130970 RGL130970 RQH130970 SAD130970 SJZ130970 STV130970 TDR130970 TNN130970 TXJ130970 UHF130970 URB130970 VAX130970 VKT130970 VUP130970 WEL130970 WOH130970 WYD130970 BV196506 LR196506 VN196506 AFJ196506 APF196506 AZB196506 BIX196506 BST196506 CCP196506 CML196506 CWH196506 DGD196506 DPZ196506 DZV196506 EJR196506 ETN196506 FDJ196506 FNF196506 FXB196506 GGX196506 GQT196506 HAP196506 HKL196506 HUH196506 IED196506 INZ196506 IXV196506 JHR196506 JRN196506 KBJ196506 KLF196506 KVB196506 LEX196506 LOT196506 LYP196506 MIL196506 MSH196506 NCD196506 NLZ196506 NVV196506 OFR196506 OPN196506 OZJ196506 PJF196506 PTB196506 QCX196506 QMT196506 QWP196506 RGL196506 RQH196506 SAD196506 SJZ196506 STV196506 TDR196506 TNN196506 TXJ196506 UHF196506 URB196506 VAX196506 VKT196506 VUP196506 WEL196506 WOH196506 WYD196506 BV262042 LR262042 VN262042 AFJ262042 APF262042 AZB262042 BIX262042 BST262042 CCP262042 CML262042 CWH262042 DGD262042 DPZ262042 DZV262042 EJR262042 ETN262042 FDJ262042 FNF262042 FXB262042 GGX262042 GQT262042 HAP262042 HKL262042 HUH262042 IED262042 INZ262042 IXV262042 JHR262042 JRN262042 KBJ262042 KLF262042 KVB262042 LEX262042 LOT262042 LYP262042 MIL262042 MSH262042 NCD262042 NLZ262042 NVV262042 OFR262042 OPN262042 OZJ262042 PJF262042 PTB262042 QCX262042 QMT262042 QWP262042 RGL262042 RQH262042 SAD262042 SJZ262042 STV262042 TDR262042 TNN262042 TXJ262042 UHF262042 URB262042 VAX262042 VKT262042 VUP262042 WEL262042 WOH262042 WYD262042 BV327578 LR327578 VN327578 AFJ327578 APF327578 AZB327578 BIX327578 BST327578 CCP327578 CML327578 CWH327578 DGD327578 DPZ327578 DZV327578 EJR327578 ETN327578 FDJ327578 FNF327578 FXB327578 GGX327578 GQT327578 HAP327578 HKL327578 HUH327578 IED327578 INZ327578 IXV327578 JHR327578 JRN327578 KBJ327578 KLF327578 KVB327578 LEX327578 LOT327578 LYP327578 MIL327578 MSH327578 NCD327578 NLZ327578 NVV327578 OFR327578 OPN327578 OZJ327578 PJF327578 PTB327578 QCX327578 QMT327578 QWP327578 RGL327578 RQH327578 SAD327578 SJZ327578 STV327578 TDR327578 TNN327578 TXJ327578 UHF327578 URB327578 VAX327578 VKT327578 VUP327578 WEL327578 WOH327578 WYD327578 BV393114 LR393114 VN393114 AFJ393114 APF393114 AZB393114 BIX393114 BST393114 CCP393114 CML393114 CWH393114 DGD393114 DPZ393114 DZV393114 EJR393114 ETN393114 FDJ393114 FNF393114 FXB393114 GGX393114 GQT393114 HAP393114 HKL393114 HUH393114 IED393114 INZ393114 IXV393114 JHR393114 JRN393114 KBJ393114 KLF393114 KVB393114 LEX393114 LOT393114 LYP393114 MIL393114 MSH393114 NCD393114 NLZ393114 NVV393114 OFR393114 OPN393114 OZJ393114 PJF393114 PTB393114 QCX393114 QMT393114 QWP393114 RGL393114 RQH393114 SAD393114 SJZ393114 STV393114 TDR393114 TNN393114 TXJ393114 UHF393114 URB393114 VAX393114 VKT393114 VUP393114 WEL393114 WOH393114 WYD393114 BV458650 LR458650 VN458650 AFJ458650 APF458650 AZB458650 BIX458650 BST458650 CCP458650 CML458650 CWH458650 DGD458650 DPZ458650 DZV458650 EJR458650 ETN458650 FDJ458650 FNF458650 FXB458650 GGX458650 GQT458650 HAP458650 HKL458650 HUH458650 IED458650 INZ458650 IXV458650 JHR458650 JRN458650 KBJ458650 KLF458650 KVB458650 LEX458650 LOT458650 LYP458650 MIL458650 MSH458650 NCD458650 NLZ458650 NVV458650 OFR458650 OPN458650 OZJ458650 PJF458650 PTB458650 QCX458650 QMT458650 QWP458650 RGL458650 RQH458650 SAD458650 SJZ458650 STV458650 TDR458650 TNN458650 TXJ458650 UHF458650 URB458650 VAX458650 VKT458650 VUP458650 WEL458650 WOH458650 WYD458650 BV524186 LR524186 VN524186 AFJ524186 APF524186 AZB524186 BIX524186 BST524186 CCP524186 CML524186 CWH524186 DGD524186 DPZ524186 DZV524186 EJR524186 ETN524186 FDJ524186 FNF524186 FXB524186 GGX524186 GQT524186 HAP524186 HKL524186 HUH524186 IED524186 INZ524186 IXV524186 JHR524186 JRN524186 KBJ524186 KLF524186 KVB524186 LEX524186 LOT524186 LYP524186 MIL524186 MSH524186 NCD524186 NLZ524186 NVV524186 OFR524186 OPN524186 OZJ524186 PJF524186 PTB524186 QCX524186 QMT524186 QWP524186 RGL524186 RQH524186 SAD524186 SJZ524186 STV524186 TDR524186 TNN524186 TXJ524186 UHF524186 URB524186 VAX524186 VKT524186 VUP524186 WEL524186 WOH524186 WYD524186 BV589722 LR589722 VN589722 AFJ589722 APF589722 AZB589722 BIX589722 BST589722 CCP589722 CML589722 CWH589722 DGD589722 DPZ589722 DZV589722 EJR589722 ETN589722 FDJ589722 FNF589722 FXB589722 GGX589722 GQT589722 HAP589722 HKL589722 HUH589722 IED589722 INZ589722 IXV589722 JHR589722 JRN589722 KBJ589722 KLF589722 KVB589722 LEX589722 LOT589722 LYP589722 MIL589722 MSH589722 NCD589722 NLZ589722 NVV589722 OFR589722 OPN589722 OZJ589722 PJF589722 PTB589722 QCX589722 QMT589722 QWP589722 RGL589722 RQH589722 SAD589722 SJZ589722 STV589722 TDR589722 TNN589722 TXJ589722 UHF589722 URB589722 VAX589722 VKT589722 VUP589722 WEL589722 WOH589722 WYD589722 BV655258 LR655258 VN655258 AFJ655258 APF655258 AZB655258 BIX655258 BST655258 CCP655258 CML655258 CWH655258 DGD655258 DPZ655258 DZV655258 EJR655258 ETN655258 FDJ655258 FNF655258 FXB655258 GGX655258 GQT655258 HAP655258 HKL655258 HUH655258 IED655258 INZ655258 IXV655258 JHR655258 JRN655258 KBJ655258 KLF655258 KVB655258 LEX655258 LOT655258 LYP655258 MIL655258 MSH655258 NCD655258 NLZ655258 NVV655258 OFR655258 OPN655258 OZJ655258 PJF655258 PTB655258 QCX655258 QMT655258 QWP655258 RGL655258 RQH655258 SAD655258 SJZ655258 STV655258 TDR655258 TNN655258 TXJ655258 UHF655258 URB655258 VAX655258 VKT655258 VUP655258 WEL655258 WOH655258 WYD655258 BV720794 LR720794 VN720794 AFJ720794 APF720794 AZB720794 BIX720794 BST720794 CCP720794 CML720794 CWH720794 DGD720794 DPZ720794 DZV720794 EJR720794 ETN720794 FDJ720794 FNF720794 FXB720794 GGX720794 GQT720794 HAP720794 HKL720794 HUH720794 IED720794 INZ720794 IXV720794 JHR720794 JRN720794 KBJ720794 KLF720794 KVB720794 LEX720794 LOT720794 LYP720794 MIL720794 MSH720794 NCD720794 NLZ720794 NVV720794 OFR720794 OPN720794 OZJ720794 PJF720794 PTB720794 QCX720794 QMT720794 QWP720794 RGL720794 RQH720794 SAD720794 SJZ720794 STV720794 TDR720794 TNN720794 TXJ720794 UHF720794 URB720794 VAX720794 VKT720794 VUP720794 WEL720794 WOH720794 WYD720794 BV786330 LR786330 VN786330 AFJ786330 APF786330 AZB786330 BIX786330 BST786330 CCP786330 CML786330 CWH786330 DGD786330 DPZ786330 DZV786330 EJR786330 ETN786330 FDJ786330 FNF786330 FXB786330 GGX786330 GQT786330 HAP786330 HKL786330 HUH786330 IED786330 INZ786330 IXV786330 JHR786330 JRN786330 KBJ786330 KLF786330 KVB786330 LEX786330 LOT786330 LYP786330 MIL786330 MSH786330 NCD786330 NLZ786330 NVV786330 OFR786330 OPN786330 OZJ786330 PJF786330 PTB786330 QCX786330 QMT786330 QWP786330 RGL786330 RQH786330 SAD786330 SJZ786330 STV786330 TDR786330 TNN786330 TXJ786330 UHF786330 URB786330 VAX786330 VKT786330 VUP786330 WEL786330 WOH786330 WYD786330 BV851866 LR851866 VN851866 AFJ851866 APF851866 AZB851866 BIX851866 BST851866 CCP851866 CML851866 CWH851866 DGD851866 DPZ851866 DZV851866 EJR851866 ETN851866 FDJ851866 FNF851866 FXB851866 GGX851866 GQT851866 HAP851866 HKL851866 HUH851866 IED851866 INZ851866 IXV851866 JHR851866 JRN851866 KBJ851866 KLF851866 KVB851866 LEX851866 LOT851866 LYP851866 MIL851866 MSH851866 NCD851866 NLZ851866 NVV851866 OFR851866 OPN851866 OZJ851866 PJF851866 PTB851866 QCX851866 QMT851866 QWP851866 RGL851866 RQH851866 SAD851866 SJZ851866 STV851866 TDR851866 TNN851866 TXJ851866 UHF851866 URB851866 VAX851866 VKT851866 VUP851866 WEL851866 WOH851866 WYD851866 BV917402 LR917402 VN917402 AFJ917402 APF917402 AZB917402 BIX917402 BST917402 CCP917402 CML917402 CWH917402 DGD917402 DPZ917402 DZV917402 EJR917402 ETN917402 FDJ917402 FNF917402 FXB917402 GGX917402 GQT917402 HAP917402 HKL917402 HUH917402 IED917402 INZ917402 IXV917402 JHR917402 JRN917402 KBJ917402 KLF917402 KVB917402 LEX917402 LOT917402 LYP917402 MIL917402 MSH917402 NCD917402 NLZ917402 NVV917402 OFR917402 OPN917402 OZJ917402 PJF917402 PTB917402 QCX917402 QMT917402 QWP917402 RGL917402 RQH917402 SAD917402 SJZ917402 STV917402 TDR917402 TNN917402 TXJ917402 UHF917402 URB917402 VAX917402 VKT917402 VUP917402 WEL917402 WOH917402 WYD917402 BV982938 LR982938 VN982938 AFJ982938 APF982938 AZB982938 BIX982938 BST982938 CCP982938 CML982938 CWH982938 DGD982938 DPZ982938 DZV982938 EJR982938 ETN982938 FDJ982938 FNF982938 FXB982938 GGX982938 GQT982938 HAP982938 HKL982938 HUH982938 IED982938 INZ982938 IXV982938 JHR982938 JRN982938 KBJ982938 KLF982938 KVB982938 LEX982938 LOT982938 LYP982938 MIL982938 MSH982938 NCD982938 NLZ982938 NVV982938 OFR982938 OPN982938 OZJ982938 PJF982938 PTB982938 QCX982938 QMT982938 QWP982938 RGL982938 RQH982938 SAD982938 SJZ982938 STV982938 TDR982938 TNN982938 TXJ982938 UHF982938 URB982938 VAX982938 VKT982938 VUP982938 WEL982938 WOH982938 LR23 VN23 AFJ23 APF23 AZB23 BIX23 BST23 CCP23 CML23 CWH23 DGD23 DPZ23 DZV23 EJR23 ETN23 FDJ23 FNF23 FXB23 GGX23 GQT23 HAP23 HKL23 HUH23 IED23 INZ23 IXV23 JHR23 JRN23 KBJ23 KLF23 KVB23 LEX23 LOT23 LYP23 MIL23 MSH23 NCD23 NLZ23 NVV23 OFR23 OPN23 OZJ23 PJF23 PTB23 QCX23 QMT23 QWP23 RGL23 RQH23 SAD23 SJZ23 STV23 TDR23 TNN23 TXJ23 UHF23 URB23 VAX23 VKT23 VUP23 WEL23 WOH23 WYD23">
      <formula1>1</formula1>
    </dataValidation>
    <dataValidation type="whole" operator="equal" allowBlank="1" showInputMessage="1" showErrorMessage="1" errorTitle="El documento es normal" error="Valor no valido" prompt="El acuerdo remitido esta firmado por el Secretario Gral. y/o Sindico, capturar 1 si se requiere seleccionar está opción." sqref="WYD982942 BV65438 LR65438 VN65438 AFJ65438 APF65438 AZB65438 BIX65438 BST65438 CCP65438 CML65438 CWH65438 DGD65438 DPZ65438 DZV65438 EJR65438 ETN65438 FDJ65438 FNF65438 FXB65438 GGX65438 GQT65438 HAP65438 HKL65438 HUH65438 IED65438 INZ65438 IXV65438 JHR65438 JRN65438 KBJ65438 KLF65438 KVB65438 LEX65438 LOT65438 LYP65438 MIL65438 MSH65438 NCD65438 NLZ65438 NVV65438 OFR65438 OPN65438 OZJ65438 PJF65438 PTB65438 QCX65438 QMT65438 QWP65438 RGL65438 RQH65438 SAD65438 SJZ65438 STV65438 TDR65438 TNN65438 TXJ65438 UHF65438 URB65438 VAX65438 VKT65438 VUP65438 WEL65438 WOH65438 WYD65438 BV130974 LR130974 VN130974 AFJ130974 APF130974 AZB130974 BIX130974 BST130974 CCP130974 CML130974 CWH130974 DGD130974 DPZ130974 DZV130974 EJR130974 ETN130974 FDJ130974 FNF130974 FXB130974 GGX130974 GQT130974 HAP130974 HKL130974 HUH130974 IED130974 INZ130974 IXV130974 JHR130974 JRN130974 KBJ130974 KLF130974 KVB130974 LEX130974 LOT130974 LYP130974 MIL130974 MSH130974 NCD130974 NLZ130974 NVV130974 OFR130974 OPN130974 OZJ130974 PJF130974 PTB130974 QCX130974 QMT130974 QWP130974 RGL130974 RQH130974 SAD130974 SJZ130974 STV130974 TDR130974 TNN130974 TXJ130974 UHF130974 URB130974 VAX130974 VKT130974 VUP130974 WEL130974 WOH130974 WYD130974 BV196510 LR196510 VN196510 AFJ196510 APF196510 AZB196510 BIX196510 BST196510 CCP196510 CML196510 CWH196510 DGD196510 DPZ196510 DZV196510 EJR196510 ETN196510 FDJ196510 FNF196510 FXB196510 GGX196510 GQT196510 HAP196510 HKL196510 HUH196510 IED196510 INZ196510 IXV196510 JHR196510 JRN196510 KBJ196510 KLF196510 KVB196510 LEX196510 LOT196510 LYP196510 MIL196510 MSH196510 NCD196510 NLZ196510 NVV196510 OFR196510 OPN196510 OZJ196510 PJF196510 PTB196510 QCX196510 QMT196510 QWP196510 RGL196510 RQH196510 SAD196510 SJZ196510 STV196510 TDR196510 TNN196510 TXJ196510 UHF196510 URB196510 VAX196510 VKT196510 VUP196510 WEL196510 WOH196510 WYD196510 BV262046 LR262046 VN262046 AFJ262046 APF262046 AZB262046 BIX262046 BST262046 CCP262046 CML262046 CWH262046 DGD262046 DPZ262046 DZV262046 EJR262046 ETN262046 FDJ262046 FNF262046 FXB262046 GGX262046 GQT262046 HAP262046 HKL262046 HUH262046 IED262046 INZ262046 IXV262046 JHR262046 JRN262046 KBJ262046 KLF262046 KVB262046 LEX262046 LOT262046 LYP262046 MIL262046 MSH262046 NCD262046 NLZ262046 NVV262046 OFR262046 OPN262046 OZJ262046 PJF262046 PTB262046 QCX262046 QMT262046 QWP262046 RGL262046 RQH262046 SAD262046 SJZ262046 STV262046 TDR262046 TNN262046 TXJ262046 UHF262046 URB262046 VAX262046 VKT262046 VUP262046 WEL262046 WOH262046 WYD262046 BV327582 LR327582 VN327582 AFJ327582 APF327582 AZB327582 BIX327582 BST327582 CCP327582 CML327582 CWH327582 DGD327582 DPZ327582 DZV327582 EJR327582 ETN327582 FDJ327582 FNF327582 FXB327582 GGX327582 GQT327582 HAP327582 HKL327582 HUH327582 IED327582 INZ327582 IXV327582 JHR327582 JRN327582 KBJ327582 KLF327582 KVB327582 LEX327582 LOT327582 LYP327582 MIL327582 MSH327582 NCD327582 NLZ327582 NVV327582 OFR327582 OPN327582 OZJ327582 PJF327582 PTB327582 QCX327582 QMT327582 QWP327582 RGL327582 RQH327582 SAD327582 SJZ327582 STV327582 TDR327582 TNN327582 TXJ327582 UHF327582 URB327582 VAX327582 VKT327582 VUP327582 WEL327582 WOH327582 WYD327582 BV393118 LR393118 VN393118 AFJ393118 APF393118 AZB393118 BIX393118 BST393118 CCP393118 CML393118 CWH393118 DGD393118 DPZ393118 DZV393118 EJR393118 ETN393118 FDJ393118 FNF393118 FXB393118 GGX393118 GQT393118 HAP393118 HKL393118 HUH393118 IED393118 INZ393118 IXV393118 JHR393118 JRN393118 KBJ393118 KLF393118 KVB393118 LEX393118 LOT393118 LYP393118 MIL393118 MSH393118 NCD393118 NLZ393118 NVV393118 OFR393118 OPN393118 OZJ393118 PJF393118 PTB393118 QCX393118 QMT393118 QWP393118 RGL393118 RQH393118 SAD393118 SJZ393118 STV393118 TDR393118 TNN393118 TXJ393118 UHF393118 URB393118 VAX393118 VKT393118 VUP393118 WEL393118 WOH393118 WYD393118 BV458654 LR458654 VN458654 AFJ458654 APF458654 AZB458654 BIX458654 BST458654 CCP458654 CML458654 CWH458654 DGD458654 DPZ458654 DZV458654 EJR458654 ETN458654 FDJ458654 FNF458654 FXB458654 GGX458654 GQT458654 HAP458654 HKL458654 HUH458654 IED458654 INZ458654 IXV458654 JHR458654 JRN458654 KBJ458654 KLF458654 KVB458654 LEX458654 LOT458654 LYP458654 MIL458654 MSH458654 NCD458654 NLZ458654 NVV458654 OFR458654 OPN458654 OZJ458654 PJF458654 PTB458654 QCX458654 QMT458654 QWP458654 RGL458654 RQH458654 SAD458654 SJZ458654 STV458654 TDR458654 TNN458654 TXJ458654 UHF458654 URB458654 VAX458654 VKT458654 VUP458654 WEL458654 WOH458654 WYD458654 BV524190 LR524190 VN524190 AFJ524190 APF524190 AZB524190 BIX524190 BST524190 CCP524190 CML524190 CWH524190 DGD524190 DPZ524190 DZV524190 EJR524190 ETN524190 FDJ524190 FNF524190 FXB524190 GGX524190 GQT524190 HAP524190 HKL524190 HUH524190 IED524190 INZ524190 IXV524190 JHR524190 JRN524190 KBJ524190 KLF524190 KVB524190 LEX524190 LOT524190 LYP524190 MIL524190 MSH524190 NCD524190 NLZ524190 NVV524190 OFR524190 OPN524190 OZJ524190 PJF524190 PTB524190 QCX524190 QMT524190 QWP524190 RGL524190 RQH524190 SAD524190 SJZ524190 STV524190 TDR524190 TNN524190 TXJ524190 UHF524190 URB524190 VAX524190 VKT524190 VUP524190 WEL524190 WOH524190 WYD524190 BV589726 LR589726 VN589726 AFJ589726 APF589726 AZB589726 BIX589726 BST589726 CCP589726 CML589726 CWH589726 DGD589726 DPZ589726 DZV589726 EJR589726 ETN589726 FDJ589726 FNF589726 FXB589726 GGX589726 GQT589726 HAP589726 HKL589726 HUH589726 IED589726 INZ589726 IXV589726 JHR589726 JRN589726 KBJ589726 KLF589726 KVB589726 LEX589726 LOT589726 LYP589726 MIL589726 MSH589726 NCD589726 NLZ589726 NVV589726 OFR589726 OPN589726 OZJ589726 PJF589726 PTB589726 QCX589726 QMT589726 QWP589726 RGL589726 RQH589726 SAD589726 SJZ589726 STV589726 TDR589726 TNN589726 TXJ589726 UHF589726 URB589726 VAX589726 VKT589726 VUP589726 WEL589726 WOH589726 WYD589726 BV655262 LR655262 VN655262 AFJ655262 APF655262 AZB655262 BIX655262 BST655262 CCP655262 CML655262 CWH655262 DGD655262 DPZ655262 DZV655262 EJR655262 ETN655262 FDJ655262 FNF655262 FXB655262 GGX655262 GQT655262 HAP655262 HKL655262 HUH655262 IED655262 INZ655262 IXV655262 JHR655262 JRN655262 KBJ655262 KLF655262 KVB655262 LEX655262 LOT655262 LYP655262 MIL655262 MSH655262 NCD655262 NLZ655262 NVV655262 OFR655262 OPN655262 OZJ655262 PJF655262 PTB655262 QCX655262 QMT655262 QWP655262 RGL655262 RQH655262 SAD655262 SJZ655262 STV655262 TDR655262 TNN655262 TXJ655262 UHF655262 URB655262 VAX655262 VKT655262 VUP655262 WEL655262 WOH655262 WYD655262 BV720798 LR720798 VN720798 AFJ720798 APF720798 AZB720798 BIX720798 BST720798 CCP720798 CML720798 CWH720798 DGD720798 DPZ720798 DZV720798 EJR720798 ETN720798 FDJ720798 FNF720798 FXB720798 GGX720798 GQT720798 HAP720798 HKL720798 HUH720798 IED720798 INZ720798 IXV720798 JHR720798 JRN720798 KBJ720798 KLF720798 KVB720798 LEX720798 LOT720798 LYP720798 MIL720798 MSH720798 NCD720798 NLZ720798 NVV720798 OFR720798 OPN720798 OZJ720798 PJF720798 PTB720798 QCX720798 QMT720798 QWP720798 RGL720798 RQH720798 SAD720798 SJZ720798 STV720798 TDR720798 TNN720798 TXJ720798 UHF720798 URB720798 VAX720798 VKT720798 VUP720798 WEL720798 WOH720798 WYD720798 BV786334 LR786334 VN786334 AFJ786334 APF786334 AZB786334 BIX786334 BST786334 CCP786334 CML786334 CWH786334 DGD786334 DPZ786334 DZV786334 EJR786334 ETN786334 FDJ786334 FNF786334 FXB786334 GGX786334 GQT786334 HAP786334 HKL786334 HUH786334 IED786334 INZ786334 IXV786334 JHR786334 JRN786334 KBJ786334 KLF786334 KVB786334 LEX786334 LOT786334 LYP786334 MIL786334 MSH786334 NCD786334 NLZ786334 NVV786334 OFR786334 OPN786334 OZJ786334 PJF786334 PTB786334 QCX786334 QMT786334 QWP786334 RGL786334 RQH786334 SAD786334 SJZ786334 STV786334 TDR786334 TNN786334 TXJ786334 UHF786334 URB786334 VAX786334 VKT786334 VUP786334 WEL786334 WOH786334 WYD786334 BV851870 LR851870 VN851870 AFJ851870 APF851870 AZB851870 BIX851870 BST851870 CCP851870 CML851870 CWH851870 DGD851870 DPZ851870 DZV851870 EJR851870 ETN851870 FDJ851870 FNF851870 FXB851870 GGX851870 GQT851870 HAP851870 HKL851870 HUH851870 IED851870 INZ851870 IXV851870 JHR851870 JRN851870 KBJ851870 KLF851870 KVB851870 LEX851870 LOT851870 LYP851870 MIL851870 MSH851870 NCD851870 NLZ851870 NVV851870 OFR851870 OPN851870 OZJ851870 PJF851870 PTB851870 QCX851870 QMT851870 QWP851870 RGL851870 RQH851870 SAD851870 SJZ851870 STV851870 TDR851870 TNN851870 TXJ851870 UHF851870 URB851870 VAX851870 VKT851870 VUP851870 WEL851870 WOH851870 WYD851870 BV917406 LR917406 VN917406 AFJ917406 APF917406 AZB917406 BIX917406 BST917406 CCP917406 CML917406 CWH917406 DGD917406 DPZ917406 DZV917406 EJR917406 ETN917406 FDJ917406 FNF917406 FXB917406 GGX917406 GQT917406 HAP917406 HKL917406 HUH917406 IED917406 INZ917406 IXV917406 JHR917406 JRN917406 KBJ917406 KLF917406 KVB917406 LEX917406 LOT917406 LYP917406 MIL917406 MSH917406 NCD917406 NLZ917406 NVV917406 OFR917406 OPN917406 OZJ917406 PJF917406 PTB917406 QCX917406 QMT917406 QWP917406 RGL917406 RQH917406 SAD917406 SJZ917406 STV917406 TDR917406 TNN917406 TXJ917406 UHF917406 URB917406 VAX917406 VKT917406 VUP917406 WEL917406 WOH917406 WYD917406 BV982942 LR982942 VN982942 AFJ982942 APF982942 AZB982942 BIX982942 BST982942 CCP982942 CML982942 CWH982942 DGD982942 DPZ982942 DZV982942 EJR982942 ETN982942 FDJ982942 FNF982942 FXB982942 GGX982942 GQT982942 HAP982942 HKL982942 HUH982942 IED982942 INZ982942 IXV982942 JHR982942 JRN982942 KBJ982942 KLF982942 KVB982942 LEX982942 LOT982942 LYP982942 MIL982942 MSH982942 NCD982942 NLZ982942 NVV982942 OFR982942 OPN982942 OZJ982942 PJF982942 PTB982942 QCX982942 QMT982942 QWP982942 RGL982942 RQH982942 SAD982942 SJZ982942 STV982942 TDR982942 TNN982942 TXJ982942 UHF982942 URB982942 VAX982942 VKT982942 VUP982942 WEL982942 WOH982942 LR27 VN27 AFJ27 APF27 AZB27 BIX27 BST27 CCP27 CML27 CWH27 DGD27 DPZ27 DZV27 EJR27 ETN27 FDJ27 FNF27 FXB27 GGX27 GQT27 HAP27 HKL27 HUH27 IED27 INZ27 IXV27 JHR27 JRN27 KBJ27 KLF27 KVB27 LEX27 LOT27 LYP27 MIL27 MSH27 NCD27 NLZ27 NVV27 OFR27 OPN27 OZJ27 PJF27 PTB27 QCX27 QMT27 QWP27 RGL27 RQH27 SAD27 SJZ27 STV27 TDR27 TNN27 TXJ27 UHF27 URB27 VAX27 VKT27 VUP27 WEL27 WOH27 WYD27">
      <formula1>1</formula1>
    </dataValidation>
    <dataValidation type="whole" operator="equal" allowBlank="1" showInputMessage="1" showErrorMessage="1" errorTitle="El documento es normal" error="Valor no valido" prompt="En el acta de Ayuntamiento integra los formatos que describen total o parcialmente el presupuesto, capturar 1 si se requiere seleccionar esta opción." sqref="WYD982952 BV65448 LR65448 VN65448 AFJ65448 APF65448 AZB65448 BIX65448 BST65448 CCP65448 CML65448 CWH65448 DGD65448 DPZ65448 DZV65448 EJR65448 ETN65448 FDJ65448 FNF65448 FXB65448 GGX65448 GQT65448 HAP65448 HKL65448 HUH65448 IED65448 INZ65448 IXV65448 JHR65448 JRN65448 KBJ65448 KLF65448 KVB65448 LEX65448 LOT65448 LYP65448 MIL65448 MSH65448 NCD65448 NLZ65448 NVV65448 OFR65448 OPN65448 OZJ65448 PJF65448 PTB65448 QCX65448 QMT65448 QWP65448 RGL65448 RQH65448 SAD65448 SJZ65448 STV65448 TDR65448 TNN65448 TXJ65448 UHF65448 URB65448 VAX65448 VKT65448 VUP65448 WEL65448 WOH65448 WYD65448 BV130984 LR130984 VN130984 AFJ130984 APF130984 AZB130984 BIX130984 BST130984 CCP130984 CML130984 CWH130984 DGD130984 DPZ130984 DZV130984 EJR130984 ETN130984 FDJ130984 FNF130984 FXB130984 GGX130984 GQT130984 HAP130984 HKL130984 HUH130984 IED130984 INZ130984 IXV130984 JHR130984 JRN130984 KBJ130984 KLF130984 KVB130984 LEX130984 LOT130984 LYP130984 MIL130984 MSH130984 NCD130984 NLZ130984 NVV130984 OFR130984 OPN130984 OZJ130984 PJF130984 PTB130984 QCX130984 QMT130984 QWP130984 RGL130984 RQH130984 SAD130984 SJZ130984 STV130984 TDR130984 TNN130984 TXJ130984 UHF130984 URB130984 VAX130984 VKT130984 VUP130984 WEL130984 WOH130984 WYD130984 BV196520 LR196520 VN196520 AFJ196520 APF196520 AZB196520 BIX196520 BST196520 CCP196520 CML196520 CWH196520 DGD196520 DPZ196520 DZV196520 EJR196520 ETN196520 FDJ196520 FNF196520 FXB196520 GGX196520 GQT196520 HAP196520 HKL196520 HUH196520 IED196520 INZ196520 IXV196520 JHR196520 JRN196520 KBJ196520 KLF196520 KVB196520 LEX196520 LOT196520 LYP196520 MIL196520 MSH196520 NCD196520 NLZ196520 NVV196520 OFR196520 OPN196520 OZJ196520 PJF196520 PTB196520 QCX196520 QMT196520 QWP196520 RGL196520 RQH196520 SAD196520 SJZ196520 STV196520 TDR196520 TNN196520 TXJ196520 UHF196520 URB196520 VAX196520 VKT196520 VUP196520 WEL196520 WOH196520 WYD196520 BV262056 LR262056 VN262056 AFJ262056 APF262056 AZB262056 BIX262056 BST262056 CCP262056 CML262056 CWH262056 DGD262056 DPZ262056 DZV262056 EJR262056 ETN262056 FDJ262056 FNF262056 FXB262056 GGX262056 GQT262056 HAP262056 HKL262056 HUH262056 IED262056 INZ262056 IXV262056 JHR262056 JRN262056 KBJ262056 KLF262056 KVB262056 LEX262056 LOT262056 LYP262056 MIL262056 MSH262056 NCD262056 NLZ262056 NVV262056 OFR262056 OPN262056 OZJ262056 PJF262056 PTB262056 QCX262056 QMT262056 QWP262056 RGL262056 RQH262056 SAD262056 SJZ262056 STV262056 TDR262056 TNN262056 TXJ262056 UHF262056 URB262056 VAX262056 VKT262056 VUP262056 WEL262056 WOH262056 WYD262056 BV327592 LR327592 VN327592 AFJ327592 APF327592 AZB327592 BIX327592 BST327592 CCP327592 CML327592 CWH327592 DGD327592 DPZ327592 DZV327592 EJR327592 ETN327592 FDJ327592 FNF327592 FXB327592 GGX327592 GQT327592 HAP327592 HKL327592 HUH327592 IED327592 INZ327592 IXV327592 JHR327592 JRN327592 KBJ327592 KLF327592 KVB327592 LEX327592 LOT327592 LYP327592 MIL327592 MSH327592 NCD327592 NLZ327592 NVV327592 OFR327592 OPN327592 OZJ327592 PJF327592 PTB327592 QCX327592 QMT327592 QWP327592 RGL327592 RQH327592 SAD327592 SJZ327592 STV327592 TDR327592 TNN327592 TXJ327592 UHF327592 URB327592 VAX327592 VKT327592 VUP327592 WEL327592 WOH327592 WYD327592 BV393128 LR393128 VN393128 AFJ393128 APF393128 AZB393128 BIX393128 BST393128 CCP393128 CML393128 CWH393128 DGD393128 DPZ393128 DZV393128 EJR393128 ETN393128 FDJ393128 FNF393128 FXB393128 GGX393128 GQT393128 HAP393128 HKL393128 HUH393128 IED393128 INZ393128 IXV393128 JHR393128 JRN393128 KBJ393128 KLF393128 KVB393128 LEX393128 LOT393128 LYP393128 MIL393128 MSH393128 NCD393128 NLZ393128 NVV393128 OFR393128 OPN393128 OZJ393128 PJF393128 PTB393128 QCX393128 QMT393128 QWP393128 RGL393128 RQH393128 SAD393128 SJZ393128 STV393128 TDR393128 TNN393128 TXJ393128 UHF393128 URB393128 VAX393128 VKT393128 VUP393128 WEL393128 WOH393128 WYD393128 BV458664 LR458664 VN458664 AFJ458664 APF458664 AZB458664 BIX458664 BST458664 CCP458664 CML458664 CWH458664 DGD458664 DPZ458664 DZV458664 EJR458664 ETN458664 FDJ458664 FNF458664 FXB458664 GGX458664 GQT458664 HAP458664 HKL458664 HUH458664 IED458664 INZ458664 IXV458664 JHR458664 JRN458664 KBJ458664 KLF458664 KVB458664 LEX458664 LOT458664 LYP458664 MIL458664 MSH458664 NCD458664 NLZ458664 NVV458664 OFR458664 OPN458664 OZJ458664 PJF458664 PTB458664 QCX458664 QMT458664 QWP458664 RGL458664 RQH458664 SAD458664 SJZ458664 STV458664 TDR458664 TNN458664 TXJ458664 UHF458664 URB458664 VAX458664 VKT458664 VUP458664 WEL458664 WOH458664 WYD458664 BV524200 LR524200 VN524200 AFJ524200 APF524200 AZB524200 BIX524200 BST524200 CCP524200 CML524200 CWH524200 DGD524200 DPZ524200 DZV524200 EJR524200 ETN524200 FDJ524200 FNF524200 FXB524200 GGX524200 GQT524200 HAP524200 HKL524200 HUH524200 IED524200 INZ524200 IXV524200 JHR524200 JRN524200 KBJ524200 KLF524200 KVB524200 LEX524200 LOT524200 LYP524200 MIL524200 MSH524200 NCD524200 NLZ524200 NVV524200 OFR524200 OPN524200 OZJ524200 PJF524200 PTB524200 QCX524200 QMT524200 QWP524200 RGL524200 RQH524200 SAD524200 SJZ524200 STV524200 TDR524200 TNN524200 TXJ524200 UHF524200 URB524200 VAX524200 VKT524200 VUP524200 WEL524200 WOH524200 WYD524200 BV589736 LR589736 VN589736 AFJ589736 APF589736 AZB589736 BIX589736 BST589736 CCP589736 CML589736 CWH589736 DGD589736 DPZ589736 DZV589736 EJR589736 ETN589736 FDJ589736 FNF589736 FXB589736 GGX589736 GQT589736 HAP589736 HKL589736 HUH589736 IED589736 INZ589736 IXV589736 JHR589736 JRN589736 KBJ589736 KLF589736 KVB589736 LEX589736 LOT589736 LYP589736 MIL589736 MSH589736 NCD589736 NLZ589736 NVV589736 OFR589736 OPN589736 OZJ589736 PJF589736 PTB589736 QCX589736 QMT589736 QWP589736 RGL589736 RQH589736 SAD589736 SJZ589736 STV589736 TDR589736 TNN589736 TXJ589736 UHF589736 URB589736 VAX589736 VKT589736 VUP589736 WEL589736 WOH589736 WYD589736 BV655272 LR655272 VN655272 AFJ655272 APF655272 AZB655272 BIX655272 BST655272 CCP655272 CML655272 CWH655272 DGD655272 DPZ655272 DZV655272 EJR655272 ETN655272 FDJ655272 FNF655272 FXB655272 GGX655272 GQT655272 HAP655272 HKL655272 HUH655272 IED655272 INZ655272 IXV655272 JHR655272 JRN655272 KBJ655272 KLF655272 KVB655272 LEX655272 LOT655272 LYP655272 MIL655272 MSH655272 NCD655272 NLZ655272 NVV655272 OFR655272 OPN655272 OZJ655272 PJF655272 PTB655272 QCX655272 QMT655272 QWP655272 RGL655272 RQH655272 SAD655272 SJZ655272 STV655272 TDR655272 TNN655272 TXJ655272 UHF655272 URB655272 VAX655272 VKT655272 VUP655272 WEL655272 WOH655272 WYD655272 BV720808 LR720808 VN720808 AFJ720808 APF720808 AZB720808 BIX720808 BST720808 CCP720808 CML720808 CWH720808 DGD720808 DPZ720808 DZV720808 EJR720808 ETN720808 FDJ720808 FNF720808 FXB720808 GGX720808 GQT720808 HAP720808 HKL720808 HUH720808 IED720808 INZ720808 IXV720808 JHR720808 JRN720808 KBJ720808 KLF720808 KVB720808 LEX720808 LOT720808 LYP720808 MIL720808 MSH720808 NCD720808 NLZ720808 NVV720808 OFR720808 OPN720808 OZJ720808 PJF720808 PTB720808 QCX720808 QMT720808 QWP720808 RGL720808 RQH720808 SAD720808 SJZ720808 STV720808 TDR720808 TNN720808 TXJ720808 UHF720808 URB720808 VAX720808 VKT720808 VUP720808 WEL720808 WOH720808 WYD720808 BV786344 LR786344 VN786344 AFJ786344 APF786344 AZB786344 BIX786344 BST786344 CCP786344 CML786344 CWH786344 DGD786344 DPZ786344 DZV786344 EJR786344 ETN786344 FDJ786344 FNF786344 FXB786344 GGX786344 GQT786344 HAP786344 HKL786344 HUH786344 IED786344 INZ786344 IXV786344 JHR786344 JRN786344 KBJ786344 KLF786344 KVB786344 LEX786344 LOT786344 LYP786344 MIL786344 MSH786344 NCD786344 NLZ786344 NVV786344 OFR786344 OPN786344 OZJ786344 PJF786344 PTB786344 QCX786344 QMT786344 QWP786344 RGL786344 RQH786344 SAD786344 SJZ786344 STV786344 TDR786344 TNN786344 TXJ786344 UHF786344 URB786344 VAX786344 VKT786344 VUP786344 WEL786344 WOH786344 WYD786344 BV851880 LR851880 VN851880 AFJ851880 APF851880 AZB851880 BIX851880 BST851880 CCP851880 CML851880 CWH851880 DGD851880 DPZ851880 DZV851880 EJR851880 ETN851880 FDJ851880 FNF851880 FXB851880 GGX851880 GQT851880 HAP851880 HKL851880 HUH851880 IED851880 INZ851880 IXV851880 JHR851880 JRN851880 KBJ851880 KLF851880 KVB851880 LEX851880 LOT851880 LYP851880 MIL851880 MSH851880 NCD851880 NLZ851880 NVV851880 OFR851880 OPN851880 OZJ851880 PJF851880 PTB851880 QCX851880 QMT851880 QWP851880 RGL851880 RQH851880 SAD851880 SJZ851880 STV851880 TDR851880 TNN851880 TXJ851880 UHF851880 URB851880 VAX851880 VKT851880 VUP851880 WEL851880 WOH851880 WYD851880 BV917416 LR917416 VN917416 AFJ917416 APF917416 AZB917416 BIX917416 BST917416 CCP917416 CML917416 CWH917416 DGD917416 DPZ917416 DZV917416 EJR917416 ETN917416 FDJ917416 FNF917416 FXB917416 GGX917416 GQT917416 HAP917416 HKL917416 HUH917416 IED917416 INZ917416 IXV917416 JHR917416 JRN917416 KBJ917416 KLF917416 KVB917416 LEX917416 LOT917416 LYP917416 MIL917416 MSH917416 NCD917416 NLZ917416 NVV917416 OFR917416 OPN917416 OZJ917416 PJF917416 PTB917416 QCX917416 QMT917416 QWP917416 RGL917416 RQH917416 SAD917416 SJZ917416 STV917416 TDR917416 TNN917416 TXJ917416 UHF917416 URB917416 VAX917416 VKT917416 VUP917416 WEL917416 WOH917416 WYD917416 BV982952 LR982952 VN982952 AFJ982952 APF982952 AZB982952 BIX982952 BST982952 CCP982952 CML982952 CWH982952 DGD982952 DPZ982952 DZV982952 EJR982952 ETN982952 FDJ982952 FNF982952 FXB982952 GGX982952 GQT982952 HAP982952 HKL982952 HUH982952 IED982952 INZ982952 IXV982952 JHR982952 JRN982952 KBJ982952 KLF982952 KVB982952 LEX982952 LOT982952 LYP982952 MIL982952 MSH982952 NCD982952 NLZ982952 NVV982952 OFR982952 OPN982952 OZJ982952 PJF982952 PTB982952 QCX982952 QMT982952 QWP982952 RGL982952 RQH982952 SAD982952 SJZ982952 STV982952 TDR982952 TNN982952 TXJ982952 UHF982952 URB982952 VAX982952 VKT982952 VUP982952 WEL982952 WOH982952 LR39 VN39 AFJ39 APF39 AZB39 BIX39 BST39 CCP39 CML39 CWH39 DGD39 DPZ39 DZV39 EJR39 ETN39 FDJ39 FNF39 FXB39 GGX39 GQT39 HAP39 HKL39 HUH39 IED39 INZ39 IXV39 JHR39 JRN39 KBJ39 KLF39 KVB39 LEX39 LOT39 LYP39 MIL39 MSH39 NCD39 NLZ39 NVV39 OFR39 OPN39 OZJ39 PJF39 PTB39 QCX39 QMT39 QWP39 RGL39 RQH39 SAD39 SJZ39 STV39 TDR39 TNN39 TXJ39 UHF39 URB39 VAX39 VKT39 VUP39 WEL39 WOH39 WYD39">
      <formula1>1</formula1>
    </dataValidation>
    <dataValidation type="whole" operator="equal" allowBlank="1" showInputMessage="1" showErrorMessage="1" errorTitle="El documento es normal" error="Valor no valido" prompt="En el acta de Ayuntamiento menciona solamente los importes aprobados para el presupuesto por Capítulos, capturar 1 si se requiere seleccionar ésta opción." sqref="WYD982950 BV65446 LR65446 VN65446 AFJ65446 APF65446 AZB65446 BIX65446 BST65446 CCP65446 CML65446 CWH65446 DGD65446 DPZ65446 DZV65446 EJR65446 ETN65446 FDJ65446 FNF65446 FXB65446 GGX65446 GQT65446 HAP65446 HKL65446 HUH65446 IED65446 INZ65446 IXV65446 JHR65446 JRN65446 KBJ65446 KLF65446 KVB65446 LEX65446 LOT65446 LYP65446 MIL65446 MSH65446 NCD65446 NLZ65446 NVV65446 OFR65446 OPN65446 OZJ65446 PJF65446 PTB65446 QCX65446 QMT65446 QWP65446 RGL65446 RQH65446 SAD65446 SJZ65446 STV65446 TDR65446 TNN65446 TXJ65446 UHF65446 URB65446 VAX65446 VKT65446 VUP65446 WEL65446 WOH65446 WYD65446 BV130982 LR130982 VN130982 AFJ130982 APF130982 AZB130982 BIX130982 BST130982 CCP130982 CML130982 CWH130982 DGD130982 DPZ130982 DZV130982 EJR130982 ETN130982 FDJ130982 FNF130982 FXB130982 GGX130982 GQT130982 HAP130982 HKL130982 HUH130982 IED130982 INZ130982 IXV130982 JHR130982 JRN130982 KBJ130982 KLF130982 KVB130982 LEX130982 LOT130982 LYP130982 MIL130982 MSH130982 NCD130982 NLZ130982 NVV130982 OFR130982 OPN130982 OZJ130982 PJF130982 PTB130982 QCX130982 QMT130982 QWP130982 RGL130982 RQH130982 SAD130982 SJZ130982 STV130982 TDR130982 TNN130982 TXJ130982 UHF130982 URB130982 VAX130982 VKT130982 VUP130982 WEL130982 WOH130982 WYD130982 BV196518 LR196518 VN196518 AFJ196518 APF196518 AZB196518 BIX196518 BST196518 CCP196518 CML196518 CWH196518 DGD196518 DPZ196518 DZV196518 EJR196518 ETN196518 FDJ196518 FNF196518 FXB196518 GGX196518 GQT196518 HAP196518 HKL196518 HUH196518 IED196518 INZ196518 IXV196518 JHR196518 JRN196518 KBJ196518 KLF196518 KVB196518 LEX196518 LOT196518 LYP196518 MIL196518 MSH196518 NCD196518 NLZ196518 NVV196518 OFR196518 OPN196518 OZJ196518 PJF196518 PTB196518 QCX196518 QMT196518 QWP196518 RGL196518 RQH196518 SAD196518 SJZ196518 STV196518 TDR196518 TNN196518 TXJ196518 UHF196518 URB196518 VAX196518 VKT196518 VUP196518 WEL196518 WOH196518 WYD196518 BV262054 LR262054 VN262054 AFJ262054 APF262054 AZB262054 BIX262054 BST262054 CCP262054 CML262054 CWH262054 DGD262054 DPZ262054 DZV262054 EJR262054 ETN262054 FDJ262054 FNF262054 FXB262054 GGX262054 GQT262054 HAP262054 HKL262054 HUH262054 IED262054 INZ262054 IXV262054 JHR262054 JRN262054 KBJ262054 KLF262054 KVB262054 LEX262054 LOT262054 LYP262054 MIL262054 MSH262054 NCD262054 NLZ262054 NVV262054 OFR262054 OPN262054 OZJ262054 PJF262054 PTB262054 QCX262054 QMT262054 QWP262054 RGL262054 RQH262054 SAD262054 SJZ262054 STV262054 TDR262054 TNN262054 TXJ262054 UHF262054 URB262054 VAX262054 VKT262054 VUP262054 WEL262054 WOH262054 WYD262054 BV327590 LR327590 VN327590 AFJ327590 APF327590 AZB327590 BIX327590 BST327590 CCP327590 CML327590 CWH327590 DGD327590 DPZ327590 DZV327590 EJR327590 ETN327590 FDJ327590 FNF327590 FXB327590 GGX327590 GQT327590 HAP327590 HKL327590 HUH327590 IED327590 INZ327590 IXV327590 JHR327590 JRN327590 KBJ327590 KLF327590 KVB327590 LEX327590 LOT327590 LYP327590 MIL327590 MSH327590 NCD327590 NLZ327590 NVV327590 OFR327590 OPN327590 OZJ327590 PJF327590 PTB327590 QCX327590 QMT327590 QWP327590 RGL327590 RQH327590 SAD327590 SJZ327590 STV327590 TDR327590 TNN327590 TXJ327590 UHF327590 URB327590 VAX327590 VKT327590 VUP327590 WEL327590 WOH327590 WYD327590 BV393126 LR393126 VN393126 AFJ393126 APF393126 AZB393126 BIX393126 BST393126 CCP393126 CML393126 CWH393126 DGD393126 DPZ393126 DZV393126 EJR393126 ETN393126 FDJ393126 FNF393126 FXB393126 GGX393126 GQT393126 HAP393126 HKL393126 HUH393126 IED393126 INZ393126 IXV393126 JHR393126 JRN393126 KBJ393126 KLF393126 KVB393126 LEX393126 LOT393126 LYP393126 MIL393126 MSH393126 NCD393126 NLZ393126 NVV393126 OFR393126 OPN393126 OZJ393126 PJF393126 PTB393126 QCX393126 QMT393126 QWP393126 RGL393126 RQH393126 SAD393126 SJZ393126 STV393126 TDR393126 TNN393126 TXJ393126 UHF393126 URB393126 VAX393126 VKT393126 VUP393126 WEL393126 WOH393126 WYD393126 BV458662 LR458662 VN458662 AFJ458662 APF458662 AZB458662 BIX458662 BST458662 CCP458662 CML458662 CWH458662 DGD458662 DPZ458662 DZV458662 EJR458662 ETN458662 FDJ458662 FNF458662 FXB458662 GGX458662 GQT458662 HAP458662 HKL458662 HUH458662 IED458662 INZ458662 IXV458662 JHR458662 JRN458662 KBJ458662 KLF458662 KVB458662 LEX458662 LOT458662 LYP458662 MIL458662 MSH458662 NCD458662 NLZ458662 NVV458662 OFR458662 OPN458662 OZJ458662 PJF458662 PTB458662 QCX458662 QMT458662 QWP458662 RGL458662 RQH458662 SAD458662 SJZ458662 STV458662 TDR458662 TNN458662 TXJ458662 UHF458662 URB458662 VAX458662 VKT458662 VUP458662 WEL458662 WOH458662 WYD458662 BV524198 LR524198 VN524198 AFJ524198 APF524198 AZB524198 BIX524198 BST524198 CCP524198 CML524198 CWH524198 DGD524198 DPZ524198 DZV524198 EJR524198 ETN524198 FDJ524198 FNF524198 FXB524198 GGX524198 GQT524198 HAP524198 HKL524198 HUH524198 IED524198 INZ524198 IXV524198 JHR524198 JRN524198 KBJ524198 KLF524198 KVB524198 LEX524198 LOT524198 LYP524198 MIL524198 MSH524198 NCD524198 NLZ524198 NVV524198 OFR524198 OPN524198 OZJ524198 PJF524198 PTB524198 QCX524198 QMT524198 QWP524198 RGL524198 RQH524198 SAD524198 SJZ524198 STV524198 TDR524198 TNN524198 TXJ524198 UHF524198 URB524198 VAX524198 VKT524198 VUP524198 WEL524198 WOH524198 WYD524198 BV589734 LR589734 VN589734 AFJ589734 APF589734 AZB589734 BIX589734 BST589734 CCP589734 CML589734 CWH589734 DGD589734 DPZ589734 DZV589734 EJR589734 ETN589734 FDJ589734 FNF589734 FXB589734 GGX589734 GQT589734 HAP589734 HKL589734 HUH589734 IED589734 INZ589734 IXV589734 JHR589734 JRN589734 KBJ589734 KLF589734 KVB589734 LEX589734 LOT589734 LYP589734 MIL589734 MSH589734 NCD589734 NLZ589734 NVV589734 OFR589734 OPN589734 OZJ589734 PJF589734 PTB589734 QCX589734 QMT589734 QWP589734 RGL589734 RQH589734 SAD589734 SJZ589734 STV589734 TDR589734 TNN589734 TXJ589734 UHF589734 URB589734 VAX589734 VKT589734 VUP589734 WEL589734 WOH589734 WYD589734 BV655270 LR655270 VN655270 AFJ655270 APF655270 AZB655270 BIX655270 BST655270 CCP655270 CML655270 CWH655270 DGD655270 DPZ655270 DZV655270 EJR655270 ETN655270 FDJ655270 FNF655270 FXB655270 GGX655270 GQT655270 HAP655270 HKL655270 HUH655270 IED655270 INZ655270 IXV655270 JHR655270 JRN655270 KBJ655270 KLF655270 KVB655270 LEX655270 LOT655270 LYP655270 MIL655270 MSH655270 NCD655270 NLZ655270 NVV655270 OFR655270 OPN655270 OZJ655270 PJF655270 PTB655270 QCX655270 QMT655270 QWP655270 RGL655270 RQH655270 SAD655270 SJZ655270 STV655270 TDR655270 TNN655270 TXJ655270 UHF655270 URB655270 VAX655270 VKT655270 VUP655270 WEL655270 WOH655270 WYD655270 BV720806 LR720806 VN720806 AFJ720806 APF720806 AZB720806 BIX720806 BST720806 CCP720806 CML720806 CWH720806 DGD720806 DPZ720806 DZV720806 EJR720806 ETN720806 FDJ720806 FNF720806 FXB720806 GGX720806 GQT720806 HAP720806 HKL720806 HUH720806 IED720806 INZ720806 IXV720806 JHR720806 JRN720806 KBJ720806 KLF720806 KVB720806 LEX720806 LOT720806 LYP720806 MIL720806 MSH720806 NCD720806 NLZ720806 NVV720806 OFR720806 OPN720806 OZJ720806 PJF720806 PTB720806 QCX720806 QMT720806 QWP720806 RGL720806 RQH720806 SAD720806 SJZ720806 STV720806 TDR720806 TNN720806 TXJ720806 UHF720806 URB720806 VAX720806 VKT720806 VUP720806 WEL720806 WOH720806 WYD720806 BV786342 LR786342 VN786342 AFJ786342 APF786342 AZB786342 BIX786342 BST786342 CCP786342 CML786342 CWH786342 DGD786342 DPZ786342 DZV786342 EJR786342 ETN786342 FDJ786342 FNF786342 FXB786342 GGX786342 GQT786342 HAP786342 HKL786342 HUH786342 IED786342 INZ786342 IXV786342 JHR786342 JRN786342 KBJ786342 KLF786342 KVB786342 LEX786342 LOT786342 LYP786342 MIL786342 MSH786342 NCD786342 NLZ786342 NVV786342 OFR786342 OPN786342 OZJ786342 PJF786342 PTB786342 QCX786342 QMT786342 QWP786342 RGL786342 RQH786342 SAD786342 SJZ786342 STV786342 TDR786342 TNN786342 TXJ786342 UHF786342 URB786342 VAX786342 VKT786342 VUP786342 WEL786342 WOH786342 WYD786342 BV851878 LR851878 VN851878 AFJ851878 APF851878 AZB851878 BIX851878 BST851878 CCP851878 CML851878 CWH851878 DGD851878 DPZ851878 DZV851878 EJR851878 ETN851878 FDJ851878 FNF851878 FXB851878 GGX851878 GQT851878 HAP851878 HKL851878 HUH851878 IED851878 INZ851878 IXV851878 JHR851878 JRN851878 KBJ851878 KLF851878 KVB851878 LEX851878 LOT851878 LYP851878 MIL851878 MSH851878 NCD851878 NLZ851878 NVV851878 OFR851878 OPN851878 OZJ851878 PJF851878 PTB851878 QCX851878 QMT851878 QWP851878 RGL851878 RQH851878 SAD851878 SJZ851878 STV851878 TDR851878 TNN851878 TXJ851878 UHF851878 URB851878 VAX851878 VKT851878 VUP851878 WEL851878 WOH851878 WYD851878 BV917414 LR917414 VN917414 AFJ917414 APF917414 AZB917414 BIX917414 BST917414 CCP917414 CML917414 CWH917414 DGD917414 DPZ917414 DZV917414 EJR917414 ETN917414 FDJ917414 FNF917414 FXB917414 GGX917414 GQT917414 HAP917414 HKL917414 HUH917414 IED917414 INZ917414 IXV917414 JHR917414 JRN917414 KBJ917414 KLF917414 KVB917414 LEX917414 LOT917414 LYP917414 MIL917414 MSH917414 NCD917414 NLZ917414 NVV917414 OFR917414 OPN917414 OZJ917414 PJF917414 PTB917414 QCX917414 QMT917414 QWP917414 RGL917414 RQH917414 SAD917414 SJZ917414 STV917414 TDR917414 TNN917414 TXJ917414 UHF917414 URB917414 VAX917414 VKT917414 VUP917414 WEL917414 WOH917414 WYD917414 BV982950 LR982950 VN982950 AFJ982950 APF982950 AZB982950 BIX982950 BST982950 CCP982950 CML982950 CWH982950 DGD982950 DPZ982950 DZV982950 EJR982950 ETN982950 FDJ982950 FNF982950 FXB982950 GGX982950 GQT982950 HAP982950 HKL982950 HUH982950 IED982950 INZ982950 IXV982950 JHR982950 JRN982950 KBJ982950 KLF982950 KVB982950 LEX982950 LOT982950 LYP982950 MIL982950 MSH982950 NCD982950 NLZ982950 NVV982950 OFR982950 OPN982950 OZJ982950 PJF982950 PTB982950 QCX982950 QMT982950 QWP982950 RGL982950 RQH982950 SAD982950 SJZ982950 STV982950 TDR982950 TNN982950 TXJ982950 UHF982950 URB982950 VAX982950 VKT982950 VUP982950 WEL982950 WOH982950 LR37 VN37 AFJ37 APF37 AZB37 BIX37 BST37 CCP37 CML37 CWH37 DGD37 DPZ37 DZV37 EJR37 ETN37 FDJ37 FNF37 FXB37 GGX37 GQT37 HAP37 HKL37 HUH37 IED37 INZ37 IXV37 JHR37 JRN37 KBJ37 KLF37 KVB37 LEX37 LOT37 LYP37 MIL37 MSH37 NCD37 NLZ37 NVV37 OFR37 OPN37 OZJ37 PJF37 PTB37 QCX37 QMT37 QWP37 RGL37 RQH37 SAD37 SJZ37 STV37 TDR37 TNN37 TXJ37 UHF37 URB37 VAX37 VKT37 VUP37 WEL37 WOH37 WYD37">
      <formula1>1</formula1>
    </dataValidation>
    <dataValidation type="whole" operator="equal" allowBlank="1" showInputMessage="1" showErrorMessage="1" errorTitle="El documento es normal" error="Valor no valido" prompt="En el acta de Ayuntamiento menciona solamente el importe total aprobado para el presupuesto, capturar 1 si se requiere seleccionar ésta opción." sqref="WYD982948 BV65444 LR65444 VN65444 AFJ65444 APF65444 AZB65444 BIX65444 BST65444 CCP65444 CML65444 CWH65444 DGD65444 DPZ65444 DZV65444 EJR65444 ETN65444 FDJ65444 FNF65444 FXB65444 GGX65444 GQT65444 HAP65444 HKL65444 HUH65444 IED65444 INZ65444 IXV65444 JHR65444 JRN65444 KBJ65444 KLF65444 KVB65444 LEX65444 LOT65444 LYP65444 MIL65444 MSH65444 NCD65444 NLZ65444 NVV65444 OFR65444 OPN65444 OZJ65444 PJF65444 PTB65444 QCX65444 QMT65444 QWP65444 RGL65444 RQH65444 SAD65444 SJZ65444 STV65444 TDR65444 TNN65444 TXJ65444 UHF65444 URB65444 VAX65444 VKT65444 VUP65444 WEL65444 WOH65444 WYD65444 BV130980 LR130980 VN130980 AFJ130980 APF130980 AZB130980 BIX130980 BST130980 CCP130980 CML130980 CWH130980 DGD130980 DPZ130980 DZV130980 EJR130980 ETN130980 FDJ130980 FNF130980 FXB130980 GGX130980 GQT130980 HAP130980 HKL130980 HUH130980 IED130980 INZ130980 IXV130980 JHR130980 JRN130980 KBJ130980 KLF130980 KVB130980 LEX130980 LOT130980 LYP130980 MIL130980 MSH130980 NCD130980 NLZ130980 NVV130980 OFR130980 OPN130980 OZJ130980 PJF130980 PTB130980 QCX130980 QMT130980 QWP130980 RGL130980 RQH130980 SAD130980 SJZ130980 STV130980 TDR130980 TNN130980 TXJ130980 UHF130980 URB130980 VAX130980 VKT130980 VUP130980 WEL130980 WOH130980 WYD130980 BV196516 LR196516 VN196516 AFJ196516 APF196516 AZB196516 BIX196516 BST196516 CCP196516 CML196516 CWH196516 DGD196516 DPZ196516 DZV196516 EJR196516 ETN196516 FDJ196516 FNF196516 FXB196516 GGX196516 GQT196516 HAP196516 HKL196516 HUH196516 IED196516 INZ196516 IXV196516 JHR196516 JRN196516 KBJ196516 KLF196516 KVB196516 LEX196516 LOT196516 LYP196516 MIL196516 MSH196516 NCD196516 NLZ196516 NVV196516 OFR196516 OPN196516 OZJ196516 PJF196516 PTB196516 QCX196516 QMT196516 QWP196516 RGL196516 RQH196516 SAD196516 SJZ196516 STV196516 TDR196516 TNN196516 TXJ196516 UHF196516 URB196516 VAX196516 VKT196516 VUP196516 WEL196516 WOH196516 WYD196516 BV262052 LR262052 VN262052 AFJ262052 APF262052 AZB262052 BIX262052 BST262052 CCP262052 CML262052 CWH262052 DGD262052 DPZ262052 DZV262052 EJR262052 ETN262052 FDJ262052 FNF262052 FXB262052 GGX262052 GQT262052 HAP262052 HKL262052 HUH262052 IED262052 INZ262052 IXV262052 JHR262052 JRN262052 KBJ262052 KLF262052 KVB262052 LEX262052 LOT262052 LYP262052 MIL262052 MSH262052 NCD262052 NLZ262052 NVV262052 OFR262052 OPN262052 OZJ262052 PJF262052 PTB262052 QCX262052 QMT262052 QWP262052 RGL262052 RQH262052 SAD262052 SJZ262052 STV262052 TDR262052 TNN262052 TXJ262052 UHF262052 URB262052 VAX262052 VKT262052 VUP262052 WEL262052 WOH262052 WYD262052 BV327588 LR327588 VN327588 AFJ327588 APF327588 AZB327588 BIX327588 BST327588 CCP327588 CML327588 CWH327588 DGD327588 DPZ327588 DZV327588 EJR327588 ETN327588 FDJ327588 FNF327588 FXB327588 GGX327588 GQT327588 HAP327588 HKL327588 HUH327588 IED327588 INZ327588 IXV327588 JHR327588 JRN327588 KBJ327588 KLF327588 KVB327588 LEX327588 LOT327588 LYP327588 MIL327588 MSH327588 NCD327588 NLZ327588 NVV327588 OFR327588 OPN327588 OZJ327588 PJF327588 PTB327588 QCX327588 QMT327588 QWP327588 RGL327588 RQH327588 SAD327588 SJZ327588 STV327588 TDR327588 TNN327588 TXJ327588 UHF327588 URB327588 VAX327588 VKT327588 VUP327588 WEL327588 WOH327588 WYD327588 BV393124 LR393124 VN393124 AFJ393124 APF393124 AZB393124 BIX393124 BST393124 CCP393124 CML393124 CWH393124 DGD393124 DPZ393124 DZV393124 EJR393124 ETN393124 FDJ393124 FNF393124 FXB393124 GGX393124 GQT393124 HAP393124 HKL393124 HUH393124 IED393124 INZ393124 IXV393124 JHR393124 JRN393124 KBJ393124 KLF393124 KVB393124 LEX393124 LOT393124 LYP393124 MIL393124 MSH393124 NCD393124 NLZ393124 NVV393124 OFR393124 OPN393124 OZJ393124 PJF393124 PTB393124 QCX393124 QMT393124 QWP393124 RGL393124 RQH393124 SAD393124 SJZ393124 STV393124 TDR393124 TNN393124 TXJ393124 UHF393124 URB393124 VAX393124 VKT393124 VUP393124 WEL393124 WOH393124 WYD393124 BV458660 LR458660 VN458660 AFJ458660 APF458660 AZB458660 BIX458660 BST458660 CCP458660 CML458660 CWH458660 DGD458660 DPZ458660 DZV458660 EJR458660 ETN458660 FDJ458660 FNF458660 FXB458660 GGX458660 GQT458660 HAP458660 HKL458660 HUH458660 IED458660 INZ458660 IXV458660 JHR458660 JRN458660 KBJ458660 KLF458660 KVB458660 LEX458660 LOT458660 LYP458660 MIL458660 MSH458660 NCD458660 NLZ458660 NVV458660 OFR458660 OPN458660 OZJ458660 PJF458660 PTB458660 QCX458660 QMT458660 QWP458660 RGL458660 RQH458660 SAD458660 SJZ458660 STV458660 TDR458660 TNN458660 TXJ458660 UHF458660 URB458660 VAX458660 VKT458660 VUP458660 WEL458660 WOH458660 WYD458660 BV524196 LR524196 VN524196 AFJ524196 APF524196 AZB524196 BIX524196 BST524196 CCP524196 CML524196 CWH524196 DGD524196 DPZ524196 DZV524196 EJR524196 ETN524196 FDJ524196 FNF524196 FXB524196 GGX524196 GQT524196 HAP524196 HKL524196 HUH524196 IED524196 INZ524196 IXV524196 JHR524196 JRN524196 KBJ524196 KLF524196 KVB524196 LEX524196 LOT524196 LYP524196 MIL524196 MSH524196 NCD524196 NLZ524196 NVV524196 OFR524196 OPN524196 OZJ524196 PJF524196 PTB524196 QCX524196 QMT524196 QWP524196 RGL524196 RQH524196 SAD524196 SJZ524196 STV524196 TDR524196 TNN524196 TXJ524196 UHF524196 URB524196 VAX524196 VKT524196 VUP524196 WEL524196 WOH524196 WYD524196 BV589732 LR589732 VN589732 AFJ589732 APF589732 AZB589732 BIX589732 BST589732 CCP589732 CML589732 CWH589732 DGD589732 DPZ589732 DZV589732 EJR589732 ETN589732 FDJ589732 FNF589732 FXB589732 GGX589732 GQT589732 HAP589732 HKL589732 HUH589732 IED589732 INZ589732 IXV589732 JHR589732 JRN589732 KBJ589732 KLF589732 KVB589732 LEX589732 LOT589732 LYP589732 MIL589732 MSH589732 NCD589732 NLZ589732 NVV589732 OFR589732 OPN589732 OZJ589732 PJF589732 PTB589732 QCX589732 QMT589732 QWP589732 RGL589732 RQH589732 SAD589732 SJZ589732 STV589732 TDR589732 TNN589732 TXJ589732 UHF589732 URB589732 VAX589732 VKT589732 VUP589732 WEL589732 WOH589732 WYD589732 BV655268 LR655268 VN655268 AFJ655268 APF655268 AZB655268 BIX655268 BST655268 CCP655268 CML655268 CWH655268 DGD655268 DPZ655268 DZV655268 EJR655268 ETN655268 FDJ655268 FNF655268 FXB655268 GGX655268 GQT655268 HAP655268 HKL655268 HUH655268 IED655268 INZ655268 IXV655268 JHR655268 JRN655268 KBJ655268 KLF655268 KVB655268 LEX655268 LOT655268 LYP655268 MIL655268 MSH655268 NCD655268 NLZ655268 NVV655268 OFR655268 OPN655268 OZJ655268 PJF655268 PTB655268 QCX655268 QMT655268 QWP655268 RGL655268 RQH655268 SAD655268 SJZ655268 STV655268 TDR655268 TNN655268 TXJ655268 UHF655268 URB655268 VAX655268 VKT655268 VUP655268 WEL655268 WOH655268 WYD655268 BV720804 LR720804 VN720804 AFJ720804 APF720804 AZB720804 BIX720804 BST720804 CCP720804 CML720804 CWH720804 DGD720804 DPZ720804 DZV720804 EJR720804 ETN720804 FDJ720804 FNF720804 FXB720804 GGX720804 GQT720804 HAP720804 HKL720804 HUH720804 IED720804 INZ720804 IXV720804 JHR720804 JRN720804 KBJ720804 KLF720804 KVB720804 LEX720804 LOT720804 LYP720804 MIL720804 MSH720804 NCD720804 NLZ720804 NVV720804 OFR720804 OPN720804 OZJ720804 PJF720804 PTB720804 QCX720804 QMT720804 QWP720804 RGL720804 RQH720804 SAD720804 SJZ720804 STV720804 TDR720804 TNN720804 TXJ720804 UHF720804 URB720804 VAX720804 VKT720804 VUP720804 WEL720804 WOH720804 WYD720804 BV786340 LR786340 VN786340 AFJ786340 APF786340 AZB786340 BIX786340 BST786340 CCP786340 CML786340 CWH786340 DGD786340 DPZ786340 DZV786340 EJR786340 ETN786340 FDJ786340 FNF786340 FXB786340 GGX786340 GQT786340 HAP786340 HKL786340 HUH786340 IED786340 INZ786340 IXV786340 JHR786340 JRN786340 KBJ786340 KLF786340 KVB786340 LEX786340 LOT786340 LYP786340 MIL786340 MSH786340 NCD786340 NLZ786340 NVV786340 OFR786340 OPN786340 OZJ786340 PJF786340 PTB786340 QCX786340 QMT786340 QWP786340 RGL786340 RQH786340 SAD786340 SJZ786340 STV786340 TDR786340 TNN786340 TXJ786340 UHF786340 URB786340 VAX786340 VKT786340 VUP786340 WEL786340 WOH786340 WYD786340 BV851876 LR851876 VN851876 AFJ851876 APF851876 AZB851876 BIX851876 BST851876 CCP851876 CML851876 CWH851876 DGD851876 DPZ851876 DZV851876 EJR851876 ETN851876 FDJ851876 FNF851876 FXB851876 GGX851876 GQT851876 HAP851876 HKL851876 HUH851876 IED851876 INZ851876 IXV851876 JHR851876 JRN851876 KBJ851876 KLF851876 KVB851876 LEX851876 LOT851876 LYP851876 MIL851876 MSH851876 NCD851876 NLZ851876 NVV851876 OFR851876 OPN851876 OZJ851876 PJF851876 PTB851876 QCX851876 QMT851876 QWP851876 RGL851876 RQH851876 SAD851876 SJZ851876 STV851876 TDR851876 TNN851876 TXJ851876 UHF851876 URB851876 VAX851876 VKT851876 VUP851876 WEL851876 WOH851876 WYD851876 BV917412 LR917412 VN917412 AFJ917412 APF917412 AZB917412 BIX917412 BST917412 CCP917412 CML917412 CWH917412 DGD917412 DPZ917412 DZV917412 EJR917412 ETN917412 FDJ917412 FNF917412 FXB917412 GGX917412 GQT917412 HAP917412 HKL917412 HUH917412 IED917412 INZ917412 IXV917412 JHR917412 JRN917412 KBJ917412 KLF917412 KVB917412 LEX917412 LOT917412 LYP917412 MIL917412 MSH917412 NCD917412 NLZ917412 NVV917412 OFR917412 OPN917412 OZJ917412 PJF917412 PTB917412 QCX917412 QMT917412 QWP917412 RGL917412 RQH917412 SAD917412 SJZ917412 STV917412 TDR917412 TNN917412 TXJ917412 UHF917412 URB917412 VAX917412 VKT917412 VUP917412 WEL917412 WOH917412 WYD917412 BV982948 LR982948 VN982948 AFJ982948 APF982948 AZB982948 BIX982948 BST982948 CCP982948 CML982948 CWH982948 DGD982948 DPZ982948 DZV982948 EJR982948 ETN982948 FDJ982948 FNF982948 FXB982948 GGX982948 GQT982948 HAP982948 HKL982948 HUH982948 IED982948 INZ982948 IXV982948 JHR982948 JRN982948 KBJ982948 KLF982948 KVB982948 LEX982948 LOT982948 LYP982948 MIL982948 MSH982948 NCD982948 NLZ982948 NVV982948 OFR982948 OPN982948 OZJ982948 PJF982948 PTB982948 QCX982948 QMT982948 QWP982948 RGL982948 RQH982948 SAD982948 SJZ982948 STV982948 TDR982948 TNN982948 TXJ982948 UHF982948 URB982948 VAX982948 VKT982948 VUP982948 WEL982948 WOH982948 LR35 VN35 AFJ35 APF35 AZB35 BIX35 BST35 CCP35 CML35 CWH35 DGD35 DPZ35 DZV35 EJR35 ETN35 FDJ35 FNF35 FXB35 GGX35 GQT35 HAP35 HKL35 HUH35 IED35 INZ35 IXV35 JHR35 JRN35 KBJ35 KLF35 KVB35 LEX35 LOT35 LYP35 MIL35 MSH35 NCD35 NLZ35 NVV35 OFR35 OPN35 OZJ35 PJF35 PTB35 QCX35 QMT35 QWP35 RGL35 RQH35 SAD35 SJZ35 STV35 TDR35 TNN35 TXJ35 UHF35 URB35 VAX35 VKT35 VUP35 WEL35 WOH35 WYD35">
      <formula1>1</formula1>
    </dataValidation>
    <dataValidation type="whole" operator="equal" allowBlank="1" showInputMessage="1" showErrorMessage="1" errorTitle="El documento es normal" error="Valor no valido" prompt="En el Acta de Ayuntamiento menciona solamente la aprobación, capturar 1 si se requiere seleccionar ésta opción." sqref="WYD982946 BV65442 LR65442 VN65442 AFJ65442 APF65442 AZB65442 BIX65442 BST65442 CCP65442 CML65442 CWH65442 DGD65442 DPZ65442 DZV65442 EJR65442 ETN65442 FDJ65442 FNF65442 FXB65442 GGX65442 GQT65442 HAP65442 HKL65442 HUH65442 IED65442 INZ65442 IXV65442 JHR65442 JRN65442 KBJ65442 KLF65442 KVB65442 LEX65442 LOT65442 LYP65442 MIL65442 MSH65442 NCD65442 NLZ65442 NVV65442 OFR65442 OPN65442 OZJ65442 PJF65442 PTB65442 QCX65442 QMT65442 QWP65442 RGL65442 RQH65442 SAD65442 SJZ65442 STV65442 TDR65442 TNN65442 TXJ65442 UHF65442 URB65442 VAX65442 VKT65442 VUP65442 WEL65442 WOH65442 WYD65442 BV130978 LR130978 VN130978 AFJ130978 APF130978 AZB130978 BIX130978 BST130978 CCP130978 CML130978 CWH130978 DGD130978 DPZ130978 DZV130978 EJR130978 ETN130978 FDJ130978 FNF130978 FXB130978 GGX130978 GQT130978 HAP130978 HKL130978 HUH130978 IED130978 INZ130978 IXV130978 JHR130978 JRN130978 KBJ130978 KLF130978 KVB130978 LEX130978 LOT130978 LYP130978 MIL130978 MSH130978 NCD130978 NLZ130978 NVV130978 OFR130978 OPN130978 OZJ130978 PJF130978 PTB130978 QCX130978 QMT130978 QWP130978 RGL130978 RQH130978 SAD130978 SJZ130978 STV130978 TDR130978 TNN130978 TXJ130978 UHF130978 URB130978 VAX130978 VKT130978 VUP130978 WEL130978 WOH130978 WYD130978 BV196514 LR196514 VN196514 AFJ196514 APF196514 AZB196514 BIX196514 BST196514 CCP196514 CML196514 CWH196514 DGD196514 DPZ196514 DZV196514 EJR196514 ETN196514 FDJ196514 FNF196514 FXB196514 GGX196514 GQT196514 HAP196514 HKL196514 HUH196514 IED196514 INZ196514 IXV196514 JHR196514 JRN196514 KBJ196514 KLF196514 KVB196514 LEX196514 LOT196514 LYP196514 MIL196514 MSH196514 NCD196514 NLZ196514 NVV196514 OFR196514 OPN196514 OZJ196514 PJF196514 PTB196514 QCX196514 QMT196514 QWP196514 RGL196514 RQH196514 SAD196514 SJZ196514 STV196514 TDR196514 TNN196514 TXJ196514 UHF196514 URB196514 VAX196514 VKT196514 VUP196514 WEL196514 WOH196514 WYD196514 BV262050 LR262050 VN262050 AFJ262050 APF262050 AZB262050 BIX262050 BST262050 CCP262050 CML262050 CWH262050 DGD262050 DPZ262050 DZV262050 EJR262050 ETN262050 FDJ262050 FNF262050 FXB262050 GGX262050 GQT262050 HAP262050 HKL262050 HUH262050 IED262050 INZ262050 IXV262050 JHR262050 JRN262050 KBJ262050 KLF262050 KVB262050 LEX262050 LOT262050 LYP262050 MIL262050 MSH262050 NCD262050 NLZ262050 NVV262050 OFR262050 OPN262050 OZJ262050 PJF262050 PTB262050 QCX262050 QMT262050 QWP262050 RGL262050 RQH262050 SAD262050 SJZ262050 STV262050 TDR262050 TNN262050 TXJ262050 UHF262050 URB262050 VAX262050 VKT262050 VUP262050 WEL262050 WOH262050 WYD262050 BV327586 LR327586 VN327586 AFJ327586 APF327586 AZB327586 BIX327586 BST327586 CCP327586 CML327586 CWH327586 DGD327586 DPZ327586 DZV327586 EJR327586 ETN327586 FDJ327586 FNF327586 FXB327586 GGX327586 GQT327586 HAP327586 HKL327586 HUH327586 IED327586 INZ327586 IXV327586 JHR327586 JRN327586 KBJ327586 KLF327586 KVB327586 LEX327586 LOT327586 LYP327586 MIL327586 MSH327586 NCD327586 NLZ327586 NVV327586 OFR327586 OPN327586 OZJ327586 PJF327586 PTB327586 QCX327586 QMT327586 QWP327586 RGL327586 RQH327586 SAD327586 SJZ327586 STV327586 TDR327586 TNN327586 TXJ327586 UHF327586 URB327586 VAX327586 VKT327586 VUP327586 WEL327586 WOH327586 WYD327586 BV393122 LR393122 VN393122 AFJ393122 APF393122 AZB393122 BIX393122 BST393122 CCP393122 CML393122 CWH393122 DGD393122 DPZ393122 DZV393122 EJR393122 ETN393122 FDJ393122 FNF393122 FXB393122 GGX393122 GQT393122 HAP393122 HKL393122 HUH393122 IED393122 INZ393122 IXV393122 JHR393122 JRN393122 KBJ393122 KLF393122 KVB393122 LEX393122 LOT393122 LYP393122 MIL393122 MSH393122 NCD393122 NLZ393122 NVV393122 OFR393122 OPN393122 OZJ393122 PJF393122 PTB393122 QCX393122 QMT393122 QWP393122 RGL393122 RQH393122 SAD393122 SJZ393122 STV393122 TDR393122 TNN393122 TXJ393122 UHF393122 URB393122 VAX393122 VKT393122 VUP393122 WEL393122 WOH393122 WYD393122 BV458658 LR458658 VN458658 AFJ458658 APF458658 AZB458658 BIX458658 BST458658 CCP458658 CML458658 CWH458658 DGD458658 DPZ458658 DZV458658 EJR458658 ETN458658 FDJ458658 FNF458658 FXB458658 GGX458658 GQT458658 HAP458658 HKL458658 HUH458658 IED458658 INZ458658 IXV458658 JHR458658 JRN458658 KBJ458658 KLF458658 KVB458658 LEX458658 LOT458658 LYP458658 MIL458658 MSH458658 NCD458658 NLZ458658 NVV458658 OFR458658 OPN458658 OZJ458658 PJF458658 PTB458658 QCX458658 QMT458658 QWP458658 RGL458658 RQH458658 SAD458658 SJZ458658 STV458658 TDR458658 TNN458658 TXJ458658 UHF458658 URB458658 VAX458658 VKT458658 VUP458658 WEL458658 WOH458658 WYD458658 BV524194 LR524194 VN524194 AFJ524194 APF524194 AZB524194 BIX524194 BST524194 CCP524194 CML524194 CWH524194 DGD524194 DPZ524194 DZV524194 EJR524194 ETN524194 FDJ524194 FNF524194 FXB524194 GGX524194 GQT524194 HAP524194 HKL524194 HUH524194 IED524194 INZ524194 IXV524194 JHR524194 JRN524194 KBJ524194 KLF524194 KVB524194 LEX524194 LOT524194 LYP524194 MIL524194 MSH524194 NCD524194 NLZ524194 NVV524194 OFR524194 OPN524194 OZJ524194 PJF524194 PTB524194 QCX524194 QMT524194 QWP524194 RGL524194 RQH524194 SAD524194 SJZ524194 STV524194 TDR524194 TNN524194 TXJ524194 UHF524194 URB524194 VAX524194 VKT524194 VUP524194 WEL524194 WOH524194 WYD524194 BV589730 LR589730 VN589730 AFJ589730 APF589730 AZB589730 BIX589730 BST589730 CCP589730 CML589730 CWH589730 DGD589730 DPZ589730 DZV589730 EJR589730 ETN589730 FDJ589730 FNF589730 FXB589730 GGX589730 GQT589730 HAP589730 HKL589730 HUH589730 IED589730 INZ589730 IXV589730 JHR589730 JRN589730 KBJ589730 KLF589730 KVB589730 LEX589730 LOT589730 LYP589730 MIL589730 MSH589730 NCD589730 NLZ589730 NVV589730 OFR589730 OPN589730 OZJ589730 PJF589730 PTB589730 QCX589730 QMT589730 QWP589730 RGL589730 RQH589730 SAD589730 SJZ589730 STV589730 TDR589730 TNN589730 TXJ589730 UHF589730 URB589730 VAX589730 VKT589730 VUP589730 WEL589730 WOH589730 WYD589730 BV655266 LR655266 VN655266 AFJ655266 APF655266 AZB655266 BIX655266 BST655266 CCP655266 CML655266 CWH655266 DGD655266 DPZ655266 DZV655266 EJR655266 ETN655266 FDJ655266 FNF655266 FXB655266 GGX655266 GQT655266 HAP655266 HKL655266 HUH655266 IED655266 INZ655266 IXV655266 JHR655266 JRN655266 KBJ655266 KLF655266 KVB655266 LEX655266 LOT655266 LYP655266 MIL655266 MSH655266 NCD655266 NLZ655266 NVV655266 OFR655266 OPN655266 OZJ655266 PJF655266 PTB655266 QCX655266 QMT655266 QWP655266 RGL655266 RQH655266 SAD655266 SJZ655266 STV655266 TDR655266 TNN655266 TXJ655266 UHF655266 URB655266 VAX655266 VKT655266 VUP655266 WEL655266 WOH655266 WYD655266 BV720802 LR720802 VN720802 AFJ720802 APF720802 AZB720802 BIX720802 BST720802 CCP720802 CML720802 CWH720802 DGD720802 DPZ720802 DZV720802 EJR720802 ETN720802 FDJ720802 FNF720802 FXB720802 GGX720802 GQT720802 HAP720802 HKL720802 HUH720802 IED720802 INZ720802 IXV720802 JHR720802 JRN720802 KBJ720802 KLF720802 KVB720802 LEX720802 LOT720802 LYP720802 MIL720802 MSH720802 NCD720802 NLZ720802 NVV720802 OFR720802 OPN720802 OZJ720802 PJF720802 PTB720802 QCX720802 QMT720802 QWP720802 RGL720802 RQH720802 SAD720802 SJZ720802 STV720802 TDR720802 TNN720802 TXJ720802 UHF720802 URB720802 VAX720802 VKT720802 VUP720802 WEL720802 WOH720802 WYD720802 BV786338 LR786338 VN786338 AFJ786338 APF786338 AZB786338 BIX786338 BST786338 CCP786338 CML786338 CWH786338 DGD786338 DPZ786338 DZV786338 EJR786338 ETN786338 FDJ786338 FNF786338 FXB786338 GGX786338 GQT786338 HAP786338 HKL786338 HUH786338 IED786338 INZ786338 IXV786338 JHR786338 JRN786338 KBJ786338 KLF786338 KVB786338 LEX786338 LOT786338 LYP786338 MIL786338 MSH786338 NCD786338 NLZ786338 NVV786338 OFR786338 OPN786338 OZJ786338 PJF786338 PTB786338 QCX786338 QMT786338 QWP786338 RGL786338 RQH786338 SAD786338 SJZ786338 STV786338 TDR786338 TNN786338 TXJ786338 UHF786338 URB786338 VAX786338 VKT786338 VUP786338 WEL786338 WOH786338 WYD786338 BV851874 LR851874 VN851874 AFJ851874 APF851874 AZB851874 BIX851874 BST851874 CCP851874 CML851874 CWH851874 DGD851874 DPZ851874 DZV851874 EJR851874 ETN851874 FDJ851874 FNF851874 FXB851874 GGX851874 GQT851874 HAP851874 HKL851874 HUH851874 IED851874 INZ851874 IXV851874 JHR851874 JRN851874 KBJ851874 KLF851874 KVB851874 LEX851874 LOT851874 LYP851874 MIL851874 MSH851874 NCD851874 NLZ851874 NVV851874 OFR851874 OPN851874 OZJ851874 PJF851874 PTB851874 QCX851874 QMT851874 QWP851874 RGL851874 RQH851874 SAD851874 SJZ851874 STV851874 TDR851874 TNN851874 TXJ851874 UHF851874 URB851874 VAX851874 VKT851874 VUP851874 WEL851874 WOH851874 WYD851874 BV917410 LR917410 VN917410 AFJ917410 APF917410 AZB917410 BIX917410 BST917410 CCP917410 CML917410 CWH917410 DGD917410 DPZ917410 DZV917410 EJR917410 ETN917410 FDJ917410 FNF917410 FXB917410 GGX917410 GQT917410 HAP917410 HKL917410 HUH917410 IED917410 INZ917410 IXV917410 JHR917410 JRN917410 KBJ917410 KLF917410 KVB917410 LEX917410 LOT917410 LYP917410 MIL917410 MSH917410 NCD917410 NLZ917410 NVV917410 OFR917410 OPN917410 OZJ917410 PJF917410 PTB917410 QCX917410 QMT917410 QWP917410 RGL917410 RQH917410 SAD917410 SJZ917410 STV917410 TDR917410 TNN917410 TXJ917410 UHF917410 URB917410 VAX917410 VKT917410 VUP917410 WEL917410 WOH917410 WYD917410 BV982946 LR982946 VN982946 AFJ982946 APF982946 AZB982946 BIX982946 BST982946 CCP982946 CML982946 CWH982946 DGD982946 DPZ982946 DZV982946 EJR982946 ETN982946 FDJ982946 FNF982946 FXB982946 GGX982946 GQT982946 HAP982946 HKL982946 HUH982946 IED982946 INZ982946 IXV982946 JHR982946 JRN982946 KBJ982946 KLF982946 KVB982946 LEX982946 LOT982946 LYP982946 MIL982946 MSH982946 NCD982946 NLZ982946 NVV982946 OFR982946 OPN982946 OZJ982946 PJF982946 PTB982946 QCX982946 QMT982946 QWP982946 RGL982946 RQH982946 SAD982946 SJZ982946 STV982946 TDR982946 TNN982946 TXJ982946 UHF982946 URB982946 VAX982946 VKT982946 VUP982946 WEL982946 WOH982946 LR33 VN33 AFJ33 APF33 AZB33 BIX33 BST33 CCP33 CML33 CWH33 DGD33 DPZ33 DZV33 EJR33 ETN33 FDJ33 FNF33 FXB33 GGX33 GQT33 HAP33 HKL33 HUH33 IED33 INZ33 IXV33 JHR33 JRN33 KBJ33 KLF33 KVB33 LEX33 LOT33 LYP33 MIL33 MSH33 NCD33 NLZ33 NVV33 OFR33 OPN33 OZJ33 PJF33 PTB33 QCX33 QMT33 QWP33 RGL33 RQH33 SAD33 SJZ33 STV33 TDR33 TNN33 TXJ33 UHF33 URB33 VAX33 VKT33 VUP33 WEL33 WOH33 WYD33">
      <formula1>1</formula1>
    </dataValidation>
    <dataValidation type="whole" operator="equal" allowBlank="1" showInputMessage="1" showErrorMessage="1" errorTitle="El documento es normal" error="Valor no valido" prompt="El acuerdo entregado corresponde a un extracto del Acta que se certifica; capturar 1 si se requiere seleccionar esta opción." sqref="BF65436 LB65436 UX65436 AET65436 AOP65436 AYL65436 BIH65436 BSD65436 CBZ65436 CLV65436 CVR65436 DFN65436 DPJ65436 DZF65436 EJB65436 ESX65436 FCT65436 FMP65436 FWL65436 GGH65436 GQD65436 GZZ65436 HJV65436 HTR65436 IDN65436 INJ65436 IXF65436 JHB65436 JQX65436 KAT65436 KKP65436 KUL65436 LEH65436 LOD65436 LXZ65436 MHV65436 MRR65436 NBN65436 NLJ65436 NVF65436 OFB65436 OOX65436 OYT65436 PIP65436 PSL65436 QCH65436 QMD65436 QVZ65436 RFV65436 RPR65436 RZN65436 SJJ65436 STF65436 TDB65436 TMX65436 TWT65436 UGP65436 UQL65436 VAH65436 VKD65436 VTZ65436 WDV65436 WNR65436 WXN65436 BF130972 LB130972 UX130972 AET130972 AOP130972 AYL130972 BIH130972 BSD130972 CBZ130972 CLV130972 CVR130972 DFN130972 DPJ130972 DZF130972 EJB130972 ESX130972 FCT130972 FMP130972 FWL130972 GGH130972 GQD130972 GZZ130972 HJV130972 HTR130972 IDN130972 INJ130972 IXF130972 JHB130972 JQX130972 KAT130972 KKP130972 KUL130972 LEH130972 LOD130972 LXZ130972 MHV130972 MRR130972 NBN130972 NLJ130972 NVF130972 OFB130972 OOX130972 OYT130972 PIP130972 PSL130972 QCH130972 QMD130972 QVZ130972 RFV130972 RPR130972 RZN130972 SJJ130972 STF130972 TDB130972 TMX130972 TWT130972 UGP130972 UQL130972 VAH130972 VKD130972 VTZ130972 WDV130972 WNR130972 WXN130972 BF196508 LB196508 UX196508 AET196508 AOP196508 AYL196508 BIH196508 BSD196508 CBZ196508 CLV196508 CVR196508 DFN196508 DPJ196508 DZF196508 EJB196508 ESX196508 FCT196508 FMP196508 FWL196508 GGH196508 GQD196508 GZZ196508 HJV196508 HTR196508 IDN196508 INJ196508 IXF196508 JHB196508 JQX196508 KAT196508 KKP196508 KUL196508 LEH196508 LOD196508 LXZ196508 MHV196508 MRR196508 NBN196508 NLJ196508 NVF196508 OFB196508 OOX196508 OYT196508 PIP196508 PSL196508 QCH196508 QMD196508 QVZ196508 RFV196508 RPR196508 RZN196508 SJJ196508 STF196508 TDB196508 TMX196508 TWT196508 UGP196508 UQL196508 VAH196508 VKD196508 VTZ196508 WDV196508 WNR196508 WXN196508 BF262044 LB262044 UX262044 AET262044 AOP262044 AYL262044 BIH262044 BSD262044 CBZ262044 CLV262044 CVR262044 DFN262044 DPJ262044 DZF262044 EJB262044 ESX262044 FCT262044 FMP262044 FWL262044 GGH262044 GQD262044 GZZ262044 HJV262044 HTR262044 IDN262044 INJ262044 IXF262044 JHB262044 JQX262044 KAT262044 KKP262044 KUL262044 LEH262044 LOD262044 LXZ262044 MHV262044 MRR262044 NBN262044 NLJ262044 NVF262044 OFB262044 OOX262044 OYT262044 PIP262044 PSL262044 QCH262044 QMD262044 QVZ262044 RFV262044 RPR262044 RZN262044 SJJ262044 STF262044 TDB262044 TMX262044 TWT262044 UGP262044 UQL262044 VAH262044 VKD262044 VTZ262044 WDV262044 WNR262044 WXN262044 BF327580 LB327580 UX327580 AET327580 AOP327580 AYL327580 BIH327580 BSD327580 CBZ327580 CLV327580 CVR327580 DFN327580 DPJ327580 DZF327580 EJB327580 ESX327580 FCT327580 FMP327580 FWL327580 GGH327580 GQD327580 GZZ327580 HJV327580 HTR327580 IDN327580 INJ327580 IXF327580 JHB327580 JQX327580 KAT327580 KKP327580 KUL327580 LEH327580 LOD327580 LXZ327580 MHV327580 MRR327580 NBN327580 NLJ327580 NVF327580 OFB327580 OOX327580 OYT327580 PIP327580 PSL327580 QCH327580 QMD327580 QVZ327580 RFV327580 RPR327580 RZN327580 SJJ327580 STF327580 TDB327580 TMX327580 TWT327580 UGP327580 UQL327580 VAH327580 VKD327580 VTZ327580 WDV327580 WNR327580 WXN327580 BF393116 LB393116 UX393116 AET393116 AOP393116 AYL393116 BIH393116 BSD393116 CBZ393116 CLV393116 CVR393116 DFN393116 DPJ393116 DZF393116 EJB393116 ESX393116 FCT393116 FMP393116 FWL393116 GGH393116 GQD393116 GZZ393116 HJV393116 HTR393116 IDN393116 INJ393116 IXF393116 JHB393116 JQX393116 KAT393116 KKP393116 KUL393116 LEH393116 LOD393116 LXZ393116 MHV393116 MRR393116 NBN393116 NLJ393116 NVF393116 OFB393116 OOX393116 OYT393116 PIP393116 PSL393116 QCH393116 QMD393116 QVZ393116 RFV393116 RPR393116 RZN393116 SJJ393116 STF393116 TDB393116 TMX393116 TWT393116 UGP393116 UQL393116 VAH393116 VKD393116 VTZ393116 WDV393116 WNR393116 WXN393116 BF458652 LB458652 UX458652 AET458652 AOP458652 AYL458652 BIH458652 BSD458652 CBZ458652 CLV458652 CVR458652 DFN458652 DPJ458652 DZF458652 EJB458652 ESX458652 FCT458652 FMP458652 FWL458652 GGH458652 GQD458652 GZZ458652 HJV458652 HTR458652 IDN458652 INJ458652 IXF458652 JHB458652 JQX458652 KAT458652 KKP458652 KUL458652 LEH458652 LOD458652 LXZ458652 MHV458652 MRR458652 NBN458652 NLJ458652 NVF458652 OFB458652 OOX458652 OYT458652 PIP458652 PSL458652 QCH458652 QMD458652 QVZ458652 RFV458652 RPR458652 RZN458652 SJJ458652 STF458652 TDB458652 TMX458652 TWT458652 UGP458652 UQL458652 VAH458652 VKD458652 VTZ458652 WDV458652 WNR458652 WXN458652 BF524188 LB524188 UX524188 AET524188 AOP524188 AYL524188 BIH524188 BSD524188 CBZ524188 CLV524188 CVR524188 DFN524188 DPJ524188 DZF524188 EJB524188 ESX524188 FCT524188 FMP524188 FWL524188 GGH524188 GQD524188 GZZ524188 HJV524188 HTR524188 IDN524188 INJ524188 IXF524188 JHB524188 JQX524188 KAT524188 KKP524188 KUL524188 LEH524188 LOD524188 LXZ524188 MHV524188 MRR524188 NBN524188 NLJ524188 NVF524188 OFB524188 OOX524188 OYT524188 PIP524188 PSL524188 QCH524188 QMD524188 QVZ524188 RFV524188 RPR524188 RZN524188 SJJ524188 STF524188 TDB524188 TMX524188 TWT524188 UGP524188 UQL524188 VAH524188 VKD524188 VTZ524188 WDV524188 WNR524188 WXN524188 BF589724 LB589724 UX589724 AET589724 AOP589724 AYL589724 BIH589724 BSD589724 CBZ589724 CLV589724 CVR589724 DFN589724 DPJ589724 DZF589724 EJB589724 ESX589724 FCT589724 FMP589724 FWL589724 GGH589724 GQD589724 GZZ589724 HJV589724 HTR589724 IDN589724 INJ589724 IXF589724 JHB589724 JQX589724 KAT589724 KKP589724 KUL589724 LEH589724 LOD589724 LXZ589724 MHV589724 MRR589724 NBN589724 NLJ589724 NVF589724 OFB589724 OOX589724 OYT589724 PIP589724 PSL589724 QCH589724 QMD589724 QVZ589724 RFV589724 RPR589724 RZN589724 SJJ589724 STF589724 TDB589724 TMX589724 TWT589724 UGP589724 UQL589724 VAH589724 VKD589724 VTZ589724 WDV589724 WNR589724 WXN589724 BF655260 LB655260 UX655260 AET655260 AOP655260 AYL655260 BIH655260 BSD655260 CBZ655260 CLV655260 CVR655260 DFN655260 DPJ655260 DZF655260 EJB655260 ESX655260 FCT655260 FMP655260 FWL655260 GGH655260 GQD655260 GZZ655260 HJV655260 HTR655260 IDN655260 INJ655260 IXF655260 JHB655260 JQX655260 KAT655260 KKP655260 KUL655260 LEH655260 LOD655260 LXZ655260 MHV655260 MRR655260 NBN655260 NLJ655260 NVF655260 OFB655260 OOX655260 OYT655260 PIP655260 PSL655260 QCH655260 QMD655260 QVZ655260 RFV655260 RPR655260 RZN655260 SJJ655260 STF655260 TDB655260 TMX655260 TWT655260 UGP655260 UQL655260 VAH655260 VKD655260 VTZ655260 WDV655260 WNR655260 WXN655260 BF720796 LB720796 UX720796 AET720796 AOP720796 AYL720796 BIH720796 BSD720796 CBZ720796 CLV720796 CVR720796 DFN720796 DPJ720796 DZF720796 EJB720796 ESX720796 FCT720796 FMP720796 FWL720796 GGH720796 GQD720796 GZZ720796 HJV720796 HTR720796 IDN720796 INJ720796 IXF720796 JHB720796 JQX720796 KAT720796 KKP720796 KUL720796 LEH720796 LOD720796 LXZ720796 MHV720796 MRR720796 NBN720796 NLJ720796 NVF720796 OFB720796 OOX720796 OYT720796 PIP720796 PSL720796 QCH720796 QMD720796 QVZ720796 RFV720796 RPR720796 RZN720796 SJJ720796 STF720796 TDB720796 TMX720796 TWT720796 UGP720796 UQL720796 VAH720796 VKD720796 VTZ720796 WDV720796 WNR720796 WXN720796 BF786332 LB786332 UX786332 AET786332 AOP786332 AYL786332 BIH786332 BSD786332 CBZ786332 CLV786332 CVR786332 DFN786332 DPJ786332 DZF786332 EJB786332 ESX786332 FCT786332 FMP786332 FWL786332 GGH786332 GQD786332 GZZ786332 HJV786332 HTR786332 IDN786332 INJ786332 IXF786332 JHB786332 JQX786332 KAT786332 KKP786332 KUL786332 LEH786332 LOD786332 LXZ786332 MHV786332 MRR786332 NBN786332 NLJ786332 NVF786332 OFB786332 OOX786332 OYT786332 PIP786332 PSL786332 QCH786332 QMD786332 QVZ786332 RFV786332 RPR786332 RZN786332 SJJ786332 STF786332 TDB786332 TMX786332 TWT786332 UGP786332 UQL786332 VAH786332 VKD786332 VTZ786332 WDV786332 WNR786332 WXN786332 BF851868 LB851868 UX851868 AET851868 AOP851868 AYL851868 BIH851868 BSD851868 CBZ851868 CLV851868 CVR851868 DFN851868 DPJ851868 DZF851868 EJB851868 ESX851868 FCT851868 FMP851868 FWL851868 GGH851868 GQD851868 GZZ851868 HJV851868 HTR851868 IDN851868 INJ851868 IXF851868 JHB851868 JQX851868 KAT851868 KKP851868 KUL851868 LEH851868 LOD851868 LXZ851868 MHV851868 MRR851868 NBN851868 NLJ851868 NVF851868 OFB851868 OOX851868 OYT851868 PIP851868 PSL851868 QCH851868 QMD851868 QVZ851868 RFV851868 RPR851868 RZN851868 SJJ851868 STF851868 TDB851868 TMX851868 TWT851868 UGP851868 UQL851868 VAH851868 VKD851868 VTZ851868 WDV851868 WNR851868 WXN851868 BF917404 LB917404 UX917404 AET917404 AOP917404 AYL917404 BIH917404 BSD917404 CBZ917404 CLV917404 CVR917404 DFN917404 DPJ917404 DZF917404 EJB917404 ESX917404 FCT917404 FMP917404 FWL917404 GGH917404 GQD917404 GZZ917404 HJV917404 HTR917404 IDN917404 INJ917404 IXF917404 JHB917404 JQX917404 KAT917404 KKP917404 KUL917404 LEH917404 LOD917404 LXZ917404 MHV917404 MRR917404 NBN917404 NLJ917404 NVF917404 OFB917404 OOX917404 OYT917404 PIP917404 PSL917404 QCH917404 QMD917404 QVZ917404 RFV917404 RPR917404 RZN917404 SJJ917404 STF917404 TDB917404 TMX917404 TWT917404 UGP917404 UQL917404 VAH917404 VKD917404 VTZ917404 WDV917404 WNR917404 WXN917404 BF982940 LB982940 UX982940 AET982940 AOP982940 AYL982940 BIH982940 BSD982940 CBZ982940 CLV982940 CVR982940 DFN982940 DPJ982940 DZF982940 EJB982940 ESX982940 FCT982940 FMP982940 FWL982940 GGH982940 GQD982940 GZZ982940 HJV982940 HTR982940 IDN982940 INJ982940 IXF982940 JHB982940 JQX982940 KAT982940 KKP982940 KUL982940 LEH982940 LOD982940 LXZ982940 MHV982940 MRR982940 NBN982940 NLJ982940 NVF982940 OFB982940 OOX982940 OYT982940 PIP982940 PSL982940 QCH982940 QMD982940 QVZ982940 RFV982940 RPR982940 RZN982940 SJJ982940 STF982940 TDB982940 TMX982940 TWT982940 UGP982940 UQL982940 VAH982940 VKD982940 VTZ982940 WDV982940 WNR982940 WXN982940 BF25 LB25 UX25 AET25 AOP25 AYL25 BIH25 BSD25 CBZ25 CLV25 CVR25 DFN25 DPJ25 DZF25 EJB25 ESX25 FCT25 FMP25 FWL25 GGH25 GQD25 GZZ25 HJV25 HTR25 IDN25 INJ25 IXF25 JHB25 JQX25 KAT25 KKP25 KUL25 LEH25 LOD25 LXZ25 MHV25 MRR25 NBN25 NLJ25 NVF25 OFB25 OOX25 OYT25 PIP25 PSL25 QCH25 QMD25 QVZ25 RFV25 RPR25 RZN25 SJJ25 STF25 TDB25 TMX25 TWT25 UGP25 UQL25 VAH25 VKD25 VTZ25 WDV25 WNR25 WXN25">
      <formula1>1</formula1>
    </dataValidation>
    <dataValidation type="whole" operator="equal" allowBlank="1" showInputMessage="1" showErrorMessage="1" errorTitle="El documento es normal" error="Valor no valido" prompt="El acuerdo entregado corresponde a una copia certificada del Acta; capturar 1 si se requiere seleccionar esta opción." sqref="BF65434 LB65434 UX65434 AET65434 AOP65434 AYL65434 BIH65434 BSD65434 CBZ65434 CLV65434 CVR65434 DFN65434 DPJ65434 DZF65434 EJB65434 ESX65434 FCT65434 FMP65434 FWL65434 GGH65434 GQD65434 GZZ65434 HJV65434 HTR65434 IDN65434 INJ65434 IXF65434 JHB65434 JQX65434 KAT65434 KKP65434 KUL65434 LEH65434 LOD65434 LXZ65434 MHV65434 MRR65434 NBN65434 NLJ65434 NVF65434 OFB65434 OOX65434 OYT65434 PIP65434 PSL65434 QCH65434 QMD65434 QVZ65434 RFV65434 RPR65434 RZN65434 SJJ65434 STF65434 TDB65434 TMX65434 TWT65434 UGP65434 UQL65434 VAH65434 VKD65434 VTZ65434 WDV65434 WNR65434 WXN65434 BF130970 LB130970 UX130970 AET130970 AOP130970 AYL130970 BIH130970 BSD130970 CBZ130970 CLV130970 CVR130970 DFN130970 DPJ130970 DZF130970 EJB130970 ESX130970 FCT130970 FMP130970 FWL130970 GGH130970 GQD130970 GZZ130970 HJV130970 HTR130970 IDN130970 INJ130970 IXF130970 JHB130970 JQX130970 KAT130970 KKP130970 KUL130970 LEH130970 LOD130970 LXZ130970 MHV130970 MRR130970 NBN130970 NLJ130970 NVF130970 OFB130970 OOX130970 OYT130970 PIP130970 PSL130970 QCH130970 QMD130970 QVZ130970 RFV130970 RPR130970 RZN130970 SJJ130970 STF130970 TDB130970 TMX130970 TWT130970 UGP130970 UQL130970 VAH130970 VKD130970 VTZ130970 WDV130970 WNR130970 WXN130970 BF196506 LB196506 UX196506 AET196506 AOP196506 AYL196506 BIH196506 BSD196506 CBZ196506 CLV196506 CVR196506 DFN196506 DPJ196506 DZF196506 EJB196506 ESX196506 FCT196506 FMP196506 FWL196506 GGH196506 GQD196506 GZZ196506 HJV196506 HTR196506 IDN196506 INJ196506 IXF196506 JHB196506 JQX196506 KAT196506 KKP196506 KUL196506 LEH196506 LOD196506 LXZ196506 MHV196506 MRR196506 NBN196506 NLJ196506 NVF196506 OFB196506 OOX196506 OYT196506 PIP196506 PSL196506 QCH196506 QMD196506 QVZ196506 RFV196506 RPR196506 RZN196506 SJJ196506 STF196506 TDB196506 TMX196506 TWT196506 UGP196506 UQL196506 VAH196506 VKD196506 VTZ196506 WDV196506 WNR196506 WXN196506 BF262042 LB262042 UX262042 AET262042 AOP262042 AYL262042 BIH262042 BSD262042 CBZ262042 CLV262042 CVR262042 DFN262042 DPJ262042 DZF262042 EJB262042 ESX262042 FCT262042 FMP262042 FWL262042 GGH262042 GQD262042 GZZ262042 HJV262042 HTR262042 IDN262042 INJ262042 IXF262042 JHB262042 JQX262042 KAT262042 KKP262042 KUL262042 LEH262042 LOD262042 LXZ262042 MHV262042 MRR262042 NBN262042 NLJ262042 NVF262042 OFB262042 OOX262042 OYT262042 PIP262042 PSL262042 QCH262042 QMD262042 QVZ262042 RFV262042 RPR262042 RZN262042 SJJ262042 STF262042 TDB262042 TMX262042 TWT262042 UGP262042 UQL262042 VAH262042 VKD262042 VTZ262042 WDV262042 WNR262042 WXN262042 BF327578 LB327578 UX327578 AET327578 AOP327578 AYL327578 BIH327578 BSD327578 CBZ327578 CLV327578 CVR327578 DFN327578 DPJ327578 DZF327578 EJB327578 ESX327578 FCT327578 FMP327578 FWL327578 GGH327578 GQD327578 GZZ327578 HJV327578 HTR327578 IDN327578 INJ327578 IXF327578 JHB327578 JQX327578 KAT327578 KKP327578 KUL327578 LEH327578 LOD327578 LXZ327578 MHV327578 MRR327578 NBN327578 NLJ327578 NVF327578 OFB327578 OOX327578 OYT327578 PIP327578 PSL327578 QCH327578 QMD327578 QVZ327578 RFV327578 RPR327578 RZN327578 SJJ327578 STF327578 TDB327578 TMX327578 TWT327578 UGP327578 UQL327578 VAH327578 VKD327578 VTZ327578 WDV327578 WNR327578 WXN327578 BF393114 LB393114 UX393114 AET393114 AOP393114 AYL393114 BIH393114 BSD393114 CBZ393114 CLV393114 CVR393114 DFN393114 DPJ393114 DZF393114 EJB393114 ESX393114 FCT393114 FMP393114 FWL393114 GGH393114 GQD393114 GZZ393114 HJV393114 HTR393114 IDN393114 INJ393114 IXF393114 JHB393114 JQX393114 KAT393114 KKP393114 KUL393114 LEH393114 LOD393114 LXZ393114 MHV393114 MRR393114 NBN393114 NLJ393114 NVF393114 OFB393114 OOX393114 OYT393114 PIP393114 PSL393114 QCH393114 QMD393114 QVZ393114 RFV393114 RPR393114 RZN393114 SJJ393114 STF393114 TDB393114 TMX393114 TWT393114 UGP393114 UQL393114 VAH393114 VKD393114 VTZ393114 WDV393114 WNR393114 WXN393114 BF458650 LB458650 UX458650 AET458650 AOP458650 AYL458650 BIH458650 BSD458650 CBZ458650 CLV458650 CVR458650 DFN458650 DPJ458650 DZF458650 EJB458650 ESX458650 FCT458650 FMP458650 FWL458650 GGH458650 GQD458650 GZZ458650 HJV458650 HTR458650 IDN458650 INJ458650 IXF458650 JHB458650 JQX458650 KAT458650 KKP458650 KUL458650 LEH458650 LOD458650 LXZ458650 MHV458650 MRR458650 NBN458650 NLJ458650 NVF458650 OFB458650 OOX458650 OYT458650 PIP458650 PSL458650 QCH458650 QMD458650 QVZ458650 RFV458650 RPR458650 RZN458650 SJJ458650 STF458650 TDB458650 TMX458650 TWT458650 UGP458650 UQL458650 VAH458650 VKD458650 VTZ458650 WDV458650 WNR458650 WXN458650 BF524186 LB524186 UX524186 AET524186 AOP524186 AYL524186 BIH524186 BSD524186 CBZ524186 CLV524186 CVR524186 DFN524186 DPJ524186 DZF524186 EJB524186 ESX524186 FCT524186 FMP524186 FWL524186 GGH524186 GQD524186 GZZ524186 HJV524186 HTR524186 IDN524186 INJ524186 IXF524186 JHB524186 JQX524186 KAT524186 KKP524186 KUL524186 LEH524186 LOD524186 LXZ524186 MHV524186 MRR524186 NBN524186 NLJ524186 NVF524186 OFB524186 OOX524186 OYT524186 PIP524186 PSL524186 QCH524186 QMD524186 QVZ524186 RFV524186 RPR524186 RZN524186 SJJ524186 STF524186 TDB524186 TMX524186 TWT524186 UGP524186 UQL524186 VAH524186 VKD524186 VTZ524186 WDV524186 WNR524186 WXN524186 BF589722 LB589722 UX589722 AET589722 AOP589722 AYL589722 BIH589722 BSD589722 CBZ589722 CLV589722 CVR589722 DFN589722 DPJ589722 DZF589722 EJB589722 ESX589722 FCT589722 FMP589722 FWL589722 GGH589722 GQD589722 GZZ589722 HJV589722 HTR589722 IDN589722 INJ589722 IXF589722 JHB589722 JQX589722 KAT589722 KKP589722 KUL589722 LEH589722 LOD589722 LXZ589722 MHV589722 MRR589722 NBN589722 NLJ589722 NVF589722 OFB589722 OOX589722 OYT589722 PIP589722 PSL589722 QCH589722 QMD589722 QVZ589722 RFV589722 RPR589722 RZN589722 SJJ589722 STF589722 TDB589722 TMX589722 TWT589722 UGP589722 UQL589722 VAH589722 VKD589722 VTZ589722 WDV589722 WNR589722 WXN589722 BF655258 LB655258 UX655258 AET655258 AOP655258 AYL655258 BIH655258 BSD655258 CBZ655258 CLV655258 CVR655258 DFN655258 DPJ655258 DZF655258 EJB655258 ESX655258 FCT655258 FMP655258 FWL655258 GGH655258 GQD655258 GZZ655258 HJV655258 HTR655258 IDN655258 INJ655258 IXF655258 JHB655258 JQX655258 KAT655258 KKP655258 KUL655258 LEH655258 LOD655258 LXZ655258 MHV655258 MRR655258 NBN655258 NLJ655258 NVF655258 OFB655258 OOX655258 OYT655258 PIP655258 PSL655258 QCH655258 QMD655258 QVZ655258 RFV655258 RPR655258 RZN655258 SJJ655258 STF655258 TDB655258 TMX655258 TWT655258 UGP655258 UQL655258 VAH655258 VKD655258 VTZ655258 WDV655258 WNR655258 WXN655258 BF720794 LB720794 UX720794 AET720794 AOP720794 AYL720794 BIH720794 BSD720794 CBZ720794 CLV720794 CVR720794 DFN720794 DPJ720794 DZF720794 EJB720794 ESX720794 FCT720794 FMP720794 FWL720794 GGH720794 GQD720794 GZZ720794 HJV720794 HTR720794 IDN720794 INJ720794 IXF720794 JHB720794 JQX720794 KAT720794 KKP720794 KUL720794 LEH720794 LOD720794 LXZ720794 MHV720794 MRR720794 NBN720794 NLJ720794 NVF720794 OFB720794 OOX720794 OYT720794 PIP720794 PSL720794 QCH720794 QMD720794 QVZ720794 RFV720794 RPR720794 RZN720794 SJJ720794 STF720794 TDB720794 TMX720794 TWT720794 UGP720794 UQL720794 VAH720794 VKD720794 VTZ720794 WDV720794 WNR720794 WXN720794 BF786330 LB786330 UX786330 AET786330 AOP786330 AYL786330 BIH786330 BSD786330 CBZ786330 CLV786330 CVR786330 DFN786330 DPJ786330 DZF786330 EJB786330 ESX786330 FCT786330 FMP786330 FWL786330 GGH786330 GQD786330 GZZ786330 HJV786330 HTR786330 IDN786330 INJ786330 IXF786330 JHB786330 JQX786330 KAT786330 KKP786330 KUL786330 LEH786330 LOD786330 LXZ786330 MHV786330 MRR786330 NBN786330 NLJ786330 NVF786330 OFB786330 OOX786330 OYT786330 PIP786330 PSL786330 QCH786330 QMD786330 QVZ786330 RFV786330 RPR786330 RZN786330 SJJ786330 STF786330 TDB786330 TMX786330 TWT786330 UGP786330 UQL786330 VAH786330 VKD786330 VTZ786330 WDV786330 WNR786330 WXN786330 BF851866 LB851866 UX851866 AET851866 AOP851866 AYL851866 BIH851866 BSD851866 CBZ851866 CLV851866 CVR851866 DFN851866 DPJ851866 DZF851866 EJB851866 ESX851866 FCT851866 FMP851866 FWL851866 GGH851866 GQD851866 GZZ851866 HJV851866 HTR851866 IDN851866 INJ851866 IXF851866 JHB851866 JQX851866 KAT851866 KKP851866 KUL851866 LEH851866 LOD851866 LXZ851866 MHV851866 MRR851866 NBN851866 NLJ851866 NVF851866 OFB851866 OOX851866 OYT851866 PIP851866 PSL851866 QCH851866 QMD851866 QVZ851866 RFV851866 RPR851866 RZN851866 SJJ851866 STF851866 TDB851866 TMX851866 TWT851866 UGP851866 UQL851866 VAH851866 VKD851866 VTZ851866 WDV851866 WNR851866 WXN851866 BF917402 LB917402 UX917402 AET917402 AOP917402 AYL917402 BIH917402 BSD917402 CBZ917402 CLV917402 CVR917402 DFN917402 DPJ917402 DZF917402 EJB917402 ESX917402 FCT917402 FMP917402 FWL917402 GGH917402 GQD917402 GZZ917402 HJV917402 HTR917402 IDN917402 INJ917402 IXF917402 JHB917402 JQX917402 KAT917402 KKP917402 KUL917402 LEH917402 LOD917402 LXZ917402 MHV917402 MRR917402 NBN917402 NLJ917402 NVF917402 OFB917402 OOX917402 OYT917402 PIP917402 PSL917402 QCH917402 QMD917402 QVZ917402 RFV917402 RPR917402 RZN917402 SJJ917402 STF917402 TDB917402 TMX917402 TWT917402 UGP917402 UQL917402 VAH917402 VKD917402 VTZ917402 WDV917402 WNR917402 WXN917402 BF982938 LB982938 UX982938 AET982938 AOP982938 AYL982938 BIH982938 BSD982938 CBZ982938 CLV982938 CVR982938 DFN982938 DPJ982938 DZF982938 EJB982938 ESX982938 FCT982938 FMP982938 FWL982938 GGH982938 GQD982938 GZZ982938 HJV982938 HTR982938 IDN982938 INJ982938 IXF982938 JHB982938 JQX982938 KAT982938 KKP982938 KUL982938 LEH982938 LOD982938 LXZ982938 MHV982938 MRR982938 NBN982938 NLJ982938 NVF982938 OFB982938 OOX982938 OYT982938 PIP982938 PSL982938 QCH982938 QMD982938 QVZ982938 RFV982938 RPR982938 RZN982938 SJJ982938 STF982938 TDB982938 TMX982938 TWT982938 UGP982938 UQL982938 VAH982938 VKD982938 VTZ982938 WDV982938 WNR982938 WXN982938 BF23 LB23 UX23 AET23 AOP23 AYL23 BIH23 BSD23 CBZ23 CLV23 CVR23 DFN23 DPJ23 DZF23 EJB23 ESX23 FCT23 FMP23 FWL23 GGH23 GQD23 GZZ23 HJV23 HTR23 IDN23 INJ23 IXF23 JHB23 JQX23 KAT23 KKP23 KUL23 LEH23 LOD23 LXZ23 MHV23 MRR23 NBN23 NLJ23 NVF23 OFB23 OOX23 OYT23 PIP23 PSL23 QCH23 QMD23 QVZ23 RFV23 RPR23 RZN23 SJJ23 STF23 TDB23 TMX23 TWT23 UGP23 UQL23 VAH23 VKD23 VTZ23 WDV23 WNR23 WXN23">
      <formula1>1</formula1>
    </dataValidation>
    <dataValidation type="whole" operator="equal" allowBlank="1" showInputMessage="1" showErrorMessage="1" errorTitle="El documento es normal" error="Valor no valido" prompt="El acuerdo de Ayuntamiento no menciona cantidad de votos y en su lugar dice por mayoria, capturar 1 si se requiere seleccionar esta opción." sqref="WWR982952 AJ65448 KF65448 UB65448 ADX65448 ANT65448 AXP65448 BHL65448 BRH65448 CBD65448 CKZ65448 CUV65448 DER65448 DON65448 DYJ65448 EIF65448 ESB65448 FBX65448 FLT65448 FVP65448 GFL65448 GPH65448 GZD65448 HIZ65448 HSV65448 ICR65448 IMN65448 IWJ65448 JGF65448 JQB65448 JZX65448 KJT65448 KTP65448 LDL65448 LNH65448 LXD65448 MGZ65448 MQV65448 NAR65448 NKN65448 NUJ65448 OEF65448 OOB65448 OXX65448 PHT65448 PRP65448 QBL65448 QLH65448 QVD65448 REZ65448 ROV65448 RYR65448 SIN65448 SSJ65448 TCF65448 TMB65448 TVX65448 UFT65448 UPP65448 UZL65448 VJH65448 VTD65448 WCZ65448 WMV65448 WWR65448 AJ130984 KF130984 UB130984 ADX130984 ANT130984 AXP130984 BHL130984 BRH130984 CBD130984 CKZ130984 CUV130984 DER130984 DON130984 DYJ130984 EIF130984 ESB130984 FBX130984 FLT130984 FVP130984 GFL130984 GPH130984 GZD130984 HIZ130984 HSV130984 ICR130984 IMN130984 IWJ130984 JGF130984 JQB130984 JZX130984 KJT130984 KTP130984 LDL130984 LNH130984 LXD130984 MGZ130984 MQV130984 NAR130984 NKN130984 NUJ130984 OEF130984 OOB130984 OXX130984 PHT130984 PRP130984 QBL130984 QLH130984 QVD130984 REZ130984 ROV130984 RYR130984 SIN130984 SSJ130984 TCF130984 TMB130984 TVX130984 UFT130984 UPP130984 UZL130984 VJH130984 VTD130984 WCZ130984 WMV130984 WWR130984 AJ196520 KF196520 UB196520 ADX196520 ANT196520 AXP196520 BHL196520 BRH196520 CBD196520 CKZ196520 CUV196520 DER196520 DON196520 DYJ196520 EIF196520 ESB196520 FBX196520 FLT196520 FVP196520 GFL196520 GPH196520 GZD196520 HIZ196520 HSV196520 ICR196520 IMN196520 IWJ196520 JGF196520 JQB196520 JZX196520 KJT196520 KTP196520 LDL196520 LNH196520 LXD196520 MGZ196520 MQV196520 NAR196520 NKN196520 NUJ196520 OEF196520 OOB196520 OXX196520 PHT196520 PRP196520 QBL196520 QLH196520 QVD196520 REZ196520 ROV196520 RYR196520 SIN196520 SSJ196520 TCF196520 TMB196520 TVX196520 UFT196520 UPP196520 UZL196520 VJH196520 VTD196520 WCZ196520 WMV196520 WWR196520 AJ262056 KF262056 UB262056 ADX262056 ANT262056 AXP262056 BHL262056 BRH262056 CBD262056 CKZ262056 CUV262056 DER262056 DON262056 DYJ262056 EIF262056 ESB262056 FBX262056 FLT262056 FVP262056 GFL262056 GPH262056 GZD262056 HIZ262056 HSV262056 ICR262056 IMN262056 IWJ262056 JGF262056 JQB262056 JZX262056 KJT262056 KTP262056 LDL262056 LNH262056 LXD262056 MGZ262056 MQV262056 NAR262056 NKN262056 NUJ262056 OEF262056 OOB262056 OXX262056 PHT262056 PRP262056 QBL262056 QLH262056 QVD262056 REZ262056 ROV262056 RYR262056 SIN262056 SSJ262056 TCF262056 TMB262056 TVX262056 UFT262056 UPP262056 UZL262056 VJH262056 VTD262056 WCZ262056 WMV262056 WWR262056 AJ327592 KF327592 UB327592 ADX327592 ANT327592 AXP327592 BHL327592 BRH327592 CBD327592 CKZ327592 CUV327592 DER327592 DON327592 DYJ327592 EIF327592 ESB327592 FBX327592 FLT327592 FVP327592 GFL327592 GPH327592 GZD327592 HIZ327592 HSV327592 ICR327592 IMN327592 IWJ327592 JGF327592 JQB327592 JZX327592 KJT327592 KTP327592 LDL327592 LNH327592 LXD327592 MGZ327592 MQV327592 NAR327592 NKN327592 NUJ327592 OEF327592 OOB327592 OXX327592 PHT327592 PRP327592 QBL327592 QLH327592 QVD327592 REZ327592 ROV327592 RYR327592 SIN327592 SSJ327592 TCF327592 TMB327592 TVX327592 UFT327592 UPP327592 UZL327592 VJH327592 VTD327592 WCZ327592 WMV327592 WWR327592 AJ393128 KF393128 UB393128 ADX393128 ANT393128 AXP393128 BHL393128 BRH393128 CBD393128 CKZ393128 CUV393128 DER393128 DON393128 DYJ393128 EIF393128 ESB393128 FBX393128 FLT393128 FVP393128 GFL393128 GPH393128 GZD393128 HIZ393128 HSV393128 ICR393128 IMN393128 IWJ393128 JGF393128 JQB393128 JZX393128 KJT393128 KTP393128 LDL393128 LNH393128 LXD393128 MGZ393128 MQV393128 NAR393128 NKN393128 NUJ393128 OEF393128 OOB393128 OXX393128 PHT393128 PRP393128 QBL393128 QLH393128 QVD393128 REZ393128 ROV393128 RYR393128 SIN393128 SSJ393128 TCF393128 TMB393128 TVX393128 UFT393128 UPP393128 UZL393128 VJH393128 VTD393128 WCZ393128 WMV393128 WWR393128 AJ458664 KF458664 UB458664 ADX458664 ANT458664 AXP458664 BHL458664 BRH458664 CBD458664 CKZ458664 CUV458664 DER458664 DON458664 DYJ458664 EIF458664 ESB458664 FBX458664 FLT458664 FVP458664 GFL458664 GPH458664 GZD458664 HIZ458664 HSV458664 ICR458664 IMN458664 IWJ458664 JGF458664 JQB458664 JZX458664 KJT458664 KTP458664 LDL458664 LNH458664 LXD458664 MGZ458664 MQV458664 NAR458664 NKN458664 NUJ458664 OEF458664 OOB458664 OXX458664 PHT458664 PRP458664 QBL458664 QLH458664 QVD458664 REZ458664 ROV458664 RYR458664 SIN458664 SSJ458664 TCF458664 TMB458664 TVX458664 UFT458664 UPP458664 UZL458664 VJH458664 VTD458664 WCZ458664 WMV458664 WWR458664 AJ524200 KF524200 UB524200 ADX524200 ANT524200 AXP524200 BHL524200 BRH524200 CBD524200 CKZ524200 CUV524200 DER524200 DON524200 DYJ524200 EIF524200 ESB524200 FBX524200 FLT524200 FVP524200 GFL524200 GPH524200 GZD524200 HIZ524200 HSV524200 ICR524200 IMN524200 IWJ524200 JGF524200 JQB524200 JZX524200 KJT524200 KTP524200 LDL524200 LNH524200 LXD524200 MGZ524200 MQV524200 NAR524200 NKN524200 NUJ524200 OEF524200 OOB524200 OXX524200 PHT524200 PRP524200 QBL524200 QLH524200 QVD524200 REZ524200 ROV524200 RYR524200 SIN524200 SSJ524200 TCF524200 TMB524200 TVX524200 UFT524200 UPP524200 UZL524200 VJH524200 VTD524200 WCZ524200 WMV524200 WWR524200 AJ589736 KF589736 UB589736 ADX589736 ANT589736 AXP589736 BHL589736 BRH589736 CBD589736 CKZ589736 CUV589736 DER589736 DON589736 DYJ589736 EIF589736 ESB589736 FBX589736 FLT589736 FVP589736 GFL589736 GPH589736 GZD589736 HIZ589736 HSV589736 ICR589736 IMN589736 IWJ589736 JGF589736 JQB589736 JZX589736 KJT589736 KTP589736 LDL589736 LNH589736 LXD589736 MGZ589736 MQV589736 NAR589736 NKN589736 NUJ589736 OEF589736 OOB589736 OXX589736 PHT589736 PRP589736 QBL589736 QLH589736 QVD589736 REZ589736 ROV589736 RYR589736 SIN589736 SSJ589736 TCF589736 TMB589736 TVX589736 UFT589736 UPP589736 UZL589736 VJH589736 VTD589736 WCZ589736 WMV589736 WWR589736 AJ655272 KF655272 UB655272 ADX655272 ANT655272 AXP655272 BHL655272 BRH655272 CBD655272 CKZ655272 CUV655272 DER655272 DON655272 DYJ655272 EIF655272 ESB655272 FBX655272 FLT655272 FVP655272 GFL655272 GPH655272 GZD655272 HIZ655272 HSV655272 ICR655272 IMN655272 IWJ655272 JGF655272 JQB655272 JZX655272 KJT655272 KTP655272 LDL655272 LNH655272 LXD655272 MGZ655272 MQV655272 NAR655272 NKN655272 NUJ655272 OEF655272 OOB655272 OXX655272 PHT655272 PRP655272 QBL655272 QLH655272 QVD655272 REZ655272 ROV655272 RYR655272 SIN655272 SSJ655272 TCF655272 TMB655272 TVX655272 UFT655272 UPP655272 UZL655272 VJH655272 VTD655272 WCZ655272 WMV655272 WWR655272 AJ720808 KF720808 UB720808 ADX720808 ANT720808 AXP720808 BHL720808 BRH720808 CBD720808 CKZ720808 CUV720808 DER720808 DON720808 DYJ720808 EIF720808 ESB720808 FBX720808 FLT720808 FVP720808 GFL720808 GPH720808 GZD720808 HIZ720808 HSV720808 ICR720808 IMN720808 IWJ720808 JGF720808 JQB720808 JZX720808 KJT720808 KTP720808 LDL720808 LNH720808 LXD720808 MGZ720808 MQV720808 NAR720808 NKN720808 NUJ720808 OEF720808 OOB720808 OXX720808 PHT720808 PRP720808 QBL720808 QLH720808 QVD720808 REZ720808 ROV720808 RYR720808 SIN720808 SSJ720808 TCF720808 TMB720808 TVX720808 UFT720808 UPP720808 UZL720808 VJH720808 VTD720808 WCZ720808 WMV720808 WWR720808 AJ786344 KF786344 UB786344 ADX786344 ANT786344 AXP786344 BHL786344 BRH786344 CBD786344 CKZ786344 CUV786344 DER786344 DON786344 DYJ786344 EIF786344 ESB786344 FBX786344 FLT786344 FVP786344 GFL786344 GPH786344 GZD786344 HIZ786344 HSV786344 ICR786344 IMN786344 IWJ786344 JGF786344 JQB786344 JZX786344 KJT786344 KTP786344 LDL786344 LNH786344 LXD786344 MGZ786344 MQV786344 NAR786344 NKN786344 NUJ786344 OEF786344 OOB786344 OXX786344 PHT786344 PRP786344 QBL786344 QLH786344 QVD786344 REZ786344 ROV786344 RYR786344 SIN786344 SSJ786344 TCF786344 TMB786344 TVX786344 UFT786344 UPP786344 UZL786344 VJH786344 VTD786344 WCZ786344 WMV786344 WWR786344 AJ851880 KF851880 UB851880 ADX851880 ANT851880 AXP851880 BHL851880 BRH851880 CBD851880 CKZ851880 CUV851880 DER851880 DON851880 DYJ851880 EIF851880 ESB851880 FBX851880 FLT851880 FVP851880 GFL851880 GPH851880 GZD851880 HIZ851880 HSV851880 ICR851880 IMN851880 IWJ851880 JGF851880 JQB851880 JZX851880 KJT851880 KTP851880 LDL851880 LNH851880 LXD851880 MGZ851880 MQV851880 NAR851880 NKN851880 NUJ851880 OEF851880 OOB851880 OXX851880 PHT851880 PRP851880 QBL851880 QLH851880 QVD851880 REZ851880 ROV851880 RYR851880 SIN851880 SSJ851880 TCF851880 TMB851880 TVX851880 UFT851880 UPP851880 UZL851880 VJH851880 VTD851880 WCZ851880 WMV851880 WWR851880 AJ917416 KF917416 UB917416 ADX917416 ANT917416 AXP917416 BHL917416 BRH917416 CBD917416 CKZ917416 CUV917416 DER917416 DON917416 DYJ917416 EIF917416 ESB917416 FBX917416 FLT917416 FVP917416 GFL917416 GPH917416 GZD917416 HIZ917416 HSV917416 ICR917416 IMN917416 IWJ917416 JGF917416 JQB917416 JZX917416 KJT917416 KTP917416 LDL917416 LNH917416 LXD917416 MGZ917416 MQV917416 NAR917416 NKN917416 NUJ917416 OEF917416 OOB917416 OXX917416 PHT917416 PRP917416 QBL917416 QLH917416 QVD917416 REZ917416 ROV917416 RYR917416 SIN917416 SSJ917416 TCF917416 TMB917416 TVX917416 UFT917416 UPP917416 UZL917416 VJH917416 VTD917416 WCZ917416 WMV917416 WWR917416 AJ982952 KF982952 UB982952 ADX982952 ANT982952 AXP982952 BHL982952 BRH982952 CBD982952 CKZ982952 CUV982952 DER982952 DON982952 DYJ982952 EIF982952 ESB982952 FBX982952 FLT982952 FVP982952 GFL982952 GPH982952 GZD982952 HIZ982952 HSV982952 ICR982952 IMN982952 IWJ982952 JGF982952 JQB982952 JZX982952 KJT982952 KTP982952 LDL982952 LNH982952 LXD982952 MGZ982952 MQV982952 NAR982952 NKN982952 NUJ982952 OEF982952 OOB982952 OXX982952 PHT982952 PRP982952 QBL982952 QLH982952 QVD982952 REZ982952 ROV982952 RYR982952 SIN982952 SSJ982952 TCF982952 TMB982952 TVX982952 UFT982952 UPP982952 UZL982952 VJH982952 VTD982952 WCZ982952 WMV982952 KF39 UB39 ADX39 ANT39 AXP39 BHL39 BRH39 CBD39 CKZ39 CUV39 DER39 DON39 DYJ39 EIF39 ESB39 FBX39 FLT39 FVP39 GFL39 GPH39 GZD39 HIZ39 HSV39 ICR39 IMN39 IWJ39 JGF39 JQB39 JZX39 KJT39 KTP39 LDL39 LNH39 LXD39 MGZ39 MQV39 NAR39 NKN39 NUJ39 OEF39 OOB39 OXX39 PHT39 PRP39 QBL39 QLH39 QVD39 REZ39 ROV39 RYR39 SIN39 SSJ39 TCF39 TMB39 TVX39 UFT39 UPP39 UZL39 VJH39 VTD39 WCZ39 WMV39 WWR39">
      <formula1>1</formula1>
    </dataValidation>
    <dataValidation type="whole" operator="equal" allowBlank="1" showInputMessage="1" showErrorMessage="1" errorTitle="El documento es normal" error="Valor no valido" prompt="El acuerdo de Ayuntamiento no menciona cantidad de votos y en su lugar dice por unanimidad, capturar 1 si se requiere seleccionar ésta opción." sqref="WWR982950 AJ65446 KF65446 UB65446 ADX65446 ANT65446 AXP65446 BHL65446 BRH65446 CBD65446 CKZ65446 CUV65446 DER65446 DON65446 DYJ65446 EIF65446 ESB65446 FBX65446 FLT65446 FVP65446 GFL65446 GPH65446 GZD65446 HIZ65446 HSV65446 ICR65446 IMN65446 IWJ65446 JGF65446 JQB65446 JZX65446 KJT65446 KTP65446 LDL65446 LNH65446 LXD65446 MGZ65446 MQV65446 NAR65446 NKN65446 NUJ65446 OEF65446 OOB65446 OXX65446 PHT65446 PRP65446 QBL65446 QLH65446 QVD65446 REZ65446 ROV65446 RYR65446 SIN65446 SSJ65446 TCF65446 TMB65446 TVX65446 UFT65446 UPP65446 UZL65446 VJH65446 VTD65446 WCZ65446 WMV65446 WWR65446 AJ130982 KF130982 UB130982 ADX130982 ANT130982 AXP130982 BHL130982 BRH130982 CBD130982 CKZ130982 CUV130982 DER130982 DON130982 DYJ130982 EIF130982 ESB130982 FBX130982 FLT130982 FVP130982 GFL130982 GPH130982 GZD130982 HIZ130982 HSV130982 ICR130982 IMN130982 IWJ130982 JGF130982 JQB130982 JZX130982 KJT130982 KTP130982 LDL130982 LNH130982 LXD130982 MGZ130982 MQV130982 NAR130982 NKN130982 NUJ130982 OEF130982 OOB130982 OXX130982 PHT130982 PRP130982 QBL130982 QLH130982 QVD130982 REZ130982 ROV130982 RYR130982 SIN130982 SSJ130982 TCF130982 TMB130982 TVX130982 UFT130982 UPP130982 UZL130982 VJH130982 VTD130982 WCZ130982 WMV130982 WWR130982 AJ196518 KF196518 UB196518 ADX196518 ANT196518 AXP196518 BHL196518 BRH196518 CBD196518 CKZ196518 CUV196518 DER196518 DON196518 DYJ196518 EIF196518 ESB196518 FBX196518 FLT196518 FVP196518 GFL196518 GPH196518 GZD196518 HIZ196518 HSV196518 ICR196518 IMN196518 IWJ196518 JGF196518 JQB196518 JZX196518 KJT196518 KTP196518 LDL196518 LNH196518 LXD196518 MGZ196518 MQV196518 NAR196518 NKN196518 NUJ196518 OEF196518 OOB196518 OXX196518 PHT196518 PRP196518 QBL196518 QLH196518 QVD196518 REZ196518 ROV196518 RYR196518 SIN196518 SSJ196518 TCF196518 TMB196518 TVX196518 UFT196518 UPP196518 UZL196518 VJH196518 VTD196518 WCZ196518 WMV196518 WWR196518 AJ262054 KF262054 UB262054 ADX262054 ANT262054 AXP262054 BHL262054 BRH262054 CBD262054 CKZ262054 CUV262054 DER262054 DON262054 DYJ262054 EIF262054 ESB262054 FBX262054 FLT262054 FVP262054 GFL262054 GPH262054 GZD262054 HIZ262054 HSV262054 ICR262054 IMN262054 IWJ262054 JGF262054 JQB262054 JZX262054 KJT262054 KTP262054 LDL262054 LNH262054 LXD262054 MGZ262054 MQV262054 NAR262054 NKN262054 NUJ262054 OEF262054 OOB262054 OXX262054 PHT262054 PRP262054 QBL262054 QLH262054 QVD262054 REZ262054 ROV262054 RYR262054 SIN262054 SSJ262054 TCF262054 TMB262054 TVX262054 UFT262054 UPP262054 UZL262054 VJH262054 VTD262054 WCZ262054 WMV262054 WWR262054 AJ327590 KF327590 UB327590 ADX327590 ANT327590 AXP327590 BHL327590 BRH327590 CBD327590 CKZ327590 CUV327590 DER327590 DON327590 DYJ327590 EIF327590 ESB327590 FBX327590 FLT327590 FVP327590 GFL327590 GPH327590 GZD327590 HIZ327590 HSV327590 ICR327590 IMN327590 IWJ327590 JGF327590 JQB327590 JZX327590 KJT327590 KTP327590 LDL327590 LNH327590 LXD327590 MGZ327590 MQV327590 NAR327590 NKN327590 NUJ327590 OEF327590 OOB327590 OXX327590 PHT327590 PRP327590 QBL327590 QLH327590 QVD327590 REZ327590 ROV327590 RYR327590 SIN327590 SSJ327590 TCF327590 TMB327590 TVX327590 UFT327590 UPP327590 UZL327590 VJH327590 VTD327590 WCZ327590 WMV327590 WWR327590 AJ393126 KF393126 UB393126 ADX393126 ANT393126 AXP393126 BHL393126 BRH393126 CBD393126 CKZ393126 CUV393126 DER393126 DON393126 DYJ393126 EIF393126 ESB393126 FBX393126 FLT393126 FVP393126 GFL393126 GPH393126 GZD393126 HIZ393126 HSV393126 ICR393126 IMN393126 IWJ393126 JGF393126 JQB393126 JZX393126 KJT393126 KTP393126 LDL393126 LNH393126 LXD393126 MGZ393126 MQV393126 NAR393126 NKN393126 NUJ393126 OEF393126 OOB393126 OXX393126 PHT393126 PRP393126 QBL393126 QLH393126 QVD393126 REZ393126 ROV393126 RYR393126 SIN393126 SSJ393126 TCF393126 TMB393126 TVX393126 UFT393126 UPP393126 UZL393126 VJH393126 VTD393126 WCZ393126 WMV393126 WWR393126 AJ458662 KF458662 UB458662 ADX458662 ANT458662 AXP458662 BHL458662 BRH458662 CBD458662 CKZ458662 CUV458662 DER458662 DON458662 DYJ458662 EIF458662 ESB458662 FBX458662 FLT458662 FVP458662 GFL458662 GPH458662 GZD458662 HIZ458662 HSV458662 ICR458662 IMN458662 IWJ458662 JGF458662 JQB458662 JZX458662 KJT458662 KTP458662 LDL458662 LNH458662 LXD458662 MGZ458662 MQV458662 NAR458662 NKN458662 NUJ458662 OEF458662 OOB458662 OXX458662 PHT458662 PRP458662 QBL458662 QLH458662 QVD458662 REZ458662 ROV458662 RYR458662 SIN458662 SSJ458662 TCF458662 TMB458662 TVX458662 UFT458662 UPP458662 UZL458662 VJH458662 VTD458662 WCZ458662 WMV458662 WWR458662 AJ524198 KF524198 UB524198 ADX524198 ANT524198 AXP524198 BHL524198 BRH524198 CBD524198 CKZ524198 CUV524198 DER524198 DON524198 DYJ524198 EIF524198 ESB524198 FBX524198 FLT524198 FVP524198 GFL524198 GPH524198 GZD524198 HIZ524198 HSV524198 ICR524198 IMN524198 IWJ524198 JGF524198 JQB524198 JZX524198 KJT524198 KTP524198 LDL524198 LNH524198 LXD524198 MGZ524198 MQV524198 NAR524198 NKN524198 NUJ524198 OEF524198 OOB524198 OXX524198 PHT524198 PRP524198 QBL524198 QLH524198 QVD524198 REZ524198 ROV524198 RYR524198 SIN524198 SSJ524198 TCF524198 TMB524198 TVX524198 UFT524198 UPP524198 UZL524198 VJH524198 VTD524198 WCZ524198 WMV524198 WWR524198 AJ589734 KF589734 UB589734 ADX589734 ANT589734 AXP589734 BHL589734 BRH589734 CBD589734 CKZ589734 CUV589734 DER589734 DON589734 DYJ589734 EIF589734 ESB589734 FBX589734 FLT589734 FVP589734 GFL589734 GPH589734 GZD589734 HIZ589734 HSV589734 ICR589734 IMN589734 IWJ589734 JGF589734 JQB589734 JZX589734 KJT589734 KTP589734 LDL589734 LNH589734 LXD589734 MGZ589734 MQV589734 NAR589734 NKN589734 NUJ589734 OEF589734 OOB589734 OXX589734 PHT589734 PRP589734 QBL589734 QLH589734 QVD589734 REZ589734 ROV589734 RYR589734 SIN589734 SSJ589734 TCF589734 TMB589734 TVX589734 UFT589734 UPP589734 UZL589734 VJH589734 VTD589734 WCZ589734 WMV589734 WWR589734 AJ655270 KF655270 UB655270 ADX655270 ANT655270 AXP655270 BHL655270 BRH655270 CBD655270 CKZ655270 CUV655270 DER655270 DON655270 DYJ655270 EIF655270 ESB655270 FBX655270 FLT655270 FVP655270 GFL655270 GPH655270 GZD655270 HIZ655270 HSV655270 ICR655270 IMN655270 IWJ655270 JGF655270 JQB655270 JZX655270 KJT655270 KTP655270 LDL655270 LNH655270 LXD655270 MGZ655270 MQV655270 NAR655270 NKN655270 NUJ655270 OEF655270 OOB655270 OXX655270 PHT655270 PRP655270 QBL655270 QLH655270 QVD655270 REZ655270 ROV655270 RYR655270 SIN655270 SSJ655270 TCF655270 TMB655270 TVX655270 UFT655270 UPP655270 UZL655270 VJH655270 VTD655270 WCZ655270 WMV655270 WWR655270 AJ720806 KF720806 UB720806 ADX720806 ANT720806 AXP720806 BHL720806 BRH720806 CBD720806 CKZ720806 CUV720806 DER720806 DON720806 DYJ720806 EIF720806 ESB720806 FBX720806 FLT720806 FVP720806 GFL720806 GPH720806 GZD720806 HIZ720806 HSV720806 ICR720806 IMN720806 IWJ720806 JGF720806 JQB720806 JZX720806 KJT720806 KTP720806 LDL720806 LNH720806 LXD720806 MGZ720806 MQV720806 NAR720806 NKN720806 NUJ720806 OEF720806 OOB720806 OXX720806 PHT720806 PRP720806 QBL720806 QLH720806 QVD720806 REZ720806 ROV720806 RYR720806 SIN720806 SSJ720806 TCF720806 TMB720806 TVX720806 UFT720806 UPP720806 UZL720806 VJH720806 VTD720806 WCZ720806 WMV720806 WWR720806 AJ786342 KF786342 UB786342 ADX786342 ANT786342 AXP786342 BHL786342 BRH786342 CBD786342 CKZ786342 CUV786342 DER786342 DON786342 DYJ786342 EIF786342 ESB786342 FBX786342 FLT786342 FVP786342 GFL786342 GPH786342 GZD786342 HIZ786342 HSV786342 ICR786342 IMN786342 IWJ786342 JGF786342 JQB786342 JZX786342 KJT786342 KTP786342 LDL786342 LNH786342 LXD786342 MGZ786342 MQV786342 NAR786342 NKN786342 NUJ786342 OEF786342 OOB786342 OXX786342 PHT786342 PRP786342 QBL786342 QLH786342 QVD786342 REZ786342 ROV786342 RYR786342 SIN786342 SSJ786342 TCF786342 TMB786342 TVX786342 UFT786342 UPP786342 UZL786342 VJH786342 VTD786342 WCZ786342 WMV786342 WWR786342 AJ851878 KF851878 UB851878 ADX851878 ANT851878 AXP851878 BHL851878 BRH851878 CBD851878 CKZ851878 CUV851878 DER851878 DON851878 DYJ851878 EIF851878 ESB851878 FBX851878 FLT851878 FVP851878 GFL851878 GPH851878 GZD851878 HIZ851878 HSV851878 ICR851878 IMN851878 IWJ851878 JGF851878 JQB851878 JZX851878 KJT851878 KTP851878 LDL851878 LNH851878 LXD851878 MGZ851878 MQV851878 NAR851878 NKN851878 NUJ851878 OEF851878 OOB851878 OXX851878 PHT851878 PRP851878 QBL851878 QLH851878 QVD851878 REZ851878 ROV851878 RYR851878 SIN851878 SSJ851878 TCF851878 TMB851878 TVX851878 UFT851878 UPP851878 UZL851878 VJH851878 VTD851878 WCZ851878 WMV851878 WWR851878 AJ917414 KF917414 UB917414 ADX917414 ANT917414 AXP917414 BHL917414 BRH917414 CBD917414 CKZ917414 CUV917414 DER917414 DON917414 DYJ917414 EIF917414 ESB917414 FBX917414 FLT917414 FVP917414 GFL917414 GPH917414 GZD917414 HIZ917414 HSV917414 ICR917414 IMN917414 IWJ917414 JGF917414 JQB917414 JZX917414 KJT917414 KTP917414 LDL917414 LNH917414 LXD917414 MGZ917414 MQV917414 NAR917414 NKN917414 NUJ917414 OEF917414 OOB917414 OXX917414 PHT917414 PRP917414 QBL917414 QLH917414 QVD917414 REZ917414 ROV917414 RYR917414 SIN917414 SSJ917414 TCF917414 TMB917414 TVX917414 UFT917414 UPP917414 UZL917414 VJH917414 VTD917414 WCZ917414 WMV917414 WWR917414 AJ982950 KF982950 UB982950 ADX982950 ANT982950 AXP982950 BHL982950 BRH982950 CBD982950 CKZ982950 CUV982950 DER982950 DON982950 DYJ982950 EIF982950 ESB982950 FBX982950 FLT982950 FVP982950 GFL982950 GPH982950 GZD982950 HIZ982950 HSV982950 ICR982950 IMN982950 IWJ982950 JGF982950 JQB982950 JZX982950 KJT982950 KTP982950 LDL982950 LNH982950 LXD982950 MGZ982950 MQV982950 NAR982950 NKN982950 NUJ982950 OEF982950 OOB982950 OXX982950 PHT982950 PRP982950 QBL982950 QLH982950 QVD982950 REZ982950 ROV982950 RYR982950 SIN982950 SSJ982950 TCF982950 TMB982950 TVX982950 UFT982950 UPP982950 UZL982950 VJH982950 VTD982950 WCZ982950 WMV982950 KF37 UB37 ADX37 ANT37 AXP37 BHL37 BRH37 CBD37 CKZ37 CUV37 DER37 DON37 DYJ37 EIF37 ESB37 FBX37 FLT37 FVP37 GFL37 GPH37 GZD37 HIZ37 HSV37 ICR37 IMN37 IWJ37 JGF37 JQB37 JZX37 KJT37 KTP37 LDL37 LNH37 LXD37 MGZ37 MQV37 NAR37 NKN37 NUJ37 OEF37 OOB37 OXX37 PHT37 PRP37 QBL37 QLH37 QVD37 REZ37 ROV37 RYR37 SIN37 SSJ37 TCF37 TMB37 TVX37 UFT37 UPP37 UZL37 VJH37 VTD37 WCZ37 WMV37 WWR37">
      <formula1>1</formula1>
    </dataValidation>
    <dataValidation type="whole" allowBlank="1" showInputMessage="1" showErrorMessage="1" errorTitle="No. de regidores asistente" error="El dato que intenta ingresar no corresponde a un número o este se encuentra fuera del paramentro del 1 al 30." prompt="Si en el Acta de Ayuntamiento contiene el número de regidores que se abstiene de votar, ingrearlo en éste campo." sqref="WWR982948:WWT982948 AJ65444:AL65444 KF65444:KH65444 UB65444:UD65444 ADX65444:ADZ65444 ANT65444:ANV65444 AXP65444:AXR65444 BHL65444:BHN65444 BRH65444:BRJ65444 CBD65444:CBF65444 CKZ65444:CLB65444 CUV65444:CUX65444 DER65444:DET65444 DON65444:DOP65444 DYJ65444:DYL65444 EIF65444:EIH65444 ESB65444:ESD65444 FBX65444:FBZ65444 FLT65444:FLV65444 FVP65444:FVR65444 GFL65444:GFN65444 GPH65444:GPJ65444 GZD65444:GZF65444 HIZ65444:HJB65444 HSV65444:HSX65444 ICR65444:ICT65444 IMN65444:IMP65444 IWJ65444:IWL65444 JGF65444:JGH65444 JQB65444:JQD65444 JZX65444:JZZ65444 KJT65444:KJV65444 KTP65444:KTR65444 LDL65444:LDN65444 LNH65444:LNJ65444 LXD65444:LXF65444 MGZ65444:MHB65444 MQV65444:MQX65444 NAR65444:NAT65444 NKN65444:NKP65444 NUJ65444:NUL65444 OEF65444:OEH65444 OOB65444:OOD65444 OXX65444:OXZ65444 PHT65444:PHV65444 PRP65444:PRR65444 QBL65444:QBN65444 QLH65444:QLJ65444 QVD65444:QVF65444 REZ65444:RFB65444 ROV65444:ROX65444 RYR65444:RYT65444 SIN65444:SIP65444 SSJ65444:SSL65444 TCF65444:TCH65444 TMB65444:TMD65444 TVX65444:TVZ65444 UFT65444:UFV65444 UPP65444:UPR65444 UZL65444:UZN65444 VJH65444:VJJ65444 VTD65444:VTF65444 WCZ65444:WDB65444 WMV65444:WMX65444 WWR65444:WWT65444 AJ130980:AL130980 KF130980:KH130980 UB130980:UD130980 ADX130980:ADZ130980 ANT130980:ANV130980 AXP130980:AXR130980 BHL130980:BHN130980 BRH130980:BRJ130980 CBD130980:CBF130980 CKZ130980:CLB130980 CUV130980:CUX130980 DER130980:DET130980 DON130980:DOP130980 DYJ130980:DYL130980 EIF130980:EIH130980 ESB130980:ESD130980 FBX130980:FBZ130980 FLT130980:FLV130980 FVP130980:FVR130980 GFL130980:GFN130980 GPH130980:GPJ130980 GZD130980:GZF130980 HIZ130980:HJB130980 HSV130980:HSX130980 ICR130980:ICT130980 IMN130980:IMP130980 IWJ130980:IWL130980 JGF130980:JGH130980 JQB130980:JQD130980 JZX130980:JZZ130980 KJT130980:KJV130980 KTP130980:KTR130980 LDL130980:LDN130980 LNH130980:LNJ130980 LXD130980:LXF130980 MGZ130980:MHB130980 MQV130980:MQX130980 NAR130980:NAT130980 NKN130980:NKP130980 NUJ130980:NUL130980 OEF130980:OEH130980 OOB130980:OOD130980 OXX130980:OXZ130980 PHT130980:PHV130980 PRP130980:PRR130980 QBL130980:QBN130980 QLH130980:QLJ130980 QVD130980:QVF130980 REZ130980:RFB130980 ROV130980:ROX130980 RYR130980:RYT130980 SIN130980:SIP130980 SSJ130980:SSL130980 TCF130980:TCH130980 TMB130980:TMD130980 TVX130980:TVZ130980 UFT130980:UFV130980 UPP130980:UPR130980 UZL130980:UZN130980 VJH130980:VJJ130980 VTD130980:VTF130980 WCZ130980:WDB130980 WMV130980:WMX130980 WWR130980:WWT130980 AJ196516:AL196516 KF196516:KH196516 UB196516:UD196516 ADX196516:ADZ196516 ANT196516:ANV196516 AXP196516:AXR196516 BHL196516:BHN196516 BRH196516:BRJ196516 CBD196516:CBF196516 CKZ196516:CLB196516 CUV196516:CUX196516 DER196516:DET196516 DON196516:DOP196516 DYJ196516:DYL196516 EIF196516:EIH196516 ESB196516:ESD196516 FBX196516:FBZ196516 FLT196516:FLV196516 FVP196516:FVR196516 GFL196516:GFN196516 GPH196516:GPJ196516 GZD196516:GZF196516 HIZ196516:HJB196516 HSV196516:HSX196516 ICR196516:ICT196516 IMN196516:IMP196516 IWJ196516:IWL196516 JGF196516:JGH196516 JQB196516:JQD196516 JZX196516:JZZ196516 KJT196516:KJV196516 KTP196516:KTR196516 LDL196516:LDN196516 LNH196516:LNJ196516 LXD196516:LXF196516 MGZ196516:MHB196516 MQV196516:MQX196516 NAR196516:NAT196516 NKN196516:NKP196516 NUJ196516:NUL196516 OEF196516:OEH196516 OOB196516:OOD196516 OXX196516:OXZ196516 PHT196516:PHV196516 PRP196516:PRR196516 QBL196516:QBN196516 QLH196516:QLJ196516 QVD196516:QVF196516 REZ196516:RFB196516 ROV196516:ROX196516 RYR196516:RYT196516 SIN196516:SIP196516 SSJ196516:SSL196516 TCF196516:TCH196516 TMB196516:TMD196516 TVX196516:TVZ196516 UFT196516:UFV196516 UPP196516:UPR196516 UZL196516:UZN196516 VJH196516:VJJ196516 VTD196516:VTF196516 WCZ196516:WDB196516 WMV196516:WMX196516 WWR196516:WWT196516 AJ262052:AL262052 KF262052:KH262052 UB262052:UD262052 ADX262052:ADZ262052 ANT262052:ANV262052 AXP262052:AXR262052 BHL262052:BHN262052 BRH262052:BRJ262052 CBD262052:CBF262052 CKZ262052:CLB262052 CUV262052:CUX262052 DER262052:DET262052 DON262052:DOP262052 DYJ262052:DYL262052 EIF262052:EIH262052 ESB262052:ESD262052 FBX262052:FBZ262052 FLT262052:FLV262052 FVP262052:FVR262052 GFL262052:GFN262052 GPH262052:GPJ262052 GZD262052:GZF262052 HIZ262052:HJB262052 HSV262052:HSX262052 ICR262052:ICT262052 IMN262052:IMP262052 IWJ262052:IWL262052 JGF262052:JGH262052 JQB262052:JQD262052 JZX262052:JZZ262052 KJT262052:KJV262052 KTP262052:KTR262052 LDL262052:LDN262052 LNH262052:LNJ262052 LXD262052:LXF262052 MGZ262052:MHB262052 MQV262052:MQX262052 NAR262052:NAT262052 NKN262052:NKP262052 NUJ262052:NUL262052 OEF262052:OEH262052 OOB262052:OOD262052 OXX262052:OXZ262052 PHT262052:PHV262052 PRP262052:PRR262052 QBL262052:QBN262052 QLH262052:QLJ262052 QVD262052:QVF262052 REZ262052:RFB262052 ROV262052:ROX262052 RYR262052:RYT262052 SIN262052:SIP262052 SSJ262052:SSL262052 TCF262052:TCH262052 TMB262052:TMD262052 TVX262052:TVZ262052 UFT262052:UFV262052 UPP262052:UPR262052 UZL262052:UZN262052 VJH262052:VJJ262052 VTD262052:VTF262052 WCZ262052:WDB262052 WMV262052:WMX262052 WWR262052:WWT262052 AJ327588:AL327588 KF327588:KH327588 UB327588:UD327588 ADX327588:ADZ327588 ANT327588:ANV327588 AXP327588:AXR327588 BHL327588:BHN327588 BRH327588:BRJ327588 CBD327588:CBF327588 CKZ327588:CLB327588 CUV327588:CUX327588 DER327588:DET327588 DON327588:DOP327588 DYJ327588:DYL327588 EIF327588:EIH327588 ESB327588:ESD327588 FBX327588:FBZ327588 FLT327588:FLV327588 FVP327588:FVR327588 GFL327588:GFN327588 GPH327588:GPJ327588 GZD327588:GZF327588 HIZ327588:HJB327588 HSV327588:HSX327588 ICR327588:ICT327588 IMN327588:IMP327588 IWJ327588:IWL327588 JGF327588:JGH327588 JQB327588:JQD327588 JZX327588:JZZ327588 KJT327588:KJV327588 KTP327588:KTR327588 LDL327588:LDN327588 LNH327588:LNJ327588 LXD327588:LXF327588 MGZ327588:MHB327588 MQV327588:MQX327588 NAR327588:NAT327588 NKN327588:NKP327588 NUJ327588:NUL327588 OEF327588:OEH327588 OOB327588:OOD327588 OXX327588:OXZ327588 PHT327588:PHV327588 PRP327588:PRR327588 QBL327588:QBN327588 QLH327588:QLJ327588 QVD327588:QVF327588 REZ327588:RFB327588 ROV327588:ROX327588 RYR327588:RYT327588 SIN327588:SIP327588 SSJ327588:SSL327588 TCF327588:TCH327588 TMB327588:TMD327588 TVX327588:TVZ327588 UFT327588:UFV327588 UPP327588:UPR327588 UZL327588:UZN327588 VJH327588:VJJ327588 VTD327588:VTF327588 WCZ327588:WDB327588 WMV327588:WMX327588 WWR327588:WWT327588 AJ393124:AL393124 KF393124:KH393124 UB393124:UD393124 ADX393124:ADZ393124 ANT393124:ANV393124 AXP393124:AXR393124 BHL393124:BHN393124 BRH393124:BRJ393124 CBD393124:CBF393124 CKZ393124:CLB393124 CUV393124:CUX393124 DER393124:DET393124 DON393124:DOP393124 DYJ393124:DYL393124 EIF393124:EIH393124 ESB393124:ESD393124 FBX393124:FBZ393124 FLT393124:FLV393124 FVP393124:FVR393124 GFL393124:GFN393124 GPH393124:GPJ393124 GZD393124:GZF393124 HIZ393124:HJB393124 HSV393124:HSX393124 ICR393124:ICT393124 IMN393124:IMP393124 IWJ393124:IWL393124 JGF393124:JGH393124 JQB393124:JQD393124 JZX393124:JZZ393124 KJT393124:KJV393124 KTP393124:KTR393124 LDL393124:LDN393124 LNH393124:LNJ393124 LXD393124:LXF393124 MGZ393124:MHB393124 MQV393124:MQX393124 NAR393124:NAT393124 NKN393124:NKP393124 NUJ393124:NUL393124 OEF393124:OEH393124 OOB393124:OOD393124 OXX393124:OXZ393124 PHT393124:PHV393124 PRP393124:PRR393124 QBL393124:QBN393124 QLH393124:QLJ393124 QVD393124:QVF393124 REZ393124:RFB393124 ROV393124:ROX393124 RYR393124:RYT393124 SIN393124:SIP393124 SSJ393124:SSL393124 TCF393124:TCH393124 TMB393124:TMD393124 TVX393124:TVZ393124 UFT393124:UFV393124 UPP393124:UPR393124 UZL393124:UZN393124 VJH393124:VJJ393124 VTD393124:VTF393124 WCZ393124:WDB393124 WMV393124:WMX393124 WWR393124:WWT393124 AJ458660:AL458660 KF458660:KH458660 UB458660:UD458660 ADX458660:ADZ458660 ANT458660:ANV458660 AXP458660:AXR458660 BHL458660:BHN458660 BRH458660:BRJ458660 CBD458660:CBF458660 CKZ458660:CLB458660 CUV458660:CUX458660 DER458660:DET458660 DON458660:DOP458660 DYJ458660:DYL458660 EIF458660:EIH458660 ESB458660:ESD458660 FBX458660:FBZ458660 FLT458660:FLV458660 FVP458660:FVR458660 GFL458660:GFN458660 GPH458660:GPJ458660 GZD458660:GZF458660 HIZ458660:HJB458660 HSV458660:HSX458660 ICR458660:ICT458660 IMN458660:IMP458660 IWJ458660:IWL458660 JGF458660:JGH458660 JQB458660:JQD458660 JZX458660:JZZ458660 KJT458660:KJV458660 KTP458660:KTR458660 LDL458660:LDN458660 LNH458660:LNJ458660 LXD458660:LXF458660 MGZ458660:MHB458660 MQV458660:MQX458660 NAR458660:NAT458660 NKN458660:NKP458660 NUJ458660:NUL458660 OEF458660:OEH458660 OOB458660:OOD458660 OXX458660:OXZ458660 PHT458660:PHV458660 PRP458660:PRR458660 QBL458660:QBN458660 QLH458660:QLJ458660 QVD458660:QVF458660 REZ458660:RFB458660 ROV458660:ROX458660 RYR458660:RYT458660 SIN458660:SIP458660 SSJ458660:SSL458660 TCF458660:TCH458660 TMB458660:TMD458660 TVX458660:TVZ458660 UFT458660:UFV458660 UPP458660:UPR458660 UZL458660:UZN458660 VJH458660:VJJ458660 VTD458660:VTF458660 WCZ458660:WDB458660 WMV458660:WMX458660 WWR458660:WWT458660 AJ524196:AL524196 KF524196:KH524196 UB524196:UD524196 ADX524196:ADZ524196 ANT524196:ANV524196 AXP524196:AXR524196 BHL524196:BHN524196 BRH524196:BRJ524196 CBD524196:CBF524196 CKZ524196:CLB524196 CUV524196:CUX524196 DER524196:DET524196 DON524196:DOP524196 DYJ524196:DYL524196 EIF524196:EIH524196 ESB524196:ESD524196 FBX524196:FBZ524196 FLT524196:FLV524196 FVP524196:FVR524196 GFL524196:GFN524196 GPH524196:GPJ524196 GZD524196:GZF524196 HIZ524196:HJB524196 HSV524196:HSX524196 ICR524196:ICT524196 IMN524196:IMP524196 IWJ524196:IWL524196 JGF524196:JGH524196 JQB524196:JQD524196 JZX524196:JZZ524196 KJT524196:KJV524196 KTP524196:KTR524196 LDL524196:LDN524196 LNH524196:LNJ524196 LXD524196:LXF524196 MGZ524196:MHB524196 MQV524196:MQX524196 NAR524196:NAT524196 NKN524196:NKP524196 NUJ524196:NUL524196 OEF524196:OEH524196 OOB524196:OOD524196 OXX524196:OXZ524196 PHT524196:PHV524196 PRP524196:PRR524196 QBL524196:QBN524196 QLH524196:QLJ524196 QVD524196:QVF524196 REZ524196:RFB524196 ROV524196:ROX524196 RYR524196:RYT524196 SIN524196:SIP524196 SSJ524196:SSL524196 TCF524196:TCH524196 TMB524196:TMD524196 TVX524196:TVZ524196 UFT524196:UFV524196 UPP524196:UPR524196 UZL524196:UZN524196 VJH524196:VJJ524196 VTD524196:VTF524196 WCZ524196:WDB524196 WMV524196:WMX524196 WWR524196:WWT524196 AJ589732:AL589732 KF589732:KH589732 UB589732:UD589732 ADX589732:ADZ589732 ANT589732:ANV589732 AXP589732:AXR589732 BHL589732:BHN589732 BRH589732:BRJ589732 CBD589732:CBF589732 CKZ589732:CLB589732 CUV589732:CUX589732 DER589732:DET589732 DON589732:DOP589732 DYJ589732:DYL589732 EIF589732:EIH589732 ESB589732:ESD589732 FBX589732:FBZ589732 FLT589732:FLV589732 FVP589732:FVR589732 GFL589732:GFN589732 GPH589732:GPJ589732 GZD589732:GZF589732 HIZ589732:HJB589732 HSV589732:HSX589732 ICR589732:ICT589732 IMN589732:IMP589732 IWJ589732:IWL589732 JGF589732:JGH589732 JQB589732:JQD589732 JZX589732:JZZ589732 KJT589732:KJV589732 KTP589732:KTR589732 LDL589732:LDN589732 LNH589732:LNJ589732 LXD589732:LXF589732 MGZ589732:MHB589732 MQV589732:MQX589732 NAR589732:NAT589732 NKN589732:NKP589732 NUJ589732:NUL589732 OEF589732:OEH589732 OOB589732:OOD589732 OXX589732:OXZ589732 PHT589732:PHV589732 PRP589732:PRR589732 QBL589732:QBN589732 QLH589732:QLJ589732 QVD589732:QVF589732 REZ589732:RFB589732 ROV589732:ROX589732 RYR589732:RYT589732 SIN589732:SIP589732 SSJ589732:SSL589732 TCF589732:TCH589732 TMB589732:TMD589732 TVX589732:TVZ589732 UFT589732:UFV589732 UPP589732:UPR589732 UZL589732:UZN589732 VJH589732:VJJ589732 VTD589732:VTF589732 WCZ589732:WDB589732 WMV589732:WMX589732 WWR589732:WWT589732 AJ655268:AL655268 KF655268:KH655268 UB655268:UD655268 ADX655268:ADZ655268 ANT655268:ANV655268 AXP655268:AXR655268 BHL655268:BHN655268 BRH655268:BRJ655268 CBD655268:CBF655268 CKZ655268:CLB655268 CUV655268:CUX655268 DER655268:DET655268 DON655268:DOP655268 DYJ655268:DYL655268 EIF655268:EIH655268 ESB655268:ESD655268 FBX655268:FBZ655268 FLT655268:FLV655268 FVP655268:FVR655268 GFL655268:GFN655268 GPH655268:GPJ655268 GZD655268:GZF655268 HIZ655268:HJB655268 HSV655268:HSX655268 ICR655268:ICT655268 IMN655268:IMP655268 IWJ655268:IWL655268 JGF655268:JGH655268 JQB655268:JQD655268 JZX655268:JZZ655268 KJT655268:KJV655268 KTP655268:KTR655268 LDL655268:LDN655268 LNH655268:LNJ655268 LXD655268:LXF655268 MGZ655268:MHB655268 MQV655268:MQX655268 NAR655268:NAT655268 NKN655268:NKP655268 NUJ655268:NUL655268 OEF655268:OEH655268 OOB655268:OOD655268 OXX655268:OXZ655268 PHT655268:PHV655268 PRP655268:PRR655268 QBL655268:QBN655268 QLH655268:QLJ655268 QVD655268:QVF655268 REZ655268:RFB655268 ROV655268:ROX655268 RYR655268:RYT655268 SIN655268:SIP655268 SSJ655268:SSL655268 TCF655268:TCH655268 TMB655268:TMD655268 TVX655268:TVZ655268 UFT655268:UFV655268 UPP655268:UPR655268 UZL655268:UZN655268 VJH655268:VJJ655268 VTD655268:VTF655268 WCZ655268:WDB655268 WMV655268:WMX655268 WWR655268:WWT655268 AJ720804:AL720804 KF720804:KH720804 UB720804:UD720804 ADX720804:ADZ720804 ANT720804:ANV720804 AXP720804:AXR720804 BHL720804:BHN720804 BRH720804:BRJ720804 CBD720804:CBF720804 CKZ720804:CLB720804 CUV720804:CUX720804 DER720804:DET720804 DON720804:DOP720804 DYJ720804:DYL720804 EIF720804:EIH720804 ESB720804:ESD720804 FBX720804:FBZ720804 FLT720804:FLV720804 FVP720804:FVR720804 GFL720804:GFN720804 GPH720804:GPJ720804 GZD720804:GZF720804 HIZ720804:HJB720804 HSV720804:HSX720804 ICR720804:ICT720804 IMN720804:IMP720804 IWJ720804:IWL720804 JGF720804:JGH720804 JQB720804:JQD720804 JZX720804:JZZ720804 KJT720804:KJV720804 KTP720804:KTR720804 LDL720804:LDN720804 LNH720804:LNJ720804 LXD720804:LXF720804 MGZ720804:MHB720804 MQV720804:MQX720804 NAR720804:NAT720804 NKN720804:NKP720804 NUJ720804:NUL720804 OEF720804:OEH720804 OOB720804:OOD720804 OXX720804:OXZ720804 PHT720804:PHV720804 PRP720804:PRR720804 QBL720804:QBN720804 QLH720804:QLJ720804 QVD720804:QVF720804 REZ720804:RFB720804 ROV720804:ROX720804 RYR720804:RYT720804 SIN720804:SIP720804 SSJ720804:SSL720804 TCF720804:TCH720804 TMB720804:TMD720804 TVX720804:TVZ720804 UFT720804:UFV720804 UPP720804:UPR720804 UZL720804:UZN720804 VJH720804:VJJ720804 VTD720804:VTF720804 WCZ720804:WDB720804 WMV720804:WMX720804 WWR720804:WWT720804 AJ786340:AL786340 KF786340:KH786340 UB786340:UD786340 ADX786340:ADZ786340 ANT786340:ANV786340 AXP786340:AXR786340 BHL786340:BHN786340 BRH786340:BRJ786340 CBD786340:CBF786340 CKZ786340:CLB786340 CUV786340:CUX786340 DER786340:DET786340 DON786340:DOP786340 DYJ786340:DYL786340 EIF786340:EIH786340 ESB786340:ESD786340 FBX786340:FBZ786340 FLT786340:FLV786340 FVP786340:FVR786340 GFL786340:GFN786340 GPH786340:GPJ786340 GZD786340:GZF786340 HIZ786340:HJB786340 HSV786340:HSX786340 ICR786340:ICT786340 IMN786340:IMP786340 IWJ786340:IWL786340 JGF786340:JGH786340 JQB786340:JQD786340 JZX786340:JZZ786340 KJT786340:KJV786340 KTP786340:KTR786340 LDL786340:LDN786340 LNH786340:LNJ786340 LXD786340:LXF786340 MGZ786340:MHB786340 MQV786340:MQX786340 NAR786340:NAT786340 NKN786340:NKP786340 NUJ786340:NUL786340 OEF786340:OEH786340 OOB786340:OOD786340 OXX786340:OXZ786340 PHT786340:PHV786340 PRP786340:PRR786340 QBL786340:QBN786340 QLH786340:QLJ786340 QVD786340:QVF786340 REZ786340:RFB786340 ROV786340:ROX786340 RYR786340:RYT786340 SIN786340:SIP786340 SSJ786340:SSL786340 TCF786340:TCH786340 TMB786340:TMD786340 TVX786340:TVZ786340 UFT786340:UFV786340 UPP786340:UPR786340 UZL786340:UZN786340 VJH786340:VJJ786340 VTD786340:VTF786340 WCZ786340:WDB786340 WMV786340:WMX786340 WWR786340:WWT786340 AJ851876:AL851876 KF851876:KH851876 UB851876:UD851876 ADX851876:ADZ851876 ANT851876:ANV851876 AXP851876:AXR851876 BHL851876:BHN851876 BRH851876:BRJ851876 CBD851876:CBF851876 CKZ851876:CLB851876 CUV851876:CUX851876 DER851876:DET851876 DON851876:DOP851876 DYJ851876:DYL851876 EIF851876:EIH851876 ESB851876:ESD851876 FBX851876:FBZ851876 FLT851876:FLV851876 FVP851876:FVR851876 GFL851876:GFN851876 GPH851876:GPJ851876 GZD851876:GZF851876 HIZ851876:HJB851876 HSV851876:HSX851876 ICR851876:ICT851876 IMN851876:IMP851876 IWJ851876:IWL851876 JGF851876:JGH851876 JQB851876:JQD851876 JZX851876:JZZ851876 KJT851876:KJV851876 KTP851876:KTR851876 LDL851876:LDN851876 LNH851876:LNJ851876 LXD851876:LXF851876 MGZ851876:MHB851876 MQV851876:MQX851876 NAR851876:NAT851876 NKN851876:NKP851876 NUJ851876:NUL851876 OEF851876:OEH851876 OOB851876:OOD851876 OXX851876:OXZ851876 PHT851876:PHV851876 PRP851876:PRR851876 QBL851876:QBN851876 QLH851876:QLJ851876 QVD851876:QVF851876 REZ851876:RFB851876 ROV851876:ROX851876 RYR851876:RYT851876 SIN851876:SIP851876 SSJ851876:SSL851876 TCF851876:TCH851876 TMB851876:TMD851876 TVX851876:TVZ851876 UFT851876:UFV851876 UPP851876:UPR851876 UZL851876:UZN851876 VJH851876:VJJ851876 VTD851876:VTF851876 WCZ851876:WDB851876 WMV851876:WMX851876 WWR851876:WWT851876 AJ917412:AL917412 KF917412:KH917412 UB917412:UD917412 ADX917412:ADZ917412 ANT917412:ANV917412 AXP917412:AXR917412 BHL917412:BHN917412 BRH917412:BRJ917412 CBD917412:CBF917412 CKZ917412:CLB917412 CUV917412:CUX917412 DER917412:DET917412 DON917412:DOP917412 DYJ917412:DYL917412 EIF917412:EIH917412 ESB917412:ESD917412 FBX917412:FBZ917412 FLT917412:FLV917412 FVP917412:FVR917412 GFL917412:GFN917412 GPH917412:GPJ917412 GZD917412:GZF917412 HIZ917412:HJB917412 HSV917412:HSX917412 ICR917412:ICT917412 IMN917412:IMP917412 IWJ917412:IWL917412 JGF917412:JGH917412 JQB917412:JQD917412 JZX917412:JZZ917412 KJT917412:KJV917412 KTP917412:KTR917412 LDL917412:LDN917412 LNH917412:LNJ917412 LXD917412:LXF917412 MGZ917412:MHB917412 MQV917412:MQX917412 NAR917412:NAT917412 NKN917412:NKP917412 NUJ917412:NUL917412 OEF917412:OEH917412 OOB917412:OOD917412 OXX917412:OXZ917412 PHT917412:PHV917412 PRP917412:PRR917412 QBL917412:QBN917412 QLH917412:QLJ917412 QVD917412:QVF917412 REZ917412:RFB917412 ROV917412:ROX917412 RYR917412:RYT917412 SIN917412:SIP917412 SSJ917412:SSL917412 TCF917412:TCH917412 TMB917412:TMD917412 TVX917412:TVZ917412 UFT917412:UFV917412 UPP917412:UPR917412 UZL917412:UZN917412 VJH917412:VJJ917412 VTD917412:VTF917412 WCZ917412:WDB917412 WMV917412:WMX917412 WWR917412:WWT917412 AJ982948:AL982948 KF982948:KH982948 UB982948:UD982948 ADX982948:ADZ982948 ANT982948:ANV982948 AXP982948:AXR982948 BHL982948:BHN982948 BRH982948:BRJ982948 CBD982948:CBF982948 CKZ982948:CLB982948 CUV982948:CUX982948 DER982948:DET982948 DON982948:DOP982948 DYJ982948:DYL982948 EIF982948:EIH982948 ESB982948:ESD982948 FBX982948:FBZ982948 FLT982948:FLV982948 FVP982948:FVR982948 GFL982948:GFN982948 GPH982948:GPJ982948 GZD982948:GZF982948 HIZ982948:HJB982948 HSV982948:HSX982948 ICR982948:ICT982948 IMN982948:IMP982948 IWJ982948:IWL982948 JGF982948:JGH982948 JQB982948:JQD982948 JZX982948:JZZ982948 KJT982948:KJV982948 KTP982948:KTR982948 LDL982948:LDN982948 LNH982948:LNJ982948 LXD982948:LXF982948 MGZ982948:MHB982948 MQV982948:MQX982948 NAR982948:NAT982948 NKN982948:NKP982948 NUJ982948:NUL982948 OEF982948:OEH982948 OOB982948:OOD982948 OXX982948:OXZ982948 PHT982948:PHV982948 PRP982948:PRR982948 QBL982948:QBN982948 QLH982948:QLJ982948 QVD982948:QVF982948 REZ982948:RFB982948 ROV982948:ROX982948 RYR982948:RYT982948 SIN982948:SIP982948 SSJ982948:SSL982948 TCF982948:TCH982948 TMB982948:TMD982948 TVX982948:TVZ982948 UFT982948:UFV982948 UPP982948:UPR982948 UZL982948:UZN982948 VJH982948:VJJ982948 VTD982948:VTF982948 WCZ982948:WDB982948 WMV982948:WMX982948 KF35:KH35 UB35:UD35 ADX35:ADZ35 ANT35:ANV35 AXP35:AXR35 BHL35:BHN35 BRH35:BRJ35 CBD35:CBF35 CKZ35:CLB35 CUV35:CUX35 DER35:DET35 DON35:DOP35 DYJ35:DYL35 EIF35:EIH35 ESB35:ESD35 FBX35:FBZ35 FLT35:FLV35 FVP35:FVR35 GFL35:GFN35 GPH35:GPJ35 GZD35:GZF35 HIZ35:HJB35 HSV35:HSX35 ICR35:ICT35 IMN35:IMP35 IWJ35:IWL35 JGF35:JGH35 JQB35:JQD35 JZX35:JZZ35 KJT35:KJV35 KTP35:KTR35 LDL35:LDN35 LNH35:LNJ35 LXD35:LXF35 MGZ35:MHB35 MQV35:MQX35 NAR35:NAT35 NKN35:NKP35 NUJ35:NUL35 OEF35:OEH35 OOB35:OOD35 OXX35:OXZ35 PHT35:PHV35 PRP35:PRR35 QBL35:QBN35 QLH35:QLJ35 QVD35:QVF35 REZ35:RFB35 ROV35:ROX35 RYR35:RYT35 SIN35:SIP35 SSJ35:SSL35 TCF35:TCH35 TMB35:TMD35 TVX35:TVZ35 UFT35:UFV35 UPP35:UPR35 UZL35:UZN35 VJH35:VJJ35 VTD35:VTF35 WCZ35:WDB35 WMV35:WMX35 WWR35:WWT35">
      <formula1>0</formula1>
      <formula2>30</formula2>
    </dataValidation>
    <dataValidation type="whole" allowBlank="1" showInputMessage="1" showErrorMessage="1" errorTitle="No. de regidores asistente" error="El dato que intenta ingresar no corresponde a un número o este se encuentra fuera del paramentro del 1 al 30." prompt="Si en el Acta de Ayuntamiento contiene el número de regidores en contra, ingrearlo en éste campo." sqref="WWR982946:WWT982946 AJ65442:AL65442 KF65442:KH65442 UB65442:UD65442 ADX65442:ADZ65442 ANT65442:ANV65442 AXP65442:AXR65442 BHL65442:BHN65442 BRH65442:BRJ65442 CBD65442:CBF65442 CKZ65442:CLB65442 CUV65442:CUX65442 DER65442:DET65442 DON65442:DOP65442 DYJ65442:DYL65442 EIF65442:EIH65442 ESB65442:ESD65442 FBX65442:FBZ65442 FLT65442:FLV65442 FVP65442:FVR65442 GFL65442:GFN65442 GPH65442:GPJ65442 GZD65442:GZF65442 HIZ65442:HJB65442 HSV65442:HSX65442 ICR65442:ICT65442 IMN65442:IMP65442 IWJ65442:IWL65442 JGF65442:JGH65442 JQB65442:JQD65442 JZX65442:JZZ65442 KJT65442:KJV65442 KTP65442:KTR65442 LDL65442:LDN65442 LNH65442:LNJ65442 LXD65442:LXF65442 MGZ65442:MHB65442 MQV65442:MQX65442 NAR65442:NAT65442 NKN65442:NKP65442 NUJ65442:NUL65442 OEF65442:OEH65442 OOB65442:OOD65442 OXX65442:OXZ65442 PHT65442:PHV65442 PRP65442:PRR65442 QBL65442:QBN65442 QLH65442:QLJ65442 QVD65442:QVF65442 REZ65442:RFB65442 ROV65442:ROX65442 RYR65442:RYT65442 SIN65442:SIP65442 SSJ65442:SSL65442 TCF65442:TCH65442 TMB65442:TMD65442 TVX65442:TVZ65442 UFT65442:UFV65442 UPP65442:UPR65442 UZL65442:UZN65442 VJH65442:VJJ65442 VTD65442:VTF65442 WCZ65442:WDB65442 WMV65442:WMX65442 WWR65442:WWT65442 AJ130978:AL130978 KF130978:KH130978 UB130978:UD130978 ADX130978:ADZ130978 ANT130978:ANV130978 AXP130978:AXR130978 BHL130978:BHN130978 BRH130978:BRJ130978 CBD130978:CBF130978 CKZ130978:CLB130978 CUV130978:CUX130978 DER130978:DET130978 DON130978:DOP130978 DYJ130978:DYL130978 EIF130978:EIH130978 ESB130978:ESD130978 FBX130978:FBZ130978 FLT130978:FLV130978 FVP130978:FVR130978 GFL130978:GFN130978 GPH130978:GPJ130978 GZD130978:GZF130978 HIZ130978:HJB130978 HSV130978:HSX130978 ICR130978:ICT130978 IMN130978:IMP130978 IWJ130978:IWL130978 JGF130978:JGH130978 JQB130978:JQD130978 JZX130978:JZZ130978 KJT130978:KJV130978 KTP130978:KTR130978 LDL130978:LDN130978 LNH130978:LNJ130978 LXD130978:LXF130978 MGZ130978:MHB130978 MQV130978:MQX130978 NAR130978:NAT130978 NKN130978:NKP130978 NUJ130978:NUL130978 OEF130978:OEH130978 OOB130978:OOD130978 OXX130978:OXZ130978 PHT130978:PHV130978 PRP130978:PRR130978 QBL130978:QBN130978 QLH130978:QLJ130978 QVD130978:QVF130978 REZ130978:RFB130978 ROV130978:ROX130978 RYR130978:RYT130978 SIN130978:SIP130978 SSJ130978:SSL130978 TCF130978:TCH130978 TMB130978:TMD130978 TVX130978:TVZ130978 UFT130978:UFV130978 UPP130978:UPR130978 UZL130978:UZN130978 VJH130978:VJJ130978 VTD130978:VTF130978 WCZ130978:WDB130978 WMV130978:WMX130978 WWR130978:WWT130978 AJ196514:AL196514 KF196514:KH196514 UB196514:UD196514 ADX196514:ADZ196514 ANT196514:ANV196514 AXP196514:AXR196514 BHL196514:BHN196514 BRH196514:BRJ196514 CBD196514:CBF196514 CKZ196514:CLB196514 CUV196514:CUX196514 DER196514:DET196514 DON196514:DOP196514 DYJ196514:DYL196514 EIF196514:EIH196514 ESB196514:ESD196514 FBX196514:FBZ196514 FLT196514:FLV196514 FVP196514:FVR196514 GFL196514:GFN196514 GPH196514:GPJ196514 GZD196514:GZF196514 HIZ196514:HJB196514 HSV196514:HSX196514 ICR196514:ICT196514 IMN196514:IMP196514 IWJ196514:IWL196514 JGF196514:JGH196514 JQB196514:JQD196514 JZX196514:JZZ196514 KJT196514:KJV196514 KTP196514:KTR196514 LDL196514:LDN196514 LNH196514:LNJ196514 LXD196514:LXF196514 MGZ196514:MHB196514 MQV196514:MQX196514 NAR196514:NAT196514 NKN196514:NKP196514 NUJ196514:NUL196514 OEF196514:OEH196514 OOB196514:OOD196514 OXX196514:OXZ196514 PHT196514:PHV196514 PRP196514:PRR196514 QBL196514:QBN196514 QLH196514:QLJ196514 QVD196514:QVF196514 REZ196514:RFB196514 ROV196514:ROX196514 RYR196514:RYT196514 SIN196514:SIP196514 SSJ196514:SSL196514 TCF196514:TCH196514 TMB196514:TMD196514 TVX196514:TVZ196514 UFT196514:UFV196514 UPP196514:UPR196514 UZL196514:UZN196514 VJH196514:VJJ196514 VTD196514:VTF196514 WCZ196514:WDB196514 WMV196514:WMX196514 WWR196514:WWT196514 AJ262050:AL262050 KF262050:KH262050 UB262050:UD262050 ADX262050:ADZ262050 ANT262050:ANV262050 AXP262050:AXR262050 BHL262050:BHN262050 BRH262050:BRJ262050 CBD262050:CBF262050 CKZ262050:CLB262050 CUV262050:CUX262050 DER262050:DET262050 DON262050:DOP262050 DYJ262050:DYL262050 EIF262050:EIH262050 ESB262050:ESD262050 FBX262050:FBZ262050 FLT262050:FLV262050 FVP262050:FVR262050 GFL262050:GFN262050 GPH262050:GPJ262050 GZD262050:GZF262050 HIZ262050:HJB262050 HSV262050:HSX262050 ICR262050:ICT262050 IMN262050:IMP262050 IWJ262050:IWL262050 JGF262050:JGH262050 JQB262050:JQD262050 JZX262050:JZZ262050 KJT262050:KJV262050 KTP262050:KTR262050 LDL262050:LDN262050 LNH262050:LNJ262050 LXD262050:LXF262050 MGZ262050:MHB262050 MQV262050:MQX262050 NAR262050:NAT262050 NKN262050:NKP262050 NUJ262050:NUL262050 OEF262050:OEH262050 OOB262050:OOD262050 OXX262050:OXZ262050 PHT262050:PHV262050 PRP262050:PRR262050 QBL262050:QBN262050 QLH262050:QLJ262050 QVD262050:QVF262050 REZ262050:RFB262050 ROV262050:ROX262050 RYR262050:RYT262050 SIN262050:SIP262050 SSJ262050:SSL262050 TCF262050:TCH262050 TMB262050:TMD262050 TVX262050:TVZ262050 UFT262050:UFV262050 UPP262050:UPR262050 UZL262050:UZN262050 VJH262050:VJJ262050 VTD262050:VTF262050 WCZ262050:WDB262050 WMV262050:WMX262050 WWR262050:WWT262050 AJ327586:AL327586 KF327586:KH327586 UB327586:UD327586 ADX327586:ADZ327586 ANT327586:ANV327586 AXP327586:AXR327586 BHL327586:BHN327586 BRH327586:BRJ327586 CBD327586:CBF327586 CKZ327586:CLB327586 CUV327586:CUX327586 DER327586:DET327586 DON327586:DOP327586 DYJ327586:DYL327586 EIF327586:EIH327586 ESB327586:ESD327586 FBX327586:FBZ327586 FLT327586:FLV327586 FVP327586:FVR327586 GFL327586:GFN327586 GPH327586:GPJ327586 GZD327586:GZF327586 HIZ327586:HJB327586 HSV327586:HSX327586 ICR327586:ICT327586 IMN327586:IMP327586 IWJ327586:IWL327586 JGF327586:JGH327586 JQB327586:JQD327586 JZX327586:JZZ327586 KJT327586:KJV327586 KTP327586:KTR327586 LDL327586:LDN327586 LNH327586:LNJ327586 LXD327586:LXF327586 MGZ327586:MHB327586 MQV327586:MQX327586 NAR327586:NAT327586 NKN327586:NKP327586 NUJ327586:NUL327586 OEF327586:OEH327586 OOB327586:OOD327586 OXX327586:OXZ327586 PHT327586:PHV327586 PRP327586:PRR327586 QBL327586:QBN327586 QLH327586:QLJ327586 QVD327586:QVF327586 REZ327586:RFB327586 ROV327586:ROX327586 RYR327586:RYT327586 SIN327586:SIP327586 SSJ327586:SSL327586 TCF327586:TCH327586 TMB327586:TMD327586 TVX327586:TVZ327586 UFT327586:UFV327586 UPP327586:UPR327586 UZL327586:UZN327586 VJH327586:VJJ327586 VTD327586:VTF327586 WCZ327586:WDB327586 WMV327586:WMX327586 WWR327586:WWT327586 AJ393122:AL393122 KF393122:KH393122 UB393122:UD393122 ADX393122:ADZ393122 ANT393122:ANV393122 AXP393122:AXR393122 BHL393122:BHN393122 BRH393122:BRJ393122 CBD393122:CBF393122 CKZ393122:CLB393122 CUV393122:CUX393122 DER393122:DET393122 DON393122:DOP393122 DYJ393122:DYL393122 EIF393122:EIH393122 ESB393122:ESD393122 FBX393122:FBZ393122 FLT393122:FLV393122 FVP393122:FVR393122 GFL393122:GFN393122 GPH393122:GPJ393122 GZD393122:GZF393122 HIZ393122:HJB393122 HSV393122:HSX393122 ICR393122:ICT393122 IMN393122:IMP393122 IWJ393122:IWL393122 JGF393122:JGH393122 JQB393122:JQD393122 JZX393122:JZZ393122 KJT393122:KJV393122 KTP393122:KTR393122 LDL393122:LDN393122 LNH393122:LNJ393122 LXD393122:LXF393122 MGZ393122:MHB393122 MQV393122:MQX393122 NAR393122:NAT393122 NKN393122:NKP393122 NUJ393122:NUL393122 OEF393122:OEH393122 OOB393122:OOD393122 OXX393122:OXZ393122 PHT393122:PHV393122 PRP393122:PRR393122 QBL393122:QBN393122 QLH393122:QLJ393122 QVD393122:QVF393122 REZ393122:RFB393122 ROV393122:ROX393122 RYR393122:RYT393122 SIN393122:SIP393122 SSJ393122:SSL393122 TCF393122:TCH393122 TMB393122:TMD393122 TVX393122:TVZ393122 UFT393122:UFV393122 UPP393122:UPR393122 UZL393122:UZN393122 VJH393122:VJJ393122 VTD393122:VTF393122 WCZ393122:WDB393122 WMV393122:WMX393122 WWR393122:WWT393122 AJ458658:AL458658 KF458658:KH458658 UB458658:UD458658 ADX458658:ADZ458658 ANT458658:ANV458658 AXP458658:AXR458658 BHL458658:BHN458658 BRH458658:BRJ458658 CBD458658:CBF458658 CKZ458658:CLB458658 CUV458658:CUX458658 DER458658:DET458658 DON458658:DOP458658 DYJ458658:DYL458658 EIF458658:EIH458658 ESB458658:ESD458658 FBX458658:FBZ458658 FLT458658:FLV458658 FVP458658:FVR458658 GFL458658:GFN458658 GPH458658:GPJ458658 GZD458658:GZF458658 HIZ458658:HJB458658 HSV458658:HSX458658 ICR458658:ICT458658 IMN458658:IMP458658 IWJ458658:IWL458658 JGF458658:JGH458658 JQB458658:JQD458658 JZX458658:JZZ458658 KJT458658:KJV458658 KTP458658:KTR458658 LDL458658:LDN458658 LNH458658:LNJ458658 LXD458658:LXF458658 MGZ458658:MHB458658 MQV458658:MQX458658 NAR458658:NAT458658 NKN458658:NKP458658 NUJ458658:NUL458658 OEF458658:OEH458658 OOB458658:OOD458658 OXX458658:OXZ458658 PHT458658:PHV458658 PRP458658:PRR458658 QBL458658:QBN458658 QLH458658:QLJ458658 QVD458658:QVF458658 REZ458658:RFB458658 ROV458658:ROX458658 RYR458658:RYT458658 SIN458658:SIP458658 SSJ458658:SSL458658 TCF458658:TCH458658 TMB458658:TMD458658 TVX458658:TVZ458658 UFT458658:UFV458658 UPP458658:UPR458658 UZL458658:UZN458658 VJH458658:VJJ458658 VTD458658:VTF458658 WCZ458658:WDB458658 WMV458658:WMX458658 WWR458658:WWT458658 AJ524194:AL524194 KF524194:KH524194 UB524194:UD524194 ADX524194:ADZ524194 ANT524194:ANV524194 AXP524194:AXR524194 BHL524194:BHN524194 BRH524194:BRJ524194 CBD524194:CBF524194 CKZ524194:CLB524194 CUV524194:CUX524194 DER524194:DET524194 DON524194:DOP524194 DYJ524194:DYL524194 EIF524194:EIH524194 ESB524194:ESD524194 FBX524194:FBZ524194 FLT524194:FLV524194 FVP524194:FVR524194 GFL524194:GFN524194 GPH524194:GPJ524194 GZD524194:GZF524194 HIZ524194:HJB524194 HSV524194:HSX524194 ICR524194:ICT524194 IMN524194:IMP524194 IWJ524194:IWL524194 JGF524194:JGH524194 JQB524194:JQD524194 JZX524194:JZZ524194 KJT524194:KJV524194 KTP524194:KTR524194 LDL524194:LDN524194 LNH524194:LNJ524194 LXD524194:LXF524194 MGZ524194:MHB524194 MQV524194:MQX524194 NAR524194:NAT524194 NKN524194:NKP524194 NUJ524194:NUL524194 OEF524194:OEH524194 OOB524194:OOD524194 OXX524194:OXZ524194 PHT524194:PHV524194 PRP524194:PRR524194 QBL524194:QBN524194 QLH524194:QLJ524194 QVD524194:QVF524194 REZ524194:RFB524194 ROV524194:ROX524194 RYR524194:RYT524194 SIN524194:SIP524194 SSJ524194:SSL524194 TCF524194:TCH524194 TMB524194:TMD524194 TVX524194:TVZ524194 UFT524194:UFV524194 UPP524194:UPR524194 UZL524194:UZN524194 VJH524194:VJJ524194 VTD524194:VTF524194 WCZ524194:WDB524194 WMV524194:WMX524194 WWR524194:WWT524194 AJ589730:AL589730 KF589730:KH589730 UB589730:UD589730 ADX589730:ADZ589730 ANT589730:ANV589730 AXP589730:AXR589730 BHL589730:BHN589730 BRH589730:BRJ589730 CBD589730:CBF589730 CKZ589730:CLB589730 CUV589730:CUX589730 DER589730:DET589730 DON589730:DOP589730 DYJ589730:DYL589730 EIF589730:EIH589730 ESB589730:ESD589730 FBX589730:FBZ589730 FLT589730:FLV589730 FVP589730:FVR589730 GFL589730:GFN589730 GPH589730:GPJ589730 GZD589730:GZF589730 HIZ589730:HJB589730 HSV589730:HSX589730 ICR589730:ICT589730 IMN589730:IMP589730 IWJ589730:IWL589730 JGF589730:JGH589730 JQB589730:JQD589730 JZX589730:JZZ589730 KJT589730:KJV589730 KTP589730:KTR589730 LDL589730:LDN589730 LNH589730:LNJ589730 LXD589730:LXF589730 MGZ589730:MHB589730 MQV589730:MQX589730 NAR589730:NAT589730 NKN589730:NKP589730 NUJ589730:NUL589730 OEF589730:OEH589730 OOB589730:OOD589730 OXX589730:OXZ589730 PHT589730:PHV589730 PRP589730:PRR589730 QBL589730:QBN589730 QLH589730:QLJ589730 QVD589730:QVF589730 REZ589730:RFB589730 ROV589730:ROX589730 RYR589730:RYT589730 SIN589730:SIP589730 SSJ589730:SSL589730 TCF589730:TCH589730 TMB589730:TMD589730 TVX589730:TVZ589730 UFT589730:UFV589730 UPP589730:UPR589730 UZL589730:UZN589730 VJH589730:VJJ589730 VTD589730:VTF589730 WCZ589730:WDB589730 WMV589730:WMX589730 WWR589730:WWT589730 AJ655266:AL655266 KF655266:KH655266 UB655266:UD655266 ADX655266:ADZ655266 ANT655266:ANV655266 AXP655266:AXR655266 BHL655266:BHN655266 BRH655266:BRJ655266 CBD655266:CBF655266 CKZ655266:CLB655266 CUV655266:CUX655266 DER655266:DET655266 DON655266:DOP655266 DYJ655266:DYL655266 EIF655266:EIH655266 ESB655266:ESD655266 FBX655266:FBZ655266 FLT655266:FLV655266 FVP655266:FVR655266 GFL655266:GFN655266 GPH655266:GPJ655266 GZD655266:GZF655266 HIZ655266:HJB655266 HSV655266:HSX655266 ICR655266:ICT655266 IMN655266:IMP655266 IWJ655266:IWL655266 JGF655266:JGH655266 JQB655266:JQD655266 JZX655266:JZZ655266 KJT655266:KJV655266 KTP655266:KTR655266 LDL655266:LDN655266 LNH655266:LNJ655266 LXD655266:LXF655266 MGZ655266:MHB655266 MQV655266:MQX655266 NAR655266:NAT655266 NKN655266:NKP655266 NUJ655266:NUL655266 OEF655266:OEH655266 OOB655266:OOD655266 OXX655266:OXZ655266 PHT655266:PHV655266 PRP655266:PRR655266 QBL655266:QBN655266 QLH655266:QLJ655266 QVD655266:QVF655266 REZ655266:RFB655266 ROV655266:ROX655266 RYR655266:RYT655266 SIN655266:SIP655266 SSJ655266:SSL655266 TCF655266:TCH655266 TMB655266:TMD655266 TVX655266:TVZ655266 UFT655266:UFV655266 UPP655266:UPR655266 UZL655266:UZN655266 VJH655266:VJJ655266 VTD655266:VTF655266 WCZ655266:WDB655266 WMV655266:WMX655266 WWR655266:WWT655266 AJ720802:AL720802 KF720802:KH720802 UB720802:UD720802 ADX720802:ADZ720802 ANT720802:ANV720802 AXP720802:AXR720802 BHL720802:BHN720802 BRH720802:BRJ720802 CBD720802:CBF720802 CKZ720802:CLB720802 CUV720802:CUX720802 DER720802:DET720802 DON720802:DOP720802 DYJ720802:DYL720802 EIF720802:EIH720802 ESB720802:ESD720802 FBX720802:FBZ720802 FLT720802:FLV720802 FVP720802:FVR720802 GFL720802:GFN720802 GPH720802:GPJ720802 GZD720802:GZF720802 HIZ720802:HJB720802 HSV720802:HSX720802 ICR720802:ICT720802 IMN720802:IMP720802 IWJ720802:IWL720802 JGF720802:JGH720802 JQB720802:JQD720802 JZX720802:JZZ720802 KJT720802:KJV720802 KTP720802:KTR720802 LDL720802:LDN720802 LNH720802:LNJ720802 LXD720802:LXF720802 MGZ720802:MHB720802 MQV720802:MQX720802 NAR720802:NAT720802 NKN720802:NKP720802 NUJ720802:NUL720802 OEF720802:OEH720802 OOB720802:OOD720802 OXX720802:OXZ720802 PHT720802:PHV720802 PRP720802:PRR720802 QBL720802:QBN720802 QLH720802:QLJ720802 QVD720802:QVF720802 REZ720802:RFB720802 ROV720802:ROX720802 RYR720802:RYT720802 SIN720802:SIP720802 SSJ720802:SSL720802 TCF720802:TCH720802 TMB720802:TMD720802 TVX720802:TVZ720802 UFT720802:UFV720802 UPP720802:UPR720802 UZL720802:UZN720802 VJH720802:VJJ720802 VTD720802:VTF720802 WCZ720802:WDB720802 WMV720802:WMX720802 WWR720802:WWT720802 AJ786338:AL786338 KF786338:KH786338 UB786338:UD786338 ADX786338:ADZ786338 ANT786338:ANV786338 AXP786338:AXR786338 BHL786338:BHN786338 BRH786338:BRJ786338 CBD786338:CBF786338 CKZ786338:CLB786338 CUV786338:CUX786338 DER786338:DET786338 DON786338:DOP786338 DYJ786338:DYL786338 EIF786338:EIH786338 ESB786338:ESD786338 FBX786338:FBZ786338 FLT786338:FLV786338 FVP786338:FVR786338 GFL786338:GFN786338 GPH786338:GPJ786338 GZD786338:GZF786338 HIZ786338:HJB786338 HSV786338:HSX786338 ICR786338:ICT786338 IMN786338:IMP786338 IWJ786338:IWL786338 JGF786338:JGH786338 JQB786338:JQD786338 JZX786338:JZZ786338 KJT786338:KJV786338 KTP786338:KTR786338 LDL786338:LDN786338 LNH786338:LNJ786338 LXD786338:LXF786338 MGZ786338:MHB786338 MQV786338:MQX786338 NAR786338:NAT786338 NKN786338:NKP786338 NUJ786338:NUL786338 OEF786338:OEH786338 OOB786338:OOD786338 OXX786338:OXZ786338 PHT786338:PHV786338 PRP786338:PRR786338 QBL786338:QBN786338 QLH786338:QLJ786338 QVD786338:QVF786338 REZ786338:RFB786338 ROV786338:ROX786338 RYR786338:RYT786338 SIN786338:SIP786338 SSJ786338:SSL786338 TCF786338:TCH786338 TMB786338:TMD786338 TVX786338:TVZ786338 UFT786338:UFV786338 UPP786338:UPR786338 UZL786338:UZN786338 VJH786338:VJJ786338 VTD786338:VTF786338 WCZ786338:WDB786338 WMV786338:WMX786338 WWR786338:WWT786338 AJ851874:AL851874 KF851874:KH851874 UB851874:UD851874 ADX851874:ADZ851874 ANT851874:ANV851874 AXP851874:AXR851874 BHL851874:BHN851874 BRH851874:BRJ851874 CBD851874:CBF851874 CKZ851874:CLB851874 CUV851874:CUX851874 DER851874:DET851874 DON851874:DOP851874 DYJ851874:DYL851874 EIF851874:EIH851874 ESB851874:ESD851874 FBX851874:FBZ851874 FLT851874:FLV851874 FVP851874:FVR851874 GFL851874:GFN851874 GPH851874:GPJ851874 GZD851874:GZF851874 HIZ851874:HJB851874 HSV851874:HSX851874 ICR851874:ICT851874 IMN851874:IMP851874 IWJ851874:IWL851874 JGF851874:JGH851874 JQB851874:JQD851874 JZX851874:JZZ851874 KJT851874:KJV851874 KTP851874:KTR851874 LDL851874:LDN851874 LNH851874:LNJ851874 LXD851874:LXF851874 MGZ851874:MHB851874 MQV851874:MQX851874 NAR851874:NAT851874 NKN851874:NKP851874 NUJ851874:NUL851874 OEF851874:OEH851874 OOB851874:OOD851874 OXX851874:OXZ851874 PHT851874:PHV851874 PRP851874:PRR851874 QBL851874:QBN851874 QLH851874:QLJ851874 QVD851874:QVF851874 REZ851874:RFB851874 ROV851874:ROX851874 RYR851874:RYT851874 SIN851874:SIP851874 SSJ851874:SSL851874 TCF851874:TCH851874 TMB851874:TMD851874 TVX851874:TVZ851874 UFT851874:UFV851874 UPP851874:UPR851874 UZL851874:UZN851874 VJH851874:VJJ851874 VTD851874:VTF851874 WCZ851874:WDB851874 WMV851874:WMX851874 WWR851874:WWT851874 AJ917410:AL917410 KF917410:KH917410 UB917410:UD917410 ADX917410:ADZ917410 ANT917410:ANV917410 AXP917410:AXR917410 BHL917410:BHN917410 BRH917410:BRJ917410 CBD917410:CBF917410 CKZ917410:CLB917410 CUV917410:CUX917410 DER917410:DET917410 DON917410:DOP917410 DYJ917410:DYL917410 EIF917410:EIH917410 ESB917410:ESD917410 FBX917410:FBZ917410 FLT917410:FLV917410 FVP917410:FVR917410 GFL917410:GFN917410 GPH917410:GPJ917410 GZD917410:GZF917410 HIZ917410:HJB917410 HSV917410:HSX917410 ICR917410:ICT917410 IMN917410:IMP917410 IWJ917410:IWL917410 JGF917410:JGH917410 JQB917410:JQD917410 JZX917410:JZZ917410 KJT917410:KJV917410 KTP917410:KTR917410 LDL917410:LDN917410 LNH917410:LNJ917410 LXD917410:LXF917410 MGZ917410:MHB917410 MQV917410:MQX917410 NAR917410:NAT917410 NKN917410:NKP917410 NUJ917410:NUL917410 OEF917410:OEH917410 OOB917410:OOD917410 OXX917410:OXZ917410 PHT917410:PHV917410 PRP917410:PRR917410 QBL917410:QBN917410 QLH917410:QLJ917410 QVD917410:QVF917410 REZ917410:RFB917410 ROV917410:ROX917410 RYR917410:RYT917410 SIN917410:SIP917410 SSJ917410:SSL917410 TCF917410:TCH917410 TMB917410:TMD917410 TVX917410:TVZ917410 UFT917410:UFV917410 UPP917410:UPR917410 UZL917410:UZN917410 VJH917410:VJJ917410 VTD917410:VTF917410 WCZ917410:WDB917410 WMV917410:WMX917410 WWR917410:WWT917410 AJ982946:AL982946 KF982946:KH982946 UB982946:UD982946 ADX982946:ADZ982946 ANT982946:ANV982946 AXP982946:AXR982946 BHL982946:BHN982946 BRH982946:BRJ982946 CBD982946:CBF982946 CKZ982946:CLB982946 CUV982946:CUX982946 DER982946:DET982946 DON982946:DOP982946 DYJ982946:DYL982946 EIF982946:EIH982946 ESB982946:ESD982946 FBX982946:FBZ982946 FLT982946:FLV982946 FVP982946:FVR982946 GFL982946:GFN982946 GPH982946:GPJ982946 GZD982946:GZF982946 HIZ982946:HJB982946 HSV982946:HSX982946 ICR982946:ICT982946 IMN982946:IMP982946 IWJ982946:IWL982946 JGF982946:JGH982946 JQB982946:JQD982946 JZX982946:JZZ982946 KJT982946:KJV982946 KTP982946:KTR982946 LDL982946:LDN982946 LNH982946:LNJ982946 LXD982946:LXF982946 MGZ982946:MHB982946 MQV982946:MQX982946 NAR982946:NAT982946 NKN982946:NKP982946 NUJ982946:NUL982946 OEF982946:OEH982946 OOB982946:OOD982946 OXX982946:OXZ982946 PHT982946:PHV982946 PRP982946:PRR982946 QBL982946:QBN982946 QLH982946:QLJ982946 QVD982946:QVF982946 REZ982946:RFB982946 ROV982946:ROX982946 RYR982946:RYT982946 SIN982946:SIP982946 SSJ982946:SSL982946 TCF982946:TCH982946 TMB982946:TMD982946 TVX982946:TVZ982946 UFT982946:UFV982946 UPP982946:UPR982946 UZL982946:UZN982946 VJH982946:VJJ982946 VTD982946:VTF982946 WCZ982946:WDB982946 WMV982946:WMX982946 KF33:KH33 UB33:UD33 ADX33:ADZ33 ANT33:ANV33 AXP33:AXR33 BHL33:BHN33 BRH33:BRJ33 CBD33:CBF33 CKZ33:CLB33 CUV33:CUX33 DER33:DET33 DON33:DOP33 DYJ33:DYL33 EIF33:EIH33 ESB33:ESD33 FBX33:FBZ33 FLT33:FLV33 FVP33:FVR33 GFL33:GFN33 GPH33:GPJ33 GZD33:GZF33 HIZ33:HJB33 HSV33:HSX33 ICR33:ICT33 IMN33:IMP33 IWJ33:IWL33 JGF33:JGH33 JQB33:JQD33 JZX33:JZZ33 KJT33:KJV33 KTP33:KTR33 LDL33:LDN33 LNH33:LNJ33 LXD33:LXF33 MGZ33:MHB33 MQV33:MQX33 NAR33:NAT33 NKN33:NKP33 NUJ33:NUL33 OEF33:OEH33 OOB33:OOD33 OXX33:OXZ33 PHT33:PHV33 PRP33:PRR33 QBL33:QBN33 QLH33:QLJ33 QVD33:QVF33 REZ33:RFB33 ROV33:ROX33 RYR33:RYT33 SIN33:SIP33 SSJ33:SSL33 TCF33:TCH33 TMB33:TMD33 TVX33:TVZ33 UFT33:UFV33 UPP33:UPR33 UZL33:UZN33 VJH33:VJJ33 VTD33:VTF33 WCZ33:WDB33 WMV33:WMX33 WWR33:WWT33">
      <formula1>0</formula1>
      <formula2>30</formula2>
    </dataValidation>
    <dataValidation type="whole" allowBlank="1" showInputMessage="1" showErrorMessage="1" errorTitle="No. de regidores asistente" error="El dato que intenta ingresar no corresponde a un número o este se encuentra fuera del paramentro del 1 al 30." prompt="Si en el Acta de Ayuntamiento contiene el número de regidores a favor, ingresarlo en éste campo." sqref="WWR982944:WWT982944 AJ65440:AL65440 KF65440:KH65440 UB65440:UD65440 ADX65440:ADZ65440 ANT65440:ANV65440 AXP65440:AXR65440 BHL65440:BHN65440 BRH65440:BRJ65440 CBD65440:CBF65440 CKZ65440:CLB65440 CUV65440:CUX65440 DER65440:DET65440 DON65440:DOP65440 DYJ65440:DYL65440 EIF65440:EIH65440 ESB65440:ESD65440 FBX65440:FBZ65440 FLT65440:FLV65440 FVP65440:FVR65440 GFL65440:GFN65440 GPH65440:GPJ65440 GZD65440:GZF65440 HIZ65440:HJB65440 HSV65440:HSX65440 ICR65440:ICT65440 IMN65440:IMP65440 IWJ65440:IWL65440 JGF65440:JGH65440 JQB65440:JQD65440 JZX65440:JZZ65440 KJT65440:KJV65440 KTP65440:KTR65440 LDL65440:LDN65440 LNH65440:LNJ65440 LXD65440:LXF65440 MGZ65440:MHB65440 MQV65440:MQX65440 NAR65440:NAT65440 NKN65440:NKP65440 NUJ65440:NUL65440 OEF65440:OEH65440 OOB65440:OOD65440 OXX65440:OXZ65440 PHT65440:PHV65440 PRP65440:PRR65440 QBL65440:QBN65440 QLH65440:QLJ65440 QVD65440:QVF65440 REZ65440:RFB65440 ROV65440:ROX65440 RYR65440:RYT65440 SIN65440:SIP65440 SSJ65440:SSL65440 TCF65440:TCH65440 TMB65440:TMD65440 TVX65440:TVZ65440 UFT65440:UFV65440 UPP65440:UPR65440 UZL65440:UZN65440 VJH65440:VJJ65440 VTD65440:VTF65440 WCZ65440:WDB65440 WMV65440:WMX65440 WWR65440:WWT65440 AJ130976:AL130976 KF130976:KH130976 UB130976:UD130976 ADX130976:ADZ130976 ANT130976:ANV130976 AXP130976:AXR130976 BHL130976:BHN130976 BRH130976:BRJ130976 CBD130976:CBF130976 CKZ130976:CLB130976 CUV130976:CUX130976 DER130976:DET130976 DON130976:DOP130976 DYJ130976:DYL130976 EIF130976:EIH130976 ESB130976:ESD130976 FBX130976:FBZ130976 FLT130976:FLV130976 FVP130976:FVR130976 GFL130976:GFN130976 GPH130976:GPJ130976 GZD130976:GZF130976 HIZ130976:HJB130976 HSV130976:HSX130976 ICR130976:ICT130976 IMN130976:IMP130976 IWJ130976:IWL130976 JGF130976:JGH130976 JQB130976:JQD130976 JZX130976:JZZ130976 KJT130976:KJV130976 KTP130976:KTR130976 LDL130976:LDN130976 LNH130976:LNJ130976 LXD130976:LXF130976 MGZ130976:MHB130976 MQV130976:MQX130976 NAR130976:NAT130976 NKN130976:NKP130976 NUJ130976:NUL130976 OEF130976:OEH130976 OOB130976:OOD130976 OXX130976:OXZ130976 PHT130976:PHV130976 PRP130976:PRR130976 QBL130976:QBN130976 QLH130976:QLJ130976 QVD130976:QVF130976 REZ130976:RFB130976 ROV130976:ROX130976 RYR130976:RYT130976 SIN130976:SIP130976 SSJ130976:SSL130976 TCF130976:TCH130976 TMB130976:TMD130976 TVX130976:TVZ130976 UFT130976:UFV130976 UPP130976:UPR130976 UZL130976:UZN130976 VJH130976:VJJ130976 VTD130976:VTF130976 WCZ130976:WDB130976 WMV130976:WMX130976 WWR130976:WWT130976 AJ196512:AL196512 KF196512:KH196512 UB196512:UD196512 ADX196512:ADZ196512 ANT196512:ANV196512 AXP196512:AXR196512 BHL196512:BHN196512 BRH196512:BRJ196512 CBD196512:CBF196512 CKZ196512:CLB196512 CUV196512:CUX196512 DER196512:DET196512 DON196512:DOP196512 DYJ196512:DYL196512 EIF196512:EIH196512 ESB196512:ESD196512 FBX196512:FBZ196512 FLT196512:FLV196512 FVP196512:FVR196512 GFL196512:GFN196512 GPH196512:GPJ196512 GZD196512:GZF196512 HIZ196512:HJB196512 HSV196512:HSX196512 ICR196512:ICT196512 IMN196512:IMP196512 IWJ196512:IWL196512 JGF196512:JGH196512 JQB196512:JQD196512 JZX196512:JZZ196512 KJT196512:KJV196512 KTP196512:KTR196512 LDL196512:LDN196512 LNH196512:LNJ196512 LXD196512:LXF196512 MGZ196512:MHB196512 MQV196512:MQX196512 NAR196512:NAT196512 NKN196512:NKP196512 NUJ196512:NUL196512 OEF196512:OEH196512 OOB196512:OOD196512 OXX196512:OXZ196512 PHT196512:PHV196512 PRP196512:PRR196512 QBL196512:QBN196512 QLH196512:QLJ196512 QVD196512:QVF196512 REZ196512:RFB196512 ROV196512:ROX196512 RYR196512:RYT196512 SIN196512:SIP196512 SSJ196512:SSL196512 TCF196512:TCH196512 TMB196512:TMD196512 TVX196512:TVZ196512 UFT196512:UFV196512 UPP196512:UPR196512 UZL196512:UZN196512 VJH196512:VJJ196512 VTD196512:VTF196512 WCZ196512:WDB196512 WMV196512:WMX196512 WWR196512:WWT196512 AJ262048:AL262048 KF262048:KH262048 UB262048:UD262048 ADX262048:ADZ262048 ANT262048:ANV262048 AXP262048:AXR262048 BHL262048:BHN262048 BRH262048:BRJ262048 CBD262048:CBF262048 CKZ262048:CLB262048 CUV262048:CUX262048 DER262048:DET262048 DON262048:DOP262048 DYJ262048:DYL262048 EIF262048:EIH262048 ESB262048:ESD262048 FBX262048:FBZ262048 FLT262048:FLV262048 FVP262048:FVR262048 GFL262048:GFN262048 GPH262048:GPJ262048 GZD262048:GZF262048 HIZ262048:HJB262048 HSV262048:HSX262048 ICR262048:ICT262048 IMN262048:IMP262048 IWJ262048:IWL262048 JGF262048:JGH262048 JQB262048:JQD262048 JZX262048:JZZ262048 KJT262048:KJV262048 KTP262048:KTR262048 LDL262048:LDN262048 LNH262048:LNJ262048 LXD262048:LXF262048 MGZ262048:MHB262048 MQV262048:MQX262048 NAR262048:NAT262048 NKN262048:NKP262048 NUJ262048:NUL262048 OEF262048:OEH262048 OOB262048:OOD262048 OXX262048:OXZ262048 PHT262048:PHV262048 PRP262048:PRR262048 QBL262048:QBN262048 QLH262048:QLJ262048 QVD262048:QVF262048 REZ262048:RFB262048 ROV262048:ROX262048 RYR262048:RYT262048 SIN262048:SIP262048 SSJ262048:SSL262048 TCF262048:TCH262048 TMB262048:TMD262048 TVX262048:TVZ262048 UFT262048:UFV262048 UPP262048:UPR262048 UZL262048:UZN262048 VJH262048:VJJ262048 VTD262048:VTF262048 WCZ262048:WDB262048 WMV262048:WMX262048 WWR262048:WWT262048 AJ327584:AL327584 KF327584:KH327584 UB327584:UD327584 ADX327584:ADZ327584 ANT327584:ANV327584 AXP327584:AXR327584 BHL327584:BHN327584 BRH327584:BRJ327584 CBD327584:CBF327584 CKZ327584:CLB327584 CUV327584:CUX327584 DER327584:DET327584 DON327584:DOP327584 DYJ327584:DYL327584 EIF327584:EIH327584 ESB327584:ESD327584 FBX327584:FBZ327584 FLT327584:FLV327584 FVP327584:FVR327584 GFL327584:GFN327584 GPH327584:GPJ327584 GZD327584:GZF327584 HIZ327584:HJB327584 HSV327584:HSX327584 ICR327584:ICT327584 IMN327584:IMP327584 IWJ327584:IWL327584 JGF327584:JGH327584 JQB327584:JQD327584 JZX327584:JZZ327584 KJT327584:KJV327584 KTP327584:KTR327584 LDL327584:LDN327584 LNH327584:LNJ327584 LXD327584:LXF327584 MGZ327584:MHB327584 MQV327584:MQX327584 NAR327584:NAT327584 NKN327584:NKP327584 NUJ327584:NUL327584 OEF327584:OEH327584 OOB327584:OOD327584 OXX327584:OXZ327584 PHT327584:PHV327584 PRP327584:PRR327584 QBL327584:QBN327584 QLH327584:QLJ327584 QVD327584:QVF327584 REZ327584:RFB327584 ROV327584:ROX327584 RYR327584:RYT327584 SIN327584:SIP327584 SSJ327584:SSL327584 TCF327584:TCH327584 TMB327584:TMD327584 TVX327584:TVZ327584 UFT327584:UFV327584 UPP327584:UPR327584 UZL327584:UZN327584 VJH327584:VJJ327584 VTD327584:VTF327584 WCZ327584:WDB327584 WMV327584:WMX327584 WWR327584:WWT327584 AJ393120:AL393120 KF393120:KH393120 UB393120:UD393120 ADX393120:ADZ393120 ANT393120:ANV393120 AXP393120:AXR393120 BHL393120:BHN393120 BRH393120:BRJ393120 CBD393120:CBF393120 CKZ393120:CLB393120 CUV393120:CUX393120 DER393120:DET393120 DON393120:DOP393120 DYJ393120:DYL393120 EIF393120:EIH393120 ESB393120:ESD393120 FBX393120:FBZ393120 FLT393120:FLV393120 FVP393120:FVR393120 GFL393120:GFN393120 GPH393120:GPJ393120 GZD393120:GZF393120 HIZ393120:HJB393120 HSV393120:HSX393120 ICR393120:ICT393120 IMN393120:IMP393120 IWJ393120:IWL393120 JGF393120:JGH393120 JQB393120:JQD393120 JZX393120:JZZ393120 KJT393120:KJV393120 KTP393120:KTR393120 LDL393120:LDN393120 LNH393120:LNJ393120 LXD393120:LXF393120 MGZ393120:MHB393120 MQV393120:MQX393120 NAR393120:NAT393120 NKN393120:NKP393120 NUJ393120:NUL393120 OEF393120:OEH393120 OOB393120:OOD393120 OXX393120:OXZ393120 PHT393120:PHV393120 PRP393120:PRR393120 QBL393120:QBN393120 QLH393120:QLJ393120 QVD393120:QVF393120 REZ393120:RFB393120 ROV393120:ROX393120 RYR393120:RYT393120 SIN393120:SIP393120 SSJ393120:SSL393120 TCF393120:TCH393120 TMB393120:TMD393120 TVX393120:TVZ393120 UFT393120:UFV393120 UPP393120:UPR393120 UZL393120:UZN393120 VJH393120:VJJ393120 VTD393120:VTF393120 WCZ393120:WDB393120 WMV393120:WMX393120 WWR393120:WWT393120 AJ458656:AL458656 KF458656:KH458656 UB458656:UD458656 ADX458656:ADZ458656 ANT458656:ANV458656 AXP458656:AXR458656 BHL458656:BHN458656 BRH458656:BRJ458656 CBD458656:CBF458656 CKZ458656:CLB458656 CUV458656:CUX458656 DER458656:DET458656 DON458656:DOP458656 DYJ458656:DYL458656 EIF458656:EIH458656 ESB458656:ESD458656 FBX458656:FBZ458656 FLT458656:FLV458656 FVP458656:FVR458656 GFL458656:GFN458656 GPH458656:GPJ458656 GZD458656:GZF458656 HIZ458656:HJB458656 HSV458656:HSX458656 ICR458656:ICT458656 IMN458656:IMP458656 IWJ458656:IWL458656 JGF458656:JGH458656 JQB458656:JQD458656 JZX458656:JZZ458656 KJT458656:KJV458656 KTP458656:KTR458656 LDL458656:LDN458656 LNH458656:LNJ458656 LXD458656:LXF458656 MGZ458656:MHB458656 MQV458656:MQX458656 NAR458656:NAT458656 NKN458656:NKP458656 NUJ458656:NUL458656 OEF458656:OEH458656 OOB458656:OOD458656 OXX458656:OXZ458656 PHT458656:PHV458656 PRP458656:PRR458656 QBL458656:QBN458656 QLH458656:QLJ458656 QVD458656:QVF458656 REZ458656:RFB458656 ROV458656:ROX458656 RYR458656:RYT458656 SIN458656:SIP458656 SSJ458656:SSL458656 TCF458656:TCH458656 TMB458656:TMD458656 TVX458656:TVZ458656 UFT458656:UFV458656 UPP458656:UPR458656 UZL458656:UZN458656 VJH458656:VJJ458656 VTD458656:VTF458656 WCZ458656:WDB458656 WMV458656:WMX458656 WWR458656:WWT458656 AJ524192:AL524192 KF524192:KH524192 UB524192:UD524192 ADX524192:ADZ524192 ANT524192:ANV524192 AXP524192:AXR524192 BHL524192:BHN524192 BRH524192:BRJ524192 CBD524192:CBF524192 CKZ524192:CLB524192 CUV524192:CUX524192 DER524192:DET524192 DON524192:DOP524192 DYJ524192:DYL524192 EIF524192:EIH524192 ESB524192:ESD524192 FBX524192:FBZ524192 FLT524192:FLV524192 FVP524192:FVR524192 GFL524192:GFN524192 GPH524192:GPJ524192 GZD524192:GZF524192 HIZ524192:HJB524192 HSV524192:HSX524192 ICR524192:ICT524192 IMN524192:IMP524192 IWJ524192:IWL524192 JGF524192:JGH524192 JQB524192:JQD524192 JZX524192:JZZ524192 KJT524192:KJV524192 KTP524192:KTR524192 LDL524192:LDN524192 LNH524192:LNJ524192 LXD524192:LXF524192 MGZ524192:MHB524192 MQV524192:MQX524192 NAR524192:NAT524192 NKN524192:NKP524192 NUJ524192:NUL524192 OEF524192:OEH524192 OOB524192:OOD524192 OXX524192:OXZ524192 PHT524192:PHV524192 PRP524192:PRR524192 QBL524192:QBN524192 QLH524192:QLJ524192 QVD524192:QVF524192 REZ524192:RFB524192 ROV524192:ROX524192 RYR524192:RYT524192 SIN524192:SIP524192 SSJ524192:SSL524192 TCF524192:TCH524192 TMB524192:TMD524192 TVX524192:TVZ524192 UFT524192:UFV524192 UPP524192:UPR524192 UZL524192:UZN524192 VJH524192:VJJ524192 VTD524192:VTF524192 WCZ524192:WDB524192 WMV524192:WMX524192 WWR524192:WWT524192 AJ589728:AL589728 KF589728:KH589728 UB589728:UD589728 ADX589728:ADZ589728 ANT589728:ANV589728 AXP589728:AXR589728 BHL589728:BHN589728 BRH589728:BRJ589728 CBD589728:CBF589728 CKZ589728:CLB589728 CUV589728:CUX589728 DER589728:DET589728 DON589728:DOP589728 DYJ589728:DYL589728 EIF589728:EIH589728 ESB589728:ESD589728 FBX589728:FBZ589728 FLT589728:FLV589728 FVP589728:FVR589728 GFL589728:GFN589728 GPH589728:GPJ589728 GZD589728:GZF589728 HIZ589728:HJB589728 HSV589728:HSX589728 ICR589728:ICT589728 IMN589728:IMP589728 IWJ589728:IWL589728 JGF589728:JGH589728 JQB589728:JQD589728 JZX589728:JZZ589728 KJT589728:KJV589728 KTP589728:KTR589728 LDL589728:LDN589728 LNH589728:LNJ589728 LXD589728:LXF589728 MGZ589728:MHB589728 MQV589728:MQX589728 NAR589728:NAT589728 NKN589728:NKP589728 NUJ589728:NUL589728 OEF589728:OEH589728 OOB589728:OOD589728 OXX589728:OXZ589728 PHT589728:PHV589728 PRP589728:PRR589728 QBL589728:QBN589728 QLH589728:QLJ589728 QVD589728:QVF589728 REZ589728:RFB589728 ROV589728:ROX589728 RYR589728:RYT589728 SIN589728:SIP589728 SSJ589728:SSL589728 TCF589728:TCH589728 TMB589728:TMD589728 TVX589728:TVZ589728 UFT589728:UFV589728 UPP589728:UPR589728 UZL589728:UZN589728 VJH589728:VJJ589728 VTD589728:VTF589728 WCZ589728:WDB589728 WMV589728:WMX589728 WWR589728:WWT589728 AJ655264:AL655264 KF655264:KH655264 UB655264:UD655264 ADX655264:ADZ655264 ANT655264:ANV655264 AXP655264:AXR655264 BHL655264:BHN655264 BRH655264:BRJ655264 CBD655264:CBF655264 CKZ655264:CLB655264 CUV655264:CUX655264 DER655264:DET655264 DON655264:DOP655264 DYJ655264:DYL655264 EIF655264:EIH655264 ESB655264:ESD655264 FBX655264:FBZ655264 FLT655264:FLV655264 FVP655264:FVR655264 GFL655264:GFN655264 GPH655264:GPJ655264 GZD655264:GZF655264 HIZ655264:HJB655264 HSV655264:HSX655264 ICR655264:ICT655264 IMN655264:IMP655264 IWJ655264:IWL655264 JGF655264:JGH655264 JQB655264:JQD655264 JZX655264:JZZ655264 KJT655264:KJV655264 KTP655264:KTR655264 LDL655264:LDN655264 LNH655264:LNJ655264 LXD655264:LXF655264 MGZ655264:MHB655264 MQV655264:MQX655264 NAR655264:NAT655264 NKN655264:NKP655264 NUJ655264:NUL655264 OEF655264:OEH655264 OOB655264:OOD655264 OXX655264:OXZ655264 PHT655264:PHV655264 PRP655264:PRR655264 QBL655264:QBN655264 QLH655264:QLJ655264 QVD655264:QVF655264 REZ655264:RFB655264 ROV655264:ROX655264 RYR655264:RYT655264 SIN655264:SIP655264 SSJ655264:SSL655264 TCF655264:TCH655264 TMB655264:TMD655264 TVX655264:TVZ655264 UFT655264:UFV655264 UPP655264:UPR655264 UZL655264:UZN655264 VJH655264:VJJ655264 VTD655264:VTF655264 WCZ655264:WDB655264 WMV655264:WMX655264 WWR655264:WWT655264 AJ720800:AL720800 KF720800:KH720800 UB720800:UD720800 ADX720800:ADZ720800 ANT720800:ANV720800 AXP720800:AXR720800 BHL720800:BHN720800 BRH720800:BRJ720800 CBD720800:CBF720800 CKZ720800:CLB720800 CUV720800:CUX720800 DER720800:DET720800 DON720800:DOP720800 DYJ720800:DYL720800 EIF720800:EIH720800 ESB720800:ESD720800 FBX720800:FBZ720800 FLT720800:FLV720800 FVP720800:FVR720800 GFL720800:GFN720800 GPH720800:GPJ720800 GZD720800:GZF720800 HIZ720800:HJB720800 HSV720800:HSX720800 ICR720800:ICT720800 IMN720800:IMP720800 IWJ720800:IWL720800 JGF720800:JGH720800 JQB720800:JQD720800 JZX720800:JZZ720800 KJT720800:KJV720800 KTP720800:KTR720800 LDL720800:LDN720800 LNH720800:LNJ720800 LXD720800:LXF720800 MGZ720800:MHB720800 MQV720800:MQX720800 NAR720800:NAT720800 NKN720800:NKP720800 NUJ720800:NUL720800 OEF720800:OEH720800 OOB720800:OOD720800 OXX720800:OXZ720800 PHT720800:PHV720800 PRP720800:PRR720800 QBL720800:QBN720800 QLH720800:QLJ720800 QVD720800:QVF720800 REZ720800:RFB720800 ROV720800:ROX720800 RYR720800:RYT720800 SIN720800:SIP720800 SSJ720800:SSL720800 TCF720800:TCH720800 TMB720800:TMD720800 TVX720800:TVZ720800 UFT720800:UFV720800 UPP720800:UPR720800 UZL720800:UZN720800 VJH720800:VJJ720800 VTD720800:VTF720800 WCZ720800:WDB720800 WMV720800:WMX720800 WWR720800:WWT720800 AJ786336:AL786336 KF786336:KH786336 UB786336:UD786336 ADX786336:ADZ786336 ANT786336:ANV786336 AXP786336:AXR786336 BHL786336:BHN786336 BRH786336:BRJ786336 CBD786336:CBF786336 CKZ786336:CLB786336 CUV786336:CUX786336 DER786336:DET786336 DON786336:DOP786336 DYJ786336:DYL786336 EIF786336:EIH786336 ESB786336:ESD786336 FBX786336:FBZ786336 FLT786336:FLV786336 FVP786336:FVR786336 GFL786336:GFN786336 GPH786336:GPJ786336 GZD786336:GZF786336 HIZ786336:HJB786336 HSV786336:HSX786336 ICR786336:ICT786336 IMN786336:IMP786336 IWJ786336:IWL786336 JGF786336:JGH786336 JQB786336:JQD786336 JZX786336:JZZ786336 KJT786336:KJV786336 KTP786336:KTR786336 LDL786336:LDN786336 LNH786336:LNJ786336 LXD786336:LXF786336 MGZ786336:MHB786336 MQV786336:MQX786336 NAR786336:NAT786336 NKN786336:NKP786336 NUJ786336:NUL786336 OEF786336:OEH786336 OOB786336:OOD786336 OXX786336:OXZ786336 PHT786336:PHV786336 PRP786336:PRR786336 QBL786336:QBN786336 QLH786336:QLJ786336 QVD786336:QVF786336 REZ786336:RFB786336 ROV786336:ROX786336 RYR786336:RYT786336 SIN786336:SIP786336 SSJ786336:SSL786336 TCF786336:TCH786336 TMB786336:TMD786336 TVX786336:TVZ786336 UFT786336:UFV786336 UPP786336:UPR786336 UZL786336:UZN786336 VJH786336:VJJ786336 VTD786336:VTF786336 WCZ786336:WDB786336 WMV786336:WMX786336 WWR786336:WWT786336 AJ851872:AL851872 KF851872:KH851872 UB851872:UD851872 ADX851872:ADZ851872 ANT851872:ANV851872 AXP851872:AXR851872 BHL851872:BHN851872 BRH851872:BRJ851872 CBD851872:CBF851872 CKZ851872:CLB851872 CUV851872:CUX851872 DER851872:DET851872 DON851872:DOP851872 DYJ851872:DYL851872 EIF851872:EIH851872 ESB851872:ESD851872 FBX851872:FBZ851872 FLT851872:FLV851872 FVP851872:FVR851872 GFL851872:GFN851872 GPH851872:GPJ851872 GZD851872:GZF851872 HIZ851872:HJB851872 HSV851872:HSX851872 ICR851872:ICT851872 IMN851872:IMP851872 IWJ851872:IWL851872 JGF851872:JGH851872 JQB851872:JQD851872 JZX851872:JZZ851872 KJT851872:KJV851872 KTP851872:KTR851872 LDL851872:LDN851872 LNH851872:LNJ851872 LXD851872:LXF851872 MGZ851872:MHB851872 MQV851872:MQX851872 NAR851872:NAT851872 NKN851872:NKP851872 NUJ851872:NUL851872 OEF851872:OEH851872 OOB851872:OOD851872 OXX851872:OXZ851872 PHT851872:PHV851872 PRP851872:PRR851872 QBL851872:QBN851872 QLH851872:QLJ851872 QVD851872:QVF851872 REZ851872:RFB851872 ROV851872:ROX851872 RYR851872:RYT851872 SIN851872:SIP851872 SSJ851872:SSL851872 TCF851872:TCH851872 TMB851872:TMD851872 TVX851872:TVZ851872 UFT851872:UFV851872 UPP851872:UPR851872 UZL851872:UZN851872 VJH851872:VJJ851872 VTD851872:VTF851872 WCZ851872:WDB851872 WMV851872:WMX851872 WWR851872:WWT851872 AJ917408:AL917408 KF917408:KH917408 UB917408:UD917408 ADX917408:ADZ917408 ANT917408:ANV917408 AXP917408:AXR917408 BHL917408:BHN917408 BRH917408:BRJ917408 CBD917408:CBF917408 CKZ917408:CLB917408 CUV917408:CUX917408 DER917408:DET917408 DON917408:DOP917408 DYJ917408:DYL917408 EIF917408:EIH917408 ESB917408:ESD917408 FBX917408:FBZ917408 FLT917408:FLV917408 FVP917408:FVR917408 GFL917408:GFN917408 GPH917408:GPJ917408 GZD917408:GZF917408 HIZ917408:HJB917408 HSV917408:HSX917408 ICR917408:ICT917408 IMN917408:IMP917408 IWJ917408:IWL917408 JGF917408:JGH917408 JQB917408:JQD917408 JZX917408:JZZ917408 KJT917408:KJV917408 KTP917408:KTR917408 LDL917408:LDN917408 LNH917408:LNJ917408 LXD917408:LXF917408 MGZ917408:MHB917408 MQV917408:MQX917408 NAR917408:NAT917408 NKN917408:NKP917408 NUJ917408:NUL917408 OEF917408:OEH917408 OOB917408:OOD917408 OXX917408:OXZ917408 PHT917408:PHV917408 PRP917408:PRR917408 QBL917408:QBN917408 QLH917408:QLJ917408 QVD917408:QVF917408 REZ917408:RFB917408 ROV917408:ROX917408 RYR917408:RYT917408 SIN917408:SIP917408 SSJ917408:SSL917408 TCF917408:TCH917408 TMB917408:TMD917408 TVX917408:TVZ917408 UFT917408:UFV917408 UPP917408:UPR917408 UZL917408:UZN917408 VJH917408:VJJ917408 VTD917408:VTF917408 WCZ917408:WDB917408 WMV917408:WMX917408 WWR917408:WWT917408 AJ982944:AL982944 KF982944:KH982944 UB982944:UD982944 ADX982944:ADZ982944 ANT982944:ANV982944 AXP982944:AXR982944 BHL982944:BHN982944 BRH982944:BRJ982944 CBD982944:CBF982944 CKZ982944:CLB982944 CUV982944:CUX982944 DER982944:DET982944 DON982944:DOP982944 DYJ982944:DYL982944 EIF982944:EIH982944 ESB982944:ESD982944 FBX982944:FBZ982944 FLT982944:FLV982944 FVP982944:FVR982944 GFL982944:GFN982944 GPH982944:GPJ982944 GZD982944:GZF982944 HIZ982944:HJB982944 HSV982944:HSX982944 ICR982944:ICT982944 IMN982944:IMP982944 IWJ982944:IWL982944 JGF982944:JGH982944 JQB982944:JQD982944 JZX982944:JZZ982944 KJT982944:KJV982944 KTP982944:KTR982944 LDL982944:LDN982944 LNH982944:LNJ982944 LXD982944:LXF982944 MGZ982944:MHB982944 MQV982944:MQX982944 NAR982944:NAT982944 NKN982944:NKP982944 NUJ982944:NUL982944 OEF982944:OEH982944 OOB982944:OOD982944 OXX982944:OXZ982944 PHT982944:PHV982944 PRP982944:PRR982944 QBL982944:QBN982944 QLH982944:QLJ982944 QVD982944:QVF982944 REZ982944:RFB982944 ROV982944:ROX982944 RYR982944:RYT982944 SIN982944:SIP982944 SSJ982944:SSL982944 TCF982944:TCH982944 TMB982944:TMD982944 TVX982944:TVZ982944 UFT982944:UFV982944 UPP982944:UPR982944 UZL982944:UZN982944 VJH982944:VJJ982944 VTD982944:VTF982944 WCZ982944:WDB982944 WMV982944:WMX982944 KF31:KH31 UB31:UD31 ADX31:ADZ31 ANT31:ANV31 AXP31:AXR31 BHL31:BHN31 BRH31:BRJ31 CBD31:CBF31 CKZ31:CLB31 CUV31:CUX31 DER31:DET31 DON31:DOP31 DYJ31:DYL31 EIF31:EIH31 ESB31:ESD31 FBX31:FBZ31 FLT31:FLV31 FVP31:FVR31 GFL31:GFN31 GPH31:GPJ31 GZD31:GZF31 HIZ31:HJB31 HSV31:HSX31 ICR31:ICT31 IMN31:IMP31 IWJ31:IWL31 JGF31:JGH31 JQB31:JQD31 JZX31:JZZ31 KJT31:KJV31 KTP31:KTR31 LDL31:LDN31 LNH31:LNJ31 LXD31:LXF31 MGZ31:MHB31 MQV31:MQX31 NAR31:NAT31 NKN31:NKP31 NUJ31:NUL31 OEF31:OEH31 OOB31:OOD31 OXX31:OXZ31 PHT31:PHV31 PRP31:PRR31 QBL31:QBN31 QLH31:QLJ31 QVD31:QVF31 REZ31:RFB31 ROV31:ROX31 RYR31:RYT31 SIN31:SIP31 SSJ31:SSL31 TCF31:TCH31 TMB31:TMD31 TVX31:TVZ31 UFT31:UFV31 UPP31:UPR31 UZL31:UZN31 VJH31:VJJ31 VTD31:VTF31 WCZ31:WDB31 WMV31:WMX31 WWR31:WWT31">
      <formula1>0</formula1>
      <formula2>30</formula2>
    </dataValidation>
    <dataValidation type="whole" allowBlank="1" showInputMessage="1" showErrorMessage="1" errorTitle="No. de regidores asistente" error="El dato que intenta ingresar no corresponde a un número o este se encuentra fuera del paramentro del 1 al 30." prompt="Si en el Acta de Ayuntamiento contiene o se puede determinar el número de regidores ausentes registrarlos en éste campo." sqref="WXF982950:WXH982950 AX65446:AZ65446 KT65446:KV65446 UP65446:UR65446 AEL65446:AEN65446 AOH65446:AOJ65446 AYD65446:AYF65446 BHZ65446:BIB65446 BRV65446:BRX65446 CBR65446:CBT65446 CLN65446:CLP65446 CVJ65446:CVL65446 DFF65446:DFH65446 DPB65446:DPD65446 DYX65446:DYZ65446 EIT65446:EIV65446 ESP65446:ESR65446 FCL65446:FCN65446 FMH65446:FMJ65446 FWD65446:FWF65446 GFZ65446:GGB65446 GPV65446:GPX65446 GZR65446:GZT65446 HJN65446:HJP65446 HTJ65446:HTL65446 IDF65446:IDH65446 INB65446:IND65446 IWX65446:IWZ65446 JGT65446:JGV65446 JQP65446:JQR65446 KAL65446:KAN65446 KKH65446:KKJ65446 KUD65446:KUF65446 LDZ65446:LEB65446 LNV65446:LNX65446 LXR65446:LXT65446 MHN65446:MHP65446 MRJ65446:MRL65446 NBF65446:NBH65446 NLB65446:NLD65446 NUX65446:NUZ65446 OET65446:OEV65446 OOP65446:OOR65446 OYL65446:OYN65446 PIH65446:PIJ65446 PSD65446:PSF65446 QBZ65446:QCB65446 QLV65446:QLX65446 QVR65446:QVT65446 RFN65446:RFP65446 RPJ65446:RPL65446 RZF65446:RZH65446 SJB65446:SJD65446 SSX65446:SSZ65446 TCT65446:TCV65446 TMP65446:TMR65446 TWL65446:TWN65446 UGH65446:UGJ65446 UQD65446:UQF65446 UZZ65446:VAB65446 VJV65446:VJX65446 VTR65446:VTT65446 WDN65446:WDP65446 WNJ65446:WNL65446 WXF65446:WXH65446 AX130982:AZ130982 KT130982:KV130982 UP130982:UR130982 AEL130982:AEN130982 AOH130982:AOJ130982 AYD130982:AYF130982 BHZ130982:BIB130982 BRV130982:BRX130982 CBR130982:CBT130982 CLN130982:CLP130982 CVJ130982:CVL130982 DFF130982:DFH130982 DPB130982:DPD130982 DYX130982:DYZ130982 EIT130982:EIV130982 ESP130982:ESR130982 FCL130982:FCN130982 FMH130982:FMJ130982 FWD130982:FWF130982 GFZ130982:GGB130982 GPV130982:GPX130982 GZR130982:GZT130982 HJN130982:HJP130982 HTJ130982:HTL130982 IDF130982:IDH130982 INB130982:IND130982 IWX130982:IWZ130982 JGT130982:JGV130982 JQP130982:JQR130982 KAL130982:KAN130982 KKH130982:KKJ130982 KUD130982:KUF130982 LDZ130982:LEB130982 LNV130982:LNX130982 LXR130982:LXT130982 MHN130982:MHP130982 MRJ130982:MRL130982 NBF130982:NBH130982 NLB130982:NLD130982 NUX130982:NUZ130982 OET130982:OEV130982 OOP130982:OOR130982 OYL130982:OYN130982 PIH130982:PIJ130982 PSD130982:PSF130982 QBZ130982:QCB130982 QLV130982:QLX130982 QVR130982:QVT130982 RFN130982:RFP130982 RPJ130982:RPL130982 RZF130982:RZH130982 SJB130982:SJD130982 SSX130982:SSZ130982 TCT130982:TCV130982 TMP130982:TMR130982 TWL130982:TWN130982 UGH130982:UGJ130982 UQD130982:UQF130982 UZZ130982:VAB130982 VJV130982:VJX130982 VTR130982:VTT130982 WDN130982:WDP130982 WNJ130982:WNL130982 WXF130982:WXH130982 AX196518:AZ196518 KT196518:KV196518 UP196518:UR196518 AEL196518:AEN196518 AOH196518:AOJ196518 AYD196518:AYF196518 BHZ196518:BIB196518 BRV196518:BRX196518 CBR196518:CBT196518 CLN196518:CLP196518 CVJ196518:CVL196518 DFF196518:DFH196518 DPB196518:DPD196518 DYX196518:DYZ196518 EIT196518:EIV196518 ESP196518:ESR196518 FCL196518:FCN196518 FMH196518:FMJ196518 FWD196518:FWF196518 GFZ196518:GGB196518 GPV196518:GPX196518 GZR196518:GZT196518 HJN196518:HJP196518 HTJ196518:HTL196518 IDF196518:IDH196518 INB196518:IND196518 IWX196518:IWZ196518 JGT196518:JGV196518 JQP196518:JQR196518 KAL196518:KAN196518 KKH196518:KKJ196518 KUD196518:KUF196518 LDZ196518:LEB196518 LNV196518:LNX196518 LXR196518:LXT196518 MHN196518:MHP196518 MRJ196518:MRL196518 NBF196518:NBH196518 NLB196518:NLD196518 NUX196518:NUZ196518 OET196518:OEV196518 OOP196518:OOR196518 OYL196518:OYN196518 PIH196518:PIJ196518 PSD196518:PSF196518 QBZ196518:QCB196518 QLV196518:QLX196518 QVR196518:QVT196518 RFN196518:RFP196518 RPJ196518:RPL196518 RZF196518:RZH196518 SJB196518:SJD196518 SSX196518:SSZ196518 TCT196518:TCV196518 TMP196518:TMR196518 TWL196518:TWN196518 UGH196518:UGJ196518 UQD196518:UQF196518 UZZ196518:VAB196518 VJV196518:VJX196518 VTR196518:VTT196518 WDN196518:WDP196518 WNJ196518:WNL196518 WXF196518:WXH196518 AX262054:AZ262054 KT262054:KV262054 UP262054:UR262054 AEL262054:AEN262054 AOH262054:AOJ262054 AYD262054:AYF262054 BHZ262054:BIB262054 BRV262054:BRX262054 CBR262054:CBT262054 CLN262054:CLP262054 CVJ262054:CVL262054 DFF262054:DFH262054 DPB262054:DPD262054 DYX262054:DYZ262054 EIT262054:EIV262054 ESP262054:ESR262054 FCL262054:FCN262054 FMH262054:FMJ262054 FWD262054:FWF262054 GFZ262054:GGB262054 GPV262054:GPX262054 GZR262054:GZT262054 HJN262054:HJP262054 HTJ262054:HTL262054 IDF262054:IDH262054 INB262054:IND262054 IWX262054:IWZ262054 JGT262054:JGV262054 JQP262054:JQR262054 KAL262054:KAN262054 KKH262054:KKJ262054 KUD262054:KUF262054 LDZ262054:LEB262054 LNV262054:LNX262054 LXR262054:LXT262054 MHN262054:MHP262054 MRJ262054:MRL262054 NBF262054:NBH262054 NLB262054:NLD262054 NUX262054:NUZ262054 OET262054:OEV262054 OOP262054:OOR262054 OYL262054:OYN262054 PIH262054:PIJ262054 PSD262054:PSF262054 QBZ262054:QCB262054 QLV262054:QLX262054 QVR262054:QVT262054 RFN262054:RFP262054 RPJ262054:RPL262054 RZF262054:RZH262054 SJB262054:SJD262054 SSX262054:SSZ262054 TCT262054:TCV262054 TMP262054:TMR262054 TWL262054:TWN262054 UGH262054:UGJ262054 UQD262054:UQF262054 UZZ262054:VAB262054 VJV262054:VJX262054 VTR262054:VTT262054 WDN262054:WDP262054 WNJ262054:WNL262054 WXF262054:WXH262054 AX327590:AZ327590 KT327590:KV327590 UP327590:UR327590 AEL327590:AEN327590 AOH327590:AOJ327590 AYD327590:AYF327590 BHZ327590:BIB327590 BRV327590:BRX327590 CBR327590:CBT327590 CLN327590:CLP327590 CVJ327590:CVL327590 DFF327590:DFH327590 DPB327590:DPD327590 DYX327590:DYZ327590 EIT327590:EIV327590 ESP327590:ESR327590 FCL327590:FCN327590 FMH327590:FMJ327590 FWD327590:FWF327590 GFZ327590:GGB327590 GPV327590:GPX327590 GZR327590:GZT327590 HJN327590:HJP327590 HTJ327590:HTL327590 IDF327590:IDH327590 INB327590:IND327590 IWX327590:IWZ327590 JGT327590:JGV327590 JQP327590:JQR327590 KAL327590:KAN327590 KKH327590:KKJ327590 KUD327590:KUF327590 LDZ327590:LEB327590 LNV327590:LNX327590 LXR327590:LXT327590 MHN327590:MHP327590 MRJ327590:MRL327590 NBF327590:NBH327590 NLB327590:NLD327590 NUX327590:NUZ327590 OET327590:OEV327590 OOP327590:OOR327590 OYL327590:OYN327590 PIH327590:PIJ327590 PSD327590:PSF327590 QBZ327590:QCB327590 QLV327590:QLX327590 QVR327590:QVT327590 RFN327590:RFP327590 RPJ327590:RPL327590 RZF327590:RZH327590 SJB327590:SJD327590 SSX327590:SSZ327590 TCT327590:TCV327590 TMP327590:TMR327590 TWL327590:TWN327590 UGH327590:UGJ327590 UQD327590:UQF327590 UZZ327590:VAB327590 VJV327590:VJX327590 VTR327590:VTT327590 WDN327590:WDP327590 WNJ327590:WNL327590 WXF327590:WXH327590 AX393126:AZ393126 KT393126:KV393126 UP393126:UR393126 AEL393126:AEN393126 AOH393126:AOJ393126 AYD393126:AYF393126 BHZ393126:BIB393126 BRV393126:BRX393126 CBR393126:CBT393126 CLN393126:CLP393126 CVJ393126:CVL393126 DFF393126:DFH393126 DPB393126:DPD393126 DYX393126:DYZ393126 EIT393126:EIV393126 ESP393126:ESR393126 FCL393126:FCN393126 FMH393126:FMJ393126 FWD393126:FWF393126 GFZ393126:GGB393126 GPV393126:GPX393126 GZR393126:GZT393126 HJN393126:HJP393126 HTJ393126:HTL393126 IDF393126:IDH393126 INB393126:IND393126 IWX393126:IWZ393126 JGT393126:JGV393126 JQP393126:JQR393126 KAL393126:KAN393126 KKH393126:KKJ393126 KUD393126:KUF393126 LDZ393126:LEB393126 LNV393126:LNX393126 LXR393126:LXT393126 MHN393126:MHP393126 MRJ393126:MRL393126 NBF393126:NBH393126 NLB393126:NLD393126 NUX393126:NUZ393126 OET393126:OEV393126 OOP393126:OOR393126 OYL393126:OYN393126 PIH393126:PIJ393126 PSD393126:PSF393126 QBZ393126:QCB393126 QLV393126:QLX393126 QVR393126:QVT393126 RFN393126:RFP393126 RPJ393126:RPL393126 RZF393126:RZH393126 SJB393126:SJD393126 SSX393126:SSZ393126 TCT393126:TCV393126 TMP393126:TMR393126 TWL393126:TWN393126 UGH393126:UGJ393126 UQD393126:UQF393126 UZZ393126:VAB393126 VJV393126:VJX393126 VTR393126:VTT393126 WDN393126:WDP393126 WNJ393126:WNL393126 WXF393126:WXH393126 AX458662:AZ458662 KT458662:KV458662 UP458662:UR458662 AEL458662:AEN458662 AOH458662:AOJ458662 AYD458662:AYF458662 BHZ458662:BIB458662 BRV458662:BRX458662 CBR458662:CBT458662 CLN458662:CLP458662 CVJ458662:CVL458662 DFF458662:DFH458662 DPB458662:DPD458662 DYX458662:DYZ458662 EIT458662:EIV458662 ESP458662:ESR458662 FCL458662:FCN458662 FMH458662:FMJ458662 FWD458662:FWF458662 GFZ458662:GGB458662 GPV458662:GPX458662 GZR458662:GZT458662 HJN458662:HJP458662 HTJ458662:HTL458662 IDF458662:IDH458662 INB458662:IND458662 IWX458662:IWZ458662 JGT458662:JGV458662 JQP458662:JQR458662 KAL458662:KAN458662 KKH458662:KKJ458662 KUD458662:KUF458662 LDZ458662:LEB458662 LNV458662:LNX458662 LXR458662:LXT458662 MHN458662:MHP458662 MRJ458662:MRL458662 NBF458662:NBH458662 NLB458662:NLD458662 NUX458662:NUZ458662 OET458662:OEV458662 OOP458662:OOR458662 OYL458662:OYN458662 PIH458662:PIJ458662 PSD458662:PSF458662 QBZ458662:QCB458662 QLV458662:QLX458662 QVR458662:QVT458662 RFN458662:RFP458662 RPJ458662:RPL458662 RZF458662:RZH458662 SJB458662:SJD458662 SSX458662:SSZ458662 TCT458662:TCV458662 TMP458662:TMR458662 TWL458662:TWN458662 UGH458662:UGJ458662 UQD458662:UQF458662 UZZ458662:VAB458662 VJV458662:VJX458662 VTR458662:VTT458662 WDN458662:WDP458662 WNJ458662:WNL458662 WXF458662:WXH458662 AX524198:AZ524198 KT524198:KV524198 UP524198:UR524198 AEL524198:AEN524198 AOH524198:AOJ524198 AYD524198:AYF524198 BHZ524198:BIB524198 BRV524198:BRX524198 CBR524198:CBT524198 CLN524198:CLP524198 CVJ524198:CVL524198 DFF524198:DFH524198 DPB524198:DPD524198 DYX524198:DYZ524198 EIT524198:EIV524198 ESP524198:ESR524198 FCL524198:FCN524198 FMH524198:FMJ524198 FWD524198:FWF524198 GFZ524198:GGB524198 GPV524198:GPX524198 GZR524198:GZT524198 HJN524198:HJP524198 HTJ524198:HTL524198 IDF524198:IDH524198 INB524198:IND524198 IWX524198:IWZ524198 JGT524198:JGV524198 JQP524198:JQR524198 KAL524198:KAN524198 KKH524198:KKJ524198 KUD524198:KUF524198 LDZ524198:LEB524198 LNV524198:LNX524198 LXR524198:LXT524198 MHN524198:MHP524198 MRJ524198:MRL524198 NBF524198:NBH524198 NLB524198:NLD524198 NUX524198:NUZ524198 OET524198:OEV524198 OOP524198:OOR524198 OYL524198:OYN524198 PIH524198:PIJ524198 PSD524198:PSF524198 QBZ524198:QCB524198 QLV524198:QLX524198 QVR524198:QVT524198 RFN524198:RFP524198 RPJ524198:RPL524198 RZF524198:RZH524198 SJB524198:SJD524198 SSX524198:SSZ524198 TCT524198:TCV524198 TMP524198:TMR524198 TWL524198:TWN524198 UGH524198:UGJ524198 UQD524198:UQF524198 UZZ524198:VAB524198 VJV524198:VJX524198 VTR524198:VTT524198 WDN524198:WDP524198 WNJ524198:WNL524198 WXF524198:WXH524198 AX589734:AZ589734 KT589734:KV589734 UP589734:UR589734 AEL589734:AEN589734 AOH589734:AOJ589734 AYD589734:AYF589734 BHZ589734:BIB589734 BRV589734:BRX589734 CBR589734:CBT589734 CLN589734:CLP589734 CVJ589734:CVL589734 DFF589734:DFH589734 DPB589734:DPD589734 DYX589734:DYZ589734 EIT589734:EIV589734 ESP589734:ESR589734 FCL589734:FCN589734 FMH589734:FMJ589734 FWD589734:FWF589734 GFZ589734:GGB589734 GPV589734:GPX589734 GZR589734:GZT589734 HJN589734:HJP589734 HTJ589734:HTL589734 IDF589734:IDH589734 INB589734:IND589734 IWX589734:IWZ589734 JGT589734:JGV589734 JQP589734:JQR589734 KAL589734:KAN589734 KKH589734:KKJ589734 KUD589734:KUF589734 LDZ589734:LEB589734 LNV589734:LNX589734 LXR589734:LXT589734 MHN589734:MHP589734 MRJ589734:MRL589734 NBF589734:NBH589734 NLB589734:NLD589734 NUX589734:NUZ589734 OET589734:OEV589734 OOP589734:OOR589734 OYL589734:OYN589734 PIH589734:PIJ589734 PSD589734:PSF589734 QBZ589734:QCB589734 QLV589734:QLX589734 QVR589734:QVT589734 RFN589734:RFP589734 RPJ589734:RPL589734 RZF589734:RZH589734 SJB589734:SJD589734 SSX589734:SSZ589734 TCT589734:TCV589734 TMP589734:TMR589734 TWL589734:TWN589734 UGH589734:UGJ589734 UQD589734:UQF589734 UZZ589734:VAB589734 VJV589734:VJX589734 VTR589734:VTT589734 WDN589734:WDP589734 WNJ589734:WNL589734 WXF589734:WXH589734 AX655270:AZ655270 KT655270:KV655270 UP655270:UR655270 AEL655270:AEN655270 AOH655270:AOJ655270 AYD655270:AYF655270 BHZ655270:BIB655270 BRV655270:BRX655270 CBR655270:CBT655270 CLN655270:CLP655270 CVJ655270:CVL655270 DFF655270:DFH655270 DPB655270:DPD655270 DYX655270:DYZ655270 EIT655270:EIV655270 ESP655270:ESR655270 FCL655270:FCN655270 FMH655270:FMJ655270 FWD655270:FWF655270 GFZ655270:GGB655270 GPV655270:GPX655270 GZR655270:GZT655270 HJN655270:HJP655270 HTJ655270:HTL655270 IDF655270:IDH655270 INB655270:IND655270 IWX655270:IWZ655270 JGT655270:JGV655270 JQP655270:JQR655270 KAL655270:KAN655270 KKH655270:KKJ655270 KUD655270:KUF655270 LDZ655270:LEB655270 LNV655270:LNX655270 LXR655270:LXT655270 MHN655270:MHP655270 MRJ655270:MRL655270 NBF655270:NBH655270 NLB655270:NLD655270 NUX655270:NUZ655270 OET655270:OEV655270 OOP655270:OOR655270 OYL655270:OYN655270 PIH655270:PIJ655270 PSD655270:PSF655270 QBZ655270:QCB655270 QLV655270:QLX655270 QVR655270:QVT655270 RFN655270:RFP655270 RPJ655270:RPL655270 RZF655270:RZH655270 SJB655270:SJD655270 SSX655270:SSZ655270 TCT655270:TCV655270 TMP655270:TMR655270 TWL655270:TWN655270 UGH655270:UGJ655270 UQD655270:UQF655270 UZZ655270:VAB655270 VJV655270:VJX655270 VTR655270:VTT655270 WDN655270:WDP655270 WNJ655270:WNL655270 WXF655270:WXH655270 AX720806:AZ720806 KT720806:KV720806 UP720806:UR720806 AEL720806:AEN720806 AOH720806:AOJ720806 AYD720806:AYF720806 BHZ720806:BIB720806 BRV720806:BRX720806 CBR720806:CBT720806 CLN720806:CLP720806 CVJ720806:CVL720806 DFF720806:DFH720806 DPB720806:DPD720806 DYX720806:DYZ720806 EIT720806:EIV720806 ESP720806:ESR720806 FCL720806:FCN720806 FMH720806:FMJ720806 FWD720806:FWF720806 GFZ720806:GGB720806 GPV720806:GPX720806 GZR720806:GZT720806 HJN720806:HJP720806 HTJ720806:HTL720806 IDF720806:IDH720806 INB720806:IND720806 IWX720806:IWZ720806 JGT720806:JGV720806 JQP720806:JQR720806 KAL720806:KAN720806 KKH720806:KKJ720806 KUD720806:KUF720806 LDZ720806:LEB720806 LNV720806:LNX720806 LXR720806:LXT720806 MHN720806:MHP720806 MRJ720806:MRL720806 NBF720806:NBH720806 NLB720806:NLD720806 NUX720806:NUZ720806 OET720806:OEV720806 OOP720806:OOR720806 OYL720806:OYN720806 PIH720806:PIJ720806 PSD720806:PSF720806 QBZ720806:QCB720806 QLV720806:QLX720806 QVR720806:QVT720806 RFN720806:RFP720806 RPJ720806:RPL720806 RZF720806:RZH720806 SJB720806:SJD720806 SSX720806:SSZ720806 TCT720806:TCV720806 TMP720806:TMR720806 TWL720806:TWN720806 UGH720806:UGJ720806 UQD720806:UQF720806 UZZ720806:VAB720806 VJV720806:VJX720806 VTR720806:VTT720806 WDN720806:WDP720806 WNJ720806:WNL720806 WXF720806:WXH720806 AX786342:AZ786342 KT786342:KV786342 UP786342:UR786342 AEL786342:AEN786342 AOH786342:AOJ786342 AYD786342:AYF786342 BHZ786342:BIB786342 BRV786342:BRX786342 CBR786342:CBT786342 CLN786342:CLP786342 CVJ786342:CVL786342 DFF786342:DFH786342 DPB786342:DPD786342 DYX786342:DYZ786342 EIT786342:EIV786342 ESP786342:ESR786342 FCL786342:FCN786342 FMH786342:FMJ786342 FWD786342:FWF786342 GFZ786342:GGB786342 GPV786342:GPX786342 GZR786342:GZT786342 HJN786342:HJP786342 HTJ786342:HTL786342 IDF786342:IDH786342 INB786342:IND786342 IWX786342:IWZ786342 JGT786342:JGV786342 JQP786342:JQR786342 KAL786342:KAN786342 KKH786342:KKJ786342 KUD786342:KUF786342 LDZ786342:LEB786342 LNV786342:LNX786342 LXR786342:LXT786342 MHN786342:MHP786342 MRJ786342:MRL786342 NBF786342:NBH786342 NLB786342:NLD786342 NUX786342:NUZ786342 OET786342:OEV786342 OOP786342:OOR786342 OYL786342:OYN786342 PIH786342:PIJ786342 PSD786342:PSF786342 QBZ786342:QCB786342 QLV786342:QLX786342 QVR786342:QVT786342 RFN786342:RFP786342 RPJ786342:RPL786342 RZF786342:RZH786342 SJB786342:SJD786342 SSX786342:SSZ786342 TCT786342:TCV786342 TMP786342:TMR786342 TWL786342:TWN786342 UGH786342:UGJ786342 UQD786342:UQF786342 UZZ786342:VAB786342 VJV786342:VJX786342 VTR786342:VTT786342 WDN786342:WDP786342 WNJ786342:WNL786342 WXF786342:WXH786342 AX851878:AZ851878 KT851878:KV851878 UP851878:UR851878 AEL851878:AEN851878 AOH851878:AOJ851878 AYD851878:AYF851878 BHZ851878:BIB851878 BRV851878:BRX851878 CBR851878:CBT851878 CLN851878:CLP851878 CVJ851878:CVL851878 DFF851878:DFH851878 DPB851878:DPD851878 DYX851878:DYZ851878 EIT851878:EIV851878 ESP851878:ESR851878 FCL851878:FCN851878 FMH851878:FMJ851878 FWD851878:FWF851878 GFZ851878:GGB851878 GPV851878:GPX851878 GZR851878:GZT851878 HJN851878:HJP851878 HTJ851878:HTL851878 IDF851878:IDH851878 INB851878:IND851878 IWX851878:IWZ851878 JGT851878:JGV851878 JQP851878:JQR851878 KAL851878:KAN851878 KKH851878:KKJ851878 KUD851878:KUF851878 LDZ851878:LEB851878 LNV851878:LNX851878 LXR851878:LXT851878 MHN851878:MHP851878 MRJ851878:MRL851878 NBF851878:NBH851878 NLB851878:NLD851878 NUX851878:NUZ851878 OET851878:OEV851878 OOP851878:OOR851878 OYL851878:OYN851878 PIH851878:PIJ851878 PSD851878:PSF851878 QBZ851878:QCB851878 QLV851878:QLX851878 QVR851878:QVT851878 RFN851878:RFP851878 RPJ851878:RPL851878 RZF851878:RZH851878 SJB851878:SJD851878 SSX851878:SSZ851878 TCT851878:TCV851878 TMP851878:TMR851878 TWL851878:TWN851878 UGH851878:UGJ851878 UQD851878:UQF851878 UZZ851878:VAB851878 VJV851878:VJX851878 VTR851878:VTT851878 WDN851878:WDP851878 WNJ851878:WNL851878 WXF851878:WXH851878 AX917414:AZ917414 KT917414:KV917414 UP917414:UR917414 AEL917414:AEN917414 AOH917414:AOJ917414 AYD917414:AYF917414 BHZ917414:BIB917414 BRV917414:BRX917414 CBR917414:CBT917414 CLN917414:CLP917414 CVJ917414:CVL917414 DFF917414:DFH917414 DPB917414:DPD917414 DYX917414:DYZ917414 EIT917414:EIV917414 ESP917414:ESR917414 FCL917414:FCN917414 FMH917414:FMJ917414 FWD917414:FWF917414 GFZ917414:GGB917414 GPV917414:GPX917414 GZR917414:GZT917414 HJN917414:HJP917414 HTJ917414:HTL917414 IDF917414:IDH917414 INB917414:IND917414 IWX917414:IWZ917414 JGT917414:JGV917414 JQP917414:JQR917414 KAL917414:KAN917414 KKH917414:KKJ917414 KUD917414:KUF917414 LDZ917414:LEB917414 LNV917414:LNX917414 LXR917414:LXT917414 MHN917414:MHP917414 MRJ917414:MRL917414 NBF917414:NBH917414 NLB917414:NLD917414 NUX917414:NUZ917414 OET917414:OEV917414 OOP917414:OOR917414 OYL917414:OYN917414 PIH917414:PIJ917414 PSD917414:PSF917414 QBZ917414:QCB917414 QLV917414:QLX917414 QVR917414:QVT917414 RFN917414:RFP917414 RPJ917414:RPL917414 RZF917414:RZH917414 SJB917414:SJD917414 SSX917414:SSZ917414 TCT917414:TCV917414 TMP917414:TMR917414 TWL917414:TWN917414 UGH917414:UGJ917414 UQD917414:UQF917414 UZZ917414:VAB917414 VJV917414:VJX917414 VTR917414:VTT917414 WDN917414:WDP917414 WNJ917414:WNL917414 WXF917414:WXH917414 AX982950:AZ982950 KT982950:KV982950 UP982950:UR982950 AEL982950:AEN982950 AOH982950:AOJ982950 AYD982950:AYF982950 BHZ982950:BIB982950 BRV982950:BRX982950 CBR982950:CBT982950 CLN982950:CLP982950 CVJ982950:CVL982950 DFF982950:DFH982950 DPB982950:DPD982950 DYX982950:DYZ982950 EIT982950:EIV982950 ESP982950:ESR982950 FCL982950:FCN982950 FMH982950:FMJ982950 FWD982950:FWF982950 GFZ982950:GGB982950 GPV982950:GPX982950 GZR982950:GZT982950 HJN982950:HJP982950 HTJ982950:HTL982950 IDF982950:IDH982950 INB982950:IND982950 IWX982950:IWZ982950 JGT982950:JGV982950 JQP982950:JQR982950 KAL982950:KAN982950 KKH982950:KKJ982950 KUD982950:KUF982950 LDZ982950:LEB982950 LNV982950:LNX982950 LXR982950:LXT982950 MHN982950:MHP982950 MRJ982950:MRL982950 NBF982950:NBH982950 NLB982950:NLD982950 NUX982950:NUZ982950 OET982950:OEV982950 OOP982950:OOR982950 OYL982950:OYN982950 PIH982950:PIJ982950 PSD982950:PSF982950 QBZ982950:QCB982950 QLV982950:QLX982950 QVR982950:QVT982950 RFN982950:RFP982950 RPJ982950:RPL982950 RZF982950:RZH982950 SJB982950:SJD982950 SSX982950:SSZ982950 TCT982950:TCV982950 TMP982950:TMR982950 TWL982950:TWN982950 UGH982950:UGJ982950 UQD982950:UQF982950 UZZ982950:VAB982950 VJV982950:VJX982950 VTR982950:VTT982950 WDN982950:WDP982950 WNJ982950:WNL982950 KT37:KV37 UP37:UR37 AEL37:AEN37 AOH37:AOJ37 AYD37:AYF37 BHZ37:BIB37 BRV37:BRX37 CBR37:CBT37 CLN37:CLP37 CVJ37:CVL37 DFF37:DFH37 DPB37:DPD37 DYX37:DYZ37 EIT37:EIV37 ESP37:ESR37 FCL37:FCN37 FMH37:FMJ37 FWD37:FWF37 GFZ37:GGB37 GPV37:GPX37 GZR37:GZT37 HJN37:HJP37 HTJ37:HTL37 IDF37:IDH37 INB37:IND37 IWX37:IWZ37 JGT37:JGV37 JQP37:JQR37 KAL37:KAN37 KKH37:KKJ37 KUD37:KUF37 LDZ37:LEB37 LNV37:LNX37 LXR37:LXT37 MHN37:MHP37 MRJ37:MRL37 NBF37:NBH37 NLB37:NLD37 NUX37:NUZ37 OET37:OEV37 OOP37:OOR37 OYL37:OYN37 PIH37:PIJ37 PSD37:PSF37 QBZ37:QCB37 QLV37:QLX37 QVR37:QVT37 RFN37:RFP37 RPJ37:RPL37 RZF37:RZH37 SJB37:SJD37 SSX37:SSZ37 TCT37:TCV37 TMP37:TMR37 TWL37:TWN37 UGH37:UGJ37 UQD37:UQF37 UZZ37:VAB37 VJV37:VJX37 VTR37:VTT37 WDN37:WDP37 WNJ37:WNL37 WXF37:WXH37">
      <formula1>0</formula1>
      <formula2>30</formula2>
    </dataValidation>
    <dataValidation type="whole" allowBlank="1" showInputMessage="1" showErrorMessage="1" errorTitle="No. de regidores asistente" error="El dato que intenta ingresar no corresponde a un número o este se encuentra fuera del paramentro del 1 al 30." prompt="Si en el Acta de Ayuntamiento describe el número de regidores asistente, ingresarlo en éste campo el dato." sqref="WXF982948:WXH982948 AX65444:AZ65444 KT65444:KV65444 UP65444:UR65444 AEL65444:AEN65444 AOH65444:AOJ65444 AYD65444:AYF65444 BHZ65444:BIB65444 BRV65444:BRX65444 CBR65444:CBT65444 CLN65444:CLP65444 CVJ65444:CVL65444 DFF65444:DFH65444 DPB65444:DPD65444 DYX65444:DYZ65444 EIT65444:EIV65444 ESP65444:ESR65444 FCL65444:FCN65444 FMH65444:FMJ65444 FWD65444:FWF65444 GFZ65444:GGB65444 GPV65444:GPX65444 GZR65444:GZT65444 HJN65444:HJP65444 HTJ65444:HTL65444 IDF65444:IDH65444 INB65444:IND65444 IWX65444:IWZ65444 JGT65444:JGV65444 JQP65444:JQR65444 KAL65444:KAN65444 KKH65444:KKJ65444 KUD65444:KUF65444 LDZ65444:LEB65444 LNV65444:LNX65444 LXR65444:LXT65444 MHN65444:MHP65444 MRJ65444:MRL65444 NBF65444:NBH65444 NLB65444:NLD65444 NUX65444:NUZ65444 OET65444:OEV65444 OOP65444:OOR65444 OYL65444:OYN65444 PIH65444:PIJ65444 PSD65444:PSF65444 QBZ65444:QCB65444 QLV65444:QLX65444 QVR65444:QVT65444 RFN65444:RFP65444 RPJ65444:RPL65444 RZF65444:RZH65444 SJB65444:SJD65444 SSX65444:SSZ65444 TCT65444:TCV65444 TMP65444:TMR65444 TWL65444:TWN65444 UGH65444:UGJ65444 UQD65444:UQF65444 UZZ65444:VAB65444 VJV65444:VJX65444 VTR65444:VTT65444 WDN65444:WDP65444 WNJ65444:WNL65444 WXF65444:WXH65444 AX130980:AZ130980 KT130980:KV130980 UP130980:UR130980 AEL130980:AEN130980 AOH130980:AOJ130980 AYD130980:AYF130980 BHZ130980:BIB130980 BRV130980:BRX130980 CBR130980:CBT130980 CLN130980:CLP130980 CVJ130980:CVL130980 DFF130980:DFH130980 DPB130980:DPD130980 DYX130980:DYZ130980 EIT130980:EIV130980 ESP130980:ESR130980 FCL130980:FCN130980 FMH130980:FMJ130980 FWD130980:FWF130980 GFZ130980:GGB130980 GPV130980:GPX130980 GZR130980:GZT130980 HJN130980:HJP130980 HTJ130980:HTL130980 IDF130980:IDH130980 INB130980:IND130980 IWX130980:IWZ130980 JGT130980:JGV130980 JQP130980:JQR130980 KAL130980:KAN130980 KKH130980:KKJ130980 KUD130980:KUF130980 LDZ130980:LEB130980 LNV130980:LNX130980 LXR130980:LXT130980 MHN130980:MHP130980 MRJ130980:MRL130980 NBF130980:NBH130980 NLB130980:NLD130980 NUX130980:NUZ130980 OET130980:OEV130980 OOP130980:OOR130980 OYL130980:OYN130980 PIH130980:PIJ130980 PSD130980:PSF130980 QBZ130980:QCB130980 QLV130980:QLX130980 QVR130980:QVT130980 RFN130980:RFP130980 RPJ130980:RPL130980 RZF130980:RZH130980 SJB130980:SJD130980 SSX130980:SSZ130980 TCT130980:TCV130980 TMP130980:TMR130980 TWL130980:TWN130980 UGH130980:UGJ130980 UQD130980:UQF130980 UZZ130980:VAB130980 VJV130980:VJX130980 VTR130980:VTT130980 WDN130980:WDP130980 WNJ130980:WNL130980 WXF130980:WXH130980 AX196516:AZ196516 KT196516:KV196516 UP196516:UR196516 AEL196516:AEN196516 AOH196516:AOJ196516 AYD196516:AYF196516 BHZ196516:BIB196516 BRV196516:BRX196516 CBR196516:CBT196516 CLN196516:CLP196516 CVJ196516:CVL196516 DFF196516:DFH196516 DPB196516:DPD196516 DYX196516:DYZ196516 EIT196516:EIV196516 ESP196516:ESR196516 FCL196516:FCN196516 FMH196516:FMJ196516 FWD196516:FWF196516 GFZ196516:GGB196516 GPV196516:GPX196516 GZR196516:GZT196516 HJN196516:HJP196516 HTJ196516:HTL196516 IDF196516:IDH196516 INB196516:IND196516 IWX196516:IWZ196516 JGT196516:JGV196516 JQP196516:JQR196516 KAL196516:KAN196516 KKH196516:KKJ196516 KUD196516:KUF196516 LDZ196516:LEB196516 LNV196516:LNX196516 LXR196516:LXT196516 MHN196516:MHP196516 MRJ196516:MRL196516 NBF196516:NBH196516 NLB196516:NLD196516 NUX196516:NUZ196516 OET196516:OEV196516 OOP196516:OOR196516 OYL196516:OYN196516 PIH196516:PIJ196516 PSD196516:PSF196516 QBZ196516:QCB196516 QLV196516:QLX196516 QVR196516:QVT196516 RFN196516:RFP196516 RPJ196516:RPL196516 RZF196516:RZH196516 SJB196516:SJD196516 SSX196516:SSZ196516 TCT196516:TCV196516 TMP196516:TMR196516 TWL196516:TWN196516 UGH196516:UGJ196516 UQD196516:UQF196516 UZZ196516:VAB196516 VJV196516:VJX196516 VTR196516:VTT196516 WDN196516:WDP196516 WNJ196516:WNL196516 WXF196516:WXH196516 AX262052:AZ262052 KT262052:KV262052 UP262052:UR262052 AEL262052:AEN262052 AOH262052:AOJ262052 AYD262052:AYF262052 BHZ262052:BIB262052 BRV262052:BRX262052 CBR262052:CBT262052 CLN262052:CLP262052 CVJ262052:CVL262052 DFF262052:DFH262052 DPB262052:DPD262052 DYX262052:DYZ262052 EIT262052:EIV262052 ESP262052:ESR262052 FCL262052:FCN262052 FMH262052:FMJ262052 FWD262052:FWF262052 GFZ262052:GGB262052 GPV262052:GPX262052 GZR262052:GZT262052 HJN262052:HJP262052 HTJ262052:HTL262052 IDF262052:IDH262052 INB262052:IND262052 IWX262052:IWZ262052 JGT262052:JGV262052 JQP262052:JQR262052 KAL262052:KAN262052 KKH262052:KKJ262052 KUD262052:KUF262052 LDZ262052:LEB262052 LNV262052:LNX262052 LXR262052:LXT262052 MHN262052:MHP262052 MRJ262052:MRL262052 NBF262052:NBH262052 NLB262052:NLD262052 NUX262052:NUZ262052 OET262052:OEV262052 OOP262052:OOR262052 OYL262052:OYN262052 PIH262052:PIJ262052 PSD262052:PSF262052 QBZ262052:QCB262052 QLV262052:QLX262052 QVR262052:QVT262052 RFN262052:RFP262052 RPJ262052:RPL262052 RZF262052:RZH262052 SJB262052:SJD262052 SSX262052:SSZ262052 TCT262052:TCV262052 TMP262052:TMR262052 TWL262052:TWN262052 UGH262052:UGJ262052 UQD262052:UQF262052 UZZ262052:VAB262052 VJV262052:VJX262052 VTR262052:VTT262052 WDN262052:WDP262052 WNJ262052:WNL262052 WXF262052:WXH262052 AX327588:AZ327588 KT327588:KV327588 UP327588:UR327588 AEL327588:AEN327588 AOH327588:AOJ327588 AYD327588:AYF327588 BHZ327588:BIB327588 BRV327588:BRX327588 CBR327588:CBT327588 CLN327588:CLP327588 CVJ327588:CVL327588 DFF327588:DFH327588 DPB327588:DPD327588 DYX327588:DYZ327588 EIT327588:EIV327588 ESP327588:ESR327588 FCL327588:FCN327588 FMH327588:FMJ327588 FWD327588:FWF327588 GFZ327588:GGB327588 GPV327588:GPX327588 GZR327588:GZT327588 HJN327588:HJP327588 HTJ327588:HTL327588 IDF327588:IDH327588 INB327588:IND327588 IWX327588:IWZ327588 JGT327588:JGV327588 JQP327588:JQR327588 KAL327588:KAN327588 KKH327588:KKJ327588 KUD327588:KUF327588 LDZ327588:LEB327588 LNV327588:LNX327588 LXR327588:LXT327588 MHN327588:MHP327588 MRJ327588:MRL327588 NBF327588:NBH327588 NLB327588:NLD327588 NUX327588:NUZ327588 OET327588:OEV327588 OOP327588:OOR327588 OYL327588:OYN327588 PIH327588:PIJ327588 PSD327588:PSF327588 QBZ327588:QCB327588 QLV327588:QLX327588 QVR327588:QVT327588 RFN327588:RFP327588 RPJ327588:RPL327588 RZF327588:RZH327588 SJB327588:SJD327588 SSX327588:SSZ327588 TCT327588:TCV327588 TMP327588:TMR327588 TWL327588:TWN327588 UGH327588:UGJ327588 UQD327588:UQF327588 UZZ327588:VAB327588 VJV327588:VJX327588 VTR327588:VTT327588 WDN327588:WDP327588 WNJ327588:WNL327588 WXF327588:WXH327588 AX393124:AZ393124 KT393124:KV393124 UP393124:UR393124 AEL393124:AEN393124 AOH393124:AOJ393124 AYD393124:AYF393124 BHZ393124:BIB393124 BRV393124:BRX393124 CBR393124:CBT393124 CLN393124:CLP393124 CVJ393124:CVL393124 DFF393124:DFH393124 DPB393124:DPD393124 DYX393124:DYZ393124 EIT393124:EIV393124 ESP393124:ESR393124 FCL393124:FCN393124 FMH393124:FMJ393124 FWD393124:FWF393124 GFZ393124:GGB393124 GPV393124:GPX393124 GZR393124:GZT393124 HJN393124:HJP393124 HTJ393124:HTL393124 IDF393124:IDH393124 INB393124:IND393124 IWX393124:IWZ393124 JGT393124:JGV393124 JQP393124:JQR393124 KAL393124:KAN393124 KKH393124:KKJ393124 KUD393124:KUF393124 LDZ393124:LEB393124 LNV393124:LNX393124 LXR393124:LXT393124 MHN393124:MHP393124 MRJ393124:MRL393124 NBF393124:NBH393124 NLB393124:NLD393124 NUX393124:NUZ393124 OET393124:OEV393124 OOP393124:OOR393124 OYL393124:OYN393124 PIH393124:PIJ393124 PSD393124:PSF393124 QBZ393124:QCB393124 QLV393124:QLX393124 QVR393124:QVT393124 RFN393124:RFP393124 RPJ393124:RPL393124 RZF393124:RZH393124 SJB393124:SJD393124 SSX393124:SSZ393124 TCT393124:TCV393124 TMP393124:TMR393124 TWL393124:TWN393124 UGH393124:UGJ393124 UQD393124:UQF393124 UZZ393124:VAB393124 VJV393124:VJX393124 VTR393124:VTT393124 WDN393124:WDP393124 WNJ393124:WNL393124 WXF393124:WXH393124 AX458660:AZ458660 KT458660:KV458660 UP458660:UR458660 AEL458660:AEN458660 AOH458660:AOJ458660 AYD458660:AYF458660 BHZ458660:BIB458660 BRV458660:BRX458660 CBR458660:CBT458660 CLN458660:CLP458660 CVJ458660:CVL458660 DFF458660:DFH458660 DPB458660:DPD458660 DYX458660:DYZ458660 EIT458660:EIV458660 ESP458660:ESR458660 FCL458660:FCN458660 FMH458660:FMJ458660 FWD458660:FWF458660 GFZ458660:GGB458660 GPV458660:GPX458660 GZR458660:GZT458660 HJN458660:HJP458660 HTJ458660:HTL458660 IDF458660:IDH458660 INB458660:IND458660 IWX458660:IWZ458660 JGT458660:JGV458660 JQP458660:JQR458660 KAL458660:KAN458660 KKH458660:KKJ458660 KUD458660:KUF458660 LDZ458660:LEB458660 LNV458660:LNX458660 LXR458660:LXT458660 MHN458660:MHP458660 MRJ458660:MRL458660 NBF458660:NBH458660 NLB458660:NLD458660 NUX458660:NUZ458660 OET458660:OEV458660 OOP458660:OOR458660 OYL458660:OYN458660 PIH458660:PIJ458660 PSD458660:PSF458660 QBZ458660:QCB458660 QLV458660:QLX458660 QVR458660:QVT458660 RFN458660:RFP458660 RPJ458660:RPL458660 RZF458660:RZH458660 SJB458660:SJD458660 SSX458660:SSZ458660 TCT458660:TCV458660 TMP458660:TMR458660 TWL458660:TWN458660 UGH458660:UGJ458660 UQD458660:UQF458660 UZZ458660:VAB458660 VJV458660:VJX458660 VTR458660:VTT458660 WDN458660:WDP458660 WNJ458660:WNL458660 WXF458660:WXH458660 AX524196:AZ524196 KT524196:KV524196 UP524196:UR524196 AEL524196:AEN524196 AOH524196:AOJ524196 AYD524196:AYF524196 BHZ524196:BIB524196 BRV524196:BRX524196 CBR524196:CBT524196 CLN524196:CLP524196 CVJ524196:CVL524196 DFF524196:DFH524196 DPB524196:DPD524196 DYX524196:DYZ524196 EIT524196:EIV524196 ESP524196:ESR524196 FCL524196:FCN524196 FMH524196:FMJ524196 FWD524196:FWF524196 GFZ524196:GGB524196 GPV524196:GPX524196 GZR524196:GZT524196 HJN524196:HJP524196 HTJ524196:HTL524196 IDF524196:IDH524196 INB524196:IND524196 IWX524196:IWZ524196 JGT524196:JGV524196 JQP524196:JQR524196 KAL524196:KAN524196 KKH524196:KKJ524196 KUD524196:KUF524196 LDZ524196:LEB524196 LNV524196:LNX524196 LXR524196:LXT524196 MHN524196:MHP524196 MRJ524196:MRL524196 NBF524196:NBH524196 NLB524196:NLD524196 NUX524196:NUZ524196 OET524196:OEV524196 OOP524196:OOR524196 OYL524196:OYN524196 PIH524196:PIJ524196 PSD524196:PSF524196 QBZ524196:QCB524196 QLV524196:QLX524196 QVR524196:QVT524196 RFN524196:RFP524196 RPJ524196:RPL524196 RZF524196:RZH524196 SJB524196:SJD524196 SSX524196:SSZ524196 TCT524196:TCV524196 TMP524196:TMR524196 TWL524196:TWN524196 UGH524196:UGJ524196 UQD524196:UQF524196 UZZ524196:VAB524196 VJV524196:VJX524196 VTR524196:VTT524196 WDN524196:WDP524196 WNJ524196:WNL524196 WXF524196:WXH524196 AX589732:AZ589732 KT589732:KV589732 UP589732:UR589732 AEL589732:AEN589732 AOH589732:AOJ589732 AYD589732:AYF589732 BHZ589732:BIB589732 BRV589732:BRX589732 CBR589732:CBT589732 CLN589732:CLP589732 CVJ589732:CVL589732 DFF589732:DFH589732 DPB589732:DPD589732 DYX589732:DYZ589732 EIT589732:EIV589732 ESP589732:ESR589732 FCL589732:FCN589732 FMH589732:FMJ589732 FWD589732:FWF589732 GFZ589732:GGB589732 GPV589732:GPX589732 GZR589732:GZT589732 HJN589732:HJP589732 HTJ589732:HTL589732 IDF589732:IDH589732 INB589732:IND589732 IWX589732:IWZ589732 JGT589732:JGV589732 JQP589732:JQR589732 KAL589732:KAN589732 KKH589732:KKJ589732 KUD589732:KUF589732 LDZ589732:LEB589732 LNV589732:LNX589732 LXR589732:LXT589732 MHN589732:MHP589732 MRJ589732:MRL589732 NBF589732:NBH589732 NLB589732:NLD589732 NUX589732:NUZ589732 OET589732:OEV589732 OOP589732:OOR589732 OYL589732:OYN589732 PIH589732:PIJ589732 PSD589732:PSF589732 QBZ589732:QCB589732 QLV589732:QLX589732 QVR589732:QVT589732 RFN589732:RFP589732 RPJ589732:RPL589732 RZF589732:RZH589732 SJB589732:SJD589732 SSX589732:SSZ589732 TCT589732:TCV589732 TMP589732:TMR589732 TWL589732:TWN589732 UGH589732:UGJ589732 UQD589732:UQF589732 UZZ589732:VAB589732 VJV589732:VJX589732 VTR589732:VTT589732 WDN589732:WDP589732 WNJ589732:WNL589732 WXF589732:WXH589732 AX655268:AZ655268 KT655268:KV655268 UP655268:UR655268 AEL655268:AEN655268 AOH655268:AOJ655268 AYD655268:AYF655268 BHZ655268:BIB655268 BRV655268:BRX655268 CBR655268:CBT655268 CLN655268:CLP655268 CVJ655268:CVL655268 DFF655268:DFH655268 DPB655268:DPD655268 DYX655268:DYZ655268 EIT655268:EIV655268 ESP655268:ESR655268 FCL655268:FCN655268 FMH655268:FMJ655268 FWD655268:FWF655268 GFZ655268:GGB655268 GPV655268:GPX655268 GZR655268:GZT655268 HJN655268:HJP655268 HTJ655268:HTL655268 IDF655268:IDH655268 INB655268:IND655268 IWX655268:IWZ655268 JGT655268:JGV655268 JQP655268:JQR655268 KAL655268:KAN655268 KKH655268:KKJ655268 KUD655268:KUF655268 LDZ655268:LEB655268 LNV655268:LNX655268 LXR655268:LXT655268 MHN655268:MHP655268 MRJ655268:MRL655268 NBF655268:NBH655268 NLB655268:NLD655268 NUX655268:NUZ655268 OET655268:OEV655268 OOP655268:OOR655268 OYL655268:OYN655268 PIH655268:PIJ655268 PSD655268:PSF655268 QBZ655268:QCB655268 QLV655268:QLX655268 QVR655268:QVT655268 RFN655268:RFP655268 RPJ655268:RPL655268 RZF655268:RZH655268 SJB655268:SJD655268 SSX655268:SSZ655268 TCT655268:TCV655268 TMP655268:TMR655268 TWL655268:TWN655268 UGH655268:UGJ655268 UQD655268:UQF655268 UZZ655268:VAB655268 VJV655268:VJX655268 VTR655268:VTT655268 WDN655268:WDP655268 WNJ655268:WNL655268 WXF655268:WXH655268 AX720804:AZ720804 KT720804:KV720804 UP720804:UR720804 AEL720804:AEN720804 AOH720804:AOJ720804 AYD720804:AYF720804 BHZ720804:BIB720804 BRV720804:BRX720804 CBR720804:CBT720804 CLN720804:CLP720804 CVJ720804:CVL720804 DFF720804:DFH720804 DPB720804:DPD720804 DYX720804:DYZ720804 EIT720804:EIV720804 ESP720804:ESR720804 FCL720804:FCN720804 FMH720804:FMJ720804 FWD720804:FWF720804 GFZ720804:GGB720804 GPV720804:GPX720804 GZR720804:GZT720804 HJN720804:HJP720804 HTJ720804:HTL720804 IDF720804:IDH720804 INB720804:IND720804 IWX720804:IWZ720804 JGT720804:JGV720804 JQP720804:JQR720804 KAL720804:KAN720804 KKH720804:KKJ720804 KUD720804:KUF720804 LDZ720804:LEB720804 LNV720804:LNX720804 LXR720804:LXT720804 MHN720804:MHP720804 MRJ720804:MRL720804 NBF720804:NBH720804 NLB720804:NLD720804 NUX720804:NUZ720804 OET720804:OEV720804 OOP720804:OOR720804 OYL720804:OYN720804 PIH720804:PIJ720804 PSD720804:PSF720804 QBZ720804:QCB720804 QLV720804:QLX720804 QVR720804:QVT720804 RFN720804:RFP720804 RPJ720804:RPL720804 RZF720804:RZH720804 SJB720804:SJD720804 SSX720804:SSZ720804 TCT720804:TCV720804 TMP720804:TMR720804 TWL720804:TWN720804 UGH720804:UGJ720804 UQD720804:UQF720804 UZZ720804:VAB720804 VJV720804:VJX720804 VTR720804:VTT720804 WDN720804:WDP720804 WNJ720804:WNL720804 WXF720804:WXH720804 AX786340:AZ786340 KT786340:KV786340 UP786340:UR786340 AEL786340:AEN786340 AOH786340:AOJ786340 AYD786340:AYF786340 BHZ786340:BIB786340 BRV786340:BRX786340 CBR786340:CBT786340 CLN786340:CLP786340 CVJ786340:CVL786340 DFF786340:DFH786340 DPB786340:DPD786340 DYX786340:DYZ786340 EIT786340:EIV786340 ESP786340:ESR786340 FCL786340:FCN786340 FMH786340:FMJ786340 FWD786340:FWF786340 GFZ786340:GGB786340 GPV786340:GPX786340 GZR786340:GZT786340 HJN786340:HJP786340 HTJ786340:HTL786340 IDF786340:IDH786340 INB786340:IND786340 IWX786340:IWZ786340 JGT786340:JGV786340 JQP786340:JQR786340 KAL786340:KAN786340 KKH786340:KKJ786340 KUD786340:KUF786340 LDZ786340:LEB786340 LNV786340:LNX786340 LXR786340:LXT786340 MHN786340:MHP786340 MRJ786340:MRL786340 NBF786340:NBH786340 NLB786340:NLD786340 NUX786340:NUZ786340 OET786340:OEV786340 OOP786340:OOR786340 OYL786340:OYN786340 PIH786340:PIJ786340 PSD786340:PSF786340 QBZ786340:QCB786340 QLV786340:QLX786340 QVR786340:QVT786340 RFN786340:RFP786340 RPJ786340:RPL786340 RZF786340:RZH786340 SJB786340:SJD786340 SSX786340:SSZ786340 TCT786340:TCV786340 TMP786340:TMR786340 TWL786340:TWN786340 UGH786340:UGJ786340 UQD786340:UQF786340 UZZ786340:VAB786340 VJV786340:VJX786340 VTR786340:VTT786340 WDN786340:WDP786340 WNJ786340:WNL786340 WXF786340:WXH786340 AX851876:AZ851876 KT851876:KV851876 UP851876:UR851876 AEL851876:AEN851876 AOH851876:AOJ851876 AYD851876:AYF851876 BHZ851876:BIB851876 BRV851876:BRX851876 CBR851876:CBT851876 CLN851876:CLP851876 CVJ851876:CVL851876 DFF851876:DFH851876 DPB851876:DPD851876 DYX851876:DYZ851876 EIT851876:EIV851876 ESP851876:ESR851876 FCL851876:FCN851876 FMH851876:FMJ851876 FWD851876:FWF851876 GFZ851876:GGB851876 GPV851876:GPX851876 GZR851876:GZT851876 HJN851876:HJP851876 HTJ851876:HTL851876 IDF851876:IDH851876 INB851876:IND851876 IWX851876:IWZ851876 JGT851876:JGV851876 JQP851876:JQR851876 KAL851876:KAN851876 KKH851876:KKJ851876 KUD851876:KUF851876 LDZ851876:LEB851876 LNV851876:LNX851876 LXR851876:LXT851876 MHN851876:MHP851876 MRJ851876:MRL851876 NBF851876:NBH851876 NLB851876:NLD851876 NUX851876:NUZ851876 OET851876:OEV851876 OOP851876:OOR851876 OYL851876:OYN851876 PIH851876:PIJ851876 PSD851876:PSF851876 QBZ851876:QCB851876 QLV851876:QLX851876 QVR851876:QVT851876 RFN851876:RFP851876 RPJ851876:RPL851876 RZF851876:RZH851876 SJB851876:SJD851876 SSX851876:SSZ851876 TCT851876:TCV851876 TMP851876:TMR851876 TWL851876:TWN851876 UGH851876:UGJ851876 UQD851876:UQF851876 UZZ851876:VAB851876 VJV851876:VJX851876 VTR851876:VTT851876 WDN851876:WDP851876 WNJ851876:WNL851876 WXF851876:WXH851876 AX917412:AZ917412 KT917412:KV917412 UP917412:UR917412 AEL917412:AEN917412 AOH917412:AOJ917412 AYD917412:AYF917412 BHZ917412:BIB917412 BRV917412:BRX917412 CBR917412:CBT917412 CLN917412:CLP917412 CVJ917412:CVL917412 DFF917412:DFH917412 DPB917412:DPD917412 DYX917412:DYZ917412 EIT917412:EIV917412 ESP917412:ESR917412 FCL917412:FCN917412 FMH917412:FMJ917412 FWD917412:FWF917412 GFZ917412:GGB917412 GPV917412:GPX917412 GZR917412:GZT917412 HJN917412:HJP917412 HTJ917412:HTL917412 IDF917412:IDH917412 INB917412:IND917412 IWX917412:IWZ917412 JGT917412:JGV917412 JQP917412:JQR917412 KAL917412:KAN917412 KKH917412:KKJ917412 KUD917412:KUF917412 LDZ917412:LEB917412 LNV917412:LNX917412 LXR917412:LXT917412 MHN917412:MHP917412 MRJ917412:MRL917412 NBF917412:NBH917412 NLB917412:NLD917412 NUX917412:NUZ917412 OET917412:OEV917412 OOP917412:OOR917412 OYL917412:OYN917412 PIH917412:PIJ917412 PSD917412:PSF917412 QBZ917412:QCB917412 QLV917412:QLX917412 QVR917412:QVT917412 RFN917412:RFP917412 RPJ917412:RPL917412 RZF917412:RZH917412 SJB917412:SJD917412 SSX917412:SSZ917412 TCT917412:TCV917412 TMP917412:TMR917412 TWL917412:TWN917412 UGH917412:UGJ917412 UQD917412:UQF917412 UZZ917412:VAB917412 VJV917412:VJX917412 VTR917412:VTT917412 WDN917412:WDP917412 WNJ917412:WNL917412 WXF917412:WXH917412 AX982948:AZ982948 KT982948:KV982948 UP982948:UR982948 AEL982948:AEN982948 AOH982948:AOJ982948 AYD982948:AYF982948 BHZ982948:BIB982948 BRV982948:BRX982948 CBR982948:CBT982948 CLN982948:CLP982948 CVJ982948:CVL982948 DFF982948:DFH982948 DPB982948:DPD982948 DYX982948:DYZ982948 EIT982948:EIV982948 ESP982948:ESR982948 FCL982948:FCN982948 FMH982948:FMJ982948 FWD982948:FWF982948 GFZ982948:GGB982948 GPV982948:GPX982948 GZR982948:GZT982948 HJN982948:HJP982948 HTJ982948:HTL982948 IDF982948:IDH982948 INB982948:IND982948 IWX982948:IWZ982948 JGT982948:JGV982948 JQP982948:JQR982948 KAL982948:KAN982948 KKH982948:KKJ982948 KUD982948:KUF982948 LDZ982948:LEB982948 LNV982948:LNX982948 LXR982948:LXT982948 MHN982948:MHP982948 MRJ982948:MRL982948 NBF982948:NBH982948 NLB982948:NLD982948 NUX982948:NUZ982948 OET982948:OEV982948 OOP982948:OOR982948 OYL982948:OYN982948 PIH982948:PIJ982948 PSD982948:PSF982948 QBZ982948:QCB982948 QLV982948:QLX982948 QVR982948:QVT982948 RFN982948:RFP982948 RPJ982948:RPL982948 RZF982948:RZH982948 SJB982948:SJD982948 SSX982948:SSZ982948 TCT982948:TCV982948 TMP982948:TMR982948 TWL982948:TWN982948 UGH982948:UGJ982948 UQD982948:UQF982948 UZZ982948:VAB982948 VJV982948:VJX982948 VTR982948:VTT982948 WDN982948:WDP982948 WNJ982948:WNL982948 KT35:KV35 UP35:UR35 AEL35:AEN35 AOH35:AOJ35 AYD35:AYF35 BHZ35:BIB35 BRV35:BRX35 CBR35:CBT35 CLN35:CLP35 CVJ35:CVL35 DFF35:DFH35 DPB35:DPD35 DYX35:DYZ35 EIT35:EIV35 ESP35:ESR35 FCL35:FCN35 FMH35:FMJ35 FWD35:FWF35 GFZ35:GGB35 GPV35:GPX35 GZR35:GZT35 HJN35:HJP35 HTJ35:HTL35 IDF35:IDH35 INB35:IND35 IWX35:IWZ35 JGT35:JGV35 JQP35:JQR35 KAL35:KAN35 KKH35:KKJ35 KUD35:KUF35 LDZ35:LEB35 LNV35:LNX35 LXR35:LXT35 MHN35:MHP35 MRJ35:MRL35 NBF35:NBH35 NLB35:NLD35 NUX35:NUZ35 OET35:OEV35 OOP35:OOR35 OYL35:OYN35 PIH35:PIJ35 PSD35:PSF35 QBZ35:QCB35 QLV35:QLX35 QVR35:QVT35 RFN35:RFP35 RPJ35:RPL35 RZF35:RZH35 SJB35:SJD35 SSX35:SSZ35 TCT35:TCV35 TMP35:TMR35 TWL35:TWN35 UGH35:UGJ35 UQD35:UQF35 UZZ35:VAB35 VJV35:VJX35 VTR35:VTT35 WDN35:WDP35 WNJ35:WNL35 WXF35:WXH35">
      <formula1>0</formula1>
      <formula2>30</formula2>
    </dataValidation>
    <dataValidation type="whole" allowBlank="1" showInputMessage="1" showErrorMessage="1" errorTitle="Número de programas" error="El dato que intenta ingresar no corresponde a un número o este excede los cuatro digitos permitidos para el campo." prompt="Ingresar el número de programas presentados por el municipio." sqref="WVL982987:WVN982987 D65483:F65483 IZ65483:JB65483 SV65483:SX65483 ACR65483:ACT65483 AMN65483:AMP65483 AWJ65483:AWL65483 BGF65483:BGH65483 BQB65483:BQD65483 BZX65483:BZZ65483 CJT65483:CJV65483 CTP65483:CTR65483 DDL65483:DDN65483 DNH65483:DNJ65483 DXD65483:DXF65483 EGZ65483:EHB65483 EQV65483:EQX65483 FAR65483:FAT65483 FKN65483:FKP65483 FUJ65483:FUL65483 GEF65483:GEH65483 GOB65483:GOD65483 GXX65483:GXZ65483 HHT65483:HHV65483 HRP65483:HRR65483 IBL65483:IBN65483 ILH65483:ILJ65483 IVD65483:IVF65483 JEZ65483:JFB65483 JOV65483:JOX65483 JYR65483:JYT65483 KIN65483:KIP65483 KSJ65483:KSL65483 LCF65483:LCH65483 LMB65483:LMD65483 LVX65483:LVZ65483 MFT65483:MFV65483 MPP65483:MPR65483 MZL65483:MZN65483 NJH65483:NJJ65483 NTD65483:NTF65483 OCZ65483:ODB65483 OMV65483:OMX65483 OWR65483:OWT65483 PGN65483:PGP65483 PQJ65483:PQL65483 QAF65483:QAH65483 QKB65483:QKD65483 QTX65483:QTZ65483 RDT65483:RDV65483 RNP65483:RNR65483 RXL65483:RXN65483 SHH65483:SHJ65483 SRD65483:SRF65483 TAZ65483:TBB65483 TKV65483:TKX65483 TUR65483:TUT65483 UEN65483:UEP65483 UOJ65483:UOL65483 UYF65483:UYH65483 VIB65483:VID65483 VRX65483:VRZ65483 WBT65483:WBV65483 WLP65483:WLR65483 WVL65483:WVN65483 D131019:F131019 IZ131019:JB131019 SV131019:SX131019 ACR131019:ACT131019 AMN131019:AMP131019 AWJ131019:AWL131019 BGF131019:BGH131019 BQB131019:BQD131019 BZX131019:BZZ131019 CJT131019:CJV131019 CTP131019:CTR131019 DDL131019:DDN131019 DNH131019:DNJ131019 DXD131019:DXF131019 EGZ131019:EHB131019 EQV131019:EQX131019 FAR131019:FAT131019 FKN131019:FKP131019 FUJ131019:FUL131019 GEF131019:GEH131019 GOB131019:GOD131019 GXX131019:GXZ131019 HHT131019:HHV131019 HRP131019:HRR131019 IBL131019:IBN131019 ILH131019:ILJ131019 IVD131019:IVF131019 JEZ131019:JFB131019 JOV131019:JOX131019 JYR131019:JYT131019 KIN131019:KIP131019 KSJ131019:KSL131019 LCF131019:LCH131019 LMB131019:LMD131019 LVX131019:LVZ131019 MFT131019:MFV131019 MPP131019:MPR131019 MZL131019:MZN131019 NJH131019:NJJ131019 NTD131019:NTF131019 OCZ131019:ODB131019 OMV131019:OMX131019 OWR131019:OWT131019 PGN131019:PGP131019 PQJ131019:PQL131019 QAF131019:QAH131019 QKB131019:QKD131019 QTX131019:QTZ131019 RDT131019:RDV131019 RNP131019:RNR131019 RXL131019:RXN131019 SHH131019:SHJ131019 SRD131019:SRF131019 TAZ131019:TBB131019 TKV131019:TKX131019 TUR131019:TUT131019 UEN131019:UEP131019 UOJ131019:UOL131019 UYF131019:UYH131019 VIB131019:VID131019 VRX131019:VRZ131019 WBT131019:WBV131019 WLP131019:WLR131019 WVL131019:WVN131019 D196555:F196555 IZ196555:JB196555 SV196555:SX196555 ACR196555:ACT196555 AMN196555:AMP196555 AWJ196555:AWL196555 BGF196555:BGH196555 BQB196555:BQD196555 BZX196555:BZZ196555 CJT196555:CJV196555 CTP196555:CTR196555 DDL196555:DDN196555 DNH196555:DNJ196555 DXD196555:DXF196555 EGZ196555:EHB196555 EQV196555:EQX196555 FAR196555:FAT196555 FKN196555:FKP196555 FUJ196555:FUL196555 GEF196555:GEH196555 GOB196555:GOD196555 GXX196555:GXZ196555 HHT196555:HHV196555 HRP196555:HRR196555 IBL196555:IBN196555 ILH196555:ILJ196555 IVD196555:IVF196555 JEZ196555:JFB196555 JOV196555:JOX196555 JYR196555:JYT196555 KIN196555:KIP196555 KSJ196555:KSL196555 LCF196555:LCH196555 LMB196555:LMD196555 LVX196555:LVZ196555 MFT196555:MFV196555 MPP196555:MPR196555 MZL196555:MZN196555 NJH196555:NJJ196555 NTD196555:NTF196555 OCZ196555:ODB196555 OMV196555:OMX196555 OWR196555:OWT196555 PGN196555:PGP196555 PQJ196555:PQL196555 QAF196555:QAH196555 QKB196555:QKD196555 QTX196555:QTZ196555 RDT196555:RDV196555 RNP196555:RNR196555 RXL196555:RXN196555 SHH196555:SHJ196555 SRD196555:SRF196555 TAZ196555:TBB196555 TKV196555:TKX196555 TUR196555:TUT196555 UEN196555:UEP196555 UOJ196555:UOL196555 UYF196555:UYH196555 VIB196555:VID196555 VRX196555:VRZ196555 WBT196555:WBV196555 WLP196555:WLR196555 WVL196555:WVN196555 D262091:F262091 IZ262091:JB262091 SV262091:SX262091 ACR262091:ACT262091 AMN262091:AMP262091 AWJ262091:AWL262091 BGF262091:BGH262091 BQB262091:BQD262091 BZX262091:BZZ262091 CJT262091:CJV262091 CTP262091:CTR262091 DDL262091:DDN262091 DNH262091:DNJ262091 DXD262091:DXF262091 EGZ262091:EHB262091 EQV262091:EQX262091 FAR262091:FAT262091 FKN262091:FKP262091 FUJ262091:FUL262091 GEF262091:GEH262091 GOB262091:GOD262091 GXX262091:GXZ262091 HHT262091:HHV262091 HRP262091:HRR262091 IBL262091:IBN262091 ILH262091:ILJ262091 IVD262091:IVF262091 JEZ262091:JFB262091 JOV262091:JOX262091 JYR262091:JYT262091 KIN262091:KIP262091 KSJ262091:KSL262091 LCF262091:LCH262091 LMB262091:LMD262091 LVX262091:LVZ262091 MFT262091:MFV262091 MPP262091:MPR262091 MZL262091:MZN262091 NJH262091:NJJ262091 NTD262091:NTF262091 OCZ262091:ODB262091 OMV262091:OMX262091 OWR262091:OWT262091 PGN262091:PGP262091 PQJ262091:PQL262091 QAF262091:QAH262091 QKB262091:QKD262091 QTX262091:QTZ262091 RDT262091:RDV262091 RNP262091:RNR262091 RXL262091:RXN262091 SHH262091:SHJ262091 SRD262091:SRF262091 TAZ262091:TBB262091 TKV262091:TKX262091 TUR262091:TUT262091 UEN262091:UEP262091 UOJ262091:UOL262091 UYF262091:UYH262091 VIB262091:VID262091 VRX262091:VRZ262091 WBT262091:WBV262091 WLP262091:WLR262091 WVL262091:WVN262091 D327627:F327627 IZ327627:JB327627 SV327627:SX327627 ACR327627:ACT327627 AMN327627:AMP327627 AWJ327627:AWL327627 BGF327627:BGH327627 BQB327627:BQD327627 BZX327627:BZZ327627 CJT327627:CJV327627 CTP327627:CTR327627 DDL327627:DDN327627 DNH327627:DNJ327627 DXD327627:DXF327627 EGZ327627:EHB327627 EQV327627:EQX327627 FAR327627:FAT327627 FKN327627:FKP327627 FUJ327627:FUL327627 GEF327627:GEH327627 GOB327627:GOD327627 GXX327627:GXZ327627 HHT327627:HHV327627 HRP327627:HRR327627 IBL327627:IBN327627 ILH327627:ILJ327627 IVD327627:IVF327627 JEZ327627:JFB327627 JOV327627:JOX327627 JYR327627:JYT327627 KIN327627:KIP327627 KSJ327627:KSL327627 LCF327627:LCH327627 LMB327627:LMD327627 LVX327627:LVZ327627 MFT327627:MFV327627 MPP327627:MPR327627 MZL327627:MZN327627 NJH327627:NJJ327627 NTD327627:NTF327627 OCZ327627:ODB327627 OMV327627:OMX327627 OWR327627:OWT327627 PGN327627:PGP327627 PQJ327627:PQL327627 QAF327627:QAH327627 QKB327627:QKD327627 QTX327627:QTZ327627 RDT327627:RDV327627 RNP327627:RNR327627 RXL327627:RXN327627 SHH327627:SHJ327627 SRD327627:SRF327627 TAZ327627:TBB327627 TKV327627:TKX327627 TUR327627:TUT327627 UEN327627:UEP327627 UOJ327627:UOL327627 UYF327627:UYH327627 VIB327627:VID327627 VRX327627:VRZ327627 WBT327627:WBV327627 WLP327627:WLR327627 WVL327627:WVN327627 D393163:F393163 IZ393163:JB393163 SV393163:SX393163 ACR393163:ACT393163 AMN393163:AMP393163 AWJ393163:AWL393163 BGF393163:BGH393163 BQB393163:BQD393163 BZX393163:BZZ393163 CJT393163:CJV393163 CTP393163:CTR393163 DDL393163:DDN393163 DNH393163:DNJ393163 DXD393163:DXF393163 EGZ393163:EHB393163 EQV393163:EQX393163 FAR393163:FAT393163 FKN393163:FKP393163 FUJ393163:FUL393163 GEF393163:GEH393163 GOB393163:GOD393163 GXX393163:GXZ393163 HHT393163:HHV393163 HRP393163:HRR393163 IBL393163:IBN393163 ILH393163:ILJ393163 IVD393163:IVF393163 JEZ393163:JFB393163 JOV393163:JOX393163 JYR393163:JYT393163 KIN393163:KIP393163 KSJ393163:KSL393163 LCF393163:LCH393163 LMB393163:LMD393163 LVX393163:LVZ393163 MFT393163:MFV393163 MPP393163:MPR393163 MZL393163:MZN393163 NJH393163:NJJ393163 NTD393163:NTF393163 OCZ393163:ODB393163 OMV393163:OMX393163 OWR393163:OWT393163 PGN393163:PGP393163 PQJ393163:PQL393163 QAF393163:QAH393163 QKB393163:QKD393163 QTX393163:QTZ393163 RDT393163:RDV393163 RNP393163:RNR393163 RXL393163:RXN393163 SHH393163:SHJ393163 SRD393163:SRF393163 TAZ393163:TBB393163 TKV393163:TKX393163 TUR393163:TUT393163 UEN393163:UEP393163 UOJ393163:UOL393163 UYF393163:UYH393163 VIB393163:VID393163 VRX393163:VRZ393163 WBT393163:WBV393163 WLP393163:WLR393163 WVL393163:WVN393163 D458699:F458699 IZ458699:JB458699 SV458699:SX458699 ACR458699:ACT458699 AMN458699:AMP458699 AWJ458699:AWL458699 BGF458699:BGH458699 BQB458699:BQD458699 BZX458699:BZZ458699 CJT458699:CJV458699 CTP458699:CTR458699 DDL458699:DDN458699 DNH458699:DNJ458699 DXD458699:DXF458699 EGZ458699:EHB458699 EQV458699:EQX458699 FAR458699:FAT458699 FKN458699:FKP458699 FUJ458699:FUL458699 GEF458699:GEH458699 GOB458699:GOD458699 GXX458699:GXZ458699 HHT458699:HHV458699 HRP458699:HRR458699 IBL458699:IBN458699 ILH458699:ILJ458699 IVD458699:IVF458699 JEZ458699:JFB458699 JOV458699:JOX458699 JYR458699:JYT458699 KIN458699:KIP458699 KSJ458699:KSL458699 LCF458699:LCH458699 LMB458699:LMD458699 LVX458699:LVZ458699 MFT458699:MFV458699 MPP458699:MPR458699 MZL458699:MZN458699 NJH458699:NJJ458699 NTD458699:NTF458699 OCZ458699:ODB458699 OMV458699:OMX458699 OWR458699:OWT458699 PGN458699:PGP458699 PQJ458699:PQL458699 QAF458699:QAH458699 QKB458699:QKD458699 QTX458699:QTZ458699 RDT458699:RDV458699 RNP458699:RNR458699 RXL458699:RXN458699 SHH458699:SHJ458699 SRD458699:SRF458699 TAZ458699:TBB458699 TKV458699:TKX458699 TUR458699:TUT458699 UEN458699:UEP458699 UOJ458699:UOL458699 UYF458699:UYH458699 VIB458699:VID458699 VRX458699:VRZ458699 WBT458699:WBV458699 WLP458699:WLR458699 WVL458699:WVN458699 D524235:F524235 IZ524235:JB524235 SV524235:SX524235 ACR524235:ACT524235 AMN524235:AMP524235 AWJ524235:AWL524235 BGF524235:BGH524235 BQB524235:BQD524235 BZX524235:BZZ524235 CJT524235:CJV524235 CTP524235:CTR524235 DDL524235:DDN524235 DNH524235:DNJ524235 DXD524235:DXF524235 EGZ524235:EHB524235 EQV524235:EQX524235 FAR524235:FAT524235 FKN524235:FKP524235 FUJ524235:FUL524235 GEF524235:GEH524235 GOB524235:GOD524235 GXX524235:GXZ524235 HHT524235:HHV524235 HRP524235:HRR524235 IBL524235:IBN524235 ILH524235:ILJ524235 IVD524235:IVF524235 JEZ524235:JFB524235 JOV524235:JOX524235 JYR524235:JYT524235 KIN524235:KIP524235 KSJ524235:KSL524235 LCF524235:LCH524235 LMB524235:LMD524235 LVX524235:LVZ524235 MFT524235:MFV524235 MPP524235:MPR524235 MZL524235:MZN524235 NJH524235:NJJ524235 NTD524235:NTF524235 OCZ524235:ODB524235 OMV524235:OMX524235 OWR524235:OWT524235 PGN524235:PGP524235 PQJ524235:PQL524235 QAF524235:QAH524235 QKB524235:QKD524235 QTX524235:QTZ524235 RDT524235:RDV524235 RNP524235:RNR524235 RXL524235:RXN524235 SHH524235:SHJ524235 SRD524235:SRF524235 TAZ524235:TBB524235 TKV524235:TKX524235 TUR524235:TUT524235 UEN524235:UEP524235 UOJ524235:UOL524235 UYF524235:UYH524235 VIB524235:VID524235 VRX524235:VRZ524235 WBT524235:WBV524235 WLP524235:WLR524235 WVL524235:WVN524235 D589771:F589771 IZ589771:JB589771 SV589771:SX589771 ACR589771:ACT589771 AMN589771:AMP589771 AWJ589771:AWL589771 BGF589771:BGH589771 BQB589771:BQD589771 BZX589771:BZZ589771 CJT589771:CJV589771 CTP589771:CTR589771 DDL589771:DDN589771 DNH589771:DNJ589771 DXD589771:DXF589771 EGZ589771:EHB589771 EQV589771:EQX589771 FAR589771:FAT589771 FKN589771:FKP589771 FUJ589771:FUL589771 GEF589771:GEH589771 GOB589771:GOD589771 GXX589771:GXZ589771 HHT589771:HHV589771 HRP589771:HRR589771 IBL589771:IBN589771 ILH589771:ILJ589771 IVD589771:IVF589771 JEZ589771:JFB589771 JOV589771:JOX589771 JYR589771:JYT589771 KIN589771:KIP589771 KSJ589771:KSL589771 LCF589771:LCH589771 LMB589771:LMD589771 LVX589771:LVZ589771 MFT589771:MFV589771 MPP589771:MPR589771 MZL589771:MZN589771 NJH589771:NJJ589771 NTD589771:NTF589771 OCZ589771:ODB589771 OMV589771:OMX589771 OWR589771:OWT589771 PGN589771:PGP589771 PQJ589771:PQL589771 QAF589771:QAH589771 QKB589771:QKD589771 QTX589771:QTZ589771 RDT589771:RDV589771 RNP589771:RNR589771 RXL589771:RXN589771 SHH589771:SHJ589771 SRD589771:SRF589771 TAZ589771:TBB589771 TKV589771:TKX589771 TUR589771:TUT589771 UEN589771:UEP589771 UOJ589771:UOL589771 UYF589771:UYH589771 VIB589771:VID589771 VRX589771:VRZ589771 WBT589771:WBV589771 WLP589771:WLR589771 WVL589771:WVN589771 D655307:F655307 IZ655307:JB655307 SV655307:SX655307 ACR655307:ACT655307 AMN655307:AMP655307 AWJ655307:AWL655307 BGF655307:BGH655307 BQB655307:BQD655307 BZX655307:BZZ655307 CJT655307:CJV655307 CTP655307:CTR655307 DDL655307:DDN655307 DNH655307:DNJ655307 DXD655307:DXF655307 EGZ655307:EHB655307 EQV655307:EQX655307 FAR655307:FAT655307 FKN655307:FKP655307 FUJ655307:FUL655307 GEF655307:GEH655307 GOB655307:GOD655307 GXX655307:GXZ655307 HHT655307:HHV655307 HRP655307:HRR655307 IBL655307:IBN655307 ILH655307:ILJ655307 IVD655307:IVF655307 JEZ655307:JFB655307 JOV655307:JOX655307 JYR655307:JYT655307 KIN655307:KIP655307 KSJ655307:KSL655307 LCF655307:LCH655307 LMB655307:LMD655307 LVX655307:LVZ655307 MFT655307:MFV655307 MPP655307:MPR655307 MZL655307:MZN655307 NJH655307:NJJ655307 NTD655307:NTF655307 OCZ655307:ODB655307 OMV655307:OMX655307 OWR655307:OWT655307 PGN655307:PGP655307 PQJ655307:PQL655307 QAF655307:QAH655307 QKB655307:QKD655307 QTX655307:QTZ655307 RDT655307:RDV655307 RNP655307:RNR655307 RXL655307:RXN655307 SHH655307:SHJ655307 SRD655307:SRF655307 TAZ655307:TBB655307 TKV655307:TKX655307 TUR655307:TUT655307 UEN655307:UEP655307 UOJ655307:UOL655307 UYF655307:UYH655307 VIB655307:VID655307 VRX655307:VRZ655307 WBT655307:WBV655307 WLP655307:WLR655307 WVL655307:WVN655307 D720843:F720843 IZ720843:JB720843 SV720843:SX720843 ACR720843:ACT720843 AMN720843:AMP720843 AWJ720843:AWL720843 BGF720843:BGH720843 BQB720843:BQD720843 BZX720843:BZZ720843 CJT720843:CJV720843 CTP720843:CTR720843 DDL720843:DDN720843 DNH720843:DNJ720843 DXD720843:DXF720843 EGZ720843:EHB720843 EQV720843:EQX720843 FAR720843:FAT720843 FKN720843:FKP720843 FUJ720843:FUL720843 GEF720843:GEH720843 GOB720843:GOD720843 GXX720843:GXZ720843 HHT720843:HHV720843 HRP720843:HRR720843 IBL720843:IBN720843 ILH720843:ILJ720843 IVD720843:IVF720843 JEZ720843:JFB720843 JOV720843:JOX720843 JYR720843:JYT720843 KIN720843:KIP720843 KSJ720843:KSL720843 LCF720843:LCH720843 LMB720843:LMD720843 LVX720843:LVZ720843 MFT720843:MFV720843 MPP720843:MPR720843 MZL720843:MZN720843 NJH720843:NJJ720843 NTD720843:NTF720843 OCZ720843:ODB720843 OMV720843:OMX720843 OWR720843:OWT720843 PGN720843:PGP720843 PQJ720843:PQL720843 QAF720843:QAH720843 QKB720843:QKD720843 QTX720843:QTZ720843 RDT720843:RDV720843 RNP720843:RNR720843 RXL720843:RXN720843 SHH720843:SHJ720843 SRD720843:SRF720843 TAZ720843:TBB720843 TKV720843:TKX720843 TUR720843:TUT720843 UEN720843:UEP720843 UOJ720843:UOL720843 UYF720843:UYH720843 VIB720843:VID720843 VRX720843:VRZ720843 WBT720843:WBV720843 WLP720843:WLR720843 WVL720843:WVN720843 D786379:F786379 IZ786379:JB786379 SV786379:SX786379 ACR786379:ACT786379 AMN786379:AMP786379 AWJ786379:AWL786379 BGF786379:BGH786379 BQB786379:BQD786379 BZX786379:BZZ786379 CJT786379:CJV786379 CTP786379:CTR786379 DDL786379:DDN786379 DNH786379:DNJ786379 DXD786379:DXF786379 EGZ786379:EHB786379 EQV786379:EQX786379 FAR786379:FAT786379 FKN786379:FKP786379 FUJ786379:FUL786379 GEF786379:GEH786379 GOB786379:GOD786379 GXX786379:GXZ786379 HHT786379:HHV786379 HRP786379:HRR786379 IBL786379:IBN786379 ILH786379:ILJ786379 IVD786379:IVF786379 JEZ786379:JFB786379 JOV786379:JOX786379 JYR786379:JYT786379 KIN786379:KIP786379 KSJ786379:KSL786379 LCF786379:LCH786379 LMB786379:LMD786379 LVX786379:LVZ786379 MFT786379:MFV786379 MPP786379:MPR786379 MZL786379:MZN786379 NJH786379:NJJ786379 NTD786379:NTF786379 OCZ786379:ODB786379 OMV786379:OMX786379 OWR786379:OWT786379 PGN786379:PGP786379 PQJ786379:PQL786379 QAF786379:QAH786379 QKB786379:QKD786379 QTX786379:QTZ786379 RDT786379:RDV786379 RNP786379:RNR786379 RXL786379:RXN786379 SHH786379:SHJ786379 SRD786379:SRF786379 TAZ786379:TBB786379 TKV786379:TKX786379 TUR786379:TUT786379 UEN786379:UEP786379 UOJ786379:UOL786379 UYF786379:UYH786379 VIB786379:VID786379 VRX786379:VRZ786379 WBT786379:WBV786379 WLP786379:WLR786379 WVL786379:WVN786379 D851915:F851915 IZ851915:JB851915 SV851915:SX851915 ACR851915:ACT851915 AMN851915:AMP851915 AWJ851915:AWL851915 BGF851915:BGH851915 BQB851915:BQD851915 BZX851915:BZZ851915 CJT851915:CJV851915 CTP851915:CTR851915 DDL851915:DDN851915 DNH851915:DNJ851915 DXD851915:DXF851915 EGZ851915:EHB851915 EQV851915:EQX851915 FAR851915:FAT851915 FKN851915:FKP851915 FUJ851915:FUL851915 GEF851915:GEH851915 GOB851915:GOD851915 GXX851915:GXZ851915 HHT851915:HHV851915 HRP851915:HRR851915 IBL851915:IBN851915 ILH851915:ILJ851915 IVD851915:IVF851915 JEZ851915:JFB851915 JOV851915:JOX851915 JYR851915:JYT851915 KIN851915:KIP851915 KSJ851915:KSL851915 LCF851915:LCH851915 LMB851915:LMD851915 LVX851915:LVZ851915 MFT851915:MFV851915 MPP851915:MPR851915 MZL851915:MZN851915 NJH851915:NJJ851915 NTD851915:NTF851915 OCZ851915:ODB851915 OMV851915:OMX851915 OWR851915:OWT851915 PGN851915:PGP851915 PQJ851915:PQL851915 QAF851915:QAH851915 QKB851915:QKD851915 QTX851915:QTZ851915 RDT851915:RDV851915 RNP851915:RNR851915 RXL851915:RXN851915 SHH851915:SHJ851915 SRD851915:SRF851915 TAZ851915:TBB851915 TKV851915:TKX851915 TUR851915:TUT851915 UEN851915:UEP851915 UOJ851915:UOL851915 UYF851915:UYH851915 VIB851915:VID851915 VRX851915:VRZ851915 WBT851915:WBV851915 WLP851915:WLR851915 WVL851915:WVN851915 D917451:F917451 IZ917451:JB917451 SV917451:SX917451 ACR917451:ACT917451 AMN917451:AMP917451 AWJ917451:AWL917451 BGF917451:BGH917451 BQB917451:BQD917451 BZX917451:BZZ917451 CJT917451:CJV917451 CTP917451:CTR917451 DDL917451:DDN917451 DNH917451:DNJ917451 DXD917451:DXF917451 EGZ917451:EHB917451 EQV917451:EQX917451 FAR917451:FAT917451 FKN917451:FKP917451 FUJ917451:FUL917451 GEF917451:GEH917451 GOB917451:GOD917451 GXX917451:GXZ917451 HHT917451:HHV917451 HRP917451:HRR917451 IBL917451:IBN917451 ILH917451:ILJ917451 IVD917451:IVF917451 JEZ917451:JFB917451 JOV917451:JOX917451 JYR917451:JYT917451 KIN917451:KIP917451 KSJ917451:KSL917451 LCF917451:LCH917451 LMB917451:LMD917451 LVX917451:LVZ917451 MFT917451:MFV917451 MPP917451:MPR917451 MZL917451:MZN917451 NJH917451:NJJ917451 NTD917451:NTF917451 OCZ917451:ODB917451 OMV917451:OMX917451 OWR917451:OWT917451 PGN917451:PGP917451 PQJ917451:PQL917451 QAF917451:QAH917451 QKB917451:QKD917451 QTX917451:QTZ917451 RDT917451:RDV917451 RNP917451:RNR917451 RXL917451:RXN917451 SHH917451:SHJ917451 SRD917451:SRF917451 TAZ917451:TBB917451 TKV917451:TKX917451 TUR917451:TUT917451 UEN917451:UEP917451 UOJ917451:UOL917451 UYF917451:UYH917451 VIB917451:VID917451 VRX917451:VRZ917451 WBT917451:WBV917451 WLP917451:WLR917451 WVL917451:WVN917451 D982987:F982987 IZ982987:JB982987 SV982987:SX982987 ACR982987:ACT982987 AMN982987:AMP982987 AWJ982987:AWL982987 BGF982987:BGH982987 BQB982987:BQD982987 BZX982987:BZZ982987 CJT982987:CJV982987 CTP982987:CTR982987 DDL982987:DDN982987 DNH982987:DNJ982987 DXD982987:DXF982987 EGZ982987:EHB982987 EQV982987:EQX982987 FAR982987:FAT982987 FKN982987:FKP982987 FUJ982987:FUL982987 GEF982987:GEH982987 GOB982987:GOD982987 GXX982987:GXZ982987 HHT982987:HHV982987 HRP982987:HRR982987 IBL982987:IBN982987 ILH982987:ILJ982987 IVD982987:IVF982987 JEZ982987:JFB982987 JOV982987:JOX982987 JYR982987:JYT982987 KIN982987:KIP982987 KSJ982987:KSL982987 LCF982987:LCH982987 LMB982987:LMD982987 LVX982987:LVZ982987 MFT982987:MFV982987 MPP982987:MPR982987 MZL982987:MZN982987 NJH982987:NJJ982987 NTD982987:NTF982987 OCZ982987:ODB982987 OMV982987:OMX982987 OWR982987:OWT982987 PGN982987:PGP982987 PQJ982987:PQL982987 QAF982987:QAH982987 QKB982987:QKD982987 QTX982987:QTZ982987 RDT982987:RDV982987 RNP982987:RNR982987 RXL982987:RXN982987 SHH982987:SHJ982987 SRD982987:SRF982987 TAZ982987:TBB982987 TKV982987:TKX982987 TUR982987:TUT982987 UEN982987:UEP982987 UOJ982987:UOL982987 UYF982987:UYH982987 VIB982987:VID982987 VRX982987:VRZ982987 WBT982987:WBV982987 WLP982987:WLR982987 IZ75:JB76 SV75:SX76 ACR75:ACT76 AMN75:AMP76 AWJ75:AWL76 BGF75:BGH76 BQB75:BQD76 BZX75:BZZ76 CJT75:CJV76 CTP75:CTR76 DDL75:DDN76 DNH75:DNJ76 DXD75:DXF76 EGZ75:EHB76 EQV75:EQX76 FAR75:FAT76 FKN75:FKP76 FUJ75:FUL76 GEF75:GEH76 GOB75:GOD76 GXX75:GXZ76 HHT75:HHV76 HRP75:HRR76 IBL75:IBN76 ILH75:ILJ76 IVD75:IVF76 JEZ75:JFB76 JOV75:JOX76 JYR75:JYT76 KIN75:KIP76 KSJ75:KSL76 LCF75:LCH76 LMB75:LMD76 LVX75:LVZ76 MFT75:MFV76 MPP75:MPR76 MZL75:MZN76 NJH75:NJJ76 NTD75:NTF76 OCZ75:ODB76 OMV75:OMX76 OWR75:OWT76 PGN75:PGP76 PQJ75:PQL76 QAF75:QAH76 QKB75:QKD76 QTX75:QTZ76 RDT75:RDV76 RNP75:RNR76 RXL75:RXN76 SHH75:SHJ76 SRD75:SRF76 TAZ75:TBB76 TKV75:TKX76 TUR75:TUT76 UEN75:UEP76 UOJ75:UOL76 UYF75:UYH76 VIB75:VID76 VRX75:VRZ76 WBT75:WBV76 WLP75:WLR76 WVL75:WVN76">
      <formula1>1</formula1>
      <formula2>9999</formula2>
    </dataValidation>
    <dataValidation allowBlank="1" showInputMessage="1" showErrorMessage="1" prompt="Este espacio tiene la finalidad de resaltar las observaciones importantes dentro del análisis del presupuesto, o en su caso, aquella inconsistencia que no se encuentra dentro del catálogo." sqref="WVK982956:WYD982970 C65452:BV65466 IY65452:LR65466 SU65452:VN65466 ACQ65452:AFJ65466 AMM65452:APF65466 AWI65452:AZB65466 BGE65452:BIX65466 BQA65452:BST65466 BZW65452:CCP65466 CJS65452:CML65466 CTO65452:CWH65466 DDK65452:DGD65466 DNG65452:DPZ65466 DXC65452:DZV65466 EGY65452:EJR65466 EQU65452:ETN65466 FAQ65452:FDJ65466 FKM65452:FNF65466 FUI65452:FXB65466 GEE65452:GGX65466 GOA65452:GQT65466 GXW65452:HAP65466 HHS65452:HKL65466 HRO65452:HUH65466 IBK65452:IED65466 ILG65452:INZ65466 IVC65452:IXV65466 JEY65452:JHR65466 JOU65452:JRN65466 JYQ65452:KBJ65466 KIM65452:KLF65466 KSI65452:KVB65466 LCE65452:LEX65466 LMA65452:LOT65466 LVW65452:LYP65466 MFS65452:MIL65466 MPO65452:MSH65466 MZK65452:NCD65466 NJG65452:NLZ65466 NTC65452:NVV65466 OCY65452:OFR65466 OMU65452:OPN65466 OWQ65452:OZJ65466 PGM65452:PJF65466 PQI65452:PTB65466 QAE65452:QCX65466 QKA65452:QMT65466 QTW65452:QWP65466 RDS65452:RGL65466 RNO65452:RQH65466 RXK65452:SAD65466 SHG65452:SJZ65466 SRC65452:STV65466 TAY65452:TDR65466 TKU65452:TNN65466 TUQ65452:TXJ65466 UEM65452:UHF65466 UOI65452:URB65466 UYE65452:VAX65466 VIA65452:VKT65466 VRW65452:VUP65466 WBS65452:WEL65466 WLO65452:WOH65466 WVK65452:WYD65466 C130988:BV131002 IY130988:LR131002 SU130988:VN131002 ACQ130988:AFJ131002 AMM130988:APF131002 AWI130988:AZB131002 BGE130988:BIX131002 BQA130988:BST131002 BZW130988:CCP131002 CJS130988:CML131002 CTO130988:CWH131002 DDK130988:DGD131002 DNG130988:DPZ131002 DXC130988:DZV131002 EGY130988:EJR131002 EQU130988:ETN131002 FAQ130988:FDJ131002 FKM130988:FNF131002 FUI130988:FXB131002 GEE130988:GGX131002 GOA130988:GQT131002 GXW130988:HAP131002 HHS130988:HKL131002 HRO130988:HUH131002 IBK130988:IED131002 ILG130988:INZ131002 IVC130988:IXV131002 JEY130988:JHR131002 JOU130988:JRN131002 JYQ130988:KBJ131002 KIM130988:KLF131002 KSI130988:KVB131002 LCE130988:LEX131002 LMA130988:LOT131002 LVW130988:LYP131002 MFS130988:MIL131002 MPO130988:MSH131002 MZK130988:NCD131002 NJG130988:NLZ131002 NTC130988:NVV131002 OCY130988:OFR131002 OMU130988:OPN131002 OWQ130988:OZJ131002 PGM130988:PJF131002 PQI130988:PTB131002 QAE130988:QCX131002 QKA130988:QMT131002 QTW130988:QWP131002 RDS130988:RGL131002 RNO130988:RQH131002 RXK130988:SAD131002 SHG130988:SJZ131002 SRC130988:STV131002 TAY130988:TDR131002 TKU130988:TNN131002 TUQ130988:TXJ131002 UEM130988:UHF131002 UOI130988:URB131002 UYE130988:VAX131002 VIA130988:VKT131002 VRW130988:VUP131002 WBS130988:WEL131002 WLO130988:WOH131002 WVK130988:WYD131002 C196524:BV196538 IY196524:LR196538 SU196524:VN196538 ACQ196524:AFJ196538 AMM196524:APF196538 AWI196524:AZB196538 BGE196524:BIX196538 BQA196524:BST196538 BZW196524:CCP196538 CJS196524:CML196538 CTO196524:CWH196538 DDK196524:DGD196538 DNG196524:DPZ196538 DXC196524:DZV196538 EGY196524:EJR196538 EQU196524:ETN196538 FAQ196524:FDJ196538 FKM196524:FNF196538 FUI196524:FXB196538 GEE196524:GGX196538 GOA196524:GQT196538 GXW196524:HAP196538 HHS196524:HKL196538 HRO196524:HUH196538 IBK196524:IED196538 ILG196524:INZ196538 IVC196524:IXV196538 JEY196524:JHR196538 JOU196524:JRN196538 JYQ196524:KBJ196538 KIM196524:KLF196538 KSI196524:KVB196538 LCE196524:LEX196538 LMA196524:LOT196538 LVW196524:LYP196538 MFS196524:MIL196538 MPO196524:MSH196538 MZK196524:NCD196538 NJG196524:NLZ196538 NTC196524:NVV196538 OCY196524:OFR196538 OMU196524:OPN196538 OWQ196524:OZJ196538 PGM196524:PJF196538 PQI196524:PTB196538 QAE196524:QCX196538 QKA196524:QMT196538 QTW196524:QWP196538 RDS196524:RGL196538 RNO196524:RQH196538 RXK196524:SAD196538 SHG196524:SJZ196538 SRC196524:STV196538 TAY196524:TDR196538 TKU196524:TNN196538 TUQ196524:TXJ196538 UEM196524:UHF196538 UOI196524:URB196538 UYE196524:VAX196538 VIA196524:VKT196538 VRW196524:VUP196538 WBS196524:WEL196538 WLO196524:WOH196538 WVK196524:WYD196538 C262060:BV262074 IY262060:LR262074 SU262060:VN262074 ACQ262060:AFJ262074 AMM262060:APF262074 AWI262060:AZB262074 BGE262060:BIX262074 BQA262060:BST262074 BZW262060:CCP262074 CJS262060:CML262074 CTO262060:CWH262074 DDK262060:DGD262074 DNG262060:DPZ262074 DXC262060:DZV262074 EGY262060:EJR262074 EQU262060:ETN262074 FAQ262060:FDJ262074 FKM262060:FNF262074 FUI262060:FXB262074 GEE262060:GGX262074 GOA262060:GQT262074 GXW262060:HAP262074 HHS262060:HKL262074 HRO262060:HUH262074 IBK262060:IED262074 ILG262060:INZ262074 IVC262060:IXV262074 JEY262060:JHR262074 JOU262060:JRN262074 JYQ262060:KBJ262074 KIM262060:KLF262074 KSI262060:KVB262074 LCE262060:LEX262074 LMA262060:LOT262074 LVW262060:LYP262074 MFS262060:MIL262074 MPO262060:MSH262074 MZK262060:NCD262074 NJG262060:NLZ262074 NTC262060:NVV262074 OCY262060:OFR262074 OMU262060:OPN262074 OWQ262060:OZJ262074 PGM262060:PJF262074 PQI262060:PTB262074 QAE262060:QCX262074 QKA262060:QMT262074 QTW262060:QWP262074 RDS262060:RGL262074 RNO262060:RQH262074 RXK262060:SAD262074 SHG262060:SJZ262074 SRC262060:STV262074 TAY262060:TDR262074 TKU262060:TNN262074 TUQ262060:TXJ262074 UEM262060:UHF262074 UOI262060:URB262074 UYE262060:VAX262074 VIA262060:VKT262074 VRW262060:VUP262074 WBS262060:WEL262074 WLO262060:WOH262074 WVK262060:WYD262074 C327596:BV327610 IY327596:LR327610 SU327596:VN327610 ACQ327596:AFJ327610 AMM327596:APF327610 AWI327596:AZB327610 BGE327596:BIX327610 BQA327596:BST327610 BZW327596:CCP327610 CJS327596:CML327610 CTO327596:CWH327610 DDK327596:DGD327610 DNG327596:DPZ327610 DXC327596:DZV327610 EGY327596:EJR327610 EQU327596:ETN327610 FAQ327596:FDJ327610 FKM327596:FNF327610 FUI327596:FXB327610 GEE327596:GGX327610 GOA327596:GQT327610 GXW327596:HAP327610 HHS327596:HKL327610 HRO327596:HUH327610 IBK327596:IED327610 ILG327596:INZ327610 IVC327596:IXV327610 JEY327596:JHR327610 JOU327596:JRN327610 JYQ327596:KBJ327610 KIM327596:KLF327610 KSI327596:KVB327610 LCE327596:LEX327610 LMA327596:LOT327610 LVW327596:LYP327610 MFS327596:MIL327610 MPO327596:MSH327610 MZK327596:NCD327610 NJG327596:NLZ327610 NTC327596:NVV327610 OCY327596:OFR327610 OMU327596:OPN327610 OWQ327596:OZJ327610 PGM327596:PJF327610 PQI327596:PTB327610 QAE327596:QCX327610 QKA327596:QMT327610 QTW327596:QWP327610 RDS327596:RGL327610 RNO327596:RQH327610 RXK327596:SAD327610 SHG327596:SJZ327610 SRC327596:STV327610 TAY327596:TDR327610 TKU327596:TNN327610 TUQ327596:TXJ327610 UEM327596:UHF327610 UOI327596:URB327610 UYE327596:VAX327610 VIA327596:VKT327610 VRW327596:VUP327610 WBS327596:WEL327610 WLO327596:WOH327610 WVK327596:WYD327610 C393132:BV393146 IY393132:LR393146 SU393132:VN393146 ACQ393132:AFJ393146 AMM393132:APF393146 AWI393132:AZB393146 BGE393132:BIX393146 BQA393132:BST393146 BZW393132:CCP393146 CJS393132:CML393146 CTO393132:CWH393146 DDK393132:DGD393146 DNG393132:DPZ393146 DXC393132:DZV393146 EGY393132:EJR393146 EQU393132:ETN393146 FAQ393132:FDJ393146 FKM393132:FNF393146 FUI393132:FXB393146 GEE393132:GGX393146 GOA393132:GQT393146 GXW393132:HAP393146 HHS393132:HKL393146 HRO393132:HUH393146 IBK393132:IED393146 ILG393132:INZ393146 IVC393132:IXV393146 JEY393132:JHR393146 JOU393132:JRN393146 JYQ393132:KBJ393146 KIM393132:KLF393146 KSI393132:KVB393146 LCE393132:LEX393146 LMA393132:LOT393146 LVW393132:LYP393146 MFS393132:MIL393146 MPO393132:MSH393146 MZK393132:NCD393146 NJG393132:NLZ393146 NTC393132:NVV393146 OCY393132:OFR393146 OMU393132:OPN393146 OWQ393132:OZJ393146 PGM393132:PJF393146 PQI393132:PTB393146 QAE393132:QCX393146 QKA393132:QMT393146 QTW393132:QWP393146 RDS393132:RGL393146 RNO393132:RQH393146 RXK393132:SAD393146 SHG393132:SJZ393146 SRC393132:STV393146 TAY393132:TDR393146 TKU393132:TNN393146 TUQ393132:TXJ393146 UEM393132:UHF393146 UOI393132:URB393146 UYE393132:VAX393146 VIA393132:VKT393146 VRW393132:VUP393146 WBS393132:WEL393146 WLO393132:WOH393146 WVK393132:WYD393146 C458668:BV458682 IY458668:LR458682 SU458668:VN458682 ACQ458668:AFJ458682 AMM458668:APF458682 AWI458668:AZB458682 BGE458668:BIX458682 BQA458668:BST458682 BZW458668:CCP458682 CJS458668:CML458682 CTO458668:CWH458682 DDK458668:DGD458682 DNG458668:DPZ458682 DXC458668:DZV458682 EGY458668:EJR458682 EQU458668:ETN458682 FAQ458668:FDJ458682 FKM458668:FNF458682 FUI458668:FXB458682 GEE458668:GGX458682 GOA458668:GQT458682 GXW458668:HAP458682 HHS458668:HKL458682 HRO458668:HUH458682 IBK458668:IED458682 ILG458668:INZ458682 IVC458668:IXV458682 JEY458668:JHR458682 JOU458668:JRN458682 JYQ458668:KBJ458682 KIM458668:KLF458682 KSI458668:KVB458682 LCE458668:LEX458682 LMA458668:LOT458682 LVW458668:LYP458682 MFS458668:MIL458682 MPO458668:MSH458682 MZK458668:NCD458682 NJG458668:NLZ458682 NTC458668:NVV458682 OCY458668:OFR458682 OMU458668:OPN458682 OWQ458668:OZJ458682 PGM458668:PJF458682 PQI458668:PTB458682 QAE458668:QCX458682 QKA458668:QMT458682 QTW458668:QWP458682 RDS458668:RGL458682 RNO458668:RQH458682 RXK458668:SAD458682 SHG458668:SJZ458682 SRC458668:STV458682 TAY458668:TDR458682 TKU458668:TNN458682 TUQ458668:TXJ458682 UEM458668:UHF458682 UOI458668:URB458682 UYE458668:VAX458682 VIA458668:VKT458682 VRW458668:VUP458682 WBS458668:WEL458682 WLO458668:WOH458682 WVK458668:WYD458682 C524204:BV524218 IY524204:LR524218 SU524204:VN524218 ACQ524204:AFJ524218 AMM524204:APF524218 AWI524204:AZB524218 BGE524204:BIX524218 BQA524204:BST524218 BZW524204:CCP524218 CJS524204:CML524218 CTO524204:CWH524218 DDK524204:DGD524218 DNG524204:DPZ524218 DXC524204:DZV524218 EGY524204:EJR524218 EQU524204:ETN524218 FAQ524204:FDJ524218 FKM524204:FNF524218 FUI524204:FXB524218 GEE524204:GGX524218 GOA524204:GQT524218 GXW524204:HAP524218 HHS524204:HKL524218 HRO524204:HUH524218 IBK524204:IED524218 ILG524204:INZ524218 IVC524204:IXV524218 JEY524204:JHR524218 JOU524204:JRN524218 JYQ524204:KBJ524218 KIM524204:KLF524218 KSI524204:KVB524218 LCE524204:LEX524218 LMA524204:LOT524218 LVW524204:LYP524218 MFS524204:MIL524218 MPO524204:MSH524218 MZK524204:NCD524218 NJG524204:NLZ524218 NTC524204:NVV524218 OCY524204:OFR524218 OMU524204:OPN524218 OWQ524204:OZJ524218 PGM524204:PJF524218 PQI524204:PTB524218 QAE524204:QCX524218 QKA524204:QMT524218 QTW524204:QWP524218 RDS524204:RGL524218 RNO524204:RQH524218 RXK524204:SAD524218 SHG524204:SJZ524218 SRC524204:STV524218 TAY524204:TDR524218 TKU524204:TNN524218 TUQ524204:TXJ524218 UEM524204:UHF524218 UOI524204:URB524218 UYE524204:VAX524218 VIA524204:VKT524218 VRW524204:VUP524218 WBS524204:WEL524218 WLO524204:WOH524218 WVK524204:WYD524218 C589740:BV589754 IY589740:LR589754 SU589740:VN589754 ACQ589740:AFJ589754 AMM589740:APF589754 AWI589740:AZB589754 BGE589740:BIX589754 BQA589740:BST589754 BZW589740:CCP589754 CJS589740:CML589754 CTO589740:CWH589754 DDK589740:DGD589754 DNG589740:DPZ589754 DXC589740:DZV589754 EGY589740:EJR589754 EQU589740:ETN589754 FAQ589740:FDJ589754 FKM589740:FNF589754 FUI589740:FXB589754 GEE589740:GGX589754 GOA589740:GQT589754 GXW589740:HAP589754 HHS589740:HKL589754 HRO589740:HUH589754 IBK589740:IED589754 ILG589740:INZ589754 IVC589740:IXV589754 JEY589740:JHR589754 JOU589740:JRN589754 JYQ589740:KBJ589754 KIM589740:KLF589754 KSI589740:KVB589754 LCE589740:LEX589754 LMA589740:LOT589754 LVW589740:LYP589754 MFS589740:MIL589754 MPO589740:MSH589754 MZK589740:NCD589754 NJG589740:NLZ589754 NTC589740:NVV589754 OCY589740:OFR589754 OMU589740:OPN589754 OWQ589740:OZJ589754 PGM589740:PJF589754 PQI589740:PTB589754 QAE589740:QCX589754 QKA589740:QMT589754 QTW589740:QWP589754 RDS589740:RGL589754 RNO589740:RQH589754 RXK589740:SAD589754 SHG589740:SJZ589754 SRC589740:STV589754 TAY589740:TDR589754 TKU589740:TNN589754 TUQ589740:TXJ589754 UEM589740:UHF589754 UOI589740:URB589754 UYE589740:VAX589754 VIA589740:VKT589754 VRW589740:VUP589754 WBS589740:WEL589754 WLO589740:WOH589754 WVK589740:WYD589754 C655276:BV655290 IY655276:LR655290 SU655276:VN655290 ACQ655276:AFJ655290 AMM655276:APF655290 AWI655276:AZB655290 BGE655276:BIX655290 BQA655276:BST655290 BZW655276:CCP655290 CJS655276:CML655290 CTO655276:CWH655290 DDK655276:DGD655290 DNG655276:DPZ655290 DXC655276:DZV655290 EGY655276:EJR655290 EQU655276:ETN655290 FAQ655276:FDJ655290 FKM655276:FNF655290 FUI655276:FXB655290 GEE655276:GGX655290 GOA655276:GQT655290 GXW655276:HAP655290 HHS655276:HKL655290 HRO655276:HUH655290 IBK655276:IED655290 ILG655276:INZ655290 IVC655276:IXV655290 JEY655276:JHR655290 JOU655276:JRN655290 JYQ655276:KBJ655290 KIM655276:KLF655290 KSI655276:KVB655290 LCE655276:LEX655290 LMA655276:LOT655290 LVW655276:LYP655290 MFS655276:MIL655290 MPO655276:MSH655290 MZK655276:NCD655290 NJG655276:NLZ655290 NTC655276:NVV655290 OCY655276:OFR655290 OMU655276:OPN655290 OWQ655276:OZJ655290 PGM655276:PJF655290 PQI655276:PTB655290 QAE655276:QCX655290 QKA655276:QMT655290 QTW655276:QWP655290 RDS655276:RGL655290 RNO655276:RQH655290 RXK655276:SAD655290 SHG655276:SJZ655290 SRC655276:STV655290 TAY655276:TDR655290 TKU655276:TNN655290 TUQ655276:TXJ655290 UEM655276:UHF655290 UOI655276:URB655290 UYE655276:VAX655290 VIA655276:VKT655290 VRW655276:VUP655290 WBS655276:WEL655290 WLO655276:WOH655290 WVK655276:WYD655290 C720812:BV720826 IY720812:LR720826 SU720812:VN720826 ACQ720812:AFJ720826 AMM720812:APF720826 AWI720812:AZB720826 BGE720812:BIX720826 BQA720812:BST720826 BZW720812:CCP720826 CJS720812:CML720826 CTO720812:CWH720826 DDK720812:DGD720826 DNG720812:DPZ720826 DXC720812:DZV720826 EGY720812:EJR720826 EQU720812:ETN720826 FAQ720812:FDJ720826 FKM720812:FNF720826 FUI720812:FXB720826 GEE720812:GGX720826 GOA720812:GQT720826 GXW720812:HAP720826 HHS720812:HKL720826 HRO720812:HUH720826 IBK720812:IED720826 ILG720812:INZ720826 IVC720812:IXV720826 JEY720812:JHR720826 JOU720812:JRN720826 JYQ720812:KBJ720826 KIM720812:KLF720826 KSI720812:KVB720826 LCE720812:LEX720826 LMA720812:LOT720826 LVW720812:LYP720826 MFS720812:MIL720826 MPO720812:MSH720826 MZK720812:NCD720826 NJG720812:NLZ720826 NTC720812:NVV720826 OCY720812:OFR720826 OMU720812:OPN720826 OWQ720812:OZJ720826 PGM720812:PJF720826 PQI720812:PTB720826 QAE720812:QCX720826 QKA720812:QMT720826 QTW720812:QWP720826 RDS720812:RGL720826 RNO720812:RQH720826 RXK720812:SAD720826 SHG720812:SJZ720826 SRC720812:STV720826 TAY720812:TDR720826 TKU720812:TNN720826 TUQ720812:TXJ720826 UEM720812:UHF720826 UOI720812:URB720826 UYE720812:VAX720826 VIA720812:VKT720826 VRW720812:VUP720826 WBS720812:WEL720826 WLO720812:WOH720826 WVK720812:WYD720826 C786348:BV786362 IY786348:LR786362 SU786348:VN786362 ACQ786348:AFJ786362 AMM786348:APF786362 AWI786348:AZB786362 BGE786348:BIX786362 BQA786348:BST786362 BZW786348:CCP786362 CJS786348:CML786362 CTO786348:CWH786362 DDK786348:DGD786362 DNG786348:DPZ786362 DXC786348:DZV786362 EGY786348:EJR786362 EQU786348:ETN786362 FAQ786348:FDJ786362 FKM786348:FNF786362 FUI786348:FXB786362 GEE786348:GGX786362 GOA786348:GQT786362 GXW786348:HAP786362 HHS786348:HKL786362 HRO786348:HUH786362 IBK786348:IED786362 ILG786348:INZ786362 IVC786348:IXV786362 JEY786348:JHR786362 JOU786348:JRN786362 JYQ786348:KBJ786362 KIM786348:KLF786362 KSI786348:KVB786362 LCE786348:LEX786362 LMA786348:LOT786362 LVW786348:LYP786362 MFS786348:MIL786362 MPO786348:MSH786362 MZK786348:NCD786362 NJG786348:NLZ786362 NTC786348:NVV786362 OCY786348:OFR786362 OMU786348:OPN786362 OWQ786348:OZJ786362 PGM786348:PJF786362 PQI786348:PTB786362 QAE786348:QCX786362 QKA786348:QMT786362 QTW786348:QWP786362 RDS786348:RGL786362 RNO786348:RQH786362 RXK786348:SAD786362 SHG786348:SJZ786362 SRC786348:STV786362 TAY786348:TDR786362 TKU786348:TNN786362 TUQ786348:TXJ786362 UEM786348:UHF786362 UOI786348:URB786362 UYE786348:VAX786362 VIA786348:VKT786362 VRW786348:VUP786362 WBS786348:WEL786362 WLO786348:WOH786362 WVK786348:WYD786362 C851884:BV851898 IY851884:LR851898 SU851884:VN851898 ACQ851884:AFJ851898 AMM851884:APF851898 AWI851884:AZB851898 BGE851884:BIX851898 BQA851884:BST851898 BZW851884:CCP851898 CJS851884:CML851898 CTO851884:CWH851898 DDK851884:DGD851898 DNG851884:DPZ851898 DXC851884:DZV851898 EGY851884:EJR851898 EQU851884:ETN851898 FAQ851884:FDJ851898 FKM851884:FNF851898 FUI851884:FXB851898 GEE851884:GGX851898 GOA851884:GQT851898 GXW851884:HAP851898 HHS851884:HKL851898 HRO851884:HUH851898 IBK851884:IED851898 ILG851884:INZ851898 IVC851884:IXV851898 JEY851884:JHR851898 JOU851884:JRN851898 JYQ851884:KBJ851898 KIM851884:KLF851898 KSI851884:KVB851898 LCE851884:LEX851898 LMA851884:LOT851898 LVW851884:LYP851898 MFS851884:MIL851898 MPO851884:MSH851898 MZK851884:NCD851898 NJG851884:NLZ851898 NTC851884:NVV851898 OCY851884:OFR851898 OMU851884:OPN851898 OWQ851884:OZJ851898 PGM851884:PJF851898 PQI851884:PTB851898 QAE851884:QCX851898 QKA851884:QMT851898 QTW851884:QWP851898 RDS851884:RGL851898 RNO851884:RQH851898 RXK851884:SAD851898 SHG851884:SJZ851898 SRC851884:STV851898 TAY851884:TDR851898 TKU851884:TNN851898 TUQ851884:TXJ851898 UEM851884:UHF851898 UOI851884:URB851898 UYE851884:VAX851898 VIA851884:VKT851898 VRW851884:VUP851898 WBS851884:WEL851898 WLO851884:WOH851898 WVK851884:WYD851898 C917420:BV917434 IY917420:LR917434 SU917420:VN917434 ACQ917420:AFJ917434 AMM917420:APF917434 AWI917420:AZB917434 BGE917420:BIX917434 BQA917420:BST917434 BZW917420:CCP917434 CJS917420:CML917434 CTO917420:CWH917434 DDK917420:DGD917434 DNG917420:DPZ917434 DXC917420:DZV917434 EGY917420:EJR917434 EQU917420:ETN917434 FAQ917420:FDJ917434 FKM917420:FNF917434 FUI917420:FXB917434 GEE917420:GGX917434 GOA917420:GQT917434 GXW917420:HAP917434 HHS917420:HKL917434 HRO917420:HUH917434 IBK917420:IED917434 ILG917420:INZ917434 IVC917420:IXV917434 JEY917420:JHR917434 JOU917420:JRN917434 JYQ917420:KBJ917434 KIM917420:KLF917434 KSI917420:KVB917434 LCE917420:LEX917434 LMA917420:LOT917434 LVW917420:LYP917434 MFS917420:MIL917434 MPO917420:MSH917434 MZK917420:NCD917434 NJG917420:NLZ917434 NTC917420:NVV917434 OCY917420:OFR917434 OMU917420:OPN917434 OWQ917420:OZJ917434 PGM917420:PJF917434 PQI917420:PTB917434 QAE917420:QCX917434 QKA917420:QMT917434 QTW917420:QWP917434 RDS917420:RGL917434 RNO917420:RQH917434 RXK917420:SAD917434 SHG917420:SJZ917434 SRC917420:STV917434 TAY917420:TDR917434 TKU917420:TNN917434 TUQ917420:TXJ917434 UEM917420:UHF917434 UOI917420:URB917434 UYE917420:VAX917434 VIA917420:VKT917434 VRW917420:VUP917434 WBS917420:WEL917434 WLO917420:WOH917434 WVK917420:WYD917434 C982956:BV982970 IY982956:LR982970 SU982956:VN982970 ACQ982956:AFJ982970 AMM982956:APF982970 AWI982956:AZB982970 BGE982956:BIX982970 BQA982956:BST982970 BZW982956:CCP982970 CJS982956:CML982970 CTO982956:CWH982970 DDK982956:DGD982970 DNG982956:DPZ982970 DXC982956:DZV982970 EGY982956:EJR982970 EQU982956:ETN982970 FAQ982956:FDJ982970 FKM982956:FNF982970 FUI982956:FXB982970 GEE982956:GGX982970 GOA982956:GQT982970 GXW982956:HAP982970 HHS982956:HKL982970 HRO982956:HUH982970 IBK982956:IED982970 ILG982956:INZ982970 IVC982956:IXV982970 JEY982956:JHR982970 JOU982956:JRN982970 JYQ982956:KBJ982970 KIM982956:KLF982970 KSI982956:KVB982970 LCE982956:LEX982970 LMA982956:LOT982970 LVW982956:LYP982970 MFS982956:MIL982970 MPO982956:MSH982970 MZK982956:NCD982970 NJG982956:NLZ982970 NTC982956:NVV982970 OCY982956:OFR982970 OMU982956:OPN982970 OWQ982956:OZJ982970 PGM982956:PJF982970 PQI982956:PTB982970 QAE982956:QCX982970 QKA982956:QMT982970 QTW982956:QWP982970 RDS982956:RGL982970 RNO982956:RQH982970 RXK982956:SAD982970 SHG982956:SJZ982970 SRC982956:STV982970 TAY982956:TDR982970 TKU982956:TNN982970 TUQ982956:TXJ982970 UEM982956:UHF982970 UOI982956:URB982970 UYE982956:VAX982970 VIA982956:VKT982970 VRW982956:VUP982970 WBS982956:WEL982970 WLO982956:WOH982970 IY43:LR58 SU43:VN58 ACQ43:AFJ58 AMM43:APF58 AWI43:AZB58 BGE43:BIX58 BQA43:BST58 BZW43:CCP58 CJS43:CML58 CTO43:CWH58 DDK43:DGD58 DNG43:DPZ58 DXC43:DZV58 EGY43:EJR58 EQU43:ETN58 FAQ43:FDJ58 FKM43:FNF58 FUI43:FXB58 GEE43:GGX58 GOA43:GQT58 GXW43:HAP58 HHS43:HKL58 HRO43:HUH58 IBK43:IED58 ILG43:INZ58 IVC43:IXV58 JEY43:JHR58 JOU43:JRN58 JYQ43:KBJ58 KIM43:KLF58 KSI43:KVB58 LCE43:LEX58 LMA43:LOT58 LVW43:LYP58 MFS43:MIL58 MPO43:MSH58 MZK43:NCD58 NJG43:NLZ58 NTC43:NVV58 OCY43:OFR58 OMU43:OPN58 OWQ43:OZJ58 PGM43:PJF58 PQI43:PTB58 QAE43:QCX58 QKA43:QMT58 QTW43:QWP58 RDS43:RGL58 RNO43:RQH58 RXK43:SAD58 SHG43:SJZ58 SRC43:STV58 TAY43:TDR58 TKU43:TNN58 TUQ43:TXJ58 UEM43:UHF58 UOI43:URB58 UYE43:VAX58 VIA43:VKT58 VRW43:VUP58 WBS43:WEL58 WLO43:WOH58 WVK43:WYD58"/>
    <dataValidation type="whole" operator="equal" allowBlank="1" showInputMessage="1" showErrorMessage="1" errorTitle="El documento es normal" error="Valor no valido" prompt="El documento es ordinario cuando la aprobación se realizó a más tardar el día 15 de diciembre, capturar 1 si se requiere seleccionar esta opción." sqref="BJ13:BJ14">
      <formula1>1</formula1>
    </dataValidation>
    <dataValidation type="whole" operator="equal" allowBlank="1" showInputMessage="1" showErrorMessage="1" errorTitle="El documento es normal" error="Valor no valido" prompt="Es extemporáneo cuando la aprobó es posterior al día 15 de diciembre (observar lo dispuesto en el Art. 79 segundo párrafo de la fracción I de la LGAPMEJ, capturar 1 si se requiere seleccionar esta opción." sqref="BJ15">
      <formula1>1</formula1>
    </dataValidation>
    <dataValidation type="whole" allowBlank="1" showInputMessage="1" showErrorMessage="1" errorTitle="Número de programas" error="El dato que intenta ingresar no corresponde a un número o este excede los cuatro digitos permitidos para el campo." prompt="Ingresar el número de documentos que se presentan en la etapa de Planeación, (Aclaración: No corresponde al número de hojas)." sqref="D67:F69">
      <formula1>1</formula1>
      <formula2>9999</formula2>
    </dataValidation>
    <dataValidation type="whole" allowBlank="1" showInputMessage="1" showErrorMessage="1" errorTitle="Número de programas" error="El dato que intenta ingresar no corresponde a un número o este excede los cuatro digitos permitidos para el campo." prompt="Ingresar el número de documentos que se presentan en la etapa de Programación (Aclaración: No corresponde al número de hojas)." sqref="AB67:AD69">
      <formula1>1</formula1>
      <formula2>9999</formula2>
    </dataValidation>
    <dataValidation type="whole" operator="equal" allowBlank="1" showInputMessage="1" showErrorMessage="1" errorTitle="El documento es normal" error="Valor no valido" prompt="En el caso que se anexa documento(s) en el presupuesto que hacen referencia a la etapa de Planeación, capturar 1 en el recuadro." sqref="D65">
      <formula1>1</formula1>
    </dataValidation>
    <dataValidation type="whole" operator="equal" allowBlank="1" showInputMessage="1" showErrorMessage="1" errorTitle="El documento es normal" error="Valor no valido" prompt="En el caso que se anexa documento(s) en el presupuesto que hacen referencia a la etapa de Programación, capturar 1 en el recuadro." sqref="AB65">
      <formula1>1</formula1>
    </dataValidation>
    <dataValidation type="whole" allowBlank="1" showInputMessage="1" showErrorMessage="1" errorTitle="Número de oficialía de partes" error="El dato que intenta ingresar no corresponde a un número o este excede los cuatro dígitos permitidos para el campo." prompt="Para uso exclusivo de la Auditoría Superior." sqref="M13:Q15">
      <formula1>1</formula1>
      <formula2>9999</formula2>
    </dataValidation>
    <dataValidation type="date" operator="greaterThan" allowBlank="1" showInputMessage="1" showErrorMessage="1" errorTitle="Fecha de oficialía de partes" error="El dato ingresado no corresponde a una fecha." prompt="Para uso exclusivo de la Auditoría Superior." sqref="M17:T17">
      <formula1>39083</formula1>
    </dataValidation>
    <dataValidation type="whole" operator="equal" allowBlank="1" showInputMessage="1" showErrorMessage="1" errorTitle="El documento es normal" error="Valor no valido" prompt="No se anexo medio electrónico, capturar 1 si se requiere seleccionar esta opción." sqref="BT15">
      <formula1>1</formula1>
    </dataValidation>
    <dataValidation type="whole" operator="equal" allowBlank="1" showInputMessage="1" showErrorMessage="1" errorTitle="El documento es normal" error="Valor no valido" prompt="Es normal cuando corresponde al presupuesto aprobado, capturar 1 si se requiere seleccionar esta opción." sqref="AN11">
      <formula1>1</formula1>
    </dataValidation>
    <dataValidation type="whole" operator="equal" allowBlank="1" showInputMessage="1" showErrorMessage="1" errorTitle="El documento es normal" error="Valor no valido" prompt="Es complementaria cuando corresponde a un documento posterior al presupuesto inicial, capturar 1 si se requiere seleccionar esta opción." sqref="AN14">
      <formula1>1</formula1>
    </dataValidation>
    <dataValidation allowBlank="1" showInputMessage="1" showErrorMessage="1" prompt="Si selecciono la opción &quot;Complementaria&quot;, capturar en este recuadro el número consecutivo al que corresponde, ejemplo 01, 02, 03....." sqref="AS14:AU15"/>
    <dataValidation allowBlank="1" showInputMessage="1" showErrorMessage="1" prompt="Si selcciono la opción &quot;Complementaria&quot;, capturar el número de oficialía de partes al que es complemento el documento que se entrega." sqref="AP17:AU17"/>
    <dataValidation allowBlank="1" showInputMessage="1" showErrorMessage="1" prompt="Capturar el número del oficio asignado que corresponda al que se entrega, a falta del dato colocar &quot;s/n&quot;." sqref="F21:N21"/>
    <dataValidation type="date" operator="greaterThan" allowBlank="1" showInputMessage="1" showErrorMessage="1" errorTitle="Fecha del oficio del municipio" error="El dato ingresado no corresponde a una fecha" prompt="Ingresar la fecha del oficio." sqref="G23:N23">
      <formula1>39083</formula1>
    </dataValidation>
    <dataValidation type="whole" operator="equal" allowBlank="1" showInputMessage="1" showErrorMessage="1" errorTitle="El documento es normal" error="Valor no valido" prompt="El oficio está firmado por el titular de la entidad, capturar 1 si se requiere seleccionar esta opción." sqref="X25">
      <formula1>1</formula1>
    </dataValidation>
    <dataValidation type="whole" operator="equal" allowBlank="1" showInputMessage="1" showErrorMessage="1" errorTitle="El documento es normal" error="Valor no valido" prompt="El oficio del municipio está firmado por el responsable de las finanzas de la entidad, capturar 1 si se requiere seleccionar esta opción." sqref="X27">
      <formula1>1</formula1>
    </dataValidation>
    <dataValidation type="whole" operator="equal" allowBlank="1" showInputMessage="1" showErrorMessage="1" errorTitle="El documento es normal" error="Valor no valido" prompt="El oficio está firmado por otra persona distinta al titular o responsable de las finanzas de la entidad, capturar 1 si se requiere seleccionar esta opción." sqref="X31">
      <formula1>1</formula1>
    </dataValidation>
    <dataValidation allowBlank="1" showInputMessage="1" showErrorMessage="1" prompt="Capturar el número asignado del acta de la autoridad (Ayuntamiento, Patronato o Consejo)." sqref="AF21:AM21"/>
    <dataValidation type="date" operator="greaterThan" allowBlank="1" showInputMessage="1" showErrorMessage="1" errorTitle="Fecha del oficio del municipio" error="El dato ingresado no corresponde a una fecha" prompt="Ingresar la fecha del acta._x000a_(dd-mm-aaaa)" sqref="AF23:AM23">
      <formula1>39083</formula1>
    </dataValidation>
    <dataValidation type="whole" operator="equal" allowBlank="1" showInputMessage="1" showErrorMessage="1" errorTitle="El documento es normal" error="Valor no valido" prompt="El acuerdo remitido está firmado por el Secretario General o su equivalente, capturar 1 si se requiere seleccionar esta opción." sqref="BV23">
      <formula1>1</formula1>
    </dataValidation>
    <dataValidation type="whole" allowBlank="1" showInputMessage="1" showErrorMessage="1" errorTitle="No. de regidores asistente" error="El dato que intenta ingresar no corresponde a un número o este se encuentra fuera del paramentro del 1 al 30." prompt="Si en el acta de aprobación contiene el número de votos a favor, ingresarlo en este campo." sqref="AJ31:AL31">
      <formula1>0</formula1>
      <formula2>30</formula2>
    </dataValidation>
    <dataValidation type="whole" allowBlank="1" showInputMessage="1" showErrorMessage="1" errorTitle="No. de regidores asistente" error="El dato que intenta ingresar no corresponde a un número o este se encuentra fuera del paramentro del 1 al 30." prompt="Si en el acta de aprobación contiene el número de votos en contra, ingresarlo en este campo." sqref="AJ33:AL33">
      <formula1>0</formula1>
      <formula2>30</formula2>
    </dataValidation>
    <dataValidation type="whole" allowBlank="1" showInputMessage="1" showErrorMessage="1" errorTitle="No. de regidores asistente" error="El dato que intenta ingresar no corresponde a un número o este se encuentra fuera del paramentro del 1 al 30." prompt="Si en el acta de aprobación contiene el número de votos en abstención, ingresarlo en este campo." sqref="AJ35:AL35">
      <formula1>0</formula1>
      <formula2>30</formula2>
    </dataValidation>
    <dataValidation type="whole" operator="equal" allowBlank="1" showInputMessage="1" showErrorMessage="1" errorTitle="El documento es normal" error="Valor no valido" prompt="El acuerdo no menciona cantidad de votos y en su lugar dice por unanimidad, capturar 1 si se requiere seleccionar esta opción." sqref="AJ37">
      <formula1>1</formula1>
    </dataValidation>
    <dataValidation type="whole" operator="equal" allowBlank="1" showInputMessage="1" showErrorMessage="1" errorTitle="El documento es normal" error="Valor no valido" prompt="El acuerdo no menciona cantidad de votos y en su lugar dice por mayoria, capturar 1 si se requiere seleccionar esta opción." sqref="AJ39">
      <formula1>1</formula1>
    </dataValidation>
    <dataValidation type="whole" operator="equal" allowBlank="1" showInputMessage="1" showErrorMessage="1" errorTitle="El documento es normal" error="Valor no valido" prompt="En el Acta menciona solamente la aprobación, capturar 1 si se requiere seleccionar esta opción." sqref="BV33">
      <formula1>1</formula1>
    </dataValidation>
    <dataValidation type="whole" operator="equal" allowBlank="1" showInputMessage="1" showErrorMessage="1" errorTitle="El documento es normal" error="Valor no valido" prompt="En el acta menciona solamente el importe total aprobado para el presupuesto, capturar 1 si se requiere seleccionar esta opción." sqref="BV35">
      <formula1>1</formula1>
    </dataValidation>
    <dataValidation type="whole" operator="equal" allowBlank="1" showInputMessage="1" showErrorMessage="1" errorTitle="El documento es normal" error="Valor no valido" prompt="En el acta menciona solamente los importes aprobados para el presupuesto por Capítulos, capturar 1 si se requiere seleccionar esta opción." sqref="BV37">
      <formula1>1</formula1>
    </dataValidation>
    <dataValidation type="whole" operator="equal" allowBlank="1" showInputMessage="1" showErrorMessage="1" errorTitle="El documento es normal" error="Valor no valido" prompt="En el acta integra los formatos que describen total o parcialmente el presupuesto, capturar 1 si se requiere seleccionar esta opción." sqref="BV39">
      <formula1>1</formula1>
    </dataValidation>
    <dataValidation allowBlank="1" showInputMessage="1" showErrorMessage="1" prompt="Espacio que tiene como finalidad de resaltar o hacer mención de comentarios importantes dentro del presupuesto o de su analisis." sqref="C43:BV58"/>
    <dataValidation type="whole" operator="equal" allowBlank="1" showInputMessage="1" showErrorMessage="1" errorTitle="El documento es normal" error="Valor no valido" prompt="En los docuemtnos remitodos anexa éste formato, capturar 1 si se requiere seleccionar esta opción." sqref="AZ72">
      <formula1>1</formula1>
    </dataValidation>
    <dataValidation type="whole" allowBlank="1" showInputMessage="1" showErrorMessage="1" errorTitle="No. de regidores asistente" error="El dato que intenta ingresar no corresponde a un número o este se encuentra fuera del paramentro del 1 al 30." prompt="Si en el acta describe el número de representantes asistentes, ingresarlo en este campo." sqref="AV35:AX35">
      <formula1>0</formula1>
      <formula2>30</formula2>
    </dataValidation>
    <dataValidation type="whole" allowBlank="1" showInputMessage="1" showErrorMessage="1" errorTitle="No. de regidores asistente" error="El dato que intenta ingresar no corresponde a un número o este se encuentra fuera del paramentro del 1 al 30." prompt="Si en el acta contiene o se puede determinar el número de representantes ausentes registrarlos en este campo." sqref="AV37:AX37">
      <formula1>0</formula1>
      <formula2>30</formula2>
    </dataValidation>
    <dataValidation type="whole" operator="equal" allowBlank="1" showInputMessage="1" showErrorMessage="1" errorTitle="El documento es normal" error="Valor no valido" prompt="En los documentos remitodos anexa éste formato, capturar 1 si se requiere seleccionar esta opción." sqref="AZ65 AZ81 AZ78 AZ75 AZ71 AZ67">
      <formula1>1</formula1>
    </dataValidation>
    <dataValidation type="whole" operator="greaterThan" allowBlank="1" showInputMessage="1" showErrorMessage="1" sqref="BN2:BV2">
      <formula1>2000</formula1>
    </dataValidation>
    <dataValidation type="whole" operator="equal" allowBlank="1" showInputMessage="1" showErrorMessage="1" errorTitle="El documento es normal" error="Valor no valido" prompt="Es Modificación al Presupuesto cuando corresponde a ampliación, redución o transferencia al presupuesto aporbadol, capturar 1 si se requiere seleccionar esta opción." sqref="AN13">
      <formula1>1</formula1>
    </dataValidation>
    <dataValidation type="whole" operator="equal" allowBlank="1" showInputMessage="1" showErrorMessage="1" errorTitle="El documento es normal" error="Valor no valido" prompt="Es complementaria cuando corresponde a un documento posterior al presupuesto aprobado o modificacion, capturar 1 si se requiere seleccionar esta opción." sqref="AN15">
      <formula1>1</formula1>
    </dataValidation>
    <dataValidation allowBlank="1" showInputMessage="1" showErrorMessage="1" prompt="Si selecciono la opción &quot;Modificación al Presupuesto&quot;, capturar en este recuadro el número consecutivo al que corresponde, ejemplo 01, 02, 03....." sqref="AX13:AY13"/>
    <dataValidation type="whole" operator="equal" allowBlank="1" showInputMessage="1" showErrorMessage="1" errorTitle="El documento es normal" error="Valor no valido" prompt="El oficio del municipio está firmado por el secretario general de la entidad, capturar 1 si se requiere seleccionar esta opción." sqref="X29">
      <formula1>1</formula1>
    </dataValidation>
  </dataValidations>
  <pageMargins left="0.78740157480314965" right="0.78740157480314965" top="0.78740157480314965" bottom="0.78740157480314965" header="0" footer="0"/>
  <pageSetup scale="70" orientation="portrait" r:id="rId1"/>
  <drawing r:id="rId2"/>
  <extLst>
    <ext xmlns:x14="http://schemas.microsoft.com/office/spreadsheetml/2009/9/main" uri="{CCE6A557-97BC-4b89-ADB6-D9C93CAAB3DF}">
      <x14:dataValidations xmlns:xm="http://schemas.microsoft.com/office/excel/2006/main" count="1">
        <x14:dataValidation type="whole" operator="equal" allowBlank="1" showInputMessage="1" showErrorMessage="1" errorTitle="El documento es normal" error="Valor no valido" prompt="El Municipio en los docuemtnos remitodos anexa éste formato, capturar 1 si se requiere seleccionar esta opción.">
          <x14:formula1>
            <xm:f>1</xm:f>
          </x14:formula1>
          <xm:sqref>WXH982978 D65474 IZ65474 SV65474 ACR65474 AMN65474 AWJ65474 BGF65474 BQB65474 BZX65474 CJT65474 CTP65474 DDL65474 DNH65474 DXD65474 EGZ65474 EQV65474 FAR65474 FKN65474 FUJ65474 GEF65474 GOB65474 GXX65474 HHT65474 HRP65474 IBL65474 ILH65474 IVD65474 JEZ65474 JOV65474 JYR65474 KIN65474 KSJ65474 LCF65474 LMB65474 LVX65474 MFT65474 MPP65474 MZL65474 NJH65474 NTD65474 OCZ65474 OMV65474 OWR65474 PGN65474 PQJ65474 QAF65474 QKB65474 QTX65474 RDT65474 RNP65474 RXL65474 SHH65474 SRD65474 TAZ65474 TKV65474 TUR65474 UEN65474 UOJ65474 UYF65474 VIB65474 VRX65474 WBT65474 WLP65474 WVL65474 D131010 IZ131010 SV131010 ACR131010 AMN131010 AWJ131010 BGF131010 BQB131010 BZX131010 CJT131010 CTP131010 DDL131010 DNH131010 DXD131010 EGZ131010 EQV131010 FAR131010 FKN131010 FUJ131010 GEF131010 GOB131010 GXX131010 HHT131010 HRP131010 IBL131010 ILH131010 IVD131010 JEZ131010 JOV131010 JYR131010 KIN131010 KSJ131010 LCF131010 LMB131010 LVX131010 MFT131010 MPP131010 MZL131010 NJH131010 NTD131010 OCZ131010 OMV131010 OWR131010 PGN131010 PQJ131010 QAF131010 QKB131010 QTX131010 RDT131010 RNP131010 RXL131010 SHH131010 SRD131010 TAZ131010 TKV131010 TUR131010 UEN131010 UOJ131010 UYF131010 VIB131010 VRX131010 WBT131010 WLP131010 WVL131010 D196546 IZ196546 SV196546 ACR196546 AMN196546 AWJ196546 BGF196546 BQB196546 BZX196546 CJT196546 CTP196546 DDL196546 DNH196546 DXD196546 EGZ196546 EQV196546 FAR196546 FKN196546 FUJ196546 GEF196546 GOB196546 GXX196546 HHT196546 HRP196546 IBL196546 ILH196546 IVD196546 JEZ196546 JOV196546 JYR196546 KIN196546 KSJ196546 LCF196546 LMB196546 LVX196546 MFT196546 MPP196546 MZL196546 NJH196546 NTD196546 OCZ196546 OMV196546 OWR196546 PGN196546 PQJ196546 QAF196546 QKB196546 QTX196546 RDT196546 RNP196546 RXL196546 SHH196546 SRD196546 TAZ196546 TKV196546 TUR196546 UEN196546 UOJ196546 UYF196546 VIB196546 VRX196546 WBT196546 WLP196546 WVL196546 D262082 IZ262082 SV262082 ACR262082 AMN262082 AWJ262082 BGF262082 BQB262082 BZX262082 CJT262082 CTP262082 DDL262082 DNH262082 DXD262082 EGZ262082 EQV262082 FAR262082 FKN262082 FUJ262082 GEF262082 GOB262082 GXX262082 HHT262082 HRP262082 IBL262082 ILH262082 IVD262082 JEZ262082 JOV262082 JYR262082 KIN262082 KSJ262082 LCF262082 LMB262082 LVX262082 MFT262082 MPP262082 MZL262082 NJH262082 NTD262082 OCZ262082 OMV262082 OWR262082 PGN262082 PQJ262082 QAF262082 QKB262082 QTX262082 RDT262082 RNP262082 RXL262082 SHH262082 SRD262082 TAZ262082 TKV262082 TUR262082 UEN262082 UOJ262082 UYF262082 VIB262082 VRX262082 WBT262082 WLP262082 WVL262082 D327618 IZ327618 SV327618 ACR327618 AMN327618 AWJ327618 BGF327618 BQB327618 BZX327618 CJT327618 CTP327618 DDL327618 DNH327618 DXD327618 EGZ327618 EQV327618 FAR327618 FKN327618 FUJ327618 GEF327618 GOB327618 GXX327618 HHT327618 HRP327618 IBL327618 ILH327618 IVD327618 JEZ327618 JOV327618 JYR327618 KIN327618 KSJ327618 LCF327618 LMB327618 LVX327618 MFT327618 MPP327618 MZL327618 NJH327618 NTD327618 OCZ327618 OMV327618 OWR327618 PGN327618 PQJ327618 QAF327618 QKB327618 QTX327618 RDT327618 RNP327618 RXL327618 SHH327618 SRD327618 TAZ327618 TKV327618 TUR327618 UEN327618 UOJ327618 UYF327618 VIB327618 VRX327618 WBT327618 WLP327618 WVL327618 D393154 IZ393154 SV393154 ACR393154 AMN393154 AWJ393154 BGF393154 BQB393154 BZX393154 CJT393154 CTP393154 DDL393154 DNH393154 DXD393154 EGZ393154 EQV393154 FAR393154 FKN393154 FUJ393154 GEF393154 GOB393154 GXX393154 HHT393154 HRP393154 IBL393154 ILH393154 IVD393154 JEZ393154 JOV393154 JYR393154 KIN393154 KSJ393154 LCF393154 LMB393154 LVX393154 MFT393154 MPP393154 MZL393154 NJH393154 NTD393154 OCZ393154 OMV393154 OWR393154 PGN393154 PQJ393154 QAF393154 QKB393154 QTX393154 RDT393154 RNP393154 RXL393154 SHH393154 SRD393154 TAZ393154 TKV393154 TUR393154 UEN393154 UOJ393154 UYF393154 VIB393154 VRX393154 WBT393154 WLP393154 WVL393154 D458690 IZ458690 SV458690 ACR458690 AMN458690 AWJ458690 BGF458690 BQB458690 BZX458690 CJT458690 CTP458690 DDL458690 DNH458690 DXD458690 EGZ458690 EQV458690 FAR458690 FKN458690 FUJ458690 GEF458690 GOB458690 GXX458690 HHT458690 HRP458690 IBL458690 ILH458690 IVD458690 JEZ458690 JOV458690 JYR458690 KIN458690 KSJ458690 LCF458690 LMB458690 LVX458690 MFT458690 MPP458690 MZL458690 NJH458690 NTD458690 OCZ458690 OMV458690 OWR458690 PGN458690 PQJ458690 QAF458690 QKB458690 QTX458690 RDT458690 RNP458690 RXL458690 SHH458690 SRD458690 TAZ458690 TKV458690 TUR458690 UEN458690 UOJ458690 UYF458690 VIB458690 VRX458690 WBT458690 WLP458690 WVL458690 D524226 IZ524226 SV524226 ACR524226 AMN524226 AWJ524226 BGF524226 BQB524226 BZX524226 CJT524226 CTP524226 DDL524226 DNH524226 DXD524226 EGZ524226 EQV524226 FAR524226 FKN524226 FUJ524226 GEF524226 GOB524226 GXX524226 HHT524226 HRP524226 IBL524226 ILH524226 IVD524226 JEZ524226 JOV524226 JYR524226 KIN524226 KSJ524226 LCF524226 LMB524226 LVX524226 MFT524226 MPP524226 MZL524226 NJH524226 NTD524226 OCZ524226 OMV524226 OWR524226 PGN524226 PQJ524226 QAF524226 QKB524226 QTX524226 RDT524226 RNP524226 RXL524226 SHH524226 SRD524226 TAZ524226 TKV524226 TUR524226 UEN524226 UOJ524226 UYF524226 VIB524226 VRX524226 WBT524226 WLP524226 WVL524226 D589762 IZ589762 SV589762 ACR589762 AMN589762 AWJ589762 BGF589762 BQB589762 BZX589762 CJT589762 CTP589762 DDL589762 DNH589762 DXD589762 EGZ589762 EQV589762 FAR589762 FKN589762 FUJ589762 GEF589762 GOB589762 GXX589762 HHT589762 HRP589762 IBL589762 ILH589762 IVD589762 JEZ589762 JOV589762 JYR589762 KIN589762 KSJ589762 LCF589762 LMB589762 LVX589762 MFT589762 MPP589762 MZL589762 NJH589762 NTD589762 OCZ589762 OMV589762 OWR589762 PGN589762 PQJ589762 QAF589762 QKB589762 QTX589762 RDT589762 RNP589762 RXL589762 SHH589762 SRD589762 TAZ589762 TKV589762 TUR589762 UEN589762 UOJ589762 UYF589762 VIB589762 VRX589762 WBT589762 WLP589762 WVL589762 D655298 IZ655298 SV655298 ACR655298 AMN655298 AWJ655298 BGF655298 BQB655298 BZX655298 CJT655298 CTP655298 DDL655298 DNH655298 DXD655298 EGZ655298 EQV655298 FAR655298 FKN655298 FUJ655298 GEF655298 GOB655298 GXX655298 HHT655298 HRP655298 IBL655298 ILH655298 IVD655298 JEZ655298 JOV655298 JYR655298 KIN655298 KSJ655298 LCF655298 LMB655298 LVX655298 MFT655298 MPP655298 MZL655298 NJH655298 NTD655298 OCZ655298 OMV655298 OWR655298 PGN655298 PQJ655298 QAF655298 QKB655298 QTX655298 RDT655298 RNP655298 RXL655298 SHH655298 SRD655298 TAZ655298 TKV655298 TUR655298 UEN655298 UOJ655298 UYF655298 VIB655298 VRX655298 WBT655298 WLP655298 WVL655298 D720834 IZ720834 SV720834 ACR720834 AMN720834 AWJ720834 BGF720834 BQB720834 BZX720834 CJT720834 CTP720834 DDL720834 DNH720834 DXD720834 EGZ720834 EQV720834 FAR720834 FKN720834 FUJ720834 GEF720834 GOB720834 GXX720834 HHT720834 HRP720834 IBL720834 ILH720834 IVD720834 JEZ720834 JOV720834 JYR720834 KIN720834 KSJ720834 LCF720834 LMB720834 LVX720834 MFT720834 MPP720834 MZL720834 NJH720834 NTD720834 OCZ720834 OMV720834 OWR720834 PGN720834 PQJ720834 QAF720834 QKB720834 QTX720834 RDT720834 RNP720834 RXL720834 SHH720834 SRD720834 TAZ720834 TKV720834 TUR720834 UEN720834 UOJ720834 UYF720834 VIB720834 VRX720834 WBT720834 WLP720834 WVL720834 D786370 IZ786370 SV786370 ACR786370 AMN786370 AWJ786370 BGF786370 BQB786370 BZX786370 CJT786370 CTP786370 DDL786370 DNH786370 DXD786370 EGZ786370 EQV786370 FAR786370 FKN786370 FUJ786370 GEF786370 GOB786370 GXX786370 HHT786370 HRP786370 IBL786370 ILH786370 IVD786370 JEZ786370 JOV786370 JYR786370 KIN786370 KSJ786370 LCF786370 LMB786370 LVX786370 MFT786370 MPP786370 MZL786370 NJH786370 NTD786370 OCZ786370 OMV786370 OWR786370 PGN786370 PQJ786370 QAF786370 QKB786370 QTX786370 RDT786370 RNP786370 RXL786370 SHH786370 SRD786370 TAZ786370 TKV786370 TUR786370 UEN786370 UOJ786370 UYF786370 VIB786370 VRX786370 WBT786370 WLP786370 WVL786370 D851906 IZ851906 SV851906 ACR851906 AMN851906 AWJ851906 BGF851906 BQB851906 BZX851906 CJT851906 CTP851906 DDL851906 DNH851906 DXD851906 EGZ851906 EQV851906 FAR851906 FKN851906 FUJ851906 GEF851906 GOB851906 GXX851906 HHT851906 HRP851906 IBL851906 ILH851906 IVD851906 JEZ851906 JOV851906 JYR851906 KIN851906 KSJ851906 LCF851906 LMB851906 LVX851906 MFT851906 MPP851906 MZL851906 NJH851906 NTD851906 OCZ851906 OMV851906 OWR851906 PGN851906 PQJ851906 QAF851906 QKB851906 QTX851906 RDT851906 RNP851906 RXL851906 SHH851906 SRD851906 TAZ851906 TKV851906 TUR851906 UEN851906 UOJ851906 UYF851906 VIB851906 VRX851906 WBT851906 WLP851906 WVL851906 D917442 IZ917442 SV917442 ACR917442 AMN917442 AWJ917442 BGF917442 BQB917442 BZX917442 CJT917442 CTP917442 DDL917442 DNH917442 DXD917442 EGZ917442 EQV917442 FAR917442 FKN917442 FUJ917442 GEF917442 GOB917442 GXX917442 HHT917442 HRP917442 IBL917442 ILH917442 IVD917442 JEZ917442 JOV917442 JYR917442 KIN917442 KSJ917442 LCF917442 LMB917442 LVX917442 MFT917442 MPP917442 MZL917442 NJH917442 NTD917442 OCZ917442 OMV917442 OWR917442 PGN917442 PQJ917442 QAF917442 QKB917442 QTX917442 RDT917442 RNP917442 RXL917442 SHH917442 SRD917442 TAZ917442 TKV917442 TUR917442 UEN917442 UOJ917442 UYF917442 VIB917442 VRX917442 WBT917442 WLP917442 WVL917442 D982978 IZ982978 SV982978 ACR982978 AMN982978 AWJ982978 BGF982978 BQB982978 BZX982978 CJT982978 CTP982978 DDL982978 DNH982978 DXD982978 EGZ982978 EQV982978 FAR982978 FKN982978 FUJ982978 GEF982978 GOB982978 GXX982978 HHT982978 HRP982978 IBL982978 ILH982978 IVD982978 JEZ982978 JOV982978 JYR982978 KIN982978 KSJ982978 LCF982978 LMB982978 LVX982978 MFT982978 MPP982978 MZL982978 NJH982978 NTD982978 OCZ982978 OMV982978 OWR982978 PGN982978 PQJ982978 QAF982978 QKB982978 QTX982978 RDT982978 RNP982978 RXL982978 SHH982978 SRD982978 TAZ982978 TKV982978 TUR982978 UEN982978 UOJ982978 UYF982978 VIB982978 VRX982978 WBT982978 WLP982978 WVL982978 AZ65486 KV65486 UR65486 AEN65486 AOJ65486 AYF65486 BIB65486 BRX65486 CBT65486 CLP65486 CVL65486 DFH65486 DPD65486 DYZ65486 EIV65486 ESR65486 FCN65486 FMJ65486 FWF65486 GGB65486 GPX65486 GZT65486 HJP65486 HTL65486 IDH65486 IND65486 IWZ65486 JGV65486 JQR65486 KAN65486 KKJ65486 KUF65486 LEB65486 LNX65486 LXT65486 MHP65486 MRL65486 NBH65486 NLD65486 NUZ65486 OEV65486 OOR65486 OYN65486 PIJ65486 PSF65486 QCB65486 QLX65486 QVT65486 RFP65486 RPL65486 RZH65486 SJD65486 SSZ65486 TCV65486 TMR65486 TWN65486 UGJ65486 UQF65486 VAB65486 VJX65486 VTT65486 WDP65486 WNL65486 WXH65486 AZ131022 KV131022 UR131022 AEN131022 AOJ131022 AYF131022 BIB131022 BRX131022 CBT131022 CLP131022 CVL131022 DFH131022 DPD131022 DYZ131022 EIV131022 ESR131022 FCN131022 FMJ131022 FWF131022 GGB131022 GPX131022 GZT131022 HJP131022 HTL131022 IDH131022 IND131022 IWZ131022 JGV131022 JQR131022 KAN131022 KKJ131022 KUF131022 LEB131022 LNX131022 LXT131022 MHP131022 MRL131022 NBH131022 NLD131022 NUZ131022 OEV131022 OOR131022 OYN131022 PIJ131022 PSF131022 QCB131022 QLX131022 QVT131022 RFP131022 RPL131022 RZH131022 SJD131022 SSZ131022 TCV131022 TMR131022 TWN131022 UGJ131022 UQF131022 VAB131022 VJX131022 VTT131022 WDP131022 WNL131022 WXH131022 AZ196558 KV196558 UR196558 AEN196558 AOJ196558 AYF196558 BIB196558 BRX196558 CBT196558 CLP196558 CVL196558 DFH196558 DPD196558 DYZ196558 EIV196558 ESR196558 FCN196558 FMJ196558 FWF196558 GGB196558 GPX196558 GZT196558 HJP196558 HTL196558 IDH196558 IND196558 IWZ196558 JGV196558 JQR196558 KAN196558 KKJ196558 KUF196558 LEB196558 LNX196558 LXT196558 MHP196558 MRL196558 NBH196558 NLD196558 NUZ196558 OEV196558 OOR196558 OYN196558 PIJ196558 PSF196558 QCB196558 QLX196558 QVT196558 RFP196558 RPL196558 RZH196558 SJD196558 SSZ196558 TCV196558 TMR196558 TWN196558 UGJ196558 UQF196558 VAB196558 VJX196558 VTT196558 WDP196558 WNL196558 WXH196558 AZ262094 KV262094 UR262094 AEN262094 AOJ262094 AYF262094 BIB262094 BRX262094 CBT262094 CLP262094 CVL262094 DFH262094 DPD262094 DYZ262094 EIV262094 ESR262094 FCN262094 FMJ262094 FWF262094 GGB262094 GPX262094 GZT262094 HJP262094 HTL262094 IDH262094 IND262094 IWZ262094 JGV262094 JQR262094 KAN262094 KKJ262094 KUF262094 LEB262094 LNX262094 LXT262094 MHP262094 MRL262094 NBH262094 NLD262094 NUZ262094 OEV262094 OOR262094 OYN262094 PIJ262094 PSF262094 QCB262094 QLX262094 QVT262094 RFP262094 RPL262094 RZH262094 SJD262094 SSZ262094 TCV262094 TMR262094 TWN262094 UGJ262094 UQF262094 VAB262094 VJX262094 VTT262094 WDP262094 WNL262094 WXH262094 AZ327630 KV327630 UR327630 AEN327630 AOJ327630 AYF327630 BIB327630 BRX327630 CBT327630 CLP327630 CVL327630 DFH327630 DPD327630 DYZ327630 EIV327630 ESR327630 FCN327630 FMJ327630 FWF327630 GGB327630 GPX327630 GZT327630 HJP327630 HTL327630 IDH327630 IND327630 IWZ327630 JGV327630 JQR327630 KAN327630 KKJ327630 KUF327630 LEB327630 LNX327630 LXT327630 MHP327630 MRL327630 NBH327630 NLD327630 NUZ327630 OEV327630 OOR327630 OYN327630 PIJ327630 PSF327630 QCB327630 QLX327630 QVT327630 RFP327630 RPL327630 RZH327630 SJD327630 SSZ327630 TCV327630 TMR327630 TWN327630 UGJ327630 UQF327630 VAB327630 VJX327630 VTT327630 WDP327630 WNL327630 WXH327630 AZ393166 KV393166 UR393166 AEN393166 AOJ393166 AYF393166 BIB393166 BRX393166 CBT393166 CLP393166 CVL393166 DFH393166 DPD393166 DYZ393166 EIV393166 ESR393166 FCN393166 FMJ393166 FWF393166 GGB393166 GPX393166 GZT393166 HJP393166 HTL393166 IDH393166 IND393166 IWZ393166 JGV393166 JQR393166 KAN393166 KKJ393166 KUF393166 LEB393166 LNX393166 LXT393166 MHP393166 MRL393166 NBH393166 NLD393166 NUZ393166 OEV393166 OOR393166 OYN393166 PIJ393166 PSF393166 QCB393166 QLX393166 QVT393166 RFP393166 RPL393166 RZH393166 SJD393166 SSZ393166 TCV393166 TMR393166 TWN393166 UGJ393166 UQF393166 VAB393166 VJX393166 VTT393166 WDP393166 WNL393166 WXH393166 AZ458702 KV458702 UR458702 AEN458702 AOJ458702 AYF458702 BIB458702 BRX458702 CBT458702 CLP458702 CVL458702 DFH458702 DPD458702 DYZ458702 EIV458702 ESR458702 FCN458702 FMJ458702 FWF458702 GGB458702 GPX458702 GZT458702 HJP458702 HTL458702 IDH458702 IND458702 IWZ458702 JGV458702 JQR458702 KAN458702 KKJ458702 KUF458702 LEB458702 LNX458702 LXT458702 MHP458702 MRL458702 NBH458702 NLD458702 NUZ458702 OEV458702 OOR458702 OYN458702 PIJ458702 PSF458702 QCB458702 QLX458702 QVT458702 RFP458702 RPL458702 RZH458702 SJD458702 SSZ458702 TCV458702 TMR458702 TWN458702 UGJ458702 UQF458702 VAB458702 VJX458702 VTT458702 WDP458702 WNL458702 WXH458702 AZ524238 KV524238 UR524238 AEN524238 AOJ524238 AYF524238 BIB524238 BRX524238 CBT524238 CLP524238 CVL524238 DFH524238 DPD524238 DYZ524238 EIV524238 ESR524238 FCN524238 FMJ524238 FWF524238 GGB524238 GPX524238 GZT524238 HJP524238 HTL524238 IDH524238 IND524238 IWZ524238 JGV524238 JQR524238 KAN524238 KKJ524238 KUF524238 LEB524238 LNX524238 LXT524238 MHP524238 MRL524238 NBH524238 NLD524238 NUZ524238 OEV524238 OOR524238 OYN524238 PIJ524238 PSF524238 QCB524238 QLX524238 QVT524238 RFP524238 RPL524238 RZH524238 SJD524238 SSZ524238 TCV524238 TMR524238 TWN524238 UGJ524238 UQF524238 VAB524238 VJX524238 VTT524238 WDP524238 WNL524238 WXH524238 AZ589774 KV589774 UR589774 AEN589774 AOJ589774 AYF589774 BIB589774 BRX589774 CBT589774 CLP589774 CVL589774 DFH589774 DPD589774 DYZ589774 EIV589774 ESR589774 FCN589774 FMJ589774 FWF589774 GGB589774 GPX589774 GZT589774 HJP589774 HTL589774 IDH589774 IND589774 IWZ589774 JGV589774 JQR589774 KAN589774 KKJ589774 KUF589774 LEB589774 LNX589774 LXT589774 MHP589774 MRL589774 NBH589774 NLD589774 NUZ589774 OEV589774 OOR589774 OYN589774 PIJ589774 PSF589774 QCB589774 QLX589774 QVT589774 RFP589774 RPL589774 RZH589774 SJD589774 SSZ589774 TCV589774 TMR589774 TWN589774 UGJ589774 UQF589774 VAB589774 VJX589774 VTT589774 WDP589774 WNL589774 WXH589774 AZ655310 KV655310 UR655310 AEN655310 AOJ655310 AYF655310 BIB655310 BRX655310 CBT655310 CLP655310 CVL655310 DFH655310 DPD655310 DYZ655310 EIV655310 ESR655310 FCN655310 FMJ655310 FWF655310 GGB655310 GPX655310 GZT655310 HJP655310 HTL655310 IDH655310 IND655310 IWZ655310 JGV655310 JQR655310 KAN655310 KKJ655310 KUF655310 LEB655310 LNX655310 LXT655310 MHP655310 MRL655310 NBH655310 NLD655310 NUZ655310 OEV655310 OOR655310 OYN655310 PIJ655310 PSF655310 QCB655310 QLX655310 QVT655310 RFP655310 RPL655310 RZH655310 SJD655310 SSZ655310 TCV655310 TMR655310 TWN655310 UGJ655310 UQF655310 VAB655310 VJX655310 VTT655310 WDP655310 WNL655310 WXH655310 AZ720846 KV720846 UR720846 AEN720846 AOJ720846 AYF720846 BIB720846 BRX720846 CBT720846 CLP720846 CVL720846 DFH720846 DPD720846 DYZ720846 EIV720846 ESR720846 FCN720846 FMJ720846 FWF720846 GGB720846 GPX720846 GZT720846 HJP720846 HTL720846 IDH720846 IND720846 IWZ720846 JGV720846 JQR720846 KAN720846 KKJ720846 KUF720846 LEB720846 LNX720846 LXT720846 MHP720846 MRL720846 NBH720846 NLD720846 NUZ720846 OEV720846 OOR720846 OYN720846 PIJ720846 PSF720846 QCB720846 QLX720846 QVT720846 RFP720846 RPL720846 RZH720846 SJD720846 SSZ720846 TCV720846 TMR720846 TWN720846 UGJ720846 UQF720846 VAB720846 VJX720846 VTT720846 WDP720846 WNL720846 WXH720846 AZ786382 KV786382 UR786382 AEN786382 AOJ786382 AYF786382 BIB786382 BRX786382 CBT786382 CLP786382 CVL786382 DFH786382 DPD786382 DYZ786382 EIV786382 ESR786382 FCN786382 FMJ786382 FWF786382 GGB786382 GPX786382 GZT786382 HJP786382 HTL786382 IDH786382 IND786382 IWZ786382 JGV786382 JQR786382 KAN786382 KKJ786382 KUF786382 LEB786382 LNX786382 LXT786382 MHP786382 MRL786382 NBH786382 NLD786382 NUZ786382 OEV786382 OOR786382 OYN786382 PIJ786382 PSF786382 QCB786382 QLX786382 QVT786382 RFP786382 RPL786382 RZH786382 SJD786382 SSZ786382 TCV786382 TMR786382 TWN786382 UGJ786382 UQF786382 VAB786382 VJX786382 VTT786382 WDP786382 WNL786382 WXH786382 AZ851918 KV851918 UR851918 AEN851918 AOJ851918 AYF851918 BIB851918 BRX851918 CBT851918 CLP851918 CVL851918 DFH851918 DPD851918 DYZ851918 EIV851918 ESR851918 FCN851918 FMJ851918 FWF851918 GGB851918 GPX851918 GZT851918 HJP851918 HTL851918 IDH851918 IND851918 IWZ851918 JGV851918 JQR851918 KAN851918 KKJ851918 KUF851918 LEB851918 LNX851918 LXT851918 MHP851918 MRL851918 NBH851918 NLD851918 NUZ851918 OEV851918 OOR851918 OYN851918 PIJ851918 PSF851918 QCB851918 QLX851918 QVT851918 RFP851918 RPL851918 RZH851918 SJD851918 SSZ851918 TCV851918 TMR851918 TWN851918 UGJ851918 UQF851918 VAB851918 VJX851918 VTT851918 WDP851918 WNL851918 WXH851918 AZ917454 KV917454 UR917454 AEN917454 AOJ917454 AYF917454 BIB917454 BRX917454 CBT917454 CLP917454 CVL917454 DFH917454 DPD917454 DYZ917454 EIV917454 ESR917454 FCN917454 FMJ917454 FWF917454 GGB917454 GPX917454 GZT917454 HJP917454 HTL917454 IDH917454 IND917454 IWZ917454 JGV917454 JQR917454 KAN917454 KKJ917454 KUF917454 LEB917454 LNX917454 LXT917454 MHP917454 MRL917454 NBH917454 NLD917454 NUZ917454 OEV917454 OOR917454 OYN917454 PIJ917454 PSF917454 QCB917454 QLX917454 QVT917454 RFP917454 RPL917454 RZH917454 SJD917454 SSZ917454 TCV917454 TMR917454 TWN917454 UGJ917454 UQF917454 VAB917454 VJX917454 VTT917454 WDP917454 WNL917454 WXH917454 AZ982990 KV982990 UR982990 AEN982990 AOJ982990 AYF982990 BIB982990 BRX982990 CBT982990 CLP982990 CVL982990 DFH982990 DPD982990 DYZ982990 EIV982990 ESR982990 FCN982990 FMJ982990 FWF982990 GGB982990 GPX982990 GZT982990 HJP982990 HTL982990 IDH982990 IND982990 IWZ982990 JGV982990 JQR982990 KAN982990 KKJ982990 KUF982990 LEB982990 LNX982990 LXT982990 MHP982990 MRL982990 NBH982990 NLD982990 NUZ982990 OEV982990 OOR982990 OYN982990 PIJ982990 PSF982990 QCB982990 QLX982990 QVT982990 RFP982990 RPL982990 RZH982990 SJD982990 SSZ982990 TCV982990 TMR982990 TWN982990 UGJ982990 UQF982990 VAB982990 VJX982990 VTT982990 WDP982990 WNL982990 WXH982990 WNL982978 D65480 IZ65480 SV65480 ACR65480 AMN65480 AWJ65480 BGF65480 BQB65480 BZX65480 CJT65480 CTP65480 DDL65480 DNH65480 DXD65480 EGZ65480 EQV65480 FAR65480 FKN65480 FUJ65480 GEF65480 GOB65480 GXX65480 HHT65480 HRP65480 IBL65480 ILH65480 IVD65480 JEZ65480 JOV65480 JYR65480 KIN65480 KSJ65480 LCF65480 LMB65480 LVX65480 MFT65480 MPP65480 MZL65480 NJH65480 NTD65480 OCZ65480 OMV65480 OWR65480 PGN65480 PQJ65480 QAF65480 QKB65480 QTX65480 RDT65480 RNP65480 RXL65480 SHH65480 SRD65480 TAZ65480 TKV65480 TUR65480 UEN65480 UOJ65480 UYF65480 VIB65480 VRX65480 WBT65480 WLP65480 WVL65480 D131016 IZ131016 SV131016 ACR131016 AMN131016 AWJ131016 BGF131016 BQB131016 BZX131016 CJT131016 CTP131016 DDL131016 DNH131016 DXD131016 EGZ131016 EQV131016 FAR131016 FKN131016 FUJ131016 GEF131016 GOB131016 GXX131016 HHT131016 HRP131016 IBL131016 ILH131016 IVD131016 JEZ131016 JOV131016 JYR131016 KIN131016 KSJ131016 LCF131016 LMB131016 LVX131016 MFT131016 MPP131016 MZL131016 NJH131016 NTD131016 OCZ131016 OMV131016 OWR131016 PGN131016 PQJ131016 QAF131016 QKB131016 QTX131016 RDT131016 RNP131016 RXL131016 SHH131016 SRD131016 TAZ131016 TKV131016 TUR131016 UEN131016 UOJ131016 UYF131016 VIB131016 VRX131016 WBT131016 WLP131016 WVL131016 D196552 IZ196552 SV196552 ACR196552 AMN196552 AWJ196552 BGF196552 BQB196552 BZX196552 CJT196552 CTP196552 DDL196552 DNH196552 DXD196552 EGZ196552 EQV196552 FAR196552 FKN196552 FUJ196552 GEF196552 GOB196552 GXX196552 HHT196552 HRP196552 IBL196552 ILH196552 IVD196552 JEZ196552 JOV196552 JYR196552 KIN196552 KSJ196552 LCF196552 LMB196552 LVX196552 MFT196552 MPP196552 MZL196552 NJH196552 NTD196552 OCZ196552 OMV196552 OWR196552 PGN196552 PQJ196552 QAF196552 QKB196552 QTX196552 RDT196552 RNP196552 RXL196552 SHH196552 SRD196552 TAZ196552 TKV196552 TUR196552 UEN196552 UOJ196552 UYF196552 VIB196552 VRX196552 WBT196552 WLP196552 WVL196552 D262088 IZ262088 SV262088 ACR262088 AMN262088 AWJ262088 BGF262088 BQB262088 BZX262088 CJT262088 CTP262088 DDL262088 DNH262088 DXD262088 EGZ262088 EQV262088 FAR262088 FKN262088 FUJ262088 GEF262088 GOB262088 GXX262088 HHT262088 HRP262088 IBL262088 ILH262088 IVD262088 JEZ262088 JOV262088 JYR262088 KIN262088 KSJ262088 LCF262088 LMB262088 LVX262088 MFT262088 MPP262088 MZL262088 NJH262088 NTD262088 OCZ262088 OMV262088 OWR262088 PGN262088 PQJ262088 QAF262088 QKB262088 QTX262088 RDT262088 RNP262088 RXL262088 SHH262088 SRD262088 TAZ262088 TKV262088 TUR262088 UEN262088 UOJ262088 UYF262088 VIB262088 VRX262088 WBT262088 WLP262088 WVL262088 D327624 IZ327624 SV327624 ACR327624 AMN327624 AWJ327624 BGF327624 BQB327624 BZX327624 CJT327624 CTP327624 DDL327624 DNH327624 DXD327624 EGZ327624 EQV327624 FAR327624 FKN327624 FUJ327624 GEF327624 GOB327624 GXX327624 HHT327624 HRP327624 IBL327624 ILH327624 IVD327624 JEZ327624 JOV327624 JYR327624 KIN327624 KSJ327624 LCF327624 LMB327624 LVX327624 MFT327624 MPP327624 MZL327624 NJH327624 NTD327624 OCZ327624 OMV327624 OWR327624 PGN327624 PQJ327624 QAF327624 QKB327624 QTX327624 RDT327624 RNP327624 RXL327624 SHH327624 SRD327624 TAZ327624 TKV327624 TUR327624 UEN327624 UOJ327624 UYF327624 VIB327624 VRX327624 WBT327624 WLP327624 WVL327624 D393160 IZ393160 SV393160 ACR393160 AMN393160 AWJ393160 BGF393160 BQB393160 BZX393160 CJT393160 CTP393160 DDL393160 DNH393160 DXD393160 EGZ393160 EQV393160 FAR393160 FKN393160 FUJ393160 GEF393160 GOB393160 GXX393160 HHT393160 HRP393160 IBL393160 ILH393160 IVD393160 JEZ393160 JOV393160 JYR393160 KIN393160 KSJ393160 LCF393160 LMB393160 LVX393160 MFT393160 MPP393160 MZL393160 NJH393160 NTD393160 OCZ393160 OMV393160 OWR393160 PGN393160 PQJ393160 QAF393160 QKB393160 QTX393160 RDT393160 RNP393160 RXL393160 SHH393160 SRD393160 TAZ393160 TKV393160 TUR393160 UEN393160 UOJ393160 UYF393160 VIB393160 VRX393160 WBT393160 WLP393160 WVL393160 D458696 IZ458696 SV458696 ACR458696 AMN458696 AWJ458696 BGF458696 BQB458696 BZX458696 CJT458696 CTP458696 DDL458696 DNH458696 DXD458696 EGZ458696 EQV458696 FAR458696 FKN458696 FUJ458696 GEF458696 GOB458696 GXX458696 HHT458696 HRP458696 IBL458696 ILH458696 IVD458696 JEZ458696 JOV458696 JYR458696 KIN458696 KSJ458696 LCF458696 LMB458696 LVX458696 MFT458696 MPP458696 MZL458696 NJH458696 NTD458696 OCZ458696 OMV458696 OWR458696 PGN458696 PQJ458696 QAF458696 QKB458696 QTX458696 RDT458696 RNP458696 RXL458696 SHH458696 SRD458696 TAZ458696 TKV458696 TUR458696 UEN458696 UOJ458696 UYF458696 VIB458696 VRX458696 WBT458696 WLP458696 WVL458696 D524232 IZ524232 SV524232 ACR524232 AMN524232 AWJ524232 BGF524232 BQB524232 BZX524232 CJT524232 CTP524232 DDL524232 DNH524232 DXD524232 EGZ524232 EQV524232 FAR524232 FKN524232 FUJ524232 GEF524232 GOB524232 GXX524232 HHT524232 HRP524232 IBL524232 ILH524232 IVD524232 JEZ524232 JOV524232 JYR524232 KIN524232 KSJ524232 LCF524232 LMB524232 LVX524232 MFT524232 MPP524232 MZL524232 NJH524232 NTD524232 OCZ524232 OMV524232 OWR524232 PGN524232 PQJ524232 QAF524232 QKB524232 QTX524232 RDT524232 RNP524232 RXL524232 SHH524232 SRD524232 TAZ524232 TKV524232 TUR524232 UEN524232 UOJ524232 UYF524232 VIB524232 VRX524232 WBT524232 WLP524232 WVL524232 D589768 IZ589768 SV589768 ACR589768 AMN589768 AWJ589768 BGF589768 BQB589768 BZX589768 CJT589768 CTP589768 DDL589768 DNH589768 DXD589768 EGZ589768 EQV589768 FAR589768 FKN589768 FUJ589768 GEF589768 GOB589768 GXX589768 HHT589768 HRP589768 IBL589768 ILH589768 IVD589768 JEZ589768 JOV589768 JYR589768 KIN589768 KSJ589768 LCF589768 LMB589768 LVX589768 MFT589768 MPP589768 MZL589768 NJH589768 NTD589768 OCZ589768 OMV589768 OWR589768 PGN589768 PQJ589768 QAF589768 QKB589768 QTX589768 RDT589768 RNP589768 RXL589768 SHH589768 SRD589768 TAZ589768 TKV589768 TUR589768 UEN589768 UOJ589768 UYF589768 VIB589768 VRX589768 WBT589768 WLP589768 WVL589768 D655304 IZ655304 SV655304 ACR655304 AMN655304 AWJ655304 BGF655304 BQB655304 BZX655304 CJT655304 CTP655304 DDL655304 DNH655304 DXD655304 EGZ655304 EQV655304 FAR655304 FKN655304 FUJ655304 GEF655304 GOB655304 GXX655304 HHT655304 HRP655304 IBL655304 ILH655304 IVD655304 JEZ655304 JOV655304 JYR655304 KIN655304 KSJ655304 LCF655304 LMB655304 LVX655304 MFT655304 MPP655304 MZL655304 NJH655304 NTD655304 OCZ655304 OMV655304 OWR655304 PGN655304 PQJ655304 QAF655304 QKB655304 QTX655304 RDT655304 RNP655304 RXL655304 SHH655304 SRD655304 TAZ655304 TKV655304 TUR655304 UEN655304 UOJ655304 UYF655304 VIB655304 VRX655304 WBT655304 WLP655304 WVL655304 D720840 IZ720840 SV720840 ACR720840 AMN720840 AWJ720840 BGF720840 BQB720840 BZX720840 CJT720840 CTP720840 DDL720840 DNH720840 DXD720840 EGZ720840 EQV720840 FAR720840 FKN720840 FUJ720840 GEF720840 GOB720840 GXX720840 HHT720840 HRP720840 IBL720840 ILH720840 IVD720840 JEZ720840 JOV720840 JYR720840 KIN720840 KSJ720840 LCF720840 LMB720840 LVX720840 MFT720840 MPP720840 MZL720840 NJH720840 NTD720840 OCZ720840 OMV720840 OWR720840 PGN720840 PQJ720840 QAF720840 QKB720840 QTX720840 RDT720840 RNP720840 RXL720840 SHH720840 SRD720840 TAZ720840 TKV720840 TUR720840 UEN720840 UOJ720840 UYF720840 VIB720840 VRX720840 WBT720840 WLP720840 WVL720840 D786376 IZ786376 SV786376 ACR786376 AMN786376 AWJ786376 BGF786376 BQB786376 BZX786376 CJT786376 CTP786376 DDL786376 DNH786376 DXD786376 EGZ786376 EQV786376 FAR786376 FKN786376 FUJ786376 GEF786376 GOB786376 GXX786376 HHT786376 HRP786376 IBL786376 ILH786376 IVD786376 JEZ786376 JOV786376 JYR786376 KIN786376 KSJ786376 LCF786376 LMB786376 LVX786376 MFT786376 MPP786376 MZL786376 NJH786376 NTD786376 OCZ786376 OMV786376 OWR786376 PGN786376 PQJ786376 QAF786376 QKB786376 QTX786376 RDT786376 RNP786376 RXL786376 SHH786376 SRD786376 TAZ786376 TKV786376 TUR786376 UEN786376 UOJ786376 UYF786376 VIB786376 VRX786376 WBT786376 WLP786376 WVL786376 D851912 IZ851912 SV851912 ACR851912 AMN851912 AWJ851912 BGF851912 BQB851912 BZX851912 CJT851912 CTP851912 DDL851912 DNH851912 DXD851912 EGZ851912 EQV851912 FAR851912 FKN851912 FUJ851912 GEF851912 GOB851912 GXX851912 HHT851912 HRP851912 IBL851912 ILH851912 IVD851912 JEZ851912 JOV851912 JYR851912 KIN851912 KSJ851912 LCF851912 LMB851912 LVX851912 MFT851912 MPP851912 MZL851912 NJH851912 NTD851912 OCZ851912 OMV851912 OWR851912 PGN851912 PQJ851912 QAF851912 QKB851912 QTX851912 RDT851912 RNP851912 RXL851912 SHH851912 SRD851912 TAZ851912 TKV851912 TUR851912 UEN851912 UOJ851912 UYF851912 VIB851912 VRX851912 WBT851912 WLP851912 WVL851912 D917448 IZ917448 SV917448 ACR917448 AMN917448 AWJ917448 BGF917448 BQB917448 BZX917448 CJT917448 CTP917448 DDL917448 DNH917448 DXD917448 EGZ917448 EQV917448 FAR917448 FKN917448 FUJ917448 GEF917448 GOB917448 GXX917448 HHT917448 HRP917448 IBL917448 ILH917448 IVD917448 JEZ917448 JOV917448 JYR917448 KIN917448 KSJ917448 LCF917448 LMB917448 LVX917448 MFT917448 MPP917448 MZL917448 NJH917448 NTD917448 OCZ917448 OMV917448 OWR917448 PGN917448 PQJ917448 QAF917448 QKB917448 QTX917448 RDT917448 RNP917448 RXL917448 SHH917448 SRD917448 TAZ917448 TKV917448 TUR917448 UEN917448 UOJ917448 UYF917448 VIB917448 VRX917448 WBT917448 WLP917448 WVL917448 D982984 IZ982984 SV982984 ACR982984 AMN982984 AWJ982984 BGF982984 BQB982984 BZX982984 CJT982984 CTP982984 DDL982984 DNH982984 DXD982984 EGZ982984 EQV982984 FAR982984 FKN982984 FUJ982984 GEF982984 GOB982984 GXX982984 HHT982984 HRP982984 IBL982984 ILH982984 IVD982984 JEZ982984 JOV982984 JYR982984 KIN982984 KSJ982984 LCF982984 LMB982984 LVX982984 MFT982984 MPP982984 MZL982984 NJH982984 NTD982984 OCZ982984 OMV982984 OWR982984 PGN982984 PQJ982984 QAF982984 QKB982984 QTX982984 RDT982984 RNP982984 RXL982984 SHH982984 SRD982984 TAZ982984 TKV982984 TUR982984 UEN982984 UOJ982984 UYF982984 VIB982984 VRX982984 WBT982984 WLP982984 WVL982984 AZ65477 KV65477 UR65477 AEN65477 AOJ65477 AYF65477 BIB65477 BRX65477 CBT65477 CLP65477 CVL65477 DFH65477 DPD65477 DYZ65477 EIV65477 ESR65477 FCN65477 FMJ65477 FWF65477 GGB65477 GPX65477 GZT65477 HJP65477 HTL65477 IDH65477 IND65477 IWZ65477 JGV65477 JQR65477 KAN65477 KKJ65477 KUF65477 LEB65477 LNX65477 LXT65477 MHP65477 MRL65477 NBH65477 NLD65477 NUZ65477 OEV65477 OOR65477 OYN65477 PIJ65477 PSF65477 QCB65477 QLX65477 QVT65477 RFP65477 RPL65477 RZH65477 SJD65477 SSZ65477 TCV65477 TMR65477 TWN65477 UGJ65477 UQF65477 VAB65477 VJX65477 VTT65477 WDP65477 WNL65477 WXH65477 AZ131013 KV131013 UR131013 AEN131013 AOJ131013 AYF131013 BIB131013 BRX131013 CBT131013 CLP131013 CVL131013 DFH131013 DPD131013 DYZ131013 EIV131013 ESR131013 FCN131013 FMJ131013 FWF131013 GGB131013 GPX131013 GZT131013 HJP131013 HTL131013 IDH131013 IND131013 IWZ131013 JGV131013 JQR131013 KAN131013 KKJ131013 KUF131013 LEB131013 LNX131013 LXT131013 MHP131013 MRL131013 NBH131013 NLD131013 NUZ131013 OEV131013 OOR131013 OYN131013 PIJ131013 PSF131013 QCB131013 QLX131013 QVT131013 RFP131013 RPL131013 RZH131013 SJD131013 SSZ131013 TCV131013 TMR131013 TWN131013 UGJ131013 UQF131013 VAB131013 VJX131013 VTT131013 WDP131013 WNL131013 WXH131013 AZ196549 KV196549 UR196549 AEN196549 AOJ196549 AYF196549 BIB196549 BRX196549 CBT196549 CLP196549 CVL196549 DFH196549 DPD196549 DYZ196549 EIV196549 ESR196549 FCN196549 FMJ196549 FWF196549 GGB196549 GPX196549 GZT196549 HJP196549 HTL196549 IDH196549 IND196549 IWZ196549 JGV196549 JQR196549 KAN196549 KKJ196549 KUF196549 LEB196549 LNX196549 LXT196549 MHP196549 MRL196549 NBH196549 NLD196549 NUZ196549 OEV196549 OOR196549 OYN196549 PIJ196549 PSF196549 QCB196549 QLX196549 QVT196549 RFP196549 RPL196549 RZH196549 SJD196549 SSZ196549 TCV196549 TMR196549 TWN196549 UGJ196549 UQF196549 VAB196549 VJX196549 VTT196549 WDP196549 WNL196549 WXH196549 AZ262085 KV262085 UR262085 AEN262085 AOJ262085 AYF262085 BIB262085 BRX262085 CBT262085 CLP262085 CVL262085 DFH262085 DPD262085 DYZ262085 EIV262085 ESR262085 FCN262085 FMJ262085 FWF262085 GGB262085 GPX262085 GZT262085 HJP262085 HTL262085 IDH262085 IND262085 IWZ262085 JGV262085 JQR262085 KAN262085 KKJ262085 KUF262085 LEB262085 LNX262085 LXT262085 MHP262085 MRL262085 NBH262085 NLD262085 NUZ262085 OEV262085 OOR262085 OYN262085 PIJ262085 PSF262085 QCB262085 QLX262085 QVT262085 RFP262085 RPL262085 RZH262085 SJD262085 SSZ262085 TCV262085 TMR262085 TWN262085 UGJ262085 UQF262085 VAB262085 VJX262085 VTT262085 WDP262085 WNL262085 WXH262085 AZ327621 KV327621 UR327621 AEN327621 AOJ327621 AYF327621 BIB327621 BRX327621 CBT327621 CLP327621 CVL327621 DFH327621 DPD327621 DYZ327621 EIV327621 ESR327621 FCN327621 FMJ327621 FWF327621 GGB327621 GPX327621 GZT327621 HJP327621 HTL327621 IDH327621 IND327621 IWZ327621 JGV327621 JQR327621 KAN327621 KKJ327621 KUF327621 LEB327621 LNX327621 LXT327621 MHP327621 MRL327621 NBH327621 NLD327621 NUZ327621 OEV327621 OOR327621 OYN327621 PIJ327621 PSF327621 QCB327621 QLX327621 QVT327621 RFP327621 RPL327621 RZH327621 SJD327621 SSZ327621 TCV327621 TMR327621 TWN327621 UGJ327621 UQF327621 VAB327621 VJX327621 VTT327621 WDP327621 WNL327621 WXH327621 AZ393157 KV393157 UR393157 AEN393157 AOJ393157 AYF393157 BIB393157 BRX393157 CBT393157 CLP393157 CVL393157 DFH393157 DPD393157 DYZ393157 EIV393157 ESR393157 FCN393157 FMJ393157 FWF393157 GGB393157 GPX393157 GZT393157 HJP393157 HTL393157 IDH393157 IND393157 IWZ393157 JGV393157 JQR393157 KAN393157 KKJ393157 KUF393157 LEB393157 LNX393157 LXT393157 MHP393157 MRL393157 NBH393157 NLD393157 NUZ393157 OEV393157 OOR393157 OYN393157 PIJ393157 PSF393157 QCB393157 QLX393157 QVT393157 RFP393157 RPL393157 RZH393157 SJD393157 SSZ393157 TCV393157 TMR393157 TWN393157 UGJ393157 UQF393157 VAB393157 VJX393157 VTT393157 WDP393157 WNL393157 WXH393157 AZ458693 KV458693 UR458693 AEN458693 AOJ458693 AYF458693 BIB458693 BRX458693 CBT458693 CLP458693 CVL458693 DFH458693 DPD458693 DYZ458693 EIV458693 ESR458693 FCN458693 FMJ458693 FWF458693 GGB458693 GPX458693 GZT458693 HJP458693 HTL458693 IDH458693 IND458693 IWZ458693 JGV458693 JQR458693 KAN458693 KKJ458693 KUF458693 LEB458693 LNX458693 LXT458693 MHP458693 MRL458693 NBH458693 NLD458693 NUZ458693 OEV458693 OOR458693 OYN458693 PIJ458693 PSF458693 QCB458693 QLX458693 QVT458693 RFP458693 RPL458693 RZH458693 SJD458693 SSZ458693 TCV458693 TMR458693 TWN458693 UGJ458693 UQF458693 VAB458693 VJX458693 VTT458693 WDP458693 WNL458693 WXH458693 AZ524229 KV524229 UR524229 AEN524229 AOJ524229 AYF524229 BIB524229 BRX524229 CBT524229 CLP524229 CVL524229 DFH524229 DPD524229 DYZ524229 EIV524229 ESR524229 FCN524229 FMJ524229 FWF524229 GGB524229 GPX524229 GZT524229 HJP524229 HTL524229 IDH524229 IND524229 IWZ524229 JGV524229 JQR524229 KAN524229 KKJ524229 KUF524229 LEB524229 LNX524229 LXT524229 MHP524229 MRL524229 NBH524229 NLD524229 NUZ524229 OEV524229 OOR524229 OYN524229 PIJ524229 PSF524229 QCB524229 QLX524229 QVT524229 RFP524229 RPL524229 RZH524229 SJD524229 SSZ524229 TCV524229 TMR524229 TWN524229 UGJ524229 UQF524229 VAB524229 VJX524229 VTT524229 WDP524229 WNL524229 WXH524229 AZ589765 KV589765 UR589765 AEN589765 AOJ589765 AYF589765 BIB589765 BRX589765 CBT589765 CLP589765 CVL589765 DFH589765 DPD589765 DYZ589765 EIV589765 ESR589765 FCN589765 FMJ589765 FWF589765 GGB589765 GPX589765 GZT589765 HJP589765 HTL589765 IDH589765 IND589765 IWZ589765 JGV589765 JQR589765 KAN589765 KKJ589765 KUF589765 LEB589765 LNX589765 LXT589765 MHP589765 MRL589765 NBH589765 NLD589765 NUZ589765 OEV589765 OOR589765 OYN589765 PIJ589765 PSF589765 QCB589765 QLX589765 QVT589765 RFP589765 RPL589765 RZH589765 SJD589765 SSZ589765 TCV589765 TMR589765 TWN589765 UGJ589765 UQF589765 VAB589765 VJX589765 VTT589765 WDP589765 WNL589765 WXH589765 AZ655301 KV655301 UR655301 AEN655301 AOJ655301 AYF655301 BIB655301 BRX655301 CBT655301 CLP655301 CVL655301 DFH655301 DPD655301 DYZ655301 EIV655301 ESR655301 FCN655301 FMJ655301 FWF655301 GGB655301 GPX655301 GZT655301 HJP655301 HTL655301 IDH655301 IND655301 IWZ655301 JGV655301 JQR655301 KAN655301 KKJ655301 KUF655301 LEB655301 LNX655301 LXT655301 MHP655301 MRL655301 NBH655301 NLD655301 NUZ655301 OEV655301 OOR655301 OYN655301 PIJ655301 PSF655301 QCB655301 QLX655301 QVT655301 RFP655301 RPL655301 RZH655301 SJD655301 SSZ655301 TCV655301 TMR655301 TWN655301 UGJ655301 UQF655301 VAB655301 VJX655301 VTT655301 WDP655301 WNL655301 WXH655301 AZ720837 KV720837 UR720837 AEN720837 AOJ720837 AYF720837 BIB720837 BRX720837 CBT720837 CLP720837 CVL720837 DFH720837 DPD720837 DYZ720837 EIV720837 ESR720837 FCN720837 FMJ720837 FWF720837 GGB720837 GPX720837 GZT720837 HJP720837 HTL720837 IDH720837 IND720837 IWZ720837 JGV720837 JQR720837 KAN720837 KKJ720837 KUF720837 LEB720837 LNX720837 LXT720837 MHP720837 MRL720837 NBH720837 NLD720837 NUZ720837 OEV720837 OOR720837 OYN720837 PIJ720837 PSF720837 QCB720837 QLX720837 QVT720837 RFP720837 RPL720837 RZH720837 SJD720837 SSZ720837 TCV720837 TMR720837 TWN720837 UGJ720837 UQF720837 VAB720837 VJX720837 VTT720837 WDP720837 WNL720837 WXH720837 AZ786373 KV786373 UR786373 AEN786373 AOJ786373 AYF786373 BIB786373 BRX786373 CBT786373 CLP786373 CVL786373 DFH786373 DPD786373 DYZ786373 EIV786373 ESR786373 FCN786373 FMJ786373 FWF786373 GGB786373 GPX786373 GZT786373 HJP786373 HTL786373 IDH786373 IND786373 IWZ786373 JGV786373 JQR786373 KAN786373 KKJ786373 KUF786373 LEB786373 LNX786373 LXT786373 MHP786373 MRL786373 NBH786373 NLD786373 NUZ786373 OEV786373 OOR786373 OYN786373 PIJ786373 PSF786373 QCB786373 QLX786373 QVT786373 RFP786373 RPL786373 RZH786373 SJD786373 SSZ786373 TCV786373 TMR786373 TWN786373 UGJ786373 UQF786373 VAB786373 VJX786373 VTT786373 WDP786373 WNL786373 WXH786373 AZ851909 KV851909 UR851909 AEN851909 AOJ851909 AYF851909 BIB851909 BRX851909 CBT851909 CLP851909 CVL851909 DFH851909 DPD851909 DYZ851909 EIV851909 ESR851909 FCN851909 FMJ851909 FWF851909 GGB851909 GPX851909 GZT851909 HJP851909 HTL851909 IDH851909 IND851909 IWZ851909 JGV851909 JQR851909 KAN851909 KKJ851909 KUF851909 LEB851909 LNX851909 LXT851909 MHP851909 MRL851909 NBH851909 NLD851909 NUZ851909 OEV851909 OOR851909 OYN851909 PIJ851909 PSF851909 QCB851909 QLX851909 QVT851909 RFP851909 RPL851909 RZH851909 SJD851909 SSZ851909 TCV851909 TMR851909 TWN851909 UGJ851909 UQF851909 VAB851909 VJX851909 VTT851909 WDP851909 WNL851909 WXH851909 AZ917445 KV917445 UR917445 AEN917445 AOJ917445 AYF917445 BIB917445 BRX917445 CBT917445 CLP917445 CVL917445 DFH917445 DPD917445 DYZ917445 EIV917445 ESR917445 FCN917445 FMJ917445 FWF917445 GGB917445 GPX917445 GZT917445 HJP917445 HTL917445 IDH917445 IND917445 IWZ917445 JGV917445 JQR917445 KAN917445 KKJ917445 KUF917445 LEB917445 LNX917445 LXT917445 MHP917445 MRL917445 NBH917445 NLD917445 NUZ917445 OEV917445 OOR917445 OYN917445 PIJ917445 PSF917445 QCB917445 QLX917445 QVT917445 RFP917445 RPL917445 RZH917445 SJD917445 SSZ917445 TCV917445 TMR917445 TWN917445 UGJ917445 UQF917445 VAB917445 VJX917445 VTT917445 WDP917445 WNL917445 WXH917445 AZ982981 KV982981 UR982981 AEN982981 AOJ982981 AYF982981 BIB982981 BRX982981 CBT982981 CLP982981 CVL982981 DFH982981 DPD982981 DYZ982981 EIV982981 ESR982981 FCN982981 FMJ982981 FWF982981 GGB982981 GPX982981 GZT982981 HJP982981 HTL982981 IDH982981 IND982981 IWZ982981 JGV982981 JQR982981 KAN982981 KKJ982981 KUF982981 LEB982981 LNX982981 LXT982981 MHP982981 MRL982981 NBH982981 NLD982981 NUZ982981 OEV982981 OOR982981 OYN982981 PIJ982981 PSF982981 QCB982981 QLX982981 QVT982981 RFP982981 RPL982981 RZH982981 SJD982981 SSZ982981 TCV982981 TMR982981 TWN982981 UGJ982981 UQF982981 VAB982981 VJX982981 VTT982981 WDP982981 WNL982981 WXH982981 AZ65480 KV65480 UR65480 AEN65480 AOJ65480 AYF65480 BIB65480 BRX65480 CBT65480 CLP65480 CVL65480 DFH65480 DPD65480 DYZ65480 EIV65480 ESR65480 FCN65480 FMJ65480 FWF65480 GGB65480 GPX65480 GZT65480 HJP65480 HTL65480 IDH65480 IND65480 IWZ65480 JGV65480 JQR65480 KAN65480 KKJ65480 KUF65480 LEB65480 LNX65480 LXT65480 MHP65480 MRL65480 NBH65480 NLD65480 NUZ65480 OEV65480 OOR65480 OYN65480 PIJ65480 PSF65480 QCB65480 QLX65480 QVT65480 RFP65480 RPL65480 RZH65480 SJD65480 SSZ65480 TCV65480 TMR65480 TWN65480 UGJ65480 UQF65480 VAB65480 VJX65480 VTT65480 WDP65480 WNL65480 WXH65480 AZ131016 KV131016 UR131016 AEN131016 AOJ131016 AYF131016 BIB131016 BRX131016 CBT131016 CLP131016 CVL131016 DFH131016 DPD131016 DYZ131016 EIV131016 ESR131016 FCN131016 FMJ131016 FWF131016 GGB131016 GPX131016 GZT131016 HJP131016 HTL131016 IDH131016 IND131016 IWZ131016 JGV131016 JQR131016 KAN131016 KKJ131016 KUF131016 LEB131016 LNX131016 LXT131016 MHP131016 MRL131016 NBH131016 NLD131016 NUZ131016 OEV131016 OOR131016 OYN131016 PIJ131016 PSF131016 QCB131016 QLX131016 QVT131016 RFP131016 RPL131016 RZH131016 SJD131016 SSZ131016 TCV131016 TMR131016 TWN131016 UGJ131016 UQF131016 VAB131016 VJX131016 VTT131016 WDP131016 WNL131016 WXH131016 AZ196552 KV196552 UR196552 AEN196552 AOJ196552 AYF196552 BIB196552 BRX196552 CBT196552 CLP196552 CVL196552 DFH196552 DPD196552 DYZ196552 EIV196552 ESR196552 FCN196552 FMJ196552 FWF196552 GGB196552 GPX196552 GZT196552 HJP196552 HTL196552 IDH196552 IND196552 IWZ196552 JGV196552 JQR196552 KAN196552 KKJ196552 KUF196552 LEB196552 LNX196552 LXT196552 MHP196552 MRL196552 NBH196552 NLD196552 NUZ196552 OEV196552 OOR196552 OYN196552 PIJ196552 PSF196552 QCB196552 QLX196552 QVT196552 RFP196552 RPL196552 RZH196552 SJD196552 SSZ196552 TCV196552 TMR196552 TWN196552 UGJ196552 UQF196552 VAB196552 VJX196552 VTT196552 WDP196552 WNL196552 WXH196552 AZ262088 KV262088 UR262088 AEN262088 AOJ262088 AYF262088 BIB262088 BRX262088 CBT262088 CLP262088 CVL262088 DFH262088 DPD262088 DYZ262088 EIV262088 ESR262088 FCN262088 FMJ262088 FWF262088 GGB262088 GPX262088 GZT262088 HJP262088 HTL262088 IDH262088 IND262088 IWZ262088 JGV262088 JQR262088 KAN262088 KKJ262088 KUF262088 LEB262088 LNX262088 LXT262088 MHP262088 MRL262088 NBH262088 NLD262088 NUZ262088 OEV262088 OOR262088 OYN262088 PIJ262088 PSF262088 QCB262088 QLX262088 QVT262088 RFP262088 RPL262088 RZH262088 SJD262088 SSZ262088 TCV262088 TMR262088 TWN262088 UGJ262088 UQF262088 VAB262088 VJX262088 VTT262088 WDP262088 WNL262088 WXH262088 AZ327624 KV327624 UR327624 AEN327624 AOJ327624 AYF327624 BIB327624 BRX327624 CBT327624 CLP327624 CVL327624 DFH327624 DPD327624 DYZ327624 EIV327624 ESR327624 FCN327624 FMJ327624 FWF327624 GGB327624 GPX327624 GZT327624 HJP327624 HTL327624 IDH327624 IND327624 IWZ327624 JGV327624 JQR327624 KAN327624 KKJ327624 KUF327624 LEB327624 LNX327624 LXT327624 MHP327624 MRL327624 NBH327624 NLD327624 NUZ327624 OEV327624 OOR327624 OYN327624 PIJ327624 PSF327624 QCB327624 QLX327624 QVT327624 RFP327624 RPL327624 RZH327624 SJD327624 SSZ327624 TCV327624 TMR327624 TWN327624 UGJ327624 UQF327624 VAB327624 VJX327624 VTT327624 WDP327624 WNL327624 WXH327624 AZ393160 KV393160 UR393160 AEN393160 AOJ393160 AYF393160 BIB393160 BRX393160 CBT393160 CLP393160 CVL393160 DFH393160 DPD393160 DYZ393160 EIV393160 ESR393160 FCN393160 FMJ393160 FWF393160 GGB393160 GPX393160 GZT393160 HJP393160 HTL393160 IDH393160 IND393160 IWZ393160 JGV393160 JQR393160 KAN393160 KKJ393160 KUF393160 LEB393160 LNX393160 LXT393160 MHP393160 MRL393160 NBH393160 NLD393160 NUZ393160 OEV393160 OOR393160 OYN393160 PIJ393160 PSF393160 QCB393160 QLX393160 QVT393160 RFP393160 RPL393160 RZH393160 SJD393160 SSZ393160 TCV393160 TMR393160 TWN393160 UGJ393160 UQF393160 VAB393160 VJX393160 VTT393160 WDP393160 WNL393160 WXH393160 AZ458696 KV458696 UR458696 AEN458696 AOJ458696 AYF458696 BIB458696 BRX458696 CBT458696 CLP458696 CVL458696 DFH458696 DPD458696 DYZ458696 EIV458696 ESR458696 FCN458696 FMJ458696 FWF458696 GGB458696 GPX458696 GZT458696 HJP458696 HTL458696 IDH458696 IND458696 IWZ458696 JGV458696 JQR458696 KAN458696 KKJ458696 KUF458696 LEB458696 LNX458696 LXT458696 MHP458696 MRL458696 NBH458696 NLD458696 NUZ458696 OEV458696 OOR458696 OYN458696 PIJ458696 PSF458696 QCB458696 QLX458696 QVT458696 RFP458696 RPL458696 RZH458696 SJD458696 SSZ458696 TCV458696 TMR458696 TWN458696 UGJ458696 UQF458696 VAB458696 VJX458696 VTT458696 WDP458696 WNL458696 WXH458696 AZ524232 KV524232 UR524232 AEN524232 AOJ524232 AYF524232 BIB524232 BRX524232 CBT524232 CLP524232 CVL524232 DFH524232 DPD524232 DYZ524232 EIV524232 ESR524232 FCN524232 FMJ524232 FWF524232 GGB524232 GPX524232 GZT524232 HJP524232 HTL524232 IDH524232 IND524232 IWZ524232 JGV524232 JQR524232 KAN524232 KKJ524232 KUF524232 LEB524232 LNX524232 LXT524232 MHP524232 MRL524232 NBH524232 NLD524232 NUZ524232 OEV524232 OOR524232 OYN524232 PIJ524232 PSF524232 QCB524232 QLX524232 QVT524232 RFP524232 RPL524232 RZH524232 SJD524232 SSZ524232 TCV524232 TMR524232 TWN524232 UGJ524232 UQF524232 VAB524232 VJX524232 VTT524232 WDP524232 WNL524232 WXH524232 AZ589768 KV589768 UR589768 AEN589768 AOJ589768 AYF589768 BIB589768 BRX589768 CBT589768 CLP589768 CVL589768 DFH589768 DPD589768 DYZ589768 EIV589768 ESR589768 FCN589768 FMJ589768 FWF589768 GGB589768 GPX589768 GZT589768 HJP589768 HTL589768 IDH589768 IND589768 IWZ589768 JGV589768 JQR589768 KAN589768 KKJ589768 KUF589768 LEB589768 LNX589768 LXT589768 MHP589768 MRL589768 NBH589768 NLD589768 NUZ589768 OEV589768 OOR589768 OYN589768 PIJ589768 PSF589768 QCB589768 QLX589768 QVT589768 RFP589768 RPL589768 RZH589768 SJD589768 SSZ589768 TCV589768 TMR589768 TWN589768 UGJ589768 UQF589768 VAB589768 VJX589768 VTT589768 WDP589768 WNL589768 WXH589768 AZ655304 KV655304 UR655304 AEN655304 AOJ655304 AYF655304 BIB655304 BRX655304 CBT655304 CLP655304 CVL655304 DFH655304 DPD655304 DYZ655304 EIV655304 ESR655304 FCN655304 FMJ655304 FWF655304 GGB655304 GPX655304 GZT655304 HJP655304 HTL655304 IDH655304 IND655304 IWZ655304 JGV655304 JQR655304 KAN655304 KKJ655304 KUF655304 LEB655304 LNX655304 LXT655304 MHP655304 MRL655304 NBH655304 NLD655304 NUZ655304 OEV655304 OOR655304 OYN655304 PIJ655304 PSF655304 QCB655304 QLX655304 QVT655304 RFP655304 RPL655304 RZH655304 SJD655304 SSZ655304 TCV655304 TMR655304 TWN655304 UGJ655304 UQF655304 VAB655304 VJX655304 VTT655304 WDP655304 WNL655304 WXH655304 AZ720840 KV720840 UR720840 AEN720840 AOJ720840 AYF720840 BIB720840 BRX720840 CBT720840 CLP720840 CVL720840 DFH720840 DPD720840 DYZ720840 EIV720840 ESR720840 FCN720840 FMJ720840 FWF720840 GGB720840 GPX720840 GZT720840 HJP720840 HTL720840 IDH720840 IND720840 IWZ720840 JGV720840 JQR720840 KAN720840 KKJ720840 KUF720840 LEB720840 LNX720840 LXT720840 MHP720840 MRL720840 NBH720840 NLD720840 NUZ720840 OEV720840 OOR720840 OYN720840 PIJ720840 PSF720840 QCB720840 QLX720840 QVT720840 RFP720840 RPL720840 RZH720840 SJD720840 SSZ720840 TCV720840 TMR720840 TWN720840 UGJ720840 UQF720840 VAB720840 VJX720840 VTT720840 WDP720840 WNL720840 WXH720840 AZ786376 KV786376 UR786376 AEN786376 AOJ786376 AYF786376 BIB786376 BRX786376 CBT786376 CLP786376 CVL786376 DFH786376 DPD786376 DYZ786376 EIV786376 ESR786376 FCN786376 FMJ786376 FWF786376 GGB786376 GPX786376 GZT786376 HJP786376 HTL786376 IDH786376 IND786376 IWZ786376 JGV786376 JQR786376 KAN786376 KKJ786376 KUF786376 LEB786376 LNX786376 LXT786376 MHP786376 MRL786376 NBH786376 NLD786376 NUZ786376 OEV786376 OOR786376 OYN786376 PIJ786376 PSF786376 QCB786376 QLX786376 QVT786376 RFP786376 RPL786376 RZH786376 SJD786376 SSZ786376 TCV786376 TMR786376 TWN786376 UGJ786376 UQF786376 VAB786376 VJX786376 VTT786376 WDP786376 WNL786376 WXH786376 AZ851912 KV851912 UR851912 AEN851912 AOJ851912 AYF851912 BIB851912 BRX851912 CBT851912 CLP851912 CVL851912 DFH851912 DPD851912 DYZ851912 EIV851912 ESR851912 FCN851912 FMJ851912 FWF851912 GGB851912 GPX851912 GZT851912 HJP851912 HTL851912 IDH851912 IND851912 IWZ851912 JGV851912 JQR851912 KAN851912 KKJ851912 KUF851912 LEB851912 LNX851912 LXT851912 MHP851912 MRL851912 NBH851912 NLD851912 NUZ851912 OEV851912 OOR851912 OYN851912 PIJ851912 PSF851912 QCB851912 QLX851912 QVT851912 RFP851912 RPL851912 RZH851912 SJD851912 SSZ851912 TCV851912 TMR851912 TWN851912 UGJ851912 UQF851912 VAB851912 VJX851912 VTT851912 WDP851912 WNL851912 WXH851912 AZ917448 KV917448 UR917448 AEN917448 AOJ917448 AYF917448 BIB917448 BRX917448 CBT917448 CLP917448 CVL917448 DFH917448 DPD917448 DYZ917448 EIV917448 ESR917448 FCN917448 FMJ917448 FWF917448 GGB917448 GPX917448 GZT917448 HJP917448 HTL917448 IDH917448 IND917448 IWZ917448 JGV917448 JQR917448 KAN917448 KKJ917448 KUF917448 LEB917448 LNX917448 LXT917448 MHP917448 MRL917448 NBH917448 NLD917448 NUZ917448 OEV917448 OOR917448 OYN917448 PIJ917448 PSF917448 QCB917448 QLX917448 QVT917448 RFP917448 RPL917448 RZH917448 SJD917448 SSZ917448 TCV917448 TMR917448 TWN917448 UGJ917448 UQF917448 VAB917448 VJX917448 VTT917448 WDP917448 WNL917448 WXH917448 AZ982984 KV982984 UR982984 AEN982984 AOJ982984 AYF982984 BIB982984 BRX982984 CBT982984 CLP982984 CVL982984 DFH982984 DPD982984 DYZ982984 EIV982984 ESR982984 FCN982984 FMJ982984 FWF982984 GGB982984 GPX982984 GZT982984 HJP982984 HTL982984 IDH982984 IND982984 IWZ982984 JGV982984 JQR982984 KAN982984 KKJ982984 KUF982984 LEB982984 LNX982984 LXT982984 MHP982984 MRL982984 NBH982984 NLD982984 NUZ982984 OEV982984 OOR982984 OYN982984 PIJ982984 PSF982984 QCB982984 QLX982984 QVT982984 RFP982984 RPL982984 RZH982984 SJD982984 SSZ982984 TCV982984 TMR982984 TWN982984 UGJ982984 UQF982984 VAB982984 VJX982984 VTT982984 WDP982984 WNL982984 WXH982984 VJX982978 AB65480 JX65480 TT65480 ADP65480 ANL65480 AXH65480 BHD65480 BQZ65480 CAV65480 CKR65480 CUN65480 DEJ65480 DOF65480 DYB65480 EHX65480 ERT65480 FBP65480 FLL65480 FVH65480 GFD65480 GOZ65480 GYV65480 HIR65480 HSN65480 ICJ65480 IMF65480 IWB65480 JFX65480 JPT65480 JZP65480 KJL65480 KTH65480 LDD65480 LMZ65480 LWV65480 MGR65480 MQN65480 NAJ65480 NKF65480 NUB65480 ODX65480 ONT65480 OXP65480 PHL65480 PRH65480 QBD65480 QKZ65480 QUV65480 RER65480 RON65480 RYJ65480 SIF65480 SSB65480 TBX65480 TLT65480 TVP65480 UFL65480 UPH65480 UZD65480 VIZ65480 VSV65480 WCR65480 WMN65480 WWJ65480 AB131016 JX131016 TT131016 ADP131016 ANL131016 AXH131016 BHD131016 BQZ131016 CAV131016 CKR131016 CUN131016 DEJ131016 DOF131016 DYB131016 EHX131016 ERT131016 FBP131016 FLL131016 FVH131016 GFD131016 GOZ131016 GYV131016 HIR131016 HSN131016 ICJ131016 IMF131016 IWB131016 JFX131016 JPT131016 JZP131016 KJL131016 KTH131016 LDD131016 LMZ131016 LWV131016 MGR131016 MQN131016 NAJ131016 NKF131016 NUB131016 ODX131016 ONT131016 OXP131016 PHL131016 PRH131016 QBD131016 QKZ131016 QUV131016 RER131016 RON131016 RYJ131016 SIF131016 SSB131016 TBX131016 TLT131016 TVP131016 UFL131016 UPH131016 UZD131016 VIZ131016 VSV131016 WCR131016 WMN131016 WWJ131016 AB196552 JX196552 TT196552 ADP196552 ANL196552 AXH196552 BHD196552 BQZ196552 CAV196552 CKR196552 CUN196552 DEJ196552 DOF196552 DYB196552 EHX196552 ERT196552 FBP196552 FLL196552 FVH196552 GFD196552 GOZ196552 GYV196552 HIR196552 HSN196552 ICJ196552 IMF196552 IWB196552 JFX196552 JPT196552 JZP196552 KJL196552 KTH196552 LDD196552 LMZ196552 LWV196552 MGR196552 MQN196552 NAJ196552 NKF196552 NUB196552 ODX196552 ONT196552 OXP196552 PHL196552 PRH196552 QBD196552 QKZ196552 QUV196552 RER196552 RON196552 RYJ196552 SIF196552 SSB196552 TBX196552 TLT196552 TVP196552 UFL196552 UPH196552 UZD196552 VIZ196552 VSV196552 WCR196552 WMN196552 WWJ196552 AB262088 JX262088 TT262088 ADP262088 ANL262088 AXH262088 BHD262088 BQZ262088 CAV262088 CKR262088 CUN262088 DEJ262088 DOF262088 DYB262088 EHX262088 ERT262088 FBP262088 FLL262088 FVH262088 GFD262088 GOZ262088 GYV262088 HIR262088 HSN262088 ICJ262088 IMF262088 IWB262088 JFX262088 JPT262088 JZP262088 KJL262088 KTH262088 LDD262088 LMZ262088 LWV262088 MGR262088 MQN262088 NAJ262088 NKF262088 NUB262088 ODX262088 ONT262088 OXP262088 PHL262088 PRH262088 QBD262088 QKZ262088 QUV262088 RER262088 RON262088 RYJ262088 SIF262088 SSB262088 TBX262088 TLT262088 TVP262088 UFL262088 UPH262088 UZD262088 VIZ262088 VSV262088 WCR262088 WMN262088 WWJ262088 AB327624 JX327624 TT327624 ADP327624 ANL327624 AXH327624 BHD327624 BQZ327624 CAV327624 CKR327624 CUN327624 DEJ327624 DOF327624 DYB327624 EHX327624 ERT327624 FBP327624 FLL327624 FVH327624 GFD327624 GOZ327624 GYV327624 HIR327624 HSN327624 ICJ327624 IMF327624 IWB327624 JFX327624 JPT327624 JZP327624 KJL327624 KTH327624 LDD327624 LMZ327624 LWV327624 MGR327624 MQN327624 NAJ327624 NKF327624 NUB327624 ODX327624 ONT327624 OXP327624 PHL327624 PRH327624 QBD327624 QKZ327624 QUV327624 RER327624 RON327624 RYJ327624 SIF327624 SSB327624 TBX327624 TLT327624 TVP327624 UFL327624 UPH327624 UZD327624 VIZ327624 VSV327624 WCR327624 WMN327624 WWJ327624 AB393160 JX393160 TT393160 ADP393160 ANL393160 AXH393160 BHD393160 BQZ393160 CAV393160 CKR393160 CUN393160 DEJ393160 DOF393160 DYB393160 EHX393160 ERT393160 FBP393160 FLL393160 FVH393160 GFD393160 GOZ393160 GYV393160 HIR393160 HSN393160 ICJ393160 IMF393160 IWB393160 JFX393160 JPT393160 JZP393160 KJL393160 KTH393160 LDD393160 LMZ393160 LWV393160 MGR393160 MQN393160 NAJ393160 NKF393160 NUB393160 ODX393160 ONT393160 OXP393160 PHL393160 PRH393160 QBD393160 QKZ393160 QUV393160 RER393160 RON393160 RYJ393160 SIF393160 SSB393160 TBX393160 TLT393160 TVP393160 UFL393160 UPH393160 UZD393160 VIZ393160 VSV393160 WCR393160 WMN393160 WWJ393160 AB458696 JX458696 TT458696 ADP458696 ANL458696 AXH458696 BHD458696 BQZ458696 CAV458696 CKR458696 CUN458696 DEJ458696 DOF458696 DYB458696 EHX458696 ERT458696 FBP458696 FLL458696 FVH458696 GFD458696 GOZ458696 GYV458696 HIR458696 HSN458696 ICJ458696 IMF458696 IWB458696 JFX458696 JPT458696 JZP458696 KJL458696 KTH458696 LDD458696 LMZ458696 LWV458696 MGR458696 MQN458696 NAJ458696 NKF458696 NUB458696 ODX458696 ONT458696 OXP458696 PHL458696 PRH458696 QBD458696 QKZ458696 QUV458696 RER458696 RON458696 RYJ458696 SIF458696 SSB458696 TBX458696 TLT458696 TVP458696 UFL458696 UPH458696 UZD458696 VIZ458696 VSV458696 WCR458696 WMN458696 WWJ458696 AB524232 JX524232 TT524232 ADP524232 ANL524232 AXH524232 BHD524232 BQZ524232 CAV524232 CKR524232 CUN524232 DEJ524232 DOF524232 DYB524232 EHX524232 ERT524232 FBP524232 FLL524232 FVH524232 GFD524232 GOZ524232 GYV524232 HIR524232 HSN524232 ICJ524232 IMF524232 IWB524232 JFX524232 JPT524232 JZP524232 KJL524232 KTH524232 LDD524232 LMZ524232 LWV524232 MGR524232 MQN524232 NAJ524232 NKF524232 NUB524232 ODX524232 ONT524232 OXP524232 PHL524232 PRH524232 QBD524232 QKZ524232 QUV524232 RER524232 RON524232 RYJ524232 SIF524232 SSB524232 TBX524232 TLT524232 TVP524232 UFL524232 UPH524232 UZD524232 VIZ524232 VSV524232 WCR524232 WMN524232 WWJ524232 AB589768 JX589768 TT589768 ADP589768 ANL589768 AXH589768 BHD589768 BQZ589768 CAV589768 CKR589768 CUN589768 DEJ589768 DOF589768 DYB589768 EHX589768 ERT589768 FBP589768 FLL589768 FVH589768 GFD589768 GOZ589768 GYV589768 HIR589768 HSN589768 ICJ589768 IMF589768 IWB589768 JFX589768 JPT589768 JZP589768 KJL589768 KTH589768 LDD589768 LMZ589768 LWV589768 MGR589768 MQN589768 NAJ589768 NKF589768 NUB589768 ODX589768 ONT589768 OXP589768 PHL589768 PRH589768 QBD589768 QKZ589768 QUV589768 RER589768 RON589768 RYJ589768 SIF589768 SSB589768 TBX589768 TLT589768 TVP589768 UFL589768 UPH589768 UZD589768 VIZ589768 VSV589768 WCR589768 WMN589768 WWJ589768 AB655304 JX655304 TT655304 ADP655304 ANL655304 AXH655304 BHD655304 BQZ655304 CAV655304 CKR655304 CUN655304 DEJ655304 DOF655304 DYB655304 EHX655304 ERT655304 FBP655304 FLL655304 FVH655304 GFD655304 GOZ655304 GYV655304 HIR655304 HSN655304 ICJ655304 IMF655304 IWB655304 JFX655304 JPT655304 JZP655304 KJL655304 KTH655304 LDD655304 LMZ655304 LWV655304 MGR655304 MQN655304 NAJ655304 NKF655304 NUB655304 ODX655304 ONT655304 OXP655304 PHL655304 PRH655304 QBD655304 QKZ655304 QUV655304 RER655304 RON655304 RYJ655304 SIF655304 SSB655304 TBX655304 TLT655304 TVP655304 UFL655304 UPH655304 UZD655304 VIZ655304 VSV655304 WCR655304 WMN655304 WWJ655304 AB720840 JX720840 TT720840 ADP720840 ANL720840 AXH720840 BHD720840 BQZ720840 CAV720840 CKR720840 CUN720840 DEJ720840 DOF720840 DYB720840 EHX720840 ERT720840 FBP720840 FLL720840 FVH720840 GFD720840 GOZ720840 GYV720840 HIR720840 HSN720840 ICJ720840 IMF720840 IWB720840 JFX720840 JPT720840 JZP720840 KJL720840 KTH720840 LDD720840 LMZ720840 LWV720840 MGR720840 MQN720840 NAJ720840 NKF720840 NUB720840 ODX720840 ONT720840 OXP720840 PHL720840 PRH720840 QBD720840 QKZ720840 QUV720840 RER720840 RON720840 RYJ720840 SIF720840 SSB720840 TBX720840 TLT720840 TVP720840 UFL720840 UPH720840 UZD720840 VIZ720840 VSV720840 WCR720840 WMN720840 WWJ720840 AB786376 JX786376 TT786376 ADP786376 ANL786376 AXH786376 BHD786376 BQZ786376 CAV786376 CKR786376 CUN786376 DEJ786376 DOF786376 DYB786376 EHX786376 ERT786376 FBP786376 FLL786376 FVH786376 GFD786376 GOZ786376 GYV786376 HIR786376 HSN786376 ICJ786376 IMF786376 IWB786376 JFX786376 JPT786376 JZP786376 KJL786376 KTH786376 LDD786376 LMZ786376 LWV786376 MGR786376 MQN786376 NAJ786376 NKF786376 NUB786376 ODX786376 ONT786376 OXP786376 PHL786376 PRH786376 QBD786376 QKZ786376 QUV786376 RER786376 RON786376 RYJ786376 SIF786376 SSB786376 TBX786376 TLT786376 TVP786376 UFL786376 UPH786376 UZD786376 VIZ786376 VSV786376 WCR786376 WMN786376 WWJ786376 AB851912 JX851912 TT851912 ADP851912 ANL851912 AXH851912 BHD851912 BQZ851912 CAV851912 CKR851912 CUN851912 DEJ851912 DOF851912 DYB851912 EHX851912 ERT851912 FBP851912 FLL851912 FVH851912 GFD851912 GOZ851912 GYV851912 HIR851912 HSN851912 ICJ851912 IMF851912 IWB851912 JFX851912 JPT851912 JZP851912 KJL851912 KTH851912 LDD851912 LMZ851912 LWV851912 MGR851912 MQN851912 NAJ851912 NKF851912 NUB851912 ODX851912 ONT851912 OXP851912 PHL851912 PRH851912 QBD851912 QKZ851912 QUV851912 RER851912 RON851912 RYJ851912 SIF851912 SSB851912 TBX851912 TLT851912 TVP851912 UFL851912 UPH851912 UZD851912 VIZ851912 VSV851912 WCR851912 WMN851912 WWJ851912 AB917448 JX917448 TT917448 ADP917448 ANL917448 AXH917448 BHD917448 BQZ917448 CAV917448 CKR917448 CUN917448 DEJ917448 DOF917448 DYB917448 EHX917448 ERT917448 FBP917448 FLL917448 FVH917448 GFD917448 GOZ917448 GYV917448 HIR917448 HSN917448 ICJ917448 IMF917448 IWB917448 JFX917448 JPT917448 JZP917448 KJL917448 KTH917448 LDD917448 LMZ917448 LWV917448 MGR917448 MQN917448 NAJ917448 NKF917448 NUB917448 ODX917448 ONT917448 OXP917448 PHL917448 PRH917448 QBD917448 QKZ917448 QUV917448 RER917448 RON917448 RYJ917448 SIF917448 SSB917448 TBX917448 TLT917448 TVP917448 UFL917448 UPH917448 UZD917448 VIZ917448 VSV917448 WCR917448 WMN917448 WWJ917448 AB982984 JX982984 TT982984 ADP982984 ANL982984 AXH982984 BHD982984 BQZ982984 CAV982984 CKR982984 CUN982984 DEJ982984 DOF982984 DYB982984 EHX982984 ERT982984 FBP982984 FLL982984 FVH982984 GFD982984 GOZ982984 GYV982984 HIR982984 HSN982984 ICJ982984 IMF982984 IWB982984 JFX982984 JPT982984 JZP982984 KJL982984 KTH982984 LDD982984 LMZ982984 LWV982984 MGR982984 MQN982984 NAJ982984 NKF982984 NUB982984 ODX982984 ONT982984 OXP982984 PHL982984 PRH982984 QBD982984 QKZ982984 QUV982984 RER982984 RON982984 RYJ982984 SIF982984 SSB982984 TBX982984 TLT982984 TVP982984 UFL982984 UPH982984 UZD982984 VIZ982984 VSV982984 WCR982984 WMN982984 WWJ982984 VTT982978 AB65477 JX65477 TT65477 ADP65477 ANL65477 AXH65477 BHD65477 BQZ65477 CAV65477 CKR65477 CUN65477 DEJ65477 DOF65477 DYB65477 EHX65477 ERT65477 FBP65477 FLL65477 FVH65477 GFD65477 GOZ65477 GYV65477 HIR65477 HSN65477 ICJ65477 IMF65477 IWB65477 JFX65477 JPT65477 JZP65477 KJL65477 KTH65477 LDD65477 LMZ65477 LWV65477 MGR65477 MQN65477 NAJ65477 NKF65477 NUB65477 ODX65477 ONT65477 OXP65477 PHL65477 PRH65477 QBD65477 QKZ65477 QUV65477 RER65477 RON65477 RYJ65477 SIF65477 SSB65477 TBX65477 TLT65477 TVP65477 UFL65477 UPH65477 UZD65477 VIZ65477 VSV65477 WCR65477 WMN65477 WWJ65477 AB131013 JX131013 TT131013 ADP131013 ANL131013 AXH131013 BHD131013 BQZ131013 CAV131013 CKR131013 CUN131013 DEJ131013 DOF131013 DYB131013 EHX131013 ERT131013 FBP131013 FLL131013 FVH131013 GFD131013 GOZ131013 GYV131013 HIR131013 HSN131013 ICJ131013 IMF131013 IWB131013 JFX131013 JPT131013 JZP131013 KJL131013 KTH131013 LDD131013 LMZ131013 LWV131013 MGR131013 MQN131013 NAJ131013 NKF131013 NUB131013 ODX131013 ONT131013 OXP131013 PHL131013 PRH131013 QBD131013 QKZ131013 QUV131013 RER131013 RON131013 RYJ131013 SIF131013 SSB131013 TBX131013 TLT131013 TVP131013 UFL131013 UPH131013 UZD131013 VIZ131013 VSV131013 WCR131013 WMN131013 WWJ131013 AB196549 JX196549 TT196549 ADP196549 ANL196549 AXH196549 BHD196549 BQZ196549 CAV196549 CKR196549 CUN196549 DEJ196549 DOF196549 DYB196549 EHX196549 ERT196549 FBP196549 FLL196549 FVH196549 GFD196549 GOZ196549 GYV196549 HIR196549 HSN196549 ICJ196549 IMF196549 IWB196549 JFX196549 JPT196549 JZP196549 KJL196549 KTH196549 LDD196549 LMZ196549 LWV196549 MGR196549 MQN196549 NAJ196549 NKF196549 NUB196549 ODX196549 ONT196549 OXP196549 PHL196549 PRH196549 QBD196549 QKZ196549 QUV196549 RER196549 RON196549 RYJ196549 SIF196549 SSB196549 TBX196549 TLT196549 TVP196549 UFL196549 UPH196549 UZD196549 VIZ196549 VSV196549 WCR196549 WMN196549 WWJ196549 AB262085 JX262085 TT262085 ADP262085 ANL262085 AXH262085 BHD262085 BQZ262085 CAV262085 CKR262085 CUN262085 DEJ262085 DOF262085 DYB262085 EHX262085 ERT262085 FBP262085 FLL262085 FVH262085 GFD262085 GOZ262085 GYV262085 HIR262085 HSN262085 ICJ262085 IMF262085 IWB262085 JFX262085 JPT262085 JZP262085 KJL262085 KTH262085 LDD262085 LMZ262085 LWV262085 MGR262085 MQN262085 NAJ262085 NKF262085 NUB262085 ODX262085 ONT262085 OXP262085 PHL262085 PRH262085 QBD262085 QKZ262085 QUV262085 RER262085 RON262085 RYJ262085 SIF262085 SSB262085 TBX262085 TLT262085 TVP262085 UFL262085 UPH262085 UZD262085 VIZ262085 VSV262085 WCR262085 WMN262085 WWJ262085 AB327621 JX327621 TT327621 ADP327621 ANL327621 AXH327621 BHD327621 BQZ327621 CAV327621 CKR327621 CUN327621 DEJ327621 DOF327621 DYB327621 EHX327621 ERT327621 FBP327621 FLL327621 FVH327621 GFD327621 GOZ327621 GYV327621 HIR327621 HSN327621 ICJ327621 IMF327621 IWB327621 JFX327621 JPT327621 JZP327621 KJL327621 KTH327621 LDD327621 LMZ327621 LWV327621 MGR327621 MQN327621 NAJ327621 NKF327621 NUB327621 ODX327621 ONT327621 OXP327621 PHL327621 PRH327621 QBD327621 QKZ327621 QUV327621 RER327621 RON327621 RYJ327621 SIF327621 SSB327621 TBX327621 TLT327621 TVP327621 UFL327621 UPH327621 UZD327621 VIZ327621 VSV327621 WCR327621 WMN327621 WWJ327621 AB393157 JX393157 TT393157 ADP393157 ANL393157 AXH393157 BHD393157 BQZ393157 CAV393157 CKR393157 CUN393157 DEJ393157 DOF393157 DYB393157 EHX393157 ERT393157 FBP393157 FLL393157 FVH393157 GFD393157 GOZ393157 GYV393157 HIR393157 HSN393157 ICJ393157 IMF393157 IWB393157 JFX393157 JPT393157 JZP393157 KJL393157 KTH393157 LDD393157 LMZ393157 LWV393157 MGR393157 MQN393157 NAJ393157 NKF393157 NUB393157 ODX393157 ONT393157 OXP393157 PHL393157 PRH393157 QBD393157 QKZ393157 QUV393157 RER393157 RON393157 RYJ393157 SIF393157 SSB393157 TBX393157 TLT393157 TVP393157 UFL393157 UPH393157 UZD393157 VIZ393157 VSV393157 WCR393157 WMN393157 WWJ393157 AB458693 JX458693 TT458693 ADP458693 ANL458693 AXH458693 BHD458693 BQZ458693 CAV458693 CKR458693 CUN458693 DEJ458693 DOF458693 DYB458693 EHX458693 ERT458693 FBP458693 FLL458693 FVH458693 GFD458693 GOZ458693 GYV458693 HIR458693 HSN458693 ICJ458693 IMF458693 IWB458693 JFX458693 JPT458693 JZP458693 KJL458693 KTH458693 LDD458693 LMZ458693 LWV458693 MGR458693 MQN458693 NAJ458693 NKF458693 NUB458693 ODX458693 ONT458693 OXP458693 PHL458693 PRH458693 QBD458693 QKZ458693 QUV458693 RER458693 RON458693 RYJ458693 SIF458693 SSB458693 TBX458693 TLT458693 TVP458693 UFL458693 UPH458693 UZD458693 VIZ458693 VSV458693 WCR458693 WMN458693 WWJ458693 AB524229 JX524229 TT524229 ADP524229 ANL524229 AXH524229 BHD524229 BQZ524229 CAV524229 CKR524229 CUN524229 DEJ524229 DOF524229 DYB524229 EHX524229 ERT524229 FBP524229 FLL524229 FVH524229 GFD524229 GOZ524229 GYV524229 HIR524229 HSN524229 ICJ524229 IMF524229 IWB524229 JFX524229 JPT524229 JZP524229 KJL524229 KTH524229 LDD524229 LMZ524229 LWV524229 MGR524229 MQN524229 NAJ524229 NKF524229 NUB524229 ODX524229 ONT524229 OXP524229 PHL524229 PRH524229 QBD524229 QKZ524229 QUV524229 RER524229 RON524229 RYJ524229 SIF524229 SSB524229 TBX524229 TLT524229 TVP524229 UFL524229 UPH524229 UZD524229 VIZ524229 VSV524229 WCR524229 WMN524229 WWJ524229 AB589765 JX589765 TT589765 ADP589765 ANL589765 AXH589765 BHD589765 BQZ589765 CAV589765 CKR589765 CUN589765 DEJ589765 DOF589765 DYB589765 EHX589765 ERT589765 FBP589765 FLL589765 FVH589765 GFD589765 GOZ589765 GYV589765 HIR589765 HSN589765 ICJ589765 IMF589765 IWB589765 JFX589765 JPT589765 JZP589765 KJL589765 KTH589765 LDD589765 LMZ589765 LWV589765 MGR589765 MQN589765 NAJ589765 NKF589765 NUB589765 ODX589765 ONT589765 OXP589765 PHL589765 PRH589765 QBD589765 QKZ589765 QUV589765 RER589765 RON589765 RYJ589765 SIF589765 SSB589765 TBX589765 TLT589765 TVP589765 UFL589765 UPH589765 UZD589765 VIZ589765 VSV589765 WCR589765 WMN589765 WWJ589765 AB655301 JX655301 TT655301 ADP655301 ANL655301 AXH655301 BHD655301 BQZ655301 CAV655301 CKR655301 CUN655301 DEJ655301 DOF655301 DYB655301 EHX655301 ERT655301 FBP655301 FLL655301 FVH655301 GFD655301 GOZ655301 GYV655301 HIR655301 HSN655301 ICJ655301 IMF655301 IWB655301 JFX655301 JPT655301 JZP655301 KJL655301 KTH655301 LDD655301 LMZ655301 LWV655301 MGR655301 MQN655301 NAJ655301 NKF655301 NUB655301 ODX655301 ONT655301 OXP655301 PHL655301 PRH655301 QBD655301 QKZ655301 QUV655301 RER655301 RON655301 RYJ655301 SIF655301 SSB655301 TBX655301 TLT655301 TVP655301 UFL655301 UPH655301 UZD655301 VIZ655301 VSV655301 WCR655301 WMN655301 WWJ655301 AB720837 JX720837 TT720837 ADP720837 ANL720837 AXH720837 BHD720837 BQZ720837 CAV720837 CKR720837 CUN720837 DEJ720837 DOF720837 DYB720837 EHX720837 ERT720837 FBP720837 FLL720837 FVH720837 GFD720837 GOZ720837 GYV720837 HIR720837 HSN720837 ICJ720837 IMF720837 IWB720837 JFX720837 JPT720837 JZP720837 KJL720837 KTH720837 LDD720837 LMZ720837 LWV720837 MGR720837 MQN720837 NAJ720837 NKF720837 NUB720837 ODX720837 ONT720837 OXP720837 PHL720837 PRH720837 QBD720837 QKZ720837 QUV720837 RER720837 RON720837 RYJ720837 SIF720837 SSB720837 TBX720837 TLT720837 TVP720837 UFL720837 UPH720837 UZD720837 VIZ720837 VSV720837 WCR720837 WMN720837 WWJ720837 AB786373 JX786373 TT786373 ADP786373 ANL786373 AXH786373 BHD786373 BQZ786373 CAV786373 CKR786373 CUN786373 DEJ786373 DOF786373 DYB786373 EHX786373 ERT786373 FBP786373 FLL786373 FVH786373 GFD786373 GOZ786373 GYV786373 HIR786373 HSN786373 ICJ786373 IMF786373 IWB786373 JFX786373 JPT786373 JZP786373 KJL786373 KTH786373 LDD786373 LMZ786373 LWV786373 MGR786373 MQN786373 NAJ786373 NKF786373 NUB786373 ODX786373 ONT786373 OXP786373 PHL786373 PRH786373 QBD786373 QKZ786373 QUV786373 RER786373 RON786373 RYJ786373 SIF786373 SSB786373 TBX786373 TLT786373 TVP786373 UFL786373 UPH786373 UZD786373 VIZ786373 VSV786373 WCR786373 WMN786373 WWJ786373 AB851909 JX851909 TT851909 ADP851909 ANL851909 AXH851909 BHD851909 BQZ851909 CAV851909 CKR851909 CUN851909 DEJ851909 DOF851909 DYB851909 EHX851909 ERT851909 FBP851909 FLL851909 FVH851909 GFD851909 GOZ851909 GYV851909 HIR851909 HSN851909 ICJ851909 IMF851909 IWB851909 JFX851909 JPT851909 JZP851909 KJL851909 KTH851909 LDD851909 LMZ851909 LWV851909 MGR851909 MQN851909 NAJ851909 NKF851909 NUB851909 ODX851909 ONT851909 OXP851909 PHL851909 PRH851909 QBD851909 QKZ851909 QUV851909 RER851909 RON851909 RYJ851909 SIF851909 SSB851909 TBX851909 TLT851909 TVP851909 UFL851909 UPH851909 UZD851909 VIZ851909 VSV851909 WCR851909 WMN851909 WWJ851909 AB917445 JX917445 TT917445 ADP917445 ANL917445 AXH917445 BHD917445 BQZ917445 CAV917445 CKR917445 CUN917445 DEJ917445 DOF917445 DYB917445 EHX917445 ERT917445 FBP917445 FLL917445 FVH917445 GFD917445 GOZ917445 GYV917445 HIR917445 HSN917445 ICJ917445 IMF917445 IWB917445 JFX917445 JPT917445 JZP917445 KJL917445 KTH917445 LDD917445 LMZ917445 LWV917445 MGR917445 MQN917445 NAJ917445 NKF917445 NUB917445 ODX917445 ONT917445 OXP917445 PHL917445 PRH917445 QBD917445 QKZ917445 QUV917445 RER917445 RON917445 RYJ917445 SIF917445 SSB917445 TBX917445 TLT917445 TVP917445 UFL917445 UPH917445 UZD917445 VIZ917445 VSV917445 WCR917445 WMN917445 WWJ917445 AB982981 JX982981 TT982981 ADP982981 ANL982981 AXH982981 BHD982981 BQZ982981 CAV982981 CKR982981 CUN982981 DEJ982981 DOF982981 DYB982981 EHX982981 ERT982981 FBP982981 FLL982981 FVH982981 GFD982981 GOZ982981 GYV982981 HIR982981 HSN982981 ICJ982981 IMF982981 IWB982981 JFX982981 JPT982981 JZP982981 KJL982981 KTH982981 LDD982981 LMZ982981 LWV982981 MGR982981 MQN982981 NAJ982981 NKF982981 NUB982981 ODX982981 ONT982981 OXP982981 PHL982981 PRH982981 QBD982981 QKZ982981 QUV982981 RER982981 RON982981 RYJ982981 SIF982981 SSB982981 TBX982981 TLT982981 TVP982981 UFL982981 UPH982981 UZD982981 VIZ982981 VSV982981 WCR982981 WMN982981 WWJ982981 WDP982978 AB65474 JX65474 TT65474 ADP65474 ANL65474 AXH65474 BHD65474 BQZ65474 CAV65474 CKR65474 CUN65474 DEJ65474 DOF65474 DYB65474 EHX65474 ERT65474 FBP65474 FLL65474 FVH65474 GFD65474 GOZ65474 GYV65474 HIR65474 HSN65474 ICJ65474 IMF65474 IWB65474 JFX65474 JPT65474 JZP65474 KJL65474 KTH65474 LDD65474 LMZ65474 LWV65474 MGR65474 MQN65474 NAJ65474 NKF65474 NUB65474 ODX65474 ONT65474 OXP65474 PHL65474 PRH65474 QBD65474 QKZ65474 QUV65474 RER65474 RON65474 RYJ65474 SIF65474 SSB65474 TBX65474 TLT65474 TVP65474 UFL65474 UPH65474 UZD65474 VIZ65474 VSV65474 WCR65474 WMN65474 WWJ65474 AB131010 JX131010 TT131010 ADP131010 ANL131010 AXH131010 BHD131010 BQZ131010 CAV131010 CKR131010 CUN131010 DEJ131010 DOF131010 DYB131010 EHX131010 ERT131010 FBP131010 FLL131010 FVH131010 GFD131010 GOZ131010 GYV131010 HIR131010 HSN131010 ICJ131010 IMF131010 IWB131010 JFX131010 JPT131010 JZP131010 KJL131010 KTH131010 LDD131010 LMZ131010 LWV131010 MGR131010 MQN131010 NAJ131010 NKF131010 NUB131010 ODX131010 ONT131010 OXP131010 PHL131010 PRH131010 QBD131010 QKZ131010 QUV131010 RER131010 RON131010 RYJ131010 SIF131010 SSB131010 TBX131010 TLT131010 TVP131010 UFL131010 UPH131010 UZD131010 VIZ131010 VSV131010 WCR131010 WMN131010 WWJ131010 AB196546 JX196546 TT196546 ADP196546 ANL196546 AXH196546 BHD196546 BQZ196546 CAV196546 CKR196546 CUN196546 DEJ196546 DOF196546 DYB196546 EHX196546 ERT196546 FBP196546 FLL196546 FVH196546 GFD196546 GOZ196546 GYV196546 HIR196546 HSN196546 ICJ196546 IMF196546 IWB196546 JFX196546 JPT196546 JZP196546 KJL196546 KTH196546 LDD196546 LMZ196546 LWV196546 MGR196546 MQN196546 NAJ196546 NKF196546 NUB196546 ODX196546 ONT196546 OXP196546 PHL196546 PRH196546 QBD196546 QKZ196546 QUV196546 RER196546 RON196546 RYJ196546 SIF196546 SSB196546 TBX196546 TLT196546 TVP196546 UFL196546 UPH196546 UZD196546 VIZ196546 VSV196546 WCR196546 WMN196546 WWJ196546 AB262082 JX262082 TT262082 ADP262082 ANL262082 AXH262082 BHD262082 BQZ262082 CAV262082 CKR262082 CUN262082 DEJ262082 DOF262082 DYB262082 EHX262082 ERT262082 FBP262082 FLL262082 FVH262082 GFD262082 GOZ262082 GYV262082 HIR262082 HSN262082 ICJ262082 IMF262082 IWB262082 JFX262082 JPT262082 JZP262082 KJL262082 KTH262082 LDD262082 LMZ262082 LWV262082 MGR262082 MQN262082 NAJ262082 NKF262082 NUB262082 ODX262082 ONT262082 OXP262082 PHL262082 PRH262082 QBD262082 QKZ262082 QUV262082 RER262082 RON262082 RYJ262082 SIF262082 SSB262082 TBX262082 TLT262082 TVP262082 UFL262082 UPH262082 UZD262082 VIZ262082 VSV262082 WCR262082 WMN262082 WWJ262082 AB327618 JX327618 TT327618 ADP327618 ANL327618 AXH327618 BHD327618 BQZ327618 CAV327618 CKR327618 CUN327618 DEJ327618 DOF327618 DYB327618 EHX327618 ERT327618 FBP327618 FLL327618 FVH327618 GFD327618 GOZ327618 GYV327618 HIR327618 HSN327618 ICJ327618 IMF327618 IWB327618 JFX327618 JPT327618 JZP327618 KJL327618 KTH327618 LDD327618 LMZ327618 LWV327618 MGR327618 MQN327618 NAJ327618 NKF327618 NUB327618 ODX327618 ONT327618 OXP327618 PHL327618 PRH327618 QBD327618 QKZ327618 QUV327618 RER327618 RON327618 RYJ327618 SIF327618 SSB327618 TBX327618 TLT327618 TVP327618 UFL327618 UPH327618 UZD327618 VIZ327618 VSV327618 WCR327618 WMN327618 WWJ327618 AB393154 JX393154 TT393154 ADP393154 ANL393154 AXH393154 BHD393154 BQZ393154 CAV393154 CKR393154 CUN393154 DEJ393154 DOF393154 DYB393154 EHX393154 ERT393154 FBP393154 FLL393154 FVH393154 GFD393154 GOZ393154 GYV393154 HIR393154 HSN393154 ICJ393154 IMF393154 IWB393154 JFX393154 JPT393154 JZP393154 KJL393154 KTH393154 LDD393154 LMZ393154 LWV393154 MGR393154 MQN393154 NAJ393154 NKF393154 NUB393154 ODX393154 ONT393154 OXP393154 PHL393154 PRH393154 QBD393154 QKZ393154 QUV393154 RER393154 RON393154 RYJ393154 SIF393154 SSB393154 TBX393154 TLT393154 TVP393154 UFL393154 UPH393154 UZD393154 VIZ393154 VSV393154 WCR393154 WMN393154 WWJ393154 AB458690 JX458690 TT458690 ADP458690 ANL458690 AXH458690 BHD458690 BQZ458690 CAV458690 CKR458690 CUN458690 DEJ458690 DOF458690 DYB458690 EHX458690 ERT458690 FBP458690 FLL458690 FVH458690 GFD458690 GOZ458690 GYV458690 HIR458690 HSN458690 ICJ458690 IMF458690 IWB458690 JFX458690 JPT458690 JZP458690 KJL458690 KTH458690 LDD458690 LMZ458690 LWV458690 MGR458690 MQN458690 NAJ458690 NKF458690 NUB458690 ODX458690 ONT458690 OXP458690 PHL458690 PRH458690 QBD458690 QKZ458690 QUV458690 RER458690 RON458690 RYJ458690 SIF458690 SSB458690 TBX458690 TLT458690 TVP458690 UFL458690 UPH458690 UZD458690 VIZ458690 VSV458690 WCR458690 WMN458690 WWJ458690 AB524226 JX524226 TT524226 ADP524226 ANL524226 AXH524226 BHD524226 BQZ524226 CAV524226 CKR524226 CUN524226 DEJ524226 DOF524226 DYB524226 EHX524226 ERT524226 FBP524226 FLL524226 FVH524226 GFD524226 GOZ524226 GYV524226 HIR524226 HSN524226 ICJ524226 IMF524226 IWB524226 JFX524226 JPT524226 JZP524226 KJL524226 KTH524226 LDD524226 LMZ524226 LWV524226 MGR524226 MQN524226 NAJ524226 NKF524226 NUB524226 ODX524226 ONT524226 OXP524226 PHL524226 PRH524226 QBD524226 QKZ524226 QUV524226 RER524226 RON524226 RYJ524226 SIF524226 SSB524226 TBX524226 TLT524226 TVP524226 UFL524226 UPH524226 UZD524226 VIZ524226 VSV524226 WCR524226 WMN524226 WWJ524226 AB589762 JX589762 TT589762 ADP589762 ANL589762 AXH589762 BHD589762 BQZ589762 CAV589762 CKR589762 CUN589762 DEJ589762 DOF589762 DYB589762 EHX589762 ERT589762 FBP589762 FLL589762 FVH589762 GFD589762 GOZ589762 GYV589762 HIR589762 HSN589762 ICJ589762 IMF589762 IWB589762 JFX589762 JPT589762 JZP589762 KJL589762 KTH589762 LDD589762 LMZ589762 LWV589762 MGR589762 MQN589762 NAJ589762 NKF589762 NUB589762 ODX589762 ONT589762 OXP589762 PHL589762 PRH589762 QBD589762 QKZ589762 QUV589762 RER589762 RON589762 RYJ589762 SIF589762 SSB589762 TBX589762 TLT589762 TVP589762 UFL589762 UPH589762 UZD589762 VIZ589762 VSV589762 WCR589762 WMN589762 WWJ589762 AB655298 JX655298 TT655298 ADP655298 ANL655298 AXH655298 BHD655298 BQZ655298 CAV655298 CKR655298 CUN655298 DEJ655298 DOF655298 DYB655298 EHX655298 ERT655298 FBP655298 FLL655298 FVH655298 GFD655298 GOZ655298 GYV655298 HIR655298 HSN655298 ICJ655298 IMF655298 IWB655298 JFX655298 JPT655298 JZP655298 KJL655298 KTH655298 LDD655298 LMZ655298 LWV655298 MGR655298 MQN655298 NAJ655298 NKF655298 NUB655298 ODX655298 ONT655298 OXP655298 PHL655298 PRH655298 QBD655298 QKZ655298 QUV655298 RER655298 RON655298 RYJ655298 SIF655298 SSB655298 TBX655298 TLT655298 TVP655298 UFL655298 UPH655298 UZD655298 VIZ655298 VSV655298 WCR655298 WMN655298 WWJ655298 AB720834 JX720834 TT720834 ADP720834 ANL720834 AXH720834 BHD720834 BQZ720834 CAV720834 CKR720834 CUN720834 DEJ720834 DOF720834 DYB720834 EHX720834 ERT720834 FBP720834 FLL720834 FVH720834 GFD720834 GOZ720834 GYV720834 HIR720834 HSN720834 ICJ720834 IMF720834 IWB720834 JFX720834 JPT720834 JZP720834 KJL720834 KTH720834 LDD720834 LMZ720834 LWV720834 MGR720834 MQN720834 NAJ720834 NKF720834 NUB720834 ODX720834 ONT720834 OXP720834 PHL720834 PRH720834 QBD720834 QKZ720834 QUV720834 RER720834 RON720834 RYJ720834 SIF720834 SSB720834 TBX720834 TLT720834 TVP720834 UFL720834 UPH720834 UZD720834 VIZ720834 VSV720834 WCR720834 WMN720834 WWJ720834 AB786370 JX786370 TT786370 ADP786370 ANL786370 AXH786370 BHD786370 BQZ786370 CAV786370 CKR786370 CUN786370 DEJ786370 DOF786370 DYB786370 EHX786370 ERT786370 FBP786370 FLL786370 FVH786370 GFD786370 GOZ786370 GYV786370 HIR786370 HSN786370 ICJ786370 IMF786370 IWB786370 JFX786370 JPT786370 JZP786370 KJL786370 KTH786370 LDD786370 LMZ786370 LWV786370 MGR786370 MQN786370 NAJ786370 NKF786370 NUB786370 ODX786370 ONT786370 OXP786370 PHL786370 PRH786370 QBD786370 QKZ786370 QUV786370 RER786370 RON786370 RYJ786370 SIF786370 SSB786370 TBX786370 TLT786370 TVP786370 UFL786370 UPH786370 UZD786370 VIZ786370 VSV786370 WCR786370 WMN786370 WWJ786370 AB851906 JX851906 TT851906 ADP851906 ANL851906 AXH851906 BHD851906 BQZ851906 CAV851906 CKR851906 CUN851906 DEJ851906 DOF851906 DYB851906 EHX851906 ERT851906 FBP851906 FLL851906 FVH851906 GFD851906 GOZ851906 GYV851906 HIR851906 HSN851906 ICJ851906 IMF851906 IWB851906 JFX851906 JPT851906 JZP851906 KJL851906 KTH851906 LDD851906 LMZ851906 LWV851906 MGR851906 MQN851906 NAJ851906 NKF851906 NUB851906 ODX851906 ONT851906 OXP851906 PHL851906 PRH851906 QBD851906 QKZ851906 QUV851906 RER851906 RON851906 RYJ851906 SIF851906 SSB851906 TBX851906 TLT851906 TVP851906 UFL851906 UPH851906 UZD851906 VIZ851906 VSV851906 WCR851906 WMN851906 WWJ851906 AB917442 JX917442 TT917442 ADP917442 ANL917442 AXH917442 BHD917442 BQZ917442 CAV917442 CKR917442 CUN917442 DEJ917442 DOF917442 DYB917442 EHX917442 ERT917442 FBP917442 FLL917442 FVH917442 GFD917442 GOZ917442 GYV917442 HIR917442 HSN917442 ICJ917442 IMF917442 IWB917442 JFX917442 JPT917442 JZP917442 KJL917442 KTH917442 LDD917442 LMZ917442 LWV917442 MGR917442 MQN917442 NAJ917442 NKF917442 NUB917442 ODX917442 ONT917442 OXP917442 PHL917442 PRH917442 QBD917442 QKZ917442 QUV917442 RER917442 RON917442 RYJ917442 SIF917442 SSB917442 TBX917442 TLT917442 TVP917442 UFL917442 UPH917442 UZD917442 VIZ917442 VSV917442 WCR917442 WMN917442 WWJ917442 AB982978 JX982978 TT982978 ADP982978 ANL982978 AXH982978 BHD982978 BQZ982978 CAV982978 CKR982978 CUN982978 DEJ982978 DOF982978 DYB982978 EHX982978 ERT982978 FBP982978 FLL982978 FVH982978 GFD982978 GOZ982978 GYV982978 HIR982978 HSN982978 ICJ982978 IMF982978 IWB982978 JFX982978 JPT982978 JZP982978 KJL982978 KTH982978 LDD982978 LMZ982978 LWV982978 MGR982978 MQN982978 NAJ982978 NKF982978 NUB982978 ODX982978 ONT982978 OXP982978 PHL982978 PRH982978 QBD982978 QKZ982978 QUV982978 RER982978 RON982978 RYJ982978 SIF982978 SSB982978 TBX982978 TLT982978 TVP982978 UFL982978 UPH982978 UZD982978 VIZ982978 VSV982978 WCR982978 WMN982978 WWJ982978 AZ65483 KV65483 UR65483 AEN65483 AOJ65483 AYF65483 BIB65483 BRX65483 CBT65483 CLP65483 CVL65483 DFH65483 DPD65483 DYZ65483 EIV65483 ESR65483 FCN65483 FMJ65483 FWF65483 GGB65483 GPX65483 GZT65483 HJP65483 HTL65483 IDH65483 IND65483 IWZ65483 JGV65483 JQR65483 KAN65483 KKJ65483 KUF65483 LEB65483 LNX65483 LXT65483 MHP65483 MRL65483 NBH65483 NLD65483 NUZ65483 OEV65483 OOR65483 OYN65483 PIJ65483 PSF65483 QCB65483 QLX65483 QVT65483 RFP65483 RPL65483 RZH65483 SJD65483 SSZ65483 TCV65483 TMR65483 TWN65483 UGJ65483 UQF65483 VAB65483 VJX65483 VTT65483 WDP65483 WNL65483 WXH65483 AZ131019 KV131019 UR131019 AEN131019 AOJ131019 AYF131019 BIB131019 BRX131019 CBT131019 CLP131019 CVL131019 DFH131019 DPD131019 DYZ131019 EIV131019 ESR131019 FCN131019 FMJ131019 FWF131019 GGB131019 GPX131019 GZT131019 HJP131019 HTL131019 IDH131019 IND131019 IWZ131019 JGV131019 JQR131019 KAN131019 KKJ131019 KUF131019 LEB131019 LNX131019 LXT131019 MHP131019 MRL131019 NBH131019 NLD131019 NUZ131019 OEV131019 OOR131019 OYN131019 PIJ131019 PSF131019 QCB131019 QLX131019 QVT131019 RFP131019 RPL131019 RZH131019 SJD131019 SSZ131019 TCV131019 TMR131019 TWN131019 UGJ131019 UQF131019 VAB131019 VJX131019 VTT131019 WDP131019 WNL131019 WXH131019 AZ196555 KV196555 UR196555 AEN196555 AOJ196555 AYF196555 BIB196555 BRX196555 CBT196555 CLP196555 CVL196555 DFH196555 DPD196555 DYZ196555 EIV196555 ESR196555 FCN196555 FMJ196555 FWF196555 GGB196555 GPX196555 GZT196555 HJP196555 HTL196555 IDH196555 IND196555 IWZ196555 JGV196555 JQR196555 KAN196555 KKJ196555 KUF196555 LEB196555 LNX196555 LXT196555 MHP196555 MRL196555 NBH196555 NLD196555 NUZ196555 OEV196555 OOR196555 OYN196555 PIJ196555 PSF196555 QCB196555 QLX196555 QVT196555 RFP196555 RPL196555 RZH196555 SJD196555 SSZ196555 TCV196555 TMR196555 TWN196555 UGJ196555 UQF196555 VAB196555 VJX196555 VTT196555 WDP196555 WNL196555 WXH196555 AZ262091 KV262091 UR262091 AEN262091 AOJ262091 AYF262091 BIB262091 BRX262091 CBT262091 CLP262091 CVL262091 DFH262091 DPD262091 DYZ262091 EIV262091 ESR262091 FCN262091 FMJ262091 FWF262091 GGB262091 GPX262091 GZT262091 HJP262091 HTL262091 IDH262091 IND262091 IWZ262091 JGV262091 JQR262091 KAN262091 KKJ262091 KUF262091 LEB262091 LNX262091 LXT262091 MHP262091 MRL262091 NBH262091 NLD262091 NUZ262091 OEV262091 OOR262091 OYN262091 PIJ262091 PSF262091 QCB262091 QLX262091 QVT262091 RFP262091 RPL262091 RZH262091 SJD262091 SSZ262091 TCV262091 TMR262091 TWN262091 UGJ262091 UQF262091 VAB262091 VJX262091 VTT262091 WDP262091 WNL262091 WXH262091 AZ327627 KV327627 UR327627 AEN327627 AOJ327627 AYF327627 BIB327627 BRX327627 CBT327627 CLP327627 CVL327627 DFH327627 DPD327627 DYZ327627 EIV327627 ESR327627 FCN327627 FMJ327627 FWF327627 GGB327627 GPX327627 GZT327627 HJP327627 HTL327627 IDH327627 IND327627 IWZ327627 JGV327627 JQR327627 KAN327627 KKJ327627 KUF327627 LEB327627 LNX327627 LXT327627 MHP327627 MRL327627 NBH327627 NLD327627 NUZ327627 OEV327627 OOR327627 OYN327627 PIJ327627 PSF327627 QCB327627 QLX327627 QVT327627 RFP327627 RPL327627 RZH327627 SJD327627 SSZ327627 TCV327627 TMR327627 TWN327627 UGJ327627 UQF327627 VAB327627 VJX327627 VTT327627 WDP327627 WNL327627 WXH327627 AZ393163 KV393163 UR393163 AEN393163 AOJ393163 AYF393163 BIB393163 BRX393163 CBT393163 CLP393163 CVL393163 DFH393163 DPD393163 DYZ393163 EIV393163 ESR393163 FCN393163 FMJ393163 FWF393163 GGB393163 GPX393163 GZT393163 HJP393163 HTL393163 IDH393163 IND393163 IWZ393163 JGV393163 JQR393163 KAN393163 KKJ393163 KUF393163 LEB393163 LNX393163 LXT393163 MHP393163 MRL393163 NBH393163 NLD393163 NUZ393163 OEV393163 OOR393163 OYN393163 PIJ393163 PSF393163 QCB393163 QLX393163 QVT393163 RFP393163 RPL393163 RZH393163 SJD393163 SSZ393163 TCV393163 TMR393163 TWN393163 UGJ393163 UQF393163 VAB393163 VJX393163 VTT393163 WDP393163 WNL393163 WXH393163 AZ458699 KV458699 UR458699 AEN458699 AOJ458699 AYF458699 BIB458699 BRX458699 CBT458699 CLP458699 CVL458699 DFH458699 DPD458699 DYZ458699 EIV458699 ESR458699 FCN458699 FMJ458699 FWF458699 GGB458699 GPX458699 GZT458699 HJP458699 HTL458699 IDH458699 IND458699 IWZ458699 JGV458699 JQR458699 KAN458699 KKJ458699 KUF458699 LEB458699 LNX458699 LXT458699 MHP458699 MRL458699 NBH458699 NLD458699 NUZ458699 OEV458699 OOR458699 OYN458699 PIJ458699 PSF458699 QCB458699 QLX458699 QVT458699 RFP458699 RPL458699 RZH458699 SJD458699 SSZ458699 TCV458699 TMR458699 TWN458699 UGJ458699 UQF458699 VAB458699 VJX458699 VTT458699 WDP458699 WNL458699 WXH458699 AZ524235 KV524235 UR524235 AEN524235 AOJ524235 AYF524235 BIB524235 BRX524235 CBT524235 CLP524235 CVL524235 DFH524235 DPD524235 DYZ524235 EIV524235 ESR524235 FCN524235 FMJ524235 FWF524235 GGB524235 GPX524235 GZT524235 HJP524235 HTL524235 IDH524235 IND524235 IWZ524235 JGV524235 JQR524235 KAN524235 KKJ524235 KUF524235 LEB524235 LNX524235 LXT524235 MHP524235 MRL524235 NBH524235 NLD524235 NUZ524235 OEV524235 OOR524235 OYN524235 PIJ524235 PSF524235 QCB524235 QLX524235 QVT524235 RFP524235 RPL524235 RZH524235 SJD524235 SSZ524235 TCV524235 TMR524235 TWN524235 UGJ524235 UQF524235 VAB524235 VJX524235 VTT524235 WDP524235 WNL524235 WXH524235 AZ589771 KV589771 UR589771 AEN589771 AOJ589771 AYF589771 BIB589771 BRX589771 CBT589771 CLP589771 CVL589771 DFH589771 DPD589771 DYZ589771 EIV589771 ESR589771 FCN589771 FMJ589771 FWF589771 GGB589771 GPX589771 GZT589771 HJP589771 HTL589771 IDH589771 IND589771 IWZ589771 JGV589771 JQR589771 KAN589771 KKJ589771 KUF589771 LEB589771 LNX589771 LXT589771 MHP589771 MRL589771 NBH589771 NLD589771 NUZ589771 OEV589771 OOR589771 OYN589771 PIJ589771 PSF589771 QCB589771 QLX589771 QVT589771 RFP589771 RPL589771 RZH589771 SJD589771 SSZ589771 TCV589771 TMR589771 TWN589771 UGJ589771 UQF589771 VAB589771 VJX589771 VTT589771 WDP589771 WNL589771 WXH589771 AZ655307 KV655307 UR655307 AEN655307 AOJ655307 AYF655307 BIB655307 BRX655307 CBT655307 CLP655307 CVL655307 DFH655307 DPD655307 DYZ655307 EIV655307 ESR655307 FCN655307 FMJ655307 FWF655307 GGB655307 GPX655307 GZT655307 HJP655307 HTL655307 IDH655307 IND655307 IWZ655307 JGV655307 JQR655307 KAN655307 KKJ655307 KUF655307 LEB655307 LNX655307 LXT655307 MHP655307 MRL655307 NBH655307 NLD655307 NUZ655307 OEV655307 OOR655307 OYN655307 PIJ655307 PSF655307 QCB655307 QLX655307 QVT655307 RFP655307 RPL655307 RZH655307 SJD655307 SSZ655307 TCV655307 TMR655307 TWN655307 UGJ655307 UQF655307 VAB655307 VJX655307 VTT655307 WDP655307 WNL655307 WXH655307 AZ720843 KV720843 UR720843 AEN720843 AOJ720843 AYF720843 BIB720843 BRX720843 CBT720843 CLP720843 CVL720843 DFH720843 DPD720843 DYZ720843 EIV720843 ESR720843 FCN720843 FMJ720843 FWF720843 GGB720843 GPX720843 GZT720843 HJP720843 HTL720843 IDH720843 IND720843 IWZ720843 JGV720843 JQR720843 KAN720843 KKJ720843 KUF720843 LEB720843 LNX720843 LXT720843 MHP720843 MRL720843 NBH720843 NLD720843 NUZ720843 OEV720843 OOR720843 OYN720843 PIJ720843 PSF720843 QCB720843 QLX720843 QVT720843 RFP720843 RPL720843 RZH720843 SJD720843 SSZ720843 TCV720843 TMR720843 TWN720843 UGJ720843 UQF720843 VAB720843 VJX720843 VTT720843 WDP720843 WNL720843 WXH720843 AZ786379 KV786379 UR786379 AEN786379 AOJ786379 AYF786379 BIB786379 BRX786379 CBT786379 CLP786379 CVL786379 DFH786379 DPD786379 DYZ786379 EIV786379 ESR786379 FCN786379 FMJ786379 FWF786379 GGB786379 GPX786379 GZT786379 HJP786379 HTL786379 IDH786379 IND786379 IWZ786379 JGV786379 JQR786379 KAN786379 KKJ786379 KUF786379 LEB786379 LNX786379 LXT786379 MHP786379 MRL786379 NBH786379 NLD786379 NUZ786379 OEV786379 OOR786379 OYN786379 PIJ786379 PSF786379 QCB786379 QLX786379 QVT786379 RFP786379 RPL786379 RZH786379 SJD786379 SSZ786379 TCV786379 TMR786379 TWN786379 UGJ786379 UQF786379 VAB786379 VJX786379 VTT786379 WDP786379 WNL786379 WXH786379 AZ851915 KV851915 UR851915 AEN851915 AOJ851915 AYF851915 BIB851915 BRX851915 CBT851915 CLP851915 CVL851915 DFH851915 DPD851915 DYZ851915 EIV851915 ESR851915 FCN851915 FMJ851915 FWF851915 GGB851915 GPX851915 GZT851915 HJP851915 HTL851915 IDH851915 IND851915 IWZ851915 JGV851915 JQR851915 KAN851915 KKJ851915 KUF851915 LEB851915 LNX851915 LXT851915 MHP851915 MRL851915 NBH851915 NLD851915 NUZ851915 OEV851915 OOR851915 OYN851915 PIJ851915 PSF851915 QCB851915 QLX851915 QVT851915 RFP851915 RPL851915 RZH851915 SJD851915 SSZ851915 TCV851915 TMR851915 TWN851915 UGJ851915 UQF851915 VAB851915 VJX851915 VTT851915 WDP851915 WNL851915 WXH851915 AZ917451 KV917451 UR917451 AEN917451 AOJ917451 AYF917451 BIB917451 BRX917451 CBT917451 CLP917451 CVL917451 DFH917451 DPD917451 DYZ917451 EIV917451 ESR917451 FCN917451 FMJ917451 FWF917451 GGB917451 GPX917451 GZT917451 HJP917451 HTL917451 IDH917451 IND917451 IWZ917451 JGV917451 JQR917451 KAN917451 KKJ917451 KUF917451 LEB917451 LNX917451 LXT917451 MHP917451 MRL917451 NBH917451 NLD917451 NUZ917451 OEV917451 OOR917451 OYN917451 PIJ917451 PSF917451 QCB917451 QLX917451 QVT917451 RFP917451 RPL917451 RZH917451 SJD917451 SSZ917451 TCV917451 TMR917451 TWN917451 UGJ917451 UQF917451 VAB917451 VJX917451 VTT917451 WDP917451 WNL917451 WXH917451 AZ982987 KV982987 UR982987 AEN982987 AOJ982987 AYF982987 BIB982987 BRX982987 CBT982987 CLP982987 CVL982987 DFH982987 DPD982987 DYZ982987 EIV982987 ESR982987 FCN982987 FMJ982987 FWF982987 GGB982987 GPX982987 GZT982987 HJP982987 HTL982987 IDH982987 IND982987 IWZ982987 JGV982987 JQR982987 KAN982987 KKJ982987 KUF982987 LEB982987 LNX982987 LXT982987 MHP982987 MRL982987 NBH982987 NLD982987 NUZ982987 OEV982987 OOR982987 OYN982987 PIJ982987 PSF982987 QCB982987 QLX982987 QVT982987 RFP982987 RPL982987 RZH982987 SJD982987 SSZ982987 TCV982987 TMR982987 TWN982987 UGJ982987 UQF982987 VAB982987 VJX982987 VTT982987 WDP982987 WNL982987 WXH982987 AZ65474 KV65474 UR65474 AEN65474 AOJ65474 AYF65474 BIB65474 BRX65474 CBT65474 CLP65474 CVL65474 DFH65474 DPD65474 DYZ65474 EIV65474 ESR65474 FCN65474 FMJ65474 FWF65474 GGB65474 GPX65474 GZT65474 HJP65474 HTL65474 IDH65474 IND65474 IWZ65474 JGV65474 JQR65474 KAN65474 KKJ65474 KUF65474 LEB65474 LNX65474 LXT65474 MHP65474 MRL65474 NBH65474 NLD65474 NUZ65474 OEV65474 OOR65474 OYN65474 PIJ65474 PSF65474 QCB65474 QLX65474 QVT65474 RFP65474 RPL65474 RZH65474 SJD65474 SSZ65474 TCV65474 TMR65474 TWN65474 UGJ65474 UQF65474 VAB65474 VJX65474 VTT65474 WDP65474 WNL65474 WXH65474 AZ131010 KV131010 UR131010 AEN131010 AOJ131010 AYF131010 BIB131010 BRX131010 CBT131010 CLP131010 CVL131010 DFH131010 DPD131010 DYZ131010 EIV131010 ESR131010 FCN131010 FMJ131010 FWF131010 GGB131010 GPX131010 GZT131010 HJP131010 HTL131010 IDH131010 IND131010 IWZ131010 JGV131010 JQR131010 KAN131010 KKJ131010 KUF131010 LEB131010 LNX131010 LXT131010 MHP131010 MRL131010 NBH131010 NLD131010 NUZ131010 OEV131010 OOR131010 OYN131010 PIJ131010 PSF131010 QCB131010 QLX131010 QVT131010 RFP131010 RPL131010 RZH131010 SJD131010 SSZ131010 TCV131010 TMR131010 TWN131010 UGJ131010 UQF131010 VAB131010 VJX131010 VTT131010 WDP131010 WNL131010 WXH131010 AZ196546 KV196546 UR196546 AEN196546 AOJ196546 AYF196546 BIB196546 BRX196546 CBT196546 CLP196546 CVL196546 DFH196546 DPD196546 DYZ196546 EIV196546 ESR196546 FCN196546 FMJ196546 FWF196546 GGB196546 GPX196546 GZT196546 HJP196546 HTL196546 IDH196546 IND196546 IWZ196546 JGV196546 JQR196546 KAN196546 KKJ196546 KUF196546 LEB196546 LNX196546 LXT196546 MHP196546 MRL196546 NBH196546 NLD196546 NUZ196546 OEV196546 OOR196546 OYN196546 PIJ196546 PSF196546 QCB196546 QLX196546 QVT196546 RFP196546 RPL196546 RZH196546 SJD196546 SSZ196546 TCV196546 TMR196546 TWN196546 UGJ196546 UQF196546 VAB196546 VJX196546 VTT196546 WDP196546 WNL196546 WXH196546 AZ262082 KV262082 UR262082 AEN262082 AOJ262082 AYF262082 BIB262082 BRX262082 CBT262082 CLP262082 CVL262082 DFH262082 DPD262082 DYZ262082 EIV262082 ESR262082 FCN262082 FMJ262082 FWF262082 GGB262082 GPX262082 GZT262082 HJP262082 HTL262082 IDH262082 IND262082 IWZ262082 JGV262082 JQR262082 KAN262082 KKJ262082 KUF262082 LEB262082 LNX262082 LXT262082 MHP262082 MRL262082 NBH262082 NLD262082 NUZ262082 OEV262082 OOR262082 OYN262082 PIJ262082 PSF262082 QCB262082 QLX262082 QVT262082 RFP262082 RPL262082 RZH262082 SJD262082 SSZ262082 TCV262082 TMR262082 TWN262082 UGJ262082 UQF262082 VAB262082 VJX262082 VTT262082 WDP262082 WNL262082 WXH262082 AZ327618 KV327618 UR327618 AEN327618 AOJ327618 AYF327618 BIB327618 BRX327618 CBT327618 CLP327618 CVL327618 DFH327618 DPD327618 DYZ327618 EIV327618 ESR327618 FCN327618 FMJ327618 FWF327618 GGB327618 GPX327618 GZT327618 HJP327618 HTL327618 IDH327618 IND327618 IWZ327618 JGV327618 JQR327618 KAN327618 KKJ327618 KUF327618 LEB327618 LNX327618 LXT327618 MHP327618 MRL327618 NBH327618 NLD327618 NUZ327618 OEV327618 OOR327618 OYN327618 PIJ327618 PSF327618 QCB327618 QLX327618 QVT327618 RFP327618 RPL327618 RZH327618 SJD327618 SSZ327618 TCV327618 TMR327618 TWN327618 UGJ327618 UQF327618 VAB327618 VJX327618 VTT327618 WDP327618 WNL327618 WXH327618 AZ393154 KV393154 UR393154 AEN393154 AOJ393154 AYF393154 BIB393154 BRX393154 CBT393154 CLP393154 CVL393154 DFH393154 DPD393154 DYZ393154 EIV393154 ESR393154 FCN393154 FMJ393154 FWF393154 GGB393154 GPX393154 GZT393154 HJP393154 HTL393154 IDH393154 IND393154 IWZ393154 JGV393154 JQR393154 KAN393154 KKJ393154 KUF393154 LEB393154 LNX393154 LXT393154 MHP393154 MRL393154 NBH393154 NLD393154 NUZ393154 OEV393154 OOR393154 OYN393154 PIJ393154 PSF393154 QCB393154 QLX393154 QVT393154 RFP393154 RPL393154 RZH393154 SJD393154 SSZ393154 TCV393154 TMR393154 TWN393154 UGJ393154 UQF393154 VAB393154 VJX393154 VTT393154 WDP393154 WNL393154 WXH393154 AZ458690 KV458690 UR458690 AEN458690 AOJ458690 AYF458690 BIB458690 BRX458690 CBT458690 CLP458690 CVL458690 DFH458690 DPD458690 DYZ458690 EIV458690 ESR458690 FCN458690 FMJ458690 FWF458690 GGB458690 GPX458690 GZT458690 HJP458690 HTL458690 IDH458690 IND458690 IWZ458690 JGV458690 JQR458690 KAN458690 KKJ458690 KUF458690 LEB458690 LNX458690 LXT458690 MHP458690 MRL458690 NBH458690 NLD458690 NUZ458690 OEV458690 OOR458690 OYN458690 PIJ458690 PSF458690 QCB458690 QLX458690 QVT458690 RFP458690 RPL458690 RZH458690 SJD458690 SSZ458690 TCV458690 TMR458690 TWN458690 UGJ458690 UQF458690 VAB458690 VJX458690 VTT458690 WDP458690 WNL458690 WXH458690 AZ524226 KV524226 UR524226 AEN524226 AOJ524226 AYF524226 BIB524226 BRX524226 CBT524226 CLP524226 CVL524226 DFH524226 DPD524226 DYZ524226 EIV524226 ESR524226 FCN524226 FMJ524226 FWF524226 GGB524226 GPX524226 GZT524226 HJP524226 HTL524226 IDH524226 IND524226 IWZ524226 JGV524226 JQR524226 KAN524226 KKJ524226 KUF524226 LEB524226 LNX524226 LXT524226 MHP524226 MRL524226 NBH524226 NLD524226 NUZ524226 OEV524226 OOR524226 OYN524226 PIJ524226 PSF524226 QCB524226 QLX524226 QVT524226 RFP524226 RPL524226 RZH524226 SJD524226 SSZ524226 TCV524226 TMR524226 TWN524226 UGJ524226 UQF524226 VAB524226 VJX524226 VTT524226 WDP524226 WNL524226 WXH524226 AZ589762 KV589762 UR589762 AEN589762 AOJ589762 AYF589762 BIB589762 BRX589762 CBT589762 CLP589762 CVL589762 DFH589762 DPD589762 DYZ589762 EIV589762 ESR589762 FCN589762 FMJ589762 FWF589762 GGB589762 GPX589762 GZT589762 HJP589762 HTL589762 IDH589762 IND589762 IWZ589762 JGV589762 JQR589762 KAN589762 KKJ589762 KUF589762 LEB589762 LNX589762 LXT589762 MHP589762 MRL589762 NBH589762 NLD589762 NUZ589762 OEV589762 OOR589762 OYN589762 PIJ589762 PSF589762 QCB589762 QLX589762 QVT589762 RFP589762 RPL589762 RZH589762 SJD589762 SSZ589762 TCV589762 TMR589762 TWN589762 UGJ589762 UQF589762 VAB589762 VJX589762 VTT589762 WDP589762 WNL589762 WXH589762 AZ655298 KV655298 UR655298 AEN655298 AOJ655298 AYF655298 BIB655298 BRX655298 CBT655298 CLP655298 CVL655298 DFH655298 DPD655298 DYZ655298 EIV655298 ESR655298 FCN655298 FMJ655298 FWF655298 GGB655298 GPX655298 GZT655298 HJP655298 HTL655298 IDH655298 IND655298 IWZ655298 JGV655298 JQR655298 KAN655298 KKJ655298 KUF655298 LEB655298 LNX655298 LXT655298 MHP655298 MRL655298 NBH655298 NLD655298 NUZ655298 OEV655298 OOR655298 OYN655298 PIJ655298 PSF655298 QCB655298 QLX655298 QVT655298 RFP655298 RPL655298 RZH655298 SJD655298 SSZ655298 TCV655298 TMR655298 TWN655298 UGJ655298 UQF655298 VAB655298 VJX655298 VTT655298 WDP655298 WNL655298 WXH655298 AZ720834 KV720834 UR720834 AEN720834 AOJ720834 AYF720834 BIB720834 BRX720834 CBT720834 CLP720834 CVL720834 DFH720834 DPD720834 DYZ720834 EIV720834 ESR720834 FCN720834 FMJ720834 FWF720834 GGB720834 GPX720834 GZT720834 HJP720834 HTL720834 IDH720834 IND720834 IWZ720834 JGV720834 JQR720834 KAN720834 KKJ720834 KUF720834 LEB720834 LNX720834 LXT720834 MHP720834 MRL720834 NBH720834 NLD720834 NUZ720834 OEV720834 OOR720834 OYN720834 PIJ720834 PSF720834 QCB720834 QLX720834 QVT720834 RFP720834 RPL720834 RZH720834 SJD720834 SSZ720834 TCV720834 TMR720834 TWN720834 UGJ720834 UQF720834 VAB720834 VJX720834 VTT720834 WDP720834 WNL720834 WXH720834 AZ786370 KV786370 UR786370 AEN786370 AOJ786370 AYF786370 BIB786370 BRX786370 CBT786370 CLP786370 CVL786370 DFH786370 DPD786370 DYZ786370 EIV786370 ESR786370 FCN786370 FMJ786370 FWF786370 GGB786370 GPX786370 GZT786370 HJP786370 HTL786370 IDH786370 IND786370 IWZ786370 JGV786370 JQR786370 KAN786370 KKJ786370 KUF786370 LEB786370 LNX786370 LXT786370 MHP786370 MRL786370 NBH786370 NLD786370 NUZ786370 OEV786370 OOR786370 OYN786370 PIJ786370 PSF786370 QCB786370 QLX786370 QVT786370 RFP786370 RPL786370 RZH786370 SJD786370 SSZ786370 TCV786370 TMR786370 TWN786370 UGJ786370 UQF786370 VAB786370 VJX786370 VTT786370 WDP786370 WNL786370 WXH786370 AZ851906 KV851906 UR851906 AEN851906 AOJ851906 AYF851906 BIB851906 BRX851906 CBT851906 CLP851906 CVL851906 DFH851906 DPD851906 DYZ851906 EIV851906 ESR851906 FCN851906 FMJ851906 FWF851906 GGB851906 GPX851906 GZT851906 HJP851906 HTL851906 IDH851906 IND851906 IWZ851906 JGV851906 JQR851906 KAN851906 KKJ851906 KUF851906 LEB851906 LNX851906 LXT851906 MHP851906 MRL851906 NBH851906 NLD851906 NUZ851906 OEV851906 OOR851906 OYN851906 PIJ851906 PSF851906 QCB851906 QLX851906 QVT851906 RFP851906 RPL851906 RZH851906 SJD851906 SSZ851906 TCV851906 TMR851906 TWN851906 UGJ851906 UQF851906 VAB851906 VJX851906 VTT851906 WDP851906 WNL851906 WXH851906 AZ917442 KV917442 UR917442 AEN917442 AOJ917442 AYF917442 BIB917442 BRX917442 CBT917442 CLP917442 CVL917442 DFH917442 DPD917442 DYZ917442 EIV917442 ESR917442 FCN917442 FMJ917442 FWF917442 GGB917442 GPX917442 GZT917442 HJP917442 HTL917442 IDH917442 IND917442 IWZ917442 JGV917442 JQR917442 KAN917442 KKJ917442 KUF917442 LEB917442 LNX917442 LXT917442 MHP917442 MRL917442 NBH917442 NLD917442 NUZ917442 OEV917442 OOR917442 OYN917442 PIJ917442 PSF917442 QCB917442 QLX917442 QVT917442 RFP917442 RPL917442 RZH917442 SJD917442 SSZ917442 TCV917442 TMR917442 TWN917442 UGJ917442 UQF917442 VAB917442 VJX917442 VTT917442 WDP917442 WNL917442 WXH917442 AZ982978 KV982978 UR982978 AEN982978 AOJ982978 AYF982978 BIB982978 BRX982978 CBT982978 CLP982978 CVL982978 DFH982978 DPD982978 DYZ982978 EIV982978 ESR982978 FCN982978 FMJ982978 FWF982978 GGB982978 GPX982978 GZT982978 HJP982978 HTL982978 IDH982978 IND982978 IWZ982978 JGV982978 JQR982978 KAN982978 KKJ982978 KUF982978 LEB982978 LNX982978 LXT982978 MHP982978 MRL982978 NBH982978 NLD982978 NUZ982978 OEV982978 OOR982978 OYN982978 PIJ982978 PSF982978 QCB982978 QLX982978 QVT982978 RFP982978 RPL982978 RZH982978 SJD982978 SSZ982978 TCV982978 TMR982978 TWN982978 UGJ982978 UQF982978 VAB982978 AYF75:AYF76 BIB75:BIB76 BRX75:BRX76 CBT75:CBT76 CLP75:CLP76 CVL75:CVL76 DFH75:DFH76 DPD75:DPD76 DYZ75:DYZ76 EIV75:EIV76 ESR75:ESR76 FCN75:FCN76 FMJ75:FMJ76 FWF75:FWF76 GGB75:GGB76 GPX75:GPX76 GZT75:GZT76 HJP75:HJP76 HTL75:HTL76 IDH75:IDH76 IND75:IND76 IWZ75:IWZ76 JGV75:JGV76 JQR75:JQR76 KAN75:KAN76 KKJ75:KKJ76 KUF75:KUF76 LEB75:LEB76 LNX75:LNX76 LXT75:LXT76 MHP75:MHP76 MRL75:MRL76 NBH75:NBH76 NLD75:NLD76 NUZ75:NUZ76 OEV75:OEV76 OOR75:OOR76 OYN75:OYN76 PIJ75:PIJ76 PSF75:PSF76 QCB75:QCB76 QLX75:QLX76 QVT75:QVT76 RFP75:RFP76 RPL75:RPL76 RZH75:RZH76 SJD75:SJD76 SSZ75:SSZ76 TCV75:TCV76 TMR75:TMR76 TWN75:TWN76 UGJ75:UGJ76 UQF75:UQF76 VAB75:VAB76 VJX75:VJX76 VTT75:VTT76 WDP75:WDP76 WNL75:WNL76 WXH75:WXH76 WXH65 WNL65 WDP65 VTT65 VJX65 VAB65 UQF65 UGJ65 TWN65 TMR65 TCV65 SSZ65 SJD65 RZH65 RPL65 RFP65 QVT65 QLX65 QCB65 PSF65 PIJ65 OYN65 OOR65 OEV65 NUZ65 NLD65 NBH65 MRL65 MHP65 LXT65 LNX65 LEB65 KUF65 KKJ65 KAN65 JQR65 JGV65 IWZ65 IND65 IDH65 HTL65 HJP65 GZT65 GPX65 GGB65 FWF65 FMJ65 FCN65 ESR65 EIV65 DYZ65 DPD65 DFH65 CVL65 CLP65 CBT65 BRX65 BIB65 AYF65 AOJ65 AEN65 UR65 KV65 AEN75:AEN76 WWJ65 WMN65 WCR65 VSV65 VIZ65 UZD65 UPH65 UFL65 TVP65 TLT65 TBX65 SSB65 SIF65 RYJ65 RON65 RER65 QUV65 QKZ65 QBD65 PRH65 PHL65 OXP65 ONT65 ODX65 NUB65 NKF65 NAJ65 MQN65 MGR65 LWV65 LMZ65 LDD65 KTH65 KJL65 JZP65 JPT65 JFX65 IWB65 IMF65 ICJ65 HSN65 HIR65 GYV65 GOZ65 GFD65 FVH65 FLL65 FBP65 ERT65 EHX65 DYB65 DOF65 DEJ65 CUN65 CKR65 CAV65 BQZ65 BHD65 AXH65 ANL65 ADP65 TT65 JX65 WVL65 WLP65 WBT65 VRX65 VIB65 UYF65 UOJ65 UEN65 TUR65 TKV65 TAZ65 SRD65 SHH65 RXL65 RNP65 RDT65 QTX65 QKB65 QAF65 PQJ65 PGN65 OWR65 OMV65 OCZ65 NTD65 NJH65 MZL65 MPP65 MFT65 LVX65 LMB65 LCF65 KSJ65 KIN65 JYR65 JOV65 JEZ65 IVD65 ILH65 IBL65 HRP65 HHT65 GXX65 GOB65 GEF65 FUJ65 FKN65 FAR65 EQV65 EGZ65 DXD65 DNH65 DDL65 CTP65 CJT65 BZX65 BQB65 BGF65 AWJ65 AMN65 ACR65 SV65 IZ65 KV75:KV76 KV67:KV69 UR67:UR69 AEN67:AEN69 AOJ67:AOJ69 AYF67:AYF69 BIB67:BIB69 BRX67:BRX69 CBT67:CBT69 CLP67:CLP69 CVL67:CVL69 DFH67:DFH69 DPD67:DPD69 DYZ67:DYZ69 EIV67:EIV69 ESR67:ESR69 FCN67:FCN69 FMJ67:FMJ69 FWF67:FWF69 GGB67:GGB69 GPX67:GPX69 GZT67:GZT69 HJP67:HJP69 HTL67:HTL69 IDH67:IDH69 IND67:IND69 IWZ67:IWZ69 JGV67:JGV69 JQR67:JQR69 KAN67:KAN69 KKJ67:KKJ69 KUF67:KUF69 LEB67:LEB69 LNX67:LNX69 LXT67:LXT69 MHP67:MHP69 MRL67:MRL69 NBH67:NBH69 NLD67:NLD69 NUZ67:NUZ69 OEV67:OEV69 OOR67:OOR69 OYN67:OYN69 PIJ67:PIJ69 PSF67:PSF69 QCB67:QCB69 QLX67:QLX69 QVT67:QVT69 RFP67:RFP69 RPL67:RPL69 RZH67:RZH69 SJD67:SJD69 SSZ67:SSZ69 TCV67:TCV69 TMR67:TMR69 TWN67:TWN69 UGJ67:UGJ69 UQF67:UQF69 VAB67:VAB69 VJX67:VJX69 VTT67:VTT69 WDP67:WDP69 WNL67:WNL69 WXH67:WXH69 JX67:JX69 TT67:TT69 ADP67:ADP69 ANL67:ANL69 AXH67:AXH69 BHD67:BHD69 BQZ67:BQZ69 CAV67:CAV69 CKR67:CKR69 CUN67:CUN69 DEJ67:DEJ69 DOF67:DOF69 DYB67:DYB69 EHX67:EHX69 ERT67:ERT69 FBP67:FBP69 FLL67:FLL69 FVH67:FVH69 GFD67:GFD69 GOZ67:GOZ69 GYV67:GYV69 HIR67:HIR69 HSN67:HSN69 ICJ67:ICJ69 IMF67:IMF69 IWB67:IWB69 JFX67:JFX69 JPT67:JPT69 JZP67:JZP69 KJL67:KJL69 KTH67:KTH69 LDD67:LDD69 LMZ67:LMZ69 LWV67:LWV69 MGR67:MGR69 MQN67:MQN69 NAJ67:NAJ69 NKF67:NKF69 NUB67:NUB69 ODX67:ODX69 ONT67:ONT69 OXP67:OXP69 PHL67:PHL69 PRH67:PRH69 QBD67:QBD69 QKZ67:QKZ69 QUV67:QUV69 RER67:RER69 RON67:RON69 RYJ67:RYJ69 SIF67:SIF69 SSB67:SSB69 TBX67:TBX69 TLT67:TLT69 TVP67:TVP69 UFL67:UFL69 UPH67:UPH69 UZD67:UZD69 VIZ67:VIZ69 VSV67:VSV69 WCR67:WCR69 WMN67:WMN69 WWJ67:WWJ69 WWJ71:WWJ73 WMN71:WMN73 WCR71:WCR73 VSV71:VSV73 VIZ71:VIZ73 UZD71:UZD73 UPH71:UPH73 UFL71:UFL73 TVP71:TVP73 TLT71:TLT73 TBX71:TBX73 SSB71:SSB73 SIF71:SIF73 RYJ71:RYJ73 RON71:RON73 RER71:RER73 QUV71:QUV73 QKZ71:QKZ73 QBD71:QBD73 PRH71:PRH73 PHL71:PHL73 OXP71:OXP73 ONT71:ONT73 ODX71:ODX73 NUB71:NUB73 NKF71:NKF73 NAJ71:NAJ73 MQN71:MQN73 MGR71:MGR73 LWV71:LWV73 LMZ71:LMZ73 LDD71:LDD73 KTH71:KTH73 KJL71:KJL73 JZP71:JZP73 JPT71:JPT73 JFX71:JFX73 IWB71:IWB73 IMF71:IMF73 ICJ71:ICJ73 HSN71:HSN73 HIR71:HIR73 GYV71:GYV73 GOZ71:GOZ73 GFD71:GFD73 FVH71:FVH73 FLL71:FLL73 FBP71:FBP73 ERT71:ERT73 EHX71:EHX73 DYB71:DYB73 DOF71:DOF73 DEJ71:DEJ73 CUN71:CUN73 CKR71:CKR73 CAV71:CAV73 BQZ71:BQZ73 BHD71:BHD73 AXH71:AXH73 ANL71:ANL73 ADP71:ADP73 TT71:TT73 JX71:JX73 WXH71:WXH73 WNL71:WNL73 WDP71:WDP73 VTT71:VTT73 VJX71:VJX73 VAB71:VAB73 UQF71:UQF73 UGJ71:UGJ73 TWN71:TWN73 TMR71:TMR73 TCV71:TCV73 SSZ71:SSZ73 SJD71:SJD73 RZH71:RZH73 RPL71:RPL73 RFP71:RFP73 QVT71:QVT73 QLX71:QLX73 QCB71:QCB73 PSF71:PSF73 PIJ71:PIJ73 OYN71:OYN73 OOR71:OOR73 OEV71:OEV73 NUZ71:NUZ73 NLD71:NLD73 NBH71:NBH73 MRL71:MRL73 MHP71:MHP73 LXT71:LXT73 LNX71:LNX73 LEB71:LEB73 KUF71:KUF73 KKJ71:KKJ73 KAN71:KAN73 JQR71:JQR73 JGV71:JGV73 IWZ71:IWZ73 IND71:IND73 IDH71:IDH73 HTL71:HTL73 HJP71:HJP73 GZT71:GZT73 GPX71:GPX73 GGB71:GGB73 FWF71:FWF73 FMJ71:FMJ73 FCN71:FCN73 ESR71:ESR73 EIV71:EIV73 DYZ71:DYZ73 DPD71:DPD73 DFH71:DFH73 CVL71:CVL73 CLP71:CLP73 CBT71:CBT73 BRX71:BRX73 BIB71:BIB73 AYF71:AYF73 AOJ71:AOJ73 AEN71:AEN73 UR71:UR73 KV71:KV73 AOJ75:AOJ76 WVL71:WVL73 WLP71:WLP73 WBT71:WBT73 VRX71:VRX73 VIB71:VIB73 UYF71:UYF73 UOJ71:UOJ73 UEN71:UEN73 TUR71:TUR73 TKV71:TKV73 TAZ71:TAZ73 SRD71:SRD73 SHH71:SHH73 RXL71:RXL73 RNP71:RNP73 RDT71:RDT73 QTX71:QTX73 QKB71:QKB73 QAF71:QAF73 PQJ71:PQJ73 PGN71:PGN73 OWR71:OWR73 OMV71:OMV73 OCZ71:OCZ73 NTD71:NTD73 NJH71:NJH73 MZL71:MZL73 MPP71:MPP73 MFT71:MFT73 LVX71:LVX73 LMB71:LMB73 LCF71:LCF73 KSJ71:KSJ73 KIN71:KIN73 JYR71:JYR73 JOV71:JOV73 JEZ71:JEZ73 IVD71:IVD73 ILH71:ILH73 IBL71:IBL73 HRP71:HRP73 HHT71:HHT73 GXX71:GXX73 GOB71:GOB73 GEF71:GEF73 FUJ71:FUJ73 FKN71:FKN73 FAR71:FAR73 EQV71:EQV73 EGZ71:EGZ73 DXD71:DXD73 DNH71:DNH73 DDL71:DDL73 CTP71:CTP73 CJT71:CJT73 BZX71:BZX73 BQB71:BQB73 BGF71:BGF73 AWJ71:AWJ73 AMN71:AMN73 ACR71:ACR73 SV71:SV73 IZ71:IZ73 WXH78:WXH79 WNL78:WNL79 WDP78:WDP79 VTT78:VTT79 VJX78:VJX79 VAB78:VAB79 UQF78:UQF79 UGJ78:UGJ79 TWN78:TWN79 TMR78:TMR79 TCV78:TCV79 SSZ78:SSZ79 SJD78:SJD79 RZH78:RZH79 RPL78:RPL79 RFP78:RFP79 QVT78:QVT79 QLX78:QLX79 QCB78:QCB79 PSF78:PSF79 PIJ78:PIJ79 OYN78:OYN79 OOR78:OOR79 OEV78:OEV79 NUZ78:NUZ79 NLD78:NLD79 NBH78:NBH79 MRL78:MRL79 MHP78:MHP79 LXT78:LXT79 LNX78:LNX79 LEB78:LEB79 KUF78:KUF79 KKJ78:KKJ79 KAN78:KAN79 JQR78:JQR79 JGV78:JGV79 IWZ78:IWZ79 IND78:IND79 IDH78:IDH79 HTL78:HTL79 HJP78:HJP79 GZT78:GZT79 GPX78:GPX79 GGB78:GGB79 FWF78:FWF79 FMJ78:FMJ79 FCN78:FCN79 ESR78:ESR79 EIV78:EIV79 DYZ78:DYZ79 DPD78:DPD79 DFH78:DFH79 CVL78:CVL79 CLP78:CLP79 CBT78:CBT79 BRX78:BRX79 BIB78:BIB79 AYF78:AYF79 AOJ78:AOJ79 AEN78:AEN79 UR78:UR79 KV78:KV79 UR75:UR76</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tabColor theme="7" tint="-0.249977111117893"/>
  </sheetPr>
  <dimension ref="A1:D4"/>
  <sheetViews>
    <sheetView zoomScaleNormal="100" workbookViewId="0">
      <pane ySplit="1" topLeftCell="A2" activePane="bottomLeft" state="frozen"/>
      <selection pane="bottomLeft" activeCell="A2" sqref="A2"/>
    </sheetView>
  </sheetViews>
  <sheetFormatPr baseColWidth="10" defaultColWidth="0" defaultRowHeight="15" customHeight="1" zeroHeight="1"/>
  <cols>
    <col min="1" max="1" width="5.140625" style="5" customWidth="1"/>
    <col min="2" max="2" width="55" style="7" customWidth="1"/>
    <col min="3" max="3" width="99.85546875" style="3" customWidth="1"/>
    <col min="4" max="4" width="0.140625" style="3" customWidth="1"/>
    <col min="5" max="16384" width="11.42578125" style="3" hidden="1"/>
  </cols>
  <sheetData>
    <row r="1" spans="1:3" s="2" customFormat="1" ht="30" customHeight="1">
      <c r="A1" s="162" t="s">
        <v>1157</v>
      </c>
      <c r="B1" s="163" t="s">
        <v>609</v>
      </c>
      <c r="C1" s="163" t="s">
        <v>664</v>
      </c>
    </row>
    <row r="2" spans="1:3" ht="60" customHeight="1">
      <c r="A2" s="4">
        <v>1</v>
      </c>
      <c r="B2" s="9" t="s">
        <v>1162</v>
      </c>
      <c r="C2" s="17" t="s">
        <v>1419</v>
      </c>
    </row>
    <row r="3" spans="1:3" ht="60" customHeight="1">
      <c r="A3" s="4">
        <v>2</v>
      </c>
      <c r="B3" s="9" t="s">
        <v>1163</v>
      </c>
      <c r="C3" s="17" t="s">
        <v>1452</v>
      </c>
    </row>
    <row r="4" spans="1:3" ht="60" customHeight="1">
      <c r="A4" s="5">
        <v>3</v>
      </c>
      <c r="B4" s="7" t="s">
        <v>1453</v>
      </c>
      <c r="C4" s="17" t="s">
        <v>1454</v>
      </c>
    </row>
  </sheetData>
  <sheetProtection password="D38D" sheet="1" objects="1" scenarios="1"/>
  <pageMargins left="1.1023622047244095" right="0.31496062992125984" top="0.74803149606299213" bottom="0.74803149606299213" header="0.31496062992125984" footer="0.31496062992125984"/>
  <pageSetup paperSize="5" orientation="landscape" r:id="rId1"/>
  <headerFooter>
    <oddFooter>&amp;CPágina &amp;P de &amp;N&amp;RFecha &amp;D</oddFooter>
  </headerFooter>
  <drawing r:id="rId2"/>
  <legacyDrawing r:id="rId3"/>
  <tableParts count="1">
    <tablePart r:id="rId4"/>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
    <tabColor theme="5" tint="-0.249977111117893"/>
  </sheetPr>
  <dimension ref="A1:E338"/>
  <sheetViews>
    <sheetView zoomScaleNormal="100" workbookViewId="0">
      <selection activeCell="A2" sqref="A2"/>
    </sheetView>
  </sheetViews>
  <sheetFormatPr baseColWidth="10" defaultColWidth="0" defaultRowHeight="12.75" zeroHeight="1"/>
  <cols>
    <col min="1" max="1" width="3" style="170" bestFit="1" customWidth="1"/>
    <col min="2" max="2" width="6" style="165" bestFit="1" customWidth="1"/>
    <col min="3" max="3" width="55.140625" style="166" customWidth="1"/>
    <col min="4" max="4" width="96" style="175" customWidth="1"/>
    <col min="5" max="5" width="0.140625" style="164" customWidth="1"/>
    <col min="6" max="16384" width="11.42578125" style="164" hidden="1"/>
  </cols>
  <sheetData>
    <row r="1" spans="1:4" s="167" customFormat="1" ht="30" customHeight="1">
      <c r="A1" s="168" t="s">
        <v>1161</v>
      </c>
      <c r="B1" s="168" t="s">
        <v>1156</v>
      </c>
      <c r="C1" s="169" t="s">
        <v>609</v>
      </c>
      <c r="D1" s="174" t="s">
        <v>664</v>
      </c>
    </row>
    <row r="2" spans="1:4" ht="45" customHeight="1">
      <c r="A2" s="170">
        <v>1</v>
      </c>
      <c r="C2" s="171" t="s">
        <v>604</v>
      </c>
      <c r="D2" s="176" t="s">
        <v>1165</v>
      </c>
    </row>
    <row r="3" spans="1:4" ht="45" customHeight="1">
      <c r="A3" s="170">
        <v>11</v>
      </c>
      <c r="C3" s="171" t="s">
        <v>603</v>
      </c>
      <c r="D3" s="175" t="s">
        <v>1420</v>
      </c>
    </row>
    <row r="4" spans="1:4" ht="45" customHeight="1">
      <c r="B4" s="172">
        <v>11100</v>
      </c>
      <c r="C4" s="173" t="s">
        <v>602</v>
      </c>
    </row>
    <row r="5" spans="1:4" ht="45" customHeight="1">
      <c r="B5" s="172">
        <v>11101</v>
      </c>
      <c r="C5" s="173" t="s">
        <v>601</v>
      </c>
    </row>
    <row r="6" spans="1:4" ht="45" customHeight="1">
      <c r="B6" s="172">
        <v>11102</v>
      </c>
      <c r="C6" s="173" t="s">
        <v>600</v>
      </c>
    </row>
    <row r="7" spans="1:4" ht="45" customHeight="1">
      <c r="B7" s="172">
        <v>11103</v>
      </c>
      <c r="C7" s="173" t="s">
        <v>599</v>
      </c>
    </row>
    <row r="8" spans="1:4" ht="45" customHeight="1">
      <c r="B8" s="172">
        <v>11104</v>
      </c>
      <c r="C8" s="173" t="s">
        <v>598</v>
      </c>
    </row>
    <row r="9" spans="1:4" ht="45" customHeight="1">
      <c r="B9" s="172">
        <v>11105</v>
      </c>
      <c r="C9" s="173" t="s">
        <v>597</v>
      </c>
    </row>
    <row r="10" spans="1:4" ht="45" customHeight="1">
      <c r="B10" s="172">
        <v>11106</v>
      </c>
      <c r="C10" s="173" t="s">
        <v>1356</v>
      </c>
    </row>
    <row r="11" spans="1:4" ht="45" customHeight="1">
      <c r="B11" s="172">
        <v>11107</v>
      </c>
      <c r="C11" s="173" t="s">
        <v>596</v>
      </c>
    </row>
    <row r="12" spans="1:4" ht="45" customHeight="1">
      <c r="B12" s="172">
        <v>11108</v>
      </c>
      <c r="C12" s="173" t="s">
        <v>595</v>
      </c>
    </row>
    <row r="13" spans="1:4" ht="45" customHeight="1">
      <c r="B13" s="172">
        <v>11109</v>
      </c>
      <c r="C13" s="173" t="s">
        <v>594</v>
      </c>
    </row>
    <row r="14" spans="1:4" ht="45" customHeight="1">
      <c r="B14" s="172">
        <v>11110</v>
      </c>
      <c r="C14" s="173" t="s">
        <v>593</v>
      </c>
    </row>
    <row r="15" spans="1:4" ht="45" customHeight="1">
      <c r="B15" s="172">
        <v>11111</v>
      </c>
      <c r="C15" s="173" t="s">
        <v>592</v>
      </c>
    </row>
    <row r="16" spans="1:4" ht="45" customHeight="1">
      <c r="B16" s="172">
        <v>11112</v>
      </c>
      <c r="C16" s="173" t="s">
        <v>591</v>
      </c>
    </row>
    <row r="17" spans="1:4" ht="45" customHeight="1">
      <c r="B17" s="172">
        <v>11113</v>
      </c>
      <c r="C17" s="173" t="s">
        <v>590</v>
      </c>
    </row>
    <row r="18" spans="1:4" ht="45" customHeight="1">
      <c r="B18" s="172">
        <v>11114</v>
      </c>
      <c r="C18" s="173" t="s">
        <v>589</v>
      </c>
    </row>
    <row r="19" spans="1:4" ht="45" customHeight="1">
      <c r="B19" s="172">
        <v>11115</v>
      </c>
      <c r="C19" s="173" t="s">
        <v>588</v>
      </c>
    </row>
    <row r="20" spans="1:4" ht="45" customHeight="1">
      <c r="A20" s="170">
        <v>12</v>
      </c>
      <c r="C20" s="171" t="s">
        <v>587</v>
      </c>
      <c r="D20" s="175" t="s">
        <v>1421</v>
      </c>
    </row>
    <row r="21" spans="1:4" ht="45" customHeight="1">
      <c r="B21" s="172">
        <v>12100</v>
      </c>
      <c r="C21" s="173" t="s">
        <v>586</v>
      </c>
    </row>
    <row r="22" spans="1:4" ht="45" customHeight="1">
      <c r="B22" s="172">
        <v>12101</v>
      </c>
      <c r="C22" s="173" t="s">
        <v>1133</v>
      </c>
    </row>
    <row r="23" spans="1:4" ht="45" customHeight="1">
      <c r="B23" s="172">
        <v>12102</v>
      </c>
      <c r="C23" s="173" t="s">
        <v>1134</v>
      </c>
    </row>
    <row r="24" spans="1:4" ht="45" customHeight="1">
      <c r="B24" s="172">
        <v>12200</v>
      </c>
      <c r="C24" s="173" t="s">
        <v>570</v>
      </c>
    </row>
    <row r="25" spans="1:4" ht="45" customHeight="1">
      <c r="B25" s="172">
        <v>12201</v>
      </c>
      <c r="C25" s="173" t="s">
        <v>569</v>
      </c>
    </row>
    <row r="26" spans="1:4" ht="45" customHeight="1">
      <c r="B26" s="172">
        <v>12202</v>
      </c>
      <c r="C26" s="173" t="s">
        <v>568</v>
      </c>
    </row>
    <row r="27" spans="1:4" ht="45" customHeight="1">
      <c r="B27" s="172">
        <v>12203</v>
      </c>
      <c r="C27" s="173" t="s">
        <v>567</v>
      </c>
    </row>
    <row r="28" spans="1:4" ht="45" customHeight="1">
      <c r="B28" s="172">
        <v>12204</v>
      </c>
      <c r="C28" s="173" t="s">
        <v>566</v>
      </c>
    </row>
    <row r="29" spans="1:4" ht="45" customHeight="1">
      <c r="B29" s="172">
        <v>12300</v>
      </c>
      <c r="C29" s="173" t="s">
        <v>585</v>
      </c>
    </row>
    <row r="30" spans="1:4" ht="45" customHeight="1">
      <c r="B30" s="172">
        <v>12301</v>
      </c>
      <c r="C30" s="173" t="s">
        <v>468</v>
      </c>
    </row>
    <row r="31" spans="1:4" ht="45" customHeight="1">
      <c r="B31" s="172">
        <v>12302</v>
      </c>
      <c r="C31" s="173" t="s">
        <v>584</v>
      </c>
    </row>
    <row r="32" spans="1:4" ht="45" customHeight="1">
      <c r="B32" s="172">
        <v>12303</v>
      </c>
      <c r="C32" s="173" t="s">
        <v>583</v>
      </c>
    </row>
    <row r="33" spans="1:4" ht="45" customHeight="1">
      <c r="A33" s="170">
        <v>13</v>
      </c>
      <c r="C33" s="171" t="s">
        <v>582</v>
      </c>
      <c r="D33" s="175" t="s">
        <v>1422</v>
      </c>
    </row>
    <row r="34" spans="1:4" ht="45" customHeight="1">
      <c r="A34" s="170">
        <v>14</v>
      </c>
      <c r="C34" s="171" t="s">
        <v>581</v>
      </c>
      <c r="D34" s="175" t="s">
        <v>1423</v>
      </c>
    </row>
    <row r="35" spans="1:4" ht="45" customHeight="1">
      <c r="A35" s="170">
        <v>15</v>
      </c>
      <c r="C35" s="171" t="s">
        <v>580</v>
      </c>
      <c r="D35" s="175" t="s">
        <v>1424</v>
      </c>
    </row>
    <row r="36" spans="1:4" ht="45" customHeight="1">
      <c r="A36" s="170">
        <v>16</v>
      </c>
      <c r="C36" s="171" t="s">
        <v>579</v>
      </c>
      <c r="D36" s="175" t="s">
        <v>1425</v>
      </c>
    </row>
    <row r="37" spans="1:4" ht="45" customHeight="1">
      <c r="A37" s="170">
        <v>17</v>
      </c>
      <c r="C37" s="171" t="s">
        <v>1455</v>
      </c>
      <c r="D37" s="175" t="s">
        <v>1426</v>
      </c>
    </row>
    <row r="38" spans="1:4" ht="45" customHeight="1">
      <c r="B38" s="172">
        <v>17100</v>
      </c>
      <c r="C38" s="173" t="s">
        <v>379</v>
      </c>
    </row>
    <row r="39" spans="1:4" ht="45" customHeight="1">
      <c r="B39" s="172">
        <v>17101</v>
      </c>
      <c r="C39" s="173" t="s">
        <v>378</v>
      </c>
    </row>
    <row r="40" spans="1:4" ht="45" customHeight="1">
      <c r="B40" s="172">
        <v>17200</v>
      </c>
      <c r="C40" s="173" t="s">
        <v>498</v>
      </c>
    </row>
    <row r="41" spans="1:4" ht="45" customHeight="1">
      <c r="B41" s="172">
        <v>17201</v>
      </c>
      <c r="C41" s="173" t="s">
        <v>393</v>
      </c>
    </row>
    <row r="42" spans="1:4" ht="45" customHeight="1">
      <c r="B42" s="172">
        <v>17202</v>
      </c>
      <c r="C42" s="173" t="s">
        <v>1338</v>
      </c>
    </row>
    <row r="43" spans="1:4" ht="45" customHeight="1">
      <c r="B43" s="172">
        <v>17300</v>
      </c>
      <c r="C43" s="173" t="s">
        <v>377</v>
      </c>
    </row>
    <row r="44" spans="1:4" ht="45" customHeight="1">
      <c r="B44" s="172">
        <v>17301</v>
      </c>
      <c r="C44" s="173" t="s">
        <v>1136</v>
      </c>
    </row>
    <row r="45" spans="1:4" ht="45" customHeight="1">
      <c r="B45" s="172">
        <v>17400</v>
      </c>
      <c r="C45" s="173" t="s">
        <v>369</v>
      </c>
    </row>
    <row r="46" spans="1:4" ht="45" customHeight="1">
      <c r="B46" s="172">
        <v>17401</v>
      </c>
      <c r="C46" s="173" t="s">
        <v>1137</v>
      </c>
    </row>
    <row r="47" spans="1:4" ht="45" customHeight="1">
      <c r="B47" s="172">
        <v>17402</v>
      </c>
      <c r="C47" s="173" t="s">
        <v>368</v>
      </c>
    </row>
    <row r="48" spans="1:4" ht="45" customHeight="1">
      <c r="B48" s="172">
        <v>17403</v>
      </c>
      <c r="C48" s="173" t="s">
        <v>367</v>
      </c>
    </row>
    <row r="49" spans="1:4" ht="45" customHeight="1">
      <c r="B49" s="172">
        <v>17500</v>
      </c>
      <c r="C49" s="173" t="s">
        <v>366</v>
      </c>
    </row>
    <row r="50" spans="1:4" ht="45" customHeight="1">
      <c r="B50" s="172">
        <v>17501</v>
      </c>
      <c r="C50" s="173" t="s">
        <v>1138</v>
      </c>
    </row>
    <row r="51" spans="1:4" ht="45" customHeight="1">
      <c r="A51" s="170">
        <v>18</v>
      </c>
      <c r="C51" s="171" t="s">
        <v>578</v>
      </c>
      <c r="D51" s="175" t="s">
        <v>1427</v>
      </c>
    </row>
    <row r="52" spans="1:4" ht="45" customHeight="1">
      <c r="B52" s="172">
        <v>18100</v>
      </c>
      <c r="C52" s="173" t="s">
        <v>577</v>
      </c>
    </row>
    <row r="53" spans="1:4" ht="45" customHeight="1">
      <c r="B53" s="172">
        <v>18101</v>
      </c>
      <c r="C53" s="173" t="s">
        <v>577</v>
      </c>
    </row>
    <row r="54" spans="1:4" ht="45" customHeight="1">
      <c r="B54" s="172">
        <v>18102</v>
      </c>
      <c r="C54" s="173" t="s">
        <v>1135</v>
      </c>
    </row>
    <row r="55" spans="1:4" ht="45" customHeight="1">
      <c r="A55" s="170">
        <v>2</v>
      </c>
      <c r="C55" s="171" t="s">
        <v>576</v>
      </c>
      <c r="D55" s="176" t="s">
        <v>1219</v>
      </c>
    </row>
    <row r="56" spans="1:4" ht="45" customHeight="1">
      <c r="A56" s="170">
        <v>21</v>
      </c>
      <c r="C56" s="171" t="s">
        <v>575</v>
      </c>
      <c r="D56" s="175" t="s">
        <v>1428</v>
      </c>
    </row>
    <row r="57" spans="1:4" ht="45" customHeight="1">
      <c r="A57" s="170">
        <v>22</v>
      </c>
      <c r="C57" s="171" t="s">
        <v>574</v>
      </c>
      <c r="D57" s="175" t="s">
        <v>1429</v>
      </c>
    </row>
    <row r="58" spans="1:4" ht="45" customHeight="1">
      <c r="A58" s="170">
        <v>23</v>
      </c>
      <c r="C58" s="171" t="s">
        <v>573</v>
      </c>
      <c r="D58" s="175" t="s">
        <v>1430</v>
      </c>
    </row>
    <row r="59" spans="1:4" ht="66" customHeight="1">
      <c r="A59" s="170">
        <v>24</v>
      </c>
      <c r="C59" s="171" t="s">
        <v>572</v>
      </c>
      <c r="D59" s="175" t="s">
        <v>1432</v>
      </c>
    </row>
    <row r="60" spans="1:4" ht="45" customHeight="1">
      <c r="A60" s="170">
        <v>25</v>
      </c>
      <c r="C60" s="171" t="s">
        <v>1456</v>
      </c>
      <c r="D60" s="175" t="s">
        <v>1431</v>
      </c>
    </row>
    <row r="61" spans="1:4" ht="45" customHeight="1">
      <c r="A61" s="170">
        <v>3</v>
      </c>
      <c r="C61" s="171" t="s">
        <v>571</v>
      </c>
      <c r="D61" s="177" t="s">
        <v>1166</v>
      </c>
    </row>
    <row r="62" spans="1:4" ht="45" customHeight="1">
      <c r="A62" s="170">
        <v>31</v>
      </c>
      <c r="C62" s="171" t="s">
        <v>1220</v>
      </c>
      <c r="D62" s="175" t="s">
        <v>1433</v>
      </c>
    </row>
    <row r="63" spans="1:4" ht="45" customHeight="1">
      <c r="B63" s="172">
        <v>31100</v>
      </c>
      <c r="C63" s="173" t="s">
        <v>565</v>
      </c>
    </row>
    <row r="64" spans="1:4" ht="45" customHeight="1">
      <c r="B64" s="172">
        <v>31101</v>
      </c>
      <c r="C64" s="173" t="s">
        <v>1339</v>
      </c>
    </row>
    <row r="65" spans="1:4" ht="45" customHeight="1">
      <c r="B65" s="172">
        <v>31102</v>
      </c>
      <c r="C65" s="173" t="s">
        <v>564</v>
      </c>
    </row>
    <row r="66" spans="1:4" ht="63.75">
      <c r="A66" s="170">
        <v>4</v>
      </c>
      <c r="C66" s="171" t="s">
        <v>563</v>
      </c>
      <c r="D66" s="176" t="s">
        <v>1221</v>
      </c>
    </row>
    <row r="67" spans="1:4" ht="45" customHeight="1">
      <c r="A67" s="170">
        <v>41</v>
      </c>
      <c r="C67" s="171" t="s">
        <v>562</v>
      </c>
      <c r="D67" s="175" t="s">
        <v>1434</v>
      </c>
    </row>
    <row r="68" spans="1:4" ht="45" customHeight="1">
      <c r="A68" s="170">
        <v>42</v>
      </c>
      <c r="C68" s="171" t="s">
        <v>561</v>
      </c>
      <c r="D68" s="175" t="s">
        <v>1435</v>
      </c>
    </row>
    <row r="69" spans="1:4" ht="45" customHeight="1">
      <c r="A69" s="170">
        <v>43</v>
      </c>
      <c r="C69" s="171" t="s">
        <v>560</v>
      </c>
      <c r="D69" s="175" t="s">
        <v>1436</v>
      </c>
    </row>
    <row r="70" spans="1:4" ht="45" customHeight="1">
      <c r="B70" s="172">
        <v>43100</v>
      </c>
      <c r="C70" s="173" t="s">
        <v>559</v>
      </c>
    </row>
    <row r="71" spans="1:4" ht="45" customHeight="1">
      <c r="B71" s="172">
        <v>43101</v>
      </c>
      <c r="C71" s="173" t="s">
        <v>558</v>
      </c>
    </row>
    <row r="72" spans="1:4" ht="45" customHeight="1">
      <c r="B72" s="172">
        <v>43102</v>
      </c>
      <c r="C72" s="173" t="s">
        <v>557</v>
      </c>
    </row>
    <row r="73" spans="1:4" ht="45" customHeight="1">
      <c r="B73" s="172">
        <v>43103</v>
      </c>
      <c r="C73" s="173" t="s">
        <v>556</v>
      </c>
    </row>
    <row r="74" spans="1:4" ht="45" customHeight="1">
      <c r="B74" s="172">
        <v>43200</v>
      </c>
      <c r="C74" s="173" t="s">
        <v>555</v>
      </c>
    </row>
    <row r="75" spans="1:4" ht="45" customHeight="1">
      <c r="B75" s="172">
        <v>43201</v>
      </c>
      <c r="C75" s="173" t="s">
        <v>1340</v>
      </c>
    </row>
    <row r="76" spans="1:4" ht="45" customHeight="1">
      <c r="B76" s="172">
        <v>43202</v>
      </c>
      <c r="C76" s="173" t="s">
        <v>554</v>
      </c>
    </row>
    <row r="77" spans="1:4" ht="45" customHeight="1">
      <c r="B77" s="172">
        <v>43203</v>
      </c>
      <c r="C77" s="173" t="s">
        <v>553</v>
      </c>
    </row>
    <row r="78" spans="1:4" ht="45" customHeight="1">
      <c r="B78" s="172">
        <v>43204</v>
      </c>
      <c r="C78" s="173" t="s">
        <v>552</v>
      </c>
    </row>
    <row r="79" spans="1:4" ht="45" customHeight="1">
      <c r="B79" s="172">
        <v>43300</v>
      </c>
      <c r="C79" s="173" t="s">
        <v>551</v>
      </c>
    </row>
    <row r="80" spans="1:4" ht="45" customHeight="1">
      <c r="B80" s="172">
        <v>43301</v>
      </c>
      <c r="C80" s="173" t="s">
        <v>550</v>
      </c>
    </row>
    <row r="81" spans="2:3" ht="45" customHeight="1">
      <c r="B81" s="172">
        <v>43302</v>
      </c>
      <c r="C81" s="173" t="s">
        <v>549</v>
      </c>
    </row>
    <row r="82" spans="2:3" ht="45" customHeight="1">
      <c r="B82" s="172">
        <v>43303</v>
      </c>
      <c r="C82" s="173" t="s">
        <v>1341</v>
      </c>
    </row>
    <row r="83" spans="2:3" ht="45" customHeight="1">
      <c r="B83" s="172">
        <v>43304</v>
      </c>
      <c r="C83" s="173" t="s">
        <v>548</v>
      </c>
    </row>
    <row r="84" spans="2:3" ht="45" customHeight="1">
      <c r="B84" s="172">
        <v>43305</v>
      </c>
      <c r="C84" s="173" t="s">
        <v>547</v>
      </c>
    </row>
    <row r="85" spans="2:3" ht="45" customHeight="1">
      <c r="B85" s="172">
        <v>43306</v>
      </c>
      <c r="C85" s="173" t="s">
        <v>546</v>
      </c>
    </row>
    <row r="86" spans="2:3" ht="45" customHeight="1">
      <c r="B86" s="172">
        <v>43400</v>
      </c>
      <c r="C86" s="173" t="s">
        <v>545</v>
      </c>
    </row>
    <row r="87" spans="2:3" ht="45" customHeight="1">
      <c r="B87" s="172">
        <v>43401</v>
      </c>
      <c r="C87" s="173" t="s">
        <v>544</v>
      </c>
    </row>
    <row r="88" spans="2:3" ht="45" customHeight="1">
      <c r="B88" s="172">
        <v>43402</v>
      </c>
      <c r="C88" s="173" t="s">
        <v>543</v>
      </c>
    </row>
    <row r="89" spans="2:3" ht="45" customHeight="1">
      <c r="B89" s="172">
        <v>43403</v>
      </c>
      <c r="C89" s="173" t="s">
        <v>542</v>
      </c>
    </row>
    <row r="90" spans="2:3" ht="45" customHeight="1">
      <c r="B90" s="172">
        <v>43404</v>
      </c>
      <c r="C90" s="173" t="s">
        <v>541</v>
      </c>
    </row>
    <row r="91" spans="2:3" ht="45" customHeight="1">
      <c r="B91" s="172">
        <v>43405</v>
      </c>
      <c r="C91" s="173" t="s">
        <v>540</v>
      </c>
    </row>
    <row r="92" spans="2:3" ht="45" customHeight="1">
      <c r="B92" s="172">
        <v>43406</v>
      </c>
      <c r="C92" s="173" t="s">
        <v>539</v>
      </c>
    </row>
    <row r="93" spans="2:3" ht="45" customHeight="1">
      <c r="B93" s="172">
        <v>43407</v>
      </c>
      <c r="C93" s="173" t="s">
        <v>538</v>
      </c>
    </row>
    <row r="94" spans="2:3" ht="45" customHeight="1">
      <c r="B94" s="172">
        <v>43408</v>
      </c>
      <c r="C94" s="173" t="s">
        <v>637</v>
      </c>
    </row>
    <row r="95" spans="2:3" ht="45" customHeight="1">
      <c r="B95" s="172">
        <v>43409</v>
      </c>
      <c r="C95" s="173" t="s">
        <v>537</v>
      </c>
    </row>
    <row r="96" spans="2:3" ht="45" customHeight="1">
      <c r="B96" s="172">
        <v>43410</v>
      </c>
      <c r="C96" s="173" t="s">
        <v>536</v>
      </c>
    </row>
    <row r="97" spans="2:3" ht="45" customHeight="1">
      <c r="B97" s="172">
        <v>43500</v>
      </c>
      <c r="C97" s="173" t="s">
        <v>535</v>
      </c>
    </row>
    <row r="98" spans="2:3" ht="45" customHeight="1">
      <c r="B98" s="172">
        <v>43501</v>
      </c>
      <c r="C98" s="173" t="s">
        <v>534</v>
      </c>
    </row>
    <row r="99" spans="2:3" ht="45" customHeight="1">
      <c r="B99" s="172">
        <v>43502</v>
      </c>
      <c r="C99" s="173" t="s">
        <v>533</v>
      </c>
    </row>
    <row r="100" spans="2:3" ht="45" customHeight="1">
      <c r="B100" s="172">
        <v>43503</v>
      </c>
      <c r="C100" s="173" t="s">
        <v>532</v>
      </c>
    </row>
    <row r="101" spans="2:3" ht="45" customHeight="1">
      <c r="B101" s="172">
        <v>43504</v>
      </c>
      <c r="C101" s="173" t="s">
        <v>531</v>
      </c>
    </row>
    <row r="102" spans="2:3" ht="45" customHeight="1">
      <c r="B102" s="172">
        <v>43505</v>
      </c>
      <c r="C102" s="173" t="s">
        <v>530</v>
      </c>
    </row>
    <row r="103" spans="2:3" ht="45" customHeight="1">
      <c r="B103" s="172">
        <v>43506</v>
      </c>
      <c r="C103" s="173" t="s">
        <v>529</v>
      </c>
    </row>
    <row r="104" spans="2:3" ht="45" customHeight="1">
      <c r="B104" s="172">
        <v>43507</v>
      </c>
      <c r="C104" s="173" t="s">
        <v>528</v>
      </c>
    </row>
    <row r="105" spans="2:3" ht="45" customHeight="1">
      <c r="B105" s="172">
        <v>43508</v>
      </c>
      <c r="C105" s="173" t="s">
        <v>527</v>
      </c>
    </row>
    <row r="106" spans="2:3" ht="45" customHeight="1">
      <c r="B106" s="172">
        <v>43509</v>
      </c>
      <c r="C106" s="173" t="s">
        <v>526</v>
      </c>
    </row>
    <row r="107" spans="2:3" ht="45" customHeight="1">
      <c r="B107" s="172">
        <v>43600</v>
      </c>
      <c r="C107" s="173" t="s">
        <v>525</v>
      </c>
    </row>
    <row r="108" spans="2:3" ht="45" customHeight="1">
      <c r="B108" s="172">
        <v>43601</v>
      </c>
      <c r="C108" s="173" t="s">
        <v>524</v>
      </c>
    </row>
    <row r="109" spans="2:3" ht="45" customHeight="1">
      <c r="B109" s="172">
        <v>43602</v>
      </c>
      <c r="C109" s="173" t="s">
        <v>523</v>
      </c>
    </row>
    <row r="110" spans="2:3" ht="45" customHeight="1">
      <c r="B110" s="172">
        <v>43603</v>
      </c>
      <c r="C110" s="173" t="s">
        <v>522</v>
      </c>
    </row>
    <row r="111" spans="2:3" ht="45" customHeight="1">
      <c r="B111" s="172">
        <v>43700</v>
      </c>
      <c r="C111" s="173" t="s">
        <v>521</v>
      </c>
    </row>
    <row r="112" spans="2:3" ht="45" customHeight="1">
      <c r="B112" s="172">
        <v>43701</v>
      </c>
      <c r="C112" s="173" t="s">
        <v>520</v>
      </c>
    </row>
    <row r="113" spans="2:3" ht="45" customHeight="1">
      <c r="B113" s="172">
        <v>43702</v>
      </c>
      <c r="C113" s="173" t="s">
        <v>519</v>
      </c>
    </row>
    <row r="114" spans="2:3" ht="45" customHeight="1">
      <c r="B114" s="172">
        <v>43703</v>
      </c>
      <c r="C114" s="173" t="s">
        <v>518</v>
      </c>
    </row>
    <row r="115" spans="2:3" ht="45" customHeight="1">
      <c r="B115" s="172">
        <v>43704</v>
      </c>
      <c r="C115" s="173" t="s">
        <v>517</v>
      </c>
    </row>
    <row r="116" spans="2:3" ht="45" customHeight="1">
      <c r="B116" s="172">
        <v>43705</v>
      </c>
      <c r="C116" s="173" t="s">
        <v>516</v>
      </c>
    </row>
    <row r="117" spans="2:3" ht="45" customHeight="1">
      <c r="B117" s="172">
        <v>43706</v>
      </c>
      <c r="C117" s="173" t="s">
        <v>515</v>
      </c>
    </row>
    <row r="118" spans="2:3" ht="45" customHeight="1">
      <c r="B118" s="172">
        <v>43707</v>
      </c>
      <c r="C118" s="173" t="s">
        <v>514</v>
      </c>
    </row>
    <row r="119" spans="2:3" ht="45" customHeight="1">
      <c r="B119" s="172">
        <v>43708</v>
      </c>
      <c r="C119" s="173" t="s">
        <v>513</v>
      </c>
    </row>
    <row r="120" spans="2:3" ht="45" customHeight="1">
      <c r="B120" s="172">
        <v>43709</v>
      </c>
      <c r="C120" s="173" t="s">
        <v>512</v>
      </c>
    </row>
    <row r="121" spans="2:3" ht="45" customHeight="1">
      <c r="B121" s="172">
        <v>43710</v>
      </c>
      <c r="C121" s="173" t="s">
        <v>511</v>
      </c>
    </row>
    <row r="122" spans="2:3" ht="45" customHeight="1">
      <c r="B122" s="172">
        <v>43711</v>
      </c>
      <c r="C122" s="173" t="s">
        <v>510</v>
      </c>
    </row>
    <row r="123" spans="2:3" ht="45" customHeight="1">
      <c r="B123" s="172">
        <v>43712</v>
      </c>
      <c r="C123" s="173" t="s">
        <v>509</v>
      </c>
    </row>
    <row r="124" spans="2:3" ht="45" customHeight="1">
      <c r="B124" s="172">
        <v>43713</v>
      </c>
      <c r="C124" s="173" t="s">
        <v>508</v>
      </c>
    </row>
    <row r="125" spans="2:3" ht="45" customHeight="1">
      <c r="B125" s="172">
        <v>43714</v>
      </c>
      <c r="C125" s="173" t="s">
        <v>507</v>
      </c>
    </row>
    <row r="126" spans="2:3" ht="45" customHeight="1">
      <c r="B126" s="172">
        <v>43800</v>
      </c>
      <c r="C126" s="173" t="s">
        <v>506</v>
      </c>
    </row>
    <row r="127" spans="2:3" ht="45" customHeight="1">
      <c r="B127" s="172">
        <v>43801</v>
      </c>
      <c r="C127" s="173" t="s">
        <v>505</v>
      </c>
    </row>
    <row r="128" spans="2:3" ht="45" customHeight="1">
      <c r="B128" s="172">
        <v>43802</v>
      </c>
      <c r="C128" s="173" t="s">
        <v>504</v>
      </c>
    </row>
    <row r="129" spans="1:4" ht="45" customHeight="1">
      <c r="B129" s="172">
        <v>43803</v>
      </c>
      <c r="C129" s="173" t="s">
        <v>503</v>
      </c>
    </row>
    <row r="130" spans="1:4" ht="45" customHeight="1">
      <c r="B130" s="172">
        <v>43804</v>
      </c>
      <c r="C130" s="173" t="s">
        <v>502</v>
      </c>
    </row>
    <row r="131" spans="1:4" ht="45" customHeight="1">
      <c r="B131" s="172">
        <v>43805</v>
      </c>
      <c r="C131" s="173" t="s">
        <v>501</v>
      </c>
    </row>
    <row r="132" spans="1:4" ht="45" customHeight="1">
      <c r="B132" s="172">
        <v>43806</v>
      </c>
      <c r="C132" s="173" t="s">
        <v>500</v>
      </c>
    </row>
    <row r="133" spans="1:4" ht="45" customHeight="1">
      <c r="B133" s="172">
        <v>43900</v>
      </c>
      <c r="C133" s="173" t="s">
        <v>444</v>
      </c>
    </row>
    <row r="134" spans="1:4" ht="45" customHeight="1">
      <c r="B134" s="172">
        <v>43901</v>
      </c>
      <c r="C134" s="173" t="s">
        <v>443</v>
      </c>
    </row>
    <row r="135" spans="1:4" ht="45" customHeight="1">
      <c r="B135" s="172">
        <v>43902</v>
      </c>
      <c r="C135" s="173" t="s">
        <v>442</v>
      </c>
    </row>
    <row r="136" spans="1:4" ht="45" customHeight="1">
      <c r="B136" s="172">
        <v>43903</v>
      </c>
      <c r="C136" s="173" t="s">
        <v>441</v>
      </c>
    </row>
    <row r="137" spans="1:4" ht="45" customHeight="1">
      <c r="B137" s="172">
        <v>43904</v>
      </c>
      <c r="C137" s="173" t="s">
        <v>440</v>
      </c>
    </row>
    <row r="138" spans="1:4" ht="45" customHeight="1">
      <c r="B138" s="172">
        <v>43905</v>
      </c>
      <c r="C138" s="173" t="s">
        <v>1357</v>
      </c>
    </row>
    <row r="139" spans="1:4" ht="76.5">
      <c r="A139" s="170">
        <v>44</v>
      </c>
      <c r="C139" s="171" t="s">
        <v>497</v>
      </c>
      <c r="D139" s="175" t="s">
        <v>1450</v>
      </c>
    </row>
    <row r="140" spans="1:4" ht="45" customHeight="1">
      <c r="B140" s="172">
        <v>44100</v>
      </c>
      <c r="C140" s="173" t="s">
        <v>496</v>
      </c>
    </row>
    <row r="141" spans="1:4" ht="45" customHeight="1">
      <c r="B141" s="172">
        <v>44101</v>
      </c>
      <c r="C141" s="173" t="s">
        <v>495</v>
      </c>
    </row>
    <row r="142" spans="1:4" ht="45" customHeight="1">
      <c r="B142" s="172">
        <v>44102</v>
      </c>
      <c r="C142" s="173" t="s">
        <v>494</v>
      </c>
    </row>
    <row r="143" spans="1:4" ht="45" customHeight="1">
      <c r="B143" s="172">
        <v>44103</v>
      </c>
      <c r="C143" s="173" t="s">
        <v>493</v>
      </c>
    </row>
    <row r="144" spans="1:4" ht="45" customHeight="1">
      <c r="B144" s="172">
        <v>44104</v>
      </c>
      <c r="C144" s="173" t="s">
        <v>492</v>
      </c>
    </row>
    <row r="145" spans="2:3" ht="45" customHeight="1">
      <c r="B145" s="172">
        <v>44105</v>
      </c>
      <c r="C145" s="173" t="s">
        <v>491</v>
      </c>
    </row>
    <row r="146" spans="2:3" ht="45" customHeight="1">
      <c r="B146" s="172">
        <v>44106</v>
      </c>
      <c r="C146" s="173" t="s">
        <v>490</v>
      </c>
    </row>
    <row r="147" spans="2:3" ht="45" customHeight="1">
      <c r="B147" s="172">
        <v>44107</v>
      </c>
      <c r="C147" s="173" t="s">
        <v>489</v>
      </c>
    </row>
    <row r="148" spans="2:3" ht="45" customHeight="1">
      <c r="B148" s="172">
        <v>44108</v>
      </c>
      <c r="C148" s="173" t="s">
        <v>488</v>
      </c>
    </row>
    <row r="149" spans="2:3" ht="45" customHeight="1">
      <c r="B149" s="172">
        <v>44109</v>
      </c>
      <c r="C149" s="173" t="s">
        <v>487</v>
      </c>
    </row>
    <row r="150" spans="2:3" ht="45" customHeight="1">
      <c r="B150" s="172">
        <v>44110</v>
      </c>
      <c r="C150" s="173" t="s">
        <v>486</v>
      </c>
    </row>
    <row r="151" spans="2:3" ht="45" customHeight="1">
      <c r="B151" s="172">
        <v>44111</v>
      </c>
      <c r="C151" s="173" t="s">
        <v>485</v>
      </c>
    </row>
    <row r="152" spans="2:3" ht="45" customHeight="1">
      <c r="B152" s="172">
        <v>44112</v>
      </c>
      <c r="C152" s="173" t="s">
        <v>484</v>
      </c>
    </row>
    <row r="153" spans="2:3" ht="45" customHeight="1">
      <c r="B153" s="172">
        <v>44113</v>
      </c>
      <c r="C153" s="173" t="s">
        <v>483</v>
      </c>
    </row>
    <row r="154" spans="2:3" ht="45" customHeight="1">
      <c r="B154" s="172">
        <v>44114</v>
      </c>
      <c r="C154" s="173" t="s">
        <v>482</v>
      </c>
    </row>
    <row r="155" spans="2:3" ht="45" customHeight="1">
      <c r="B155" s="172">
        <v>44115</v>
      </c>
      <c r="C155" s="173" t="s">
        <v>481</v>
      </c>
    </row>
    <row r="156" spans="2:3" ht="45" customHeight="1">
      <c r="B156" s="172">
        <v>44116</v>
      </c>
      <c r="C156" s="173" t="s">
        <v>456</v>
      </c>
    </row>
    <row r="157" spans="2:3" ht="45" customHeight="1">
      <c r="B157" s="172">
        <v>44117</v>
      </c>
      <c r="C157" s="173" t="s">
        <v>480</v>
      </c>
    </row>
    <row r="158" spans="2:3" ht="45" customHeight="1">
      <c r="B158" s="172">
        <v>44200</v>
      </c>
      <c r="C158" s="173" t="s">
        <v>479</v>
      </c>
    </row>
    <row r="159" spans="2:3" ht="45" customHeight="1">
      <c r="B159" s="172">
        <v>44201</v>
      </c>
      <c r="C159" s="173" t="s">
        <v>478</v>
      </c>
    </row>
    <row r="160" spans="2:3" ht="45" customHeight="1">
      <c r="B160" s="172">
        <v>44202</v>
      </c>
      <c r="C160" s="173" t="s">
        <v>477</v>
      </c>
    </row>
    <row r="161" spans="2:3" ht="45" customHeight="1">
      <c r="B161" s="172">
        <v>44203</v>
      </c>
      <c r="C161" s="173" t="s">
        <v>476</v>
      </c>
    </row>
    <row r="162" spans="2:3" ht="45" customHeight="1">
      <c r="B162" s="172">
        <v>44204</v>
      </c>
      <c r="C162" s="173" t="s">
        <v>475</v>
      </c>
    </row>
    <row r="163" spans="2:3" ht="45" customHeight="1">
      <c r="B163" s="172">
        <v>44205</v>
      </c>
      <c r="C163" s="173" t="s">
        <v>474</v>
      </c>
    </row>
    <row r="164" spans="2:3" ht="45" customHeight="1">
      <c r="B164" s="172">
        <v>44206</v>
      </c>
      <c r="C164" s="173" t="s">
        <v>473</v>
      </c>
    </row>
    <row r="165" spans="2:3" ht="45" customHeight="1">
      <c r="B165" s="172">
        <v>44207</v>
      </c>
      <c r="C165" s="173" t="s">
        <v>472</v>
      </c>
    </row>
    <row r="166" spans="2:3" ht="45" customHeight="1">
      <c r="B166" s="172">
        <v>44208</v>
      </c>
      <c r="C166" s="173" t="s">
        <v>471</v>
      </c>
    </row>
    <row r="167" spans="2:3" ht="45" customHeight="1">
      <c r="B167" s="172">
        <v>44209</v>
      </c>
      <c r="C167" s="173" t="s">
        <v>470</v>
      </c>
    </row>
    <row r="168" spans="2:3" ht="45" customHeight="1">
      <c r="B168" s="172">
        <v>44210</v>
      </c>
      <c r="C168" s="173" t="s">
        <v>1358</v>
      </c>
    </row>
    <row r="169" spans="2:3" ht="45" customHeight="1">
      <c r="B169" s="172">
        <v>44300</v>
      </c>
      <c r="C169" s="173" t="s">
        <v>469</v>
      </c>
    </row>
    <row r="170" spans="2:3" ht="45" customHeight="1">
      <c r="B170" s="172">
        <v>44301</v>
      </c>
      <c r="C170" s="173" t="s">
        <v>468</v>
      </c>
    </row>
    <row r="171" spans="2:3" ht="45" customHeight="1">
      <c r="B171" s="172">
        <v>44302</v>
      </c>
      <c r="C171" s="173" t="s">
        <v>467</v>
      </c>
    </row>
    <row r="172" spans="2:3" ht="45" customHeight="1">
      <c r="B172" s="172">
        <v>44303</v>
      </c>
      <c r="C172" s="173" t="s">
        <v>466</v>
      </c>
    </row>
    <row r="173" spans="2:3" ht="45" customHeight="1">
      <c r="B173" s="172">
        <v>44304</v>
      </c>
      <c r="C173" s="173" t="s">
        <v>465</v>
      </c>
    </row>
    <row r="174" spans="2:3" ht="45" customHeight="1">
      <c r="B174" s="172">
        <v>44305</v>
      </c>
      <c r="C174" s="173" t="s">
        <v>464</v>
      </c>
    </row>
    <row r="175" spans="2:3" ht="45" customHeight="1">
      <c r="B175" s="172">
        <v>44306</v>
      </c>
      <c r="C175" s="173" t="s">
        <v>463</v>
      </c>
    </row>
    <row r="176" spans="2:3" ht="45" customHeight="1">
      <c r="B176" s="172">
        <v>44307</v>
      </c>
      <c r="C176" s="173" t="s">
        <v>462</v>
      </c>
    </row>
    <row r="177" spans="2:3" ht="45" customHeight="1">
      <c r="B177" s="172">
        <v>44308</v>
      </c>
      <c r="C177" s="173" t="s">
        <v>461</v>
      </c>
    </row>
    <row r="178" spans="2:3" ht="45" customHeight="1">
      <c r="B178" s="172">
        <v>44309</v>
      </c>
      <c r="C178" s="173" t="s">
        <v>460</v>
      </c>
    </row>
    <row r="179" spans="2:3" ht="45" customHeight="1">
      <c r="B179" s="172">
        <v>44310</v>
      </c>
      <c r="C179" s="173" t="s">
        <v>459</v>
      </c>
    </row>
    <row r="180" spans="2:3" ht="45" customHeight="1">
      <c r="B180" s="172">
        <v>44311</v>
      </c>
      <c r="C180" s="173" t="s">
        <v>458</v>
      </c>
    </row>
    <row r="181" spans="2:3" ht="45" customHeight="1">
      <c r="B181" s="172">
        <v>44312</v>
      </c>
      <c r="C181" s="173" t="s">
        <v>457</v>
      </c>
    </row>
    <row r="182" spans="2:3" ht="45" customHeight="1">
      <c r="B182" s="172">
        <v>44313</v>
      </c>
      <c r="C182" s="173" t="s">
        <v>456</v>
      </c>
    </row>
    <row r="183" spans="2:3" ht="45" customHeight="1">
      <c r="B183" s="172">
        <v>44400</v>
      </c>
      <c r="C183" s="173" t="s">
        <v>455</v>
      </c>
    </row>
    <row r="184" spans="2:3" ht="45" customHeight="1">
      <c r="B184" s="172">
        <v>44401</v>
      </c>
      <c r="C184" s="173" t="s">
        <v>454</v>
      </c>
    </row>
    <row r="185" spans="2:3" ht="45" customHeight="1">
      <c r="B185" s="172">
        <v>44402</v>
      </c>
      <c r="C185" s="173" t="s">
        <v>453</v>
      </c>
    </row>
    <row r="186" spans="2:3" ht="45" customHeight="1">
      <c r="B186" s="172">
        <v>44403</v>
      </c>
      <c r="C186" s="173" t="s">
        <v>452</v>
      </c>
    </row>
    <row r="187" spans="2:3" ht="45" customHeight="1">
      <c r="B187" s="172">
        <v>44404</v>
      </c>
      <c r="C187" s="173" t="s">
        <v>451</v>
      </c>
    </row>
    <row r="188" spans="2:3" ht="45" customHeight="1">
      <c r="B188" s="172">
        <v>44405</v>
      </c>
      <c r="C188" s="173" t="s">
        <v>450</v>
      </c>
    </row>
    <row r="189" spans="2:3" ht="45" customHeight="1">
      <c r="B189" s="172">
        <v>44406</v>
      </c>
      <c r="C189" s="173" t="s">
        <v>449</v>
      </c>
    </row>
    <row r="190" spans="2:3" ht="45" customHeight="1">
      <c r="B190" s="172">
        <v>44407</v>
      </c>
      <c r="C190" s="173" t="s">
        <v>448</v>
      </c>
    </row>
    <row r="191" spans="2:3" ht="45" customHeight="1">
      <c r="B191" s="172">
        <v>44408</v>
      </c>
      <c r="C191" s="173" t="s">
        <v>447</v>
      </c>
    </row>
    <row r="192" spans="2:3" ht="45" customHeight="1">
      <c r="B192" s="172">
        <v>44409</v>
      </c>
      <c r="C192" s="173" t="s">
        <v>446</v>
      </c>
    </row>
    <row r="193" spans="1:4" ht="45" customHeight="1">
      <c r="B193" s="172">
        <v>44410</v>
      </c>
      <c r="C193" s="173" t="s">
        <v>445</v>
      </c>
    </row>
    <row r="194" spans="1:4" ht="45" customHeight="1">
      <c r="A194" s="170">
        <v>45</v>
      </c>
      <c r="C194" s="171" t="s">
        <v>1457</v>
      </c>
      <c r="D194" s="175" t="s">
        <v>1437</v>
      </c>
    </row>
    <row r="195" spans="1:4" ht="45" customHeight="1">
      <c r="B195" s="172">
        <v>45100</v>
      </c>
      <c r="C195" s="173" t="s">
        <v>379</v>
      </c>
    </row>
    <row r="196" spans="1:4" ht="45" customHeight="1">
      <c r="B196" s="172">
        <v>45101</v>
      </c>
      <c r="C196" s="173" t="s">
        <v>378</v>
      </c>
    </row>
    <row r="197" spans="1:4" ht="45" customHeight="1">
      <c r="B197" s="172">
        <v>45200</v>
      </c>
      <c r="C197" s="173" t="s">
        <v>498</v>
      </c>
    </row>
    <row r="198" spans="1:4" ht="45" customHeight="1">
      <c r="B198" s="172">
        <v>45201</v>
      </c>
      <c r="C198" s="173" t="s">
        <v>393</v>
      </c>
    </row>
    <row r="199" spans="1:4" ht="45" customHeight="1">
      <c r="B199" s="172">
        <v>45202</v>
      </c>
      <c r="C199" s="173" t="s">
        <v>1338</v>
      </c>
    </row>
    <row r="200" spans="1:4" ht="45" customHeight="1">
      <c r="B200" s="172">
        <v>45300</v>
      </c>
      <c r="C200" s="173" t="s">
        <v>377</v>
      </c>
    </row>
    <row r="201" spans="1:4" ht="45" customHeight="1">
      <c r="B201" s="172">
        <v>45301</v>
      </c>
      <c r="C201" s="173" t="s">
        <v>1136</v>
      </c>
    </row>
    <row r="202" spans="1:4" ht="45" customHeight="1">
      <c r="B202" s="172">
        <v>45400</v>
      </c>
      <c r="C202" s="173" t="s">
        <v>369</v>
      </c>
    </row>
    <row r="203" spans="1:4" ht="45" customHeight="1">
      <c r="B203" s="172">
        <v>45401</v>
      </c>
      <c r="C203" s="173" t="s">
        <v>1137</v>
      </c>
    </row>
    <row r="204" spans="1:4" ht="45" customHeight="1">
      <c r="B204" s="172">
        <v>45402</v>
      </c>
      <c r="C204" s="173" t="s">
        <v>368</v>
      </c>
    </row>
    <row r="205" spans="1:4" ht="45" customHeight="1">
      <c r="B205" s="172">
        <v>45403</v>
      </c>
      <c r="C205" s="173" t="s">
        <v>367</v>
      </c>
    </row>
    <row r="206" spans="1:4" ht="45" customHeight="1">
      <c r="B206" s="172">
        <v>45500</v>
      </c>
      <c r="C206" s="173" t="s">
        <v>366</v>
      </c>
    </row>
    <row r="207" spans="1:4" ht="45" customHeight="1">
      <c r="B207" s="172">
        <v>45501</v>
      </c>
      <c r="C207" s="173" t="s">
        <v>1138</v>
      </c>
    </row>
    <row r="208" spans="1:4" ht="45" customHeight="1">
      <c r="A208" s="170">
        <v>5</v>
      </c>
      <c r="C208" s="171" t="s">
        <v>1139</v>
      </c>
      <c r="D208" s="177" t="s">
        <v>1167</v>
      </c>
    </row>
    <row r="209" spans="1:4" ht="51">
      <c r="A209" s="170">
        <v>51</v>
      </c>
      <c r="C209" s="171" t="s">
        <v>439</v>
      </c>
      <c r="D209" s="175" t="s">
        <v>1438</v>
      </c>
    </row>
    <row r="210" spans="1:4" ht="45" customHeight="1">
      <c r="B210" s="172">
        <v>51100</v>
      </c>
      <c r="C210" s="173" t="s">
        <v>438</v>
      </c>
    </row>
    <row r="211" spans="1:4" ht="45" customHeight="1">
      <c r="B211" s="172">
        <v>51101</v>
      </c>
      <c r="C211" s="173" t="s">
        <v>437</v>
      </c>
    </row>
    <row r="212" spans="1:4" ht="45" customHeight="1">
      <c r="B212" s="172">
        <v>51102</v>
      </c>
      <c r="C212" s="173" t="s">
        <v>436</v>
      </c>
    </row>
    <row r="213" spans="1:4" ht="45" customHeight="1">
      <c r="B213" s="172">
        <v>51103</v>
      </c>
      <c r="C213" s="173" t="s">
        <v>435</v>
      </c>
    </row>
    <row r="214" spans="1:4" ht="45" customHeight="1">
      <c r="B214" s="172">
        <v>51104</v>
      </c>
      <c r="C214" s="173" t="s">
        <v>434</v>
      </c>
    </row>
    <row r="215" spans="1:4" ht="45" customHeight="1">
      <c r="B215" s="172">
        <v>51105</v>
      </c>
      <c r="C215" s="173" t="s">
        <v>1359</v>
      </c>
    </row>
    <row r="216" spans="1:4" ht="45" customHeight="1">
      <c r="B216" s="172">
        <v>51106</v>
      </c>
      <c r="C216" s="173" t="s">
        <v>433</v>
      </c>
    </row>
    <row r="217" spans="1:4" ht="45" customHeight="1">
      <c r="B217" s="172">
        <v>51107</v>
      </c>
      <c r="C217" s="173" t="s">
        <v>432</v>
      </c>
    </row>
    <row r="218" spans="1:4" ht="45" customHeight="1">
      <c r="B218" s="172">
        <v>51108</v>
      </c>
      <c r="C218" s="173" t="s">
        <v>431</v>
      </c>
    </row>
    <row r="219" spans="1:4" ht="45" customHeight="1">
      <c r="B219" s="172">
        <v>51109</v>
      </c>
      <c r="C219" s="173" t="s">
        <v>1360</v>
      </c>
    </row>
    <row r="220" spans="1:4" ht="45" customHeight="1">
      <c r="B220" s="172">
        <v>51110</v>
      </c>
      <c r="C220" s="173" t="s">
        <v>430</v>
      </c>
    </row>
    <row r="221" spans="1:4" ht="45" customHeight="1">
      <c r="B221" s="172">
        <v>51200</v>
      </c>
      <c r="C221" s="173" t="s">
        <v>429</v>
      </c>
    </row>
    <row r="222" spans="1:4" ht="45" customHeight="1">
      <c r="B222" s="172">
        <v>51201</v>
      </c>
      <c r="C222" s="173" t="s">
        <v>428</v>
      </c>
    </row>
    <row r="223" spans="1:4" ht="45" customHeight="1">
      <c r="B223" s="172">
        <v>51202</v>
      </c>
      <c r="C223" s="173" t="s">
        <v>427</v>
      </c>
    </row>
    <row r="224" spans="1:4" ht="45" customHeight="1">
      <c r="B224" s="172">
        <v>51203</v>
      </c>
      <c r="C224" s="173" t="s">
        <v>426</v>
      </c>
    </row>
    <row r="225" spans="2:3" ht="45" customHeight="1">
      <c r="B225" s="172">
        <v>51204</v>
      </c>
      <c r="C225" s="173" t="s">
        <v>425</v>
      </c>
    </row>
    <row r="226" spans="2:3" ht="45" customHeight="1">
      <c r="B226" s="172">
        <v>51300</v>
      </c>
      <c r="C226" s="173" t="s">
        <v>424</v>
      </c>
    </row>
    <row r="227" spans="2:3" ht="45" customHeight="1">
      <c r="B227" s="172">
        <v>51301</v>
      </c>
      <c r="C227" s="173" t="s">
        <v>423</v>
      </c>
    </row>
    <row r="228" spans="2:3" ht="45" customHeight="1">
      <c r="B228" s="172">
        <v>51302</v>
      </c>
      <c r="C228" s="173" t="s">
        <v>422</v>
      </c>
    </row>
    <row r="229" spans="2:3" ht="45" customHeight="1">
      <c r="B229" s="172">
        <v>51303</v>
      </c>
      <c r="C229" s="173" t="s">
        <v>421</v>
      </c>
    </row>
    <row r="230" spans="2:3" ht="45" customHeight="1">
      <c r="B230" s="172">
        <v>51304</v>
      </c>
      <c r="C230" s="173" t="s">
        <v>420</v>
      </c>
    </row>
    <row r="231" spans="2:3" ht="45" customHeight="1">
      <c r="B231" s="172">
        <v>51305</v>
      </c>
      <c r="C231" s="173" t="s">
        <v>419</v>
      </c>
    </row>
    <row r="232" spans="2:3" ht="45" customHeight="1">
      <c r="B232" s="172">
        <v>51306</v>
      </c>
      <c r="C232" s="173" t="s">
        <v>418</v>
      </c>
    </row>
    <row r="233" spans="2:3" ht="45" customHeight="1">
      <c r="B233" s="172">
        <v>51307</v>
      </c>
      <c r="C233" s="173" t="s">
        <v>417</v>
      </c>
    </row>
    <row r="234" spans="2:3" ht="45" customHeight="1">
      <c r="B234" s="172">
        <v>51308</v>
      </c>
      <c r="C234" s="173" t="s">
        <v>416</v>
      </c>
    </row>
    <row r="235" spans="2:3" ht="45" customHeight="1">
      <c r="B235" s="172">
        <v>51309</v>
      </c>
      <c r="C235" s="173" t="s">
        <v>415</v>
      </c>
    </row>
    <row r="236" spans="2:3" ht="45" customHeight="1">
      <c r="B236" s="172">
        <v>51400</v>
      </c>
      <c r="C236" s="173" t="s">
        <v>414</v>
      </c>
    </row>
    <row r="237" spans="2:3" ht="45" customHeight="1">
      <c r="B237" s="172">
        <v>51401</v>
      </c>
      <c r="C237" s="173" t="s">
        <v>413</v>
      </c>
    </row>
    <row r="238" spans="2:3" ht="45" customHeight="1">
      <c r="B238" s="172">
        <v>51402</v>
      </c>
      <c r="C238" s="173" t="s">
        <v>412</v>
      </c>
    </row>
    <row r="239" spans="2:3" ht="45" customHeight="1">
      <c r="B239" s="172">
        <v>51500</v>
      </c>
      <c r="C239" s="173" t="s">
        <v>411</v>
      </c>
    </row>
    <row r="240" spans="2:3" ht="45" customHeight="1">
      <c r="B240" s="172">
        <v>51501</v>
      </c>
      <c r="C240" s="173" t="s">
        <v>410</v>
      </c>
    </row>
    <row r="241" spans="1:3" ht="45" customHeight="1">
      <c r="B241" s="172">
        <v>51502</v>
      </c>
      <c r="C241" s="173" t="s">
        <v>409</v>
      </c>
    </row>
    <row r="242" spans="1:3" ht="45" customHeight="1">
      <c r="B242" s="172">
        <v>51503</v>
      </c>
      <c r="C242" s="173" t="s">
        <v>408</v>
      </c>
    </row>
    <row r="243" spans="1:3" ht="45" customHeight="1">
      <c r="B243" s="172">
        <v>51504</v>
      </c>
      <c r="C243" s="173" t="s">
        <v>407</v>
      </c>
    </row>
    <row r="244" spans="1:3" ht="45" customHeight="1">
      <c r="B244" s="172">
        <v>51505</v>
      </c>
      <c r="C244" s="173" t="s">
        <v>406</v>
      </c>
    </row>
    <row r="245" spans="1:3" ht="45" customHeight="1">
      <c r="B245" s="172">
        <v>51506</v>
      </c>
      <c r="C245" s="173" t="s">
        <v>405</v>
      </c>
    </row>
    <row r="246" spans="1:3" ht="45" customHeight="1">
      <c r="B246" s="172">
        <v>51507</v>
      </c>
      <c r="C246" s="173" t="s">
        <v>404</v>
      </c>
    </row>
    <row r="247" spans="1:3" ht="45" customHeight="1">
      <c r="B247" s="172">
        <v>51508</v>
      </c>
      <c r="C247" s="173" t="s">
        <v>403</v>
      </c>
    </row>
    <row r="248" spans="1:3" ht="45" customHeight="1">
      <c r="B248" s="172">
        <v>51509</v>
      </c>
      <c r="C248" s="173" t="s">
        <v>402</v>
      </c>
    </row>
    <row r="249" spans="1:3" ht="45" customHeight="1">
      <c r="B249" s="172">
        <v>51510</v>
      </c>
      <c r="C249" s="173" t="s">
        <v>401</v>
      </c>
    </row>
    <row r="250" spans="1:3" ht="45" customHeight="1">
      <c r="B250" s="172">
        <v>51511</v>
      </c>
      <c r="C250" s="173" t="s">
        <v>400</v>
      </c>
    </row>
    <row r="251" spans="1:3" ht="45" customHeight="1">
      <c r="B251" s="172">
        <v>51512</v>
      </c>
      <c r="C251" s="173" t="s">
        <v>399</v>
      </c>
    </row>
    <row r="252" spans="1:3" ht="45" customHeight="1">
      <c r="B252" s="172">
        <v>51513</v>
      </c>
      <c r="C252" s="173" t="s">
        <v>398</v>
      </c>
    </row>
    <row r="253" spans="1:3" ht="45" customHeight="1">
      <c r="B253" s="172">
        <v>51514</v>
      </c>
      <c r="C253" s="173" t="s">
        <v>397</v>
      </c>
    </row>
    <row r="254" spans="1:3" ht="45" customHeight="1">
      <c r="B254" s="172">
        <v>51515</v>
      </c>
      <c r="C254" s="173" t="s">
        <v>396</v>
      </c>
    </row>
    <row r="255" spans="1:3" ht="45" customHeight="1">
      <c r="B255" s="172">
        <v>51516</v>
      </c>
      <c r="C255" s="173" t="s">
        <v>395</v>
      </c>
    </row>
    <row r="256" spans="1:3" ht="45" customHeight="1">
      <c r="A256" s="170">
        <v>52</v>
      </c>
      <c r="C256" s="171" t="s">
        <v>1140</v>
      </c>
    </row>
    <row r="257" spans="1:4" ht="45" customHeight="1">
      <c r="A257" s="170">
        <v>59</v>
      </c>
      <c r="C257" s="171" t="s">
        <v>1222</v>
      </c>
    </row>
    <row r="258" spans="1:4" ht="45" customHeight="1">
      <c r="A258" s="170">
        <v>6</v>
      </c>
      <c r="C258" s="171" t="s">
        <v>1141</v>
      </c>
      <c r="D258" s="177" t="s">
        <v>1168</v>
      </c>
    </row>
    <row r="259" spans="1:4" ht="64.5" customHeight="1">
      <c r="A259" s="170">
        <v>61</v>
      </c>
      <c r="C259" s="171" t="s">
        <v>394</v>
      </c>
      <c r="D259" s="175" t="s">
        <v>1439</v>
      </c>
    </row>
    <row r="260" spans="1:4" ht="45" customHeight="1">
      <c r="B260" s="172">
        <v>61100</v>
      </c>
      <c r="C260" s="173" t="s">
        <v>498</v>
      </c>
    </row>
    <row r="261" spans="1:4" ht="45" customHeight="1">
      <c r="B261" s="172">
        <v>61101</v>
      </c>
      <c r="C261" s="173" t="s">
        <v>1361</v>
      </c>
    </row>
    <row r="262" spans="1:4" ht="45" customHeight="1">
      <c r="B262" s="172">
        <v>61102</v>
      </c>
      <c r="C262" s="173" t="s">
        <v>393</v>
      </c>
    </row>
    <row r="263" spans="1:4" ht="45" customHeight="1">
      <c r="B263" s="172">
        <v>61103</v>
      </c>
      <c r="C263" s="173" t="s">
        <v>392</v>
      </c>
    </row>
    <row r="264" spans="1:4" ht="45" customHeight="1">
      <c r="B264" s="172">
        <v>61104</v>
      </c>
      <c r="C264" s="173" t="s">
        <v>1362</v>
      </c>
    </row>
    <row r="265" spans="1:4" ht="45" customHeight="1">
      <c r="B265" s="172">
        <v>61105</v>
      </c>
      <c r="C265" s="173" t="s">
        <v>1363</v>
      </c>
    </row>
    <row r="266" spans="1:4" ht="45" customHeight="1">
      <c r="B266" s="172">
        <v>61106</v>
      </c>
      <c r="C266" s="173" t="s">
        <v>1364</v>
      </c>
    </row>
    <row r="267" spans="1:4" ht="45" customHeight="1">
      <c r="B267" s="172">
        <v>61107</v>
      </c>
      <c r="C267" s="173" t="s">
        <v>391</v>
      </c>
    </row>
    <row r="268" spans="1:4" ht="45" customHeight="1">
      <c r="B268" s="172">
        <v>61108</v>
      </c>
      <c r="C268" s="173" t="s">
        <v>1365</v>
      </c>
    </row>
    <row r="269" spans="1:4" ht="45" customHeight="1">
      <c r="B269" s="172">
        <v>61109</v>
      </c>
      <c r="C269" s="173" t="s">
        <v>390</v>
      </c>
    </row>
    <row r="270" spans="1:4" ht="45" customHeight="1">
      <c r="B270" s="172">
        <v>61110</v>
      </c>
      <c r="C270" s="173" t="s">
        <v>389</v>
      </c>
    </row>
    <row r="271" spans="1:4" ht="45" customHeight="1">
      <c r="B271" s="172">
        <v>61200</v>
      </c>
      <c r="C271" s="173" t="s">
        <v>24</v>
      </c>
    </row>
    <row r="272" spans="1:4" ht="45" customHeight="1">
      <c r="B272" s="172">
        <v>61201</v>
      </c>
      <c r="C272" s="173" t="s">
        <v>388</v>
      </c>
    </row>
    <row r="273" spans="1:4" ht="45" customHeight="1">
      <c r="B273" s="172">
        <v>61202</v>
      </c>
      <c r="C273" s="173" t="s">
        <v>387</v>
      </c>
    </row>
    <row r="274" spans="1:4" ht="45" customHeight="1">
      <c r="B274" s="172">
        <v>61300</v>
      </c>
      <c r="C274" s="173" t="s">
        <v>1147</v>
      </c>
    </row>
    <row r="275" spans="1:4" ht="45" customHeight="1">
      <c r="B275" s="172">
        <v>61301</v>
      </c>
      <c r="C275" s="173" t="s">
        <v>386</v>
      </c>
    </row>
    <row r="276" spans="1:4" ht="45" customHeight="1">
      <c r="B276" s="172">
        <v>61302</v>
      </c>
      <c r="C276" s="173" t="s">
        <v>385</v>
      </c>
    </row>
    <row r="277" spans="1:4" ht="45" customHeight="1">
      <c r="B277" s="172">
        <v>61303</v>
      </c>
      <c r="C277" s="173" t="s">
        <v>384</v>
      </c>
    </row>
    <row r="278" spans="1:4" ht="45" customHeight="1">
      <c r="B278" s="172">
        <v>61400</v>
      </c>
      <c r="C278" s="173" t="s">
        <v>383</v>
      </c>
    </row>
    <row r="279" spans="1:4" ht="45" customHeight="1">
      <c r="B279" s="172">
        <v>61401</v>
      </c>
      <c r="C279" s="173" t="s">
        <v>382</v>
      </c>
    </row>
    <row r="280" spans="1:4" ht="45" customHeight="1">
      <c r="B280" s="172">
        <v>61402</v>
      </c>
      <c r="C280" s="173" t="s">
        <v>381</v>
      </c>
    </row>
    <row r="281" spans="1:4" ht="45" customHeight="1">
      <c r="B281" s="172">
        <v>61403</v>
      </c>
      <c r="C281" s="173" t="s">
        <v>380</v>
      </c>
    </row>
    <row r="282" spans="1:4" ht="45" customHeight="1">
      <c r="B282" s="172">
        <v>61500</v>
      </c>
      <c r="C282" s="173" t="s">
        <v>1145</v>
      </c>
    </row>
    <row r="283" spans="1:4" ht="45" customHeight="1">
      <c r="B283" s="172">
        <v>61501</v>
      </c>
      <c r="C283" s="173" t="s">
        <v>1145</v>
      </c>
    </row>
    <row r="284" spans="1:4" ht="45" customHeight="1">
      <c r="B284" s="172">
        <v>61600</v>
      </c>
      <c r="C284" s="173" t="s">
        <v>366</v>
      </c>
    </row>
    <row r="285" spans="1:4" ht="45" customHeight="1">
      <c r="B285" s="172">
        <v>61601</v>
      </c>
      <c r="C285" s="173" t="s">
        <v>365</v>
      </c>
    </row>
    <row r="286" spans="1:4" ht="45" customHeight="1">
      <c r="A286" s="170">
        <v>62</v>
      </c>
      <c r="C286" s="171" t="s">
        <v>1144</v>
      </c>
    </row>
    <row r="287" spans="1:4" ht="45" customHeight="1">
      <c r="A287" s="170">
        <v>69</v>
      </c>
      <c r="C287" s="171" t="s">
        <v>1223</v>
      </c>
    </row>
    <row r="288" spans="1:4" ht="45" customHeight="1">
      <c r="A288" s="170">
        <v>7</v>
      </c>
      <c r="C288" s="171" t="s">
        <v>1224</v>
      </c>
      <c r="D288" s="177" t="s">
        <v>1169</v>
      </c>
    </row>
    <row r="289" spans="1:4" ht="45" customHeight="1">
      <c r="A289" s="170">
        <v>71</v>
      </c>
      <c r="C289" s="171" t="s">
        <v>1227</v>
      </c>
      <c r="D289" s="175" t="s">
        <v>1440</v>
      </c>
    </row>
    <row r="290" spans="1:4" ht="45" customHeight="1">
      <c r="A290" s="170">
        <v>72</v>
      </c>
      <c r="C290" s="171" t="s">
        <v>1458</v>
      </c>
      <c r="D290" s="175" t="s">
        <v>1441</v>
      </c>
    </row>
    <row r="291" spans="1:4" ht="45" customHeight="1">
      <c r="A291" s="170">
        <v>73</v>
      </c>
      <c r="C291" s="171" t="s">
        <v>1225</v>
      </c>
      <c r="D291" s="175" t="s">
        <v>1442</v>
      </c>
    </row>
    <row r="292" spans="1:4" ht="51">
      <c r="A292" s="170">
        <v>8</v>
      </c>
      <c r="C292" s="171" t="s">
        <v>258</v>
      </c>
      <c r="D292" s="176" t="s">
        <v>1170</v>
      </c>
    </row>
    <row r="293" spans="1:4" ht="45" customHeight="1">
      <c r="A293" s="170">
        <v>81</v>
      </c>
      <c r="C293" s="171" t="s">
        <v>259</v>
      </c>
      <c r="D293" s="175" t="s">
        <v>1451</v>
      </c>
    </row>
    <row r="294" spans="1:4" ht="45" customHeight="1">
      <c r="B294" s="172">
        <v>81100</v>
      </c>
      <c r="C294" s="173" t="s">
        <v>1148</v>
      </c>
    </row>
    <row r="295" spans="1:4" ht="45" customHeight="1">
      <c r="B295" s="172">
        <v>81101</v>
      </c>
      <c r="C295" s="173" t="s">
        <v>362</v>
      </c>
    </row>
    <row r="296" spans="1:4" ht="45" customHeight="1">
      <c r="B296" s="172">
        <v>81102</v>
      </c>
      <c r="C296" s="173" t="s">
        <v>361</v>
      </c>
    </row>
    <row r="297" spans="1:4" ht="45" customHeight="1">
      <c r="A297" s="170">
        <v>82</v>
      </c>
      <c r="C297" s="171" t="s">
        <v>265</v>
      </c>
      <c r="D297" s="175" t="s">
        <v>1444</v>
      </c>
    </row>
    <row r="298" spans="1:4" ht="45" customHeight="1">
      <c r="B298" s="172">
        <v>82100</v>
      </c>
      <c r="C298" s="173" t="s">
        <v>1366</v>
      </c>
    </row>
    <row r="299" spans="1:4" ht="45" customHeight="1">
      <c r="B299" s="172">
        <v>82101</v>
      </c>
      <c r="C299" s="173" t="s">
        <v>359</v>
      </c>
    </row>
    <row r="300" spans="1:4" ht="45" customHeight="1">
      <c r="B300" s="172">
        <v>82102</v>
      </c>
      <c r="C300" s="173" t="s">
        <v>358</v>
      </c>
    </row>
    <row r="301" spans="1:4" ht="45" customHeight="1">
      <c r="B301" s="172">
        <v>82103</v>
      </c>
      <c r="C301" s="173" t="s">
        <v>355</v>
      </c>
    </row>
    <row r="302" spans="1:4" ht="45" customHeight="1">
      <c r="B302" s="172">
        <v>82104</v>
      </c>
      <c r="C302" s="173" t="s">
        <v>357</v>
      </c>
    </row>
    <row r="303" spans="1:4" ht="45" customHeight="1">
      <c r="B303" s="172">
        <v>82105</v>
      </c>
      <c r="C303" s="173" t="s">
        <v>356</v>
      </c>
    </row>
    <row r="304" spans="1:4" ht="45" customHeight="1">
      <c r="B304" s="172">
        <v>82106</v>
      </c>
      <c r="C304" s="173" t="s">
        <v>355</v>
      </c>
    </row>
    <row r="305" spans="1:4" ht="45" customHeight="1">
      <c r="A305" s="170">
        <v>83</v>
      </c>
      <c r="C305" s="171" t="s">
        <v>270</v>
      </c>
      <c r="D305" s="175" t="s">
        <v>1443</v>
      </c>
    </row>
    <row r="306" spans="1:4" ht="45" customHeight="1">
      <c r="B306" s="172">
        <v>83100</v>
      </c>
      <c r="C306" s="173" t="s">
        <v>1159</v>
      </c>
    </row>
    <row r="307" spans="1:4" ht="45" customHeight="1">
      <c r="B307" s="172">
        <v>83101</v>
      </c>
      <c r="C307" s="173" t="s">
        <v>1159</v>
      </c>
    </row>
    <row r="308" spans="1:4" ht="45" customHeight="1">
      <c r="A308" s="170">
        <v>9</v>
      </c>
      <c r="C308" s="171" t="s">
        <v>354</v>
      </c>
      <c r="D308" s="176" t="s">
        <v>1171</v>
      </c>
    </row>
    <row r="309" spans="1:4" ht="45" customHeight="1">
      <c r="A309" s="170">
        <v>91</v>
      </c>
      <c r="C309" s="171" t="s">
        <v>353</v>
      </c>
      <c r="D309" s="175" t="s">
        <v>1445</v>
      </c>
    </row>
    <row r="310" spans="1:4" ht="45" customHeight="1">
      <c r="A310" s="170">
        <v>92</v>
      </c>
      <c r="C310" s="171" t="s">
        <v>352</v>
      </c>
      <c r="D310" s="175" t="s">
        <v>1446</v>
      </c>
    </row>
    <row r="311" spans="1:4" ht="45" customHeight="1">
      <c r="A311" s="170">
        <v>93</v>
      </c>
      <c r="C311" s="171" t="s">
        <v>157</v>
      </c>
      <c r="D311" s="175" t="s">
        <v>1447</v>
      </c>
    </row>
    <row r="312" spans="1:4" ht="45" customHeight="1">
      <c r="B312" s="172">
        <v>93100</v>
      </c>
      <c r="C312" s="173" t="s">
        <v>1146</v>
      </c>
    </row>
    <row r="313" spans="1:4" ht="45" customHeight="1">
      <c r="B313" s="172">
        <v>93101</v>
      </c>
      <c r="C313" s="173" t="s">
        <v>364</v>
      </c>
    </row>
    <row r="314" spans="1:4" ht="45" customHeight="1">
      <c r="B314" s="172">
        <v>93102</v>
      </c>
      <c r="C314" s="173" t="s">
        <v>363</v>
      </c>
    </row>
    <row r="315" spans="1:4" ht="45" customHeight="1">
      <c r="B315" s="172">
        <v>93103</v>
      </c>
      <c r="C315" s="173" t="s">
        <v>1142</v>
      </c>
    </row>
    <row r="316" spans="1:4" ht="45" customHeight="1">
      <c r="B316" s="172">
        <v>93104</v>
      </c>
      <c r="C316" s="173" t="s">
        <v>1143</v>
      </c>
    </row>
    <row r="317" spans="1:4" ht="45" customHeight="1">
      <c r="A317" s="170">
        <v>94</v>
      </c>
      <c r="C317" s="171" t="s">
        <v>163</v>
      </c>
      <c r="D317" s="175" t="s">
        <v>1448</v>
      </c>
    </row>
    <row r="318" spans="1:4" ht="45" customHeight="1">
      <c r="B318" s="172">
        <v>94100</v>
      </c>
      <c r="C318" s="173" t="s">
        <v>376</v>
      </c>
    </row>
    <row r="319" spans="1:4" ht="45" customHeight="1">
      <c r="B319" s="172">
        <v>94101</v>
      </c>
      <c r="C319" s="173" t="s">
        <v>1154</v>
      </c>
    </row>
    <row r="320" spans="1:4" ht="45" customHeight="1">
      <c r="B320" s="172">
        <v>94102</v>
      </c>
      <c r="C320" s="173" t="s">
        <v>1155</v>
      </c>
    </row>
    <row r="321" spans="1:4" ht="45" customHeight="1">
      <c r="B321" s="172">
        <v>94200</v>
      </c>
      <c r="C321" s="173" t="s">
        <v>375</v>
      </c>
    </row>
    <row r="322" spans="1:4" ht="45" customHeight="1">
      <c r="B322" s="172">
        <v>94201</v>
      </c>
      <c r="C322" s="173" t="s">
        <v>375</v>
      </c>
    </row>
    <row r="323" spans="1:4" ht="45" customHeight="1">
      <c r="B323" s="172">
        <v>94300</v>
      </c>
      <c r="C323" s="173" t="s">
        <v>374</v>
      </c>
    </row>
    <row r="324" spans="1:4" ht="45" customHeight="1">
      <c r="B324" s="172">
        <v>94301</v>
      </c>
      <c r="C324" s="173" t="s">
        <v>374</v>
      </c>
    </row>
    <row r="325" spans="1:4" ht="45" customHeight="1">
      <c r="A325" s="170">
        <v>95</v>
      </c>
      <c r="C325" s="171" t="s">
        <v>167</v>
      </c>
      <c r="D325" s="175" t="s">
        <v>1449</v>
      </c>
    </row>
    <row r="326" spans="1:4" ht="45" customHeight="1">
      <c r="A326" s="170">
        <v>96</v>
      </c>
      <c r="C326" s="171" t="s">
        <v>351</v>
      </c>
    </row>
    <row r="327" spans="1:4" ht="45" customHeight="1">
      <c r="B327" s="172">
        <v>96100</v>
      </c>
      <c r="C327" s="173" t="s">
        <v>1342</v>
      </c>
    </row>
    <row r="328" spans="1:4" ht="45" customHeight="1">
      <c r="B328" s="172">
        <v>96101</v>
      </c>
      <c r="C328" s="173" t="s">
        <v>1152</v>
      </c>
    </row>
    <row r="329" spans="1:4" ht="45" customHeight="1">
      <c r="B329" s="172">
        <v>96102</v>
      </c>
      <c r="C329" s="173" t="s">
        <v>1153</v>
      </c>
    </row>
    <row r="330" spans="1:4" ht="45" customHeight="1">
      <c r="B330" s="172">
        <v>96103</v>
      </c>
      <c r="C330" s="173" t="s">
        <v>725</v>
      </c>
    </row>
    <row r="331" spans="1:4" ht="63.75">
      <c r="A331" s="170">
        <v>0</v>
      </c>
      <c r="C331" s="171" t="s">
        <v>1149</v>
      </c>
      <c r="D331" s="176" t="s">
        <v>1172</v>
      </c>
    </row>
    <row r="332" spans="1:4" ht="45" customHeight="1">
      <c r="A332" s="170">
        <v>1</v>
      </c>
      <c r="C332" s="171" t="s">
        <v>1150</v>
      </c>
    </row>
    <row r="333" spans="1:4" ht="45" customHeight="1">
      <c r="B333" s="172">
        <v>1100</v>
      </c>
      <c r="C333" s="173" t="s">
        <v>373</v>
      </c>
    </row>
    <row r="334" spans="1:4" ht="45" customHeight="1">
      <c r="B334" s="172">
        <v>1101</v>
      </c>
      <c r="C334" s="173" t="s">
        <v>372</v>
      </c>
    </row>
    <row r="335" spans="1:4" ht="45" customHeight="1">
      <c r="B335" s="172">
        <v>1102</v>
      </c>
      <c r="C335" s="173" t="s">
        <v>234</v>
      </c>
    </row>
    <row r="336" spans="1:4" ht="45" customHeight="1">
      <c r="B336" s="172">
        <v>1103</v>
      </c>
      <c r="C336" s="173" t="s">
        <v>371</v>
      </c>
    </row>
    <row r="337" spans="1:3" ht="45" customHeight="1">
      <c r="B337" s="172">
        <v>1104</v>
      </c>
      <c r="C337" s="173" t="s">
        <v>370</v>
      </c>
    </row>
    <row r="338" spans="1:3" ht="45" customHeight="1">
      <c r="A338" s="170">
        <v>2</v>
      </c>
      <c r="C338" s="171" t="s">
        <v>1151</v>
      </c>
    </row>
  </sheetData>
  <sheetProtection password="D38D" sheet="1" objects="1" scenarios="1"/>
  <pageMargins left="1.1023622047244095" right="0.31496062992125984" top="0.59055118110236227" bottom="0.59055118110236227" header="0.31496062992125984" footer="0.31496062992125984"/>
  <pageSetup paperSize="5" orientation="landscape" r:id="rId1"/>
  <headerFooter>
    <oddFooter>&amp;RPágina &amp;P de &amp;N, &amp;D</oddFooter>
  </headerFooter>
  <drawing r:id="rId2"/>
  <legacyDrawing r:id="rId3"/>
  <tableParts count="1">
    <tablePart r:id="rId4"/>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theme="5" tint="0.39997558519241921"/>
  </sheetPr>
  <dimension ref="A1:F144"/>
  <sheetViews>
    <sheetView topLeftCell="A11" zoomScaleNormal="100" workbookViewId="0">
      <selection activeCell="E12" sqref="E12"/>
    </sheetView>
  </sheetViews>
  <sheetFormatPr baseColWidth="10" defaultColWidth="0" defaultRowHeight="15" customHeight="1" zeroHeight="1"/>
  <cols>
    <col min="1" max="1" width="2.5703125" style="409" bestFit="1" customWidth="1"/>
    <col min="2" max="2" width="3.28515625" style="409" bestFit="1" customWidth="1"/>
    <col min="3" max="3" width="3" style="5" bestFit="1" customWidth="1"/>
    <col min="4" max="4" width="52.42578125" style="7" customWidth="1"/>
    <col min="5" max="5" width="99.85546875" style="3" customWidth="1"/>
    <col min="6" max="6" width="0.140625" style="3" customWidth="1"/>
    <col min="7" max="16384" width="11.42578125" style="3" hidden="1"/>
  </cols>
  <sheetData>
    <row r="1" spans="1:5" s="11" customFormat="1" ht="30" customHeight="1">
      <c r="A1" s="13" t="s">
        <v>638</v>
      </c>
      <c r="B1" s="13" t="s">
        <v>605</v>
      </c>
      <c r="C1" s="13" t="s">
        <v>606</v>
      </c>
      <c r="D1" s="14" t="s">
        <v>609</v>
      </c>
      <c r="E1" s="13" t="s">
        <v>664</v>
      </c>
    </row>
    <row r="2" spans="1:5" ht="90" customHeight="1">
      <c r="A2" s="405">
        <v>1</v>
      </c>
      <c r="B2" s="405">
        <v>0</v>
      </c>
      <c r="C2" s="4">
        <v>0</v>
      </c>
      <c r="D2" s="6" t="s">
        <v>639</v>
      </c>
      <c r="E2" s="20" t="s">
        <v>1369</v>
      </c>
    </row>
    <row r="3" spans="1:5" ht="90" customHeight="1">
      <c r="A3" s="405">
        <v>1</v>
      </c>
      <c r="B3" s="405">
        <v>1</v>
      </c>
      <c r="C3" s="4">
        <v>0</v>
      </c>
      <c r="D3" s="9" t="s">
        <v>640</v>
      </c>
      <c r="E3" s="17" t="s">
        <v>673</v>
      </c>
    </row>
    <row r="4" spans="1:5" ht="90" customHeight="1">
      <c r="A4" s="406">
        <v>1</v>
      </c>
      <c r="B4" s="406">
        <v>1</v>
      </c>
      <c r="C4" s="380">
        <v>1</v>
      </c>
      <c r="D4" s="381" t="s">
        <v>1460</v>
      </c>
      <c r="E4" s="17" t="s">
        <v>1461</v>
      </c>
    </row>
    <row r="5" spans="1:5" ht="90" customHeight="1">
      <c r="A5" s="406">
        <v>1</v>
      </c>
      <c r="B5" s="406">
        <v>1</v>
      </c>
      <c r="C5" s="380">
        <v>2</v>
      </c>
      <c r="D5" s="381" t="s">
        <v>1462</v>
      </c>
      <c r="E5" s="17" t="s">
        <v>1463</v>
      </c>
    </row>
    <row r="6" spans="1:5" ht="171" customHeight="1">
      <c r="A6" s="407">
        <v>1</v>
      </c>
      <c r="B6" s="407">
        <v>2</v>
      </c>
      <c r="C6" s="5">
        <v>0</v>
      </c>
      <c r="D6" s="7" t="s">
        <v>641</v>
      </c>
      <c r="E6" s="17" t="s">
        <v>674</v>
      </c>
    </row>
    <row r="7" spans="1:5" ht="135" customHeight="1">
      <c r="A7" s="408">
        <v>1</v>
      </c>
      <c r="B7" s="408">
        <v>2</v>
      </c>
      <c r="C7" s="382">
        <v>1</v>
      </c>
      <c r="D7" s="383" t="s">
        <v>1466</v>
      </c>
      <c r="E7" s="17" t="s">
        <v>1464</v>
      </c>
    </row>
    <row r="8" spans="1:5" ht="135" customHeight="1">
      <c r="A8" s="408">
        <v>1</v>
      </c>
      <c r="B8" s="408">
        <v>2</v>
      </c>
      <c r="C8" s="382">
        <v>2</v>
      </c>
      <c r="D8" s="383" t="s">
        <v>1465</v>
      </c>
      <c r="E8" s="17" t="s">
        <v>1467</v>
      </c>
    </row>
    <row r="9" spans="1:5" ht="135" customHeight="1">
      <c r="A9" s="408">
        <v>1</v>
      </c>
      <c r="B9" s="408">
        <v>2</v>
      </c>
      <c r="C9" s="382">
        <v>3</v>
      </c>
      <c r="D9" s="383" t="s">
        <v>1468</v>
      </c>
      <c r="E9" s="17" t="s">
        <v>1469</v>
      </c>
    </row>
    <row r="10" spans="1:5" ht="135" customHeight="1">
      <c r="A10" s="408">
        <v>1</v>
      </c>
      <c r="B10" s="408">
        <v>2</v>
      </c>
      <c r="C10" s="382">
        <v>4</v>
      </c>
      <c r="D10" s="383" t="s">
        <v>1470</v>
      </c>
      <c r="E10" s="17" t="s">
        <v>1471</v>
      </c>
    </row>
    <row r="11" spans="1:5" ht="90" customHeight="1">
      <c r="A11" s="407">
        <v>1</v>
      </c>
      <c r="B11" s="407">
        <v>3</v>
      </c>
      <c r="C11" s="5">
        <v>0</v>
      </c>
      <c r="D11" s="10" t="s">
        <v>642</v>
      </c>
      <c r="E11" s="17" t="s">
        <v>675</v>
      </c>
    </row>
    <row r="12" spans="1:5" ht="90" customHeight="1">
      <c r="A12" s="408">
        <v>1</v>
      </c>
      <c r="B12" s="408">
        <v>3</v>
      </c>
      <c r="C12" s="382">
        <v>1</v>
      </c>
      <c r="D12" s="384" t="s">
        <v>1472</v>
      </c>
      <c r="E12" s="17" t="s">
        <v>1473</v>
      </c>
    </row>
    <row r="13" spans="1:5" ht="90" customHeight="1">
      <c r="A13" s="408">
        <v>1</v>
      </c>
      <c r="B13" s="408">
        <v>3</v>
      </c>
      <c r="C13" s="382">
        <v>2</v>
      </c>
      <c r="D13" s="384" t="s">
        <v>1474</v>
      </c>
      <c r="E13" s="17" t="s">
        <v>1475</v>
      </c>
    </row>
    <row r="14" spans="1:5" ht="90" customHeight="1">
      <c r="A14" s="408">
        <v>1</v>
      </c>
      <c r="B14" s="408">
        <v>3</v>
      </c>
      <c r="C14" s="382">
        <v>3</v>
      </c>
      <c r="D14" s="384" t="s">
        <v>1479</v>
      </c>
      <c r="E14" s="17" t="s">
        <v>1476</v>
      </c>
    </row>
    <row r="15" spans="1:5" ht="90" customHeight="1">
      <c r="A15" s="408">
        <v>1</v>
      </c>
      <c r="B15" s="408">
        <v>3</v>
      </c>
      <c r="C15" s="382">
        <v>4</v>
      </c>
      <c r="D15" s="384" t="s">
        <v>1477</v>
      </c>
      <c r="E15" s="17" t="s">
        <v>1478</v>
      </c>
    </row>
    <row r="16" spans="1:5" ht="90" customHeight="1">
      <c r="A16" s="408">
        <v>1</v>
      </c>
      <c r="B16" s="408">
        <v>3</v>
      </c>
      <c r="C16" s="382">
        <v>5</v>
      </c>
      <c r="D16" s="384" t="s">
        <v>1480</v>
      </c>
      <c r="E16" s="17" t="s">
        <v>1481</v>
      </c>
    </row>
    <row r="17" spans="1:5" ht="90" customHeight="1">
      <c r="A17" s="408">
        <v>1</v>
      </c>
      <c r="B17" s="408">
        <v>3</v>
      </c>
      <c r="C17" s="382">
        <v>6</v>
      </c>
      <c r="D17" s="384" t="s">
        <v>1482</v>
      </c>
      <c r="E17" s="17" t="s">
        <v>1483</v>
      </c>
    </row>
    <row r="18" spans="1:5" ht="90" customHeight="1">
      <c r="A18" s="408">
        <v>1</v>
      </c>
      <c r="B18" s="408">
        <v>3</v>
      </c>
      <c r="C18" s="382">
        <v>7</v>
      </c>
      <c r="D18" s="384" t="s">
        <v>1484</v>
      </c>
      <c r="E18" s="17" t="s">
        <v>1485</v>
      </c>
    </row>
    <row r="19" spans="1:5" ht="90" customHeight="1">
      <c r="A19" s="408">
        <v>1</v>
      </c>
      <c r="B19" s="408">
        <v>3</v>
      </c>
      <c r="C19" s="382">
        <v>8</v>
      </c>
      <c r="D19" s="384" t="s">
        <v>1486</v>
      </c>
      <c r="E19" s="17" t="s">
        <v>1487</v>
      </c>
    </row>
    <row r="20" spans="1:5" ht="90" customHeight="1">
      <c r="A20" s="408">
        <v>1</v>
      </c>
      <c r="B20" s="408">
        <v>3</v>
      </c>
      <c r="C20" s="382">
        <v>9</v>
      </c>
      <c r="D20" s="384" t="s">
        <v>725</v>
      </c>
      <c r="E20" s="17" t="s">
        <v>1488</v>
      </c>
    </row>
    <row r="21" spans="1:5" ht="90" customHeight="1">
      <c r="A21" s="407">
        <v>1</v>
      </c>
      <c r="B21" s="407">
        <v>4</v>
      </c>
      <c r="C21" s="5">
        <v>0</v>
      </c>
      <c r="D21" s="7" t="s">
        <v>643</v>
      </c>
      <c r="E21" s="17" t="s">
        <v>669</v>
      </c>
    </row>
    <row r="22" spans="1:5" ht="90" customHeight="1">
      <c r="A22" s="408">
        <v>1</v>
      </c>
      <c r="B22" s="408">
        <v>4</v>
      </c>
      <c r="C22" s="382">
        <v>1</v>
      </c>
      <c r="D22" s="383" t="s">
        <v>1489</v>
      </c>
      <c r="E22" s="17" t="s">
        <v>1490</v>
      </c>
    </row>
    <row r="23" spans="1:5" ht="90" customHeight="1">
      <c r="A23" s="407">
        <v>1</v>
      </c>
      <c r="B23" s="407">
        <v>5</v>
      </c>
      <c r="C23" s="5">
        <v>0</v>
      </c>
      <c r="D23" s="7" t="s">
        <v>644</v>
      </c>
      <c r="E23" s="17" t="s">
        <v>670</v>
      </c>
    </row>
    <row r="24" spans="1:5" ht="90" customHeight="1">
      <c r="A24" s="408">
        <v>1</v>
      </c>
      <c r="B24" s="408">
        <v>5</v>
      </c>
      <c r="C24" s="382">
        <v>1</v>
      </c>
      <c r="D24" s="383" t="s">
        <v>1491</v>
      </c>
      <c r="E24" s="17" t="s">
        <v>1492</v>
      </c>
    </row>
    <row r="25" spans="1:5" ht="90" customHeight="1">
      <c r="A25" s="408">
        <v>1</v>
      </c>
      <c r="B25" s="408">
        <v>5</v>
      </c>
      <c r="C25" s="382">
        <v>2</v>
      </c>
      <c r="D25" s="383" t="s">
        <v>1493</v>
      </c>
      <c r="E25" s="17" t="s">
        <v>1494</v>
      </c>
    </row>
    <row r="26" spans="1:5" ht="90" customHeight="1">
      <c r="A26" s="407">
        <v>1</v>
      </c>
      <c r="B26" s="407">
        <v>6</v>
      </c>
      <c r="C26" s="5">
        <v>0</v>
      </c>
      <c r="D26" s="7" t="s">
        <v>1495</v>
      </c>
      <c r="E26" s="17" t="s">
        <v>1711</v>
      </c>
    </row>
    <row r="27" spans="1:5" ht="90" customHeight="1">
      <c r="A27" s="408">
        <v>1</v>
      </c>
      <c r="B27" s="408">
        <v>6</v>
      </c>
      <c r="C27" s="382">
        <v>1</v>
      </c>
      <c r="D27" s="383" t="s">
        <v>1496</v>
      </c>
      <c r="E27" s="17" t="s">
        <v>1497</v>
      </c>
    </row>
    <row r="28" spans="1:5" ht="90" customHeight="1">
      <c r="A28" s="408">
        <v>1</v>
      </c>
      <c r="B28" s="408">
        <v>6</v>
      </c>
      <c r="C28" s="382">
        <v>2</v>
      </c>
      <c r="D28" s="383" t="s">
        <v>1498</v>
      </c>
      <c r="E28" s="17" t="s">
        <v>1499</v>
      </c>
    </row>
    <row r="29" spans="1:5" ht="90" customHeight="1">
      <c r="A29" s="408">
        <v>1</v>
      </c>
      <c r="B29" s="408">
        <v>6</v>
      </c>
      <c r="C29" s="382">
        <v>3</v>
      </c>
      <c r="D29" s="383" t="s">
        <v>1500</v>
      </c>
      <c r="E29" s="17" t="s">
        <v>1501</v>
      </c>
    </row>
    <row r="30" spans="1:5" ht="117" customHeight="1">
      <c r="A30" s="407">
        <v>1</v>
      </c>
      <c r="B30" s="407">
        <v>7</v>
      </c>
      <c r="C30" s="5">
        <v>0</v>
      </c>
      <c r="D30" s="7" t="s">
        <v>1502</v>
      </c>
      <c r="E30" s="17" t="s">
        <v>1712</v>
      </c>
    </row>
    <row r="31" spans="1:5" ht="90" customHeight="1">
      <c r="A31" s="408">
        <v>1</v>
      </c>
      <c r="B31" s="408">
        <v>7</v>
      </c>
      <c r="C31" s="382">
        <v>1</v>
      </c>
      <c r="D31" s="383" t="s">
        <v>1503</v>
      </c>
      <c r="E31" s="17" t="s">
        <v>1504</v>
      </c>
    </row>
    <row r="32" spans="1:5" ht="90" customHeight="1">
      <c r="A32" s="408">
        <v>1</v>
      </c>
      <c r="B32" s="408">
        <v>7</v>
      </c>
      <c r="C32" s="382">
        <v>2</v>
      </c>
      <c r="D32" s="383" t="s">
        <v>1505</v>
      </c>
      <c r="E32" s="17" t="s">
        <v>1506</v>
      </c>
    </row>
    <row r="33" spans="1:5" ht="90" customHeight="1">
      <c r="A33" s="408">
        <v>1</v>
      </c>
      <c r="B33" s="408">
        <v>7</v>
      </c>
      <c r="C33" s="382">
        <v>3</v>
      </c>
      <c r="D33" s="383" t="s">
        <v>1507</v>
      </c>
      <c r="E33" s="17" t="s">
        <v>1508</v>
      </c>
    </row>
    <row r="34" spans="1:5" ht="90" customHeight="1">
      <c r="A34" s="408">
        <v>1</v>
      </c>
      <c r="B34" s="408">
        <v>7</v>
      </c>
      <c r="C34" s="382">
        <v>4</v>
      </c>
      <c r="D34" s="383" t="s">
        <v>1509</v>
      </c>
      <c r="E34" s="17" t="s">
        <v>1713</v>
      </c>
    </row>
    <row r="35" spans="1:5" ht="90" customHeight="1">
      <c r="A35" s="407">
        <v>1</v>
      </c>
      <c r="B35" s="407">
        <v>8</v>
      </c>
      <c r="C35" s="5">
        <v>0</v>
      </c>
      <c r="D35" s="7" t="s">
        <v>143</v>
      </c>
      <c r="E35" s="17" t="s">
        <v>1336</v>
      </c>
    </row>
    <row r="36" spans="1:5" ht="90" customHeight="1">
      <c r="A36" s="407">
        <v>1</v>
      </c>
      <c r="B36" s="407">
        <v>8</v>
      </c>
      <c r="C36" s="5">
        <v>1</v>
      </c>
      <c r="D36" s="7" t="s">
        <v>1510</v>
      </c>
      <c r="E36" s="17" t="s">
        <v>1714</v>
      </c>
    </row>
    <row r="37" spans="1:5" ht="90" customHeight="1">
      <c r="A37" s="408">
        <v>1</v>
      </c>
      <c r="B37" s="408">
        <v>8</v>
      </c>
      <c r="C37" s="382">
        <v>2</v>
      </c>
      <c r="D37" s="383" t="s">
        <v>1511</v>
      </c>
      <c r="E37" s="17" t="s">
        <v>1512</v>
      </c>
    </row>
    <row r="38" spans="1:5" ht="90" customHeight="1">
      <c r="A38" s="408">
        <v>1</v>
      </c>
      <c r="B38" s="408">
        <v>8</v>
      </c>
      <c r="C38" s="382">
        <v>3</v>
      </c>
      <c r="D38" s="383" t="s">
        <v>1513</v>
      </c>
      <c r="E38" s="17" t="s">
        <v>1715</v>
      </c>
    </row>
    <row r="39" spans="1:5" ht="90" customHeight="1">
      <c r="A39" s="408">
        <v>1</v>
      </c>
      <c r="B39" s="408">
        <v>8</v>
      </c>
      <c r="C39" s="382">
        <v>4</v>
      </c>
      <c r="D39" s="383" t="s">
        <v>1514</v>
      </c>
      <c r="E39" s="17" t="s">
        <v>1515</v>
      </c>
    </row>
    <row r="40" spans="1:5" ht="90" customHeight="1">
      <c r="A40" s="408">
        <v>1</v>
      </c>
      <c r="B40" s="408">
        <v>8</v>
      </c>
      <c r="C40" s="382">
        <v>5</v>
      </c>
      <c r="D40" s="383" t="s">
        <v>725</v>
      </c>
      <c r="E40" s="17" t="s">
        <v>1516</v>
      </c>
    </row>
    <row r="41" spans="1:5" ht="90" customHeight="1">
      <c r="A41" s="407">
        <v>2</v>
      </c>
      <c r="B41" s="407">
        <v>0</v>
      </c>
      <c r="C41" s="5">
        <v>0</v>
      </c>
      <c r="D41" s="8" t="s">
        <v>645</v>
      </c>
      <c r="E41" s="20" t="s">
        <v>671</v>
      </c>
    </row>
    <row r="42" spans="1:5" ht="90" customHeight="1">
      <c r="A42" s="407">
        <v>2</v>
      </c>
      <c r="B42" s="407">
        <v>1</v>
      </c>
      <c r="C42" s="5">
        <v>0</v>
      </c>
      <c r="D42" s="7" t="s">
        <v>646</v>
      </c>
      <c r="E42" s="17" t="s">
        <v>1716</v>
      </c>
    </row>
    <row r="43" spans="1:5" ht="126.75" customHeight="1">
      <c r="A43" s="408">
        <v>2</v>
      </c>
      <c r="B43" s="408">
        <v>1</v>
      </c>
      <c r="C43" s="382">
        <v>1</v>
      </c>
      <c r="D43" s="383" t="s">
        <v>1517</v>
      </c>
      <c r="E43" s="17" t="s">
        <v>1519</v>
      </c>
    </row>
    <row r="44" spans="1:5" ht="90" customHeight="1">
      <c r="A44" s="408">
        <v>2</v>
      </c>
      <c r="B44" s="408">
        <v>1</v>
      </c>
      <c r="C44" s="382">
        <v>2</v>
      </c>
      <c r="D44" s="383" t="s">
        <v>1717</v>
      </c>
      <c r="E44" s="17" t="s">
        <v>1518</v>
      </c>
    </row>
    <row r="45" spans="1:5" ht="150" customHeight="1">
      <c r="A45" s="408">
        <v>2</v>
      </c>
      <c r="B45" s="408">
        <v>1</v>
      </c>
      <c r="C45" s="382">
        <v>3</v>
      </c>
      <c r="D45" s="383" t="s">
        <v>1520</v>
      </c>
      <c r="E45" s="17" t="s">
        <v>1521</v>
      </c>
    </row>
    <row r="46" spans="1:5" ht="90" customHeight="1">
      <c r="A46" s="408">
        <v>2</v>
      </c>
      <c r="B46" s="408">
        <v>1</v>
      </c>
      <c r="C46" s="382">
        <v>4</v>
      </c>
      <c r="D46" s="383" t="s">
        <v>1522</v>
      </c>
      <c r="E46" s="17" t="s">
        <v>1718</v>
      </c>
    </row>
    <row r="47" spans="1:5" ht="120.75" customHeight="1">
      <c r="A47" s="408">
        <v>2</v>
      </c>
      <c r="B47" s="408">
        <v>1</v>
      </c>
      <c r="C47" s="382">
        <v>5</v>
      </c>
      <c r="D47" s="383" t="s">
        <v>1523</v>
      </c>
      <c r="E47" s="17" t="s">
        <v>1719</v>
      </c>
    </row>
    <row r="48" spans="1:5" ht="90" customHeight="1">
      <c r="A48" s="408">
        <v>2</v>
      </c>
      <c r="B48" s="408">
        <v>1</v>
      </c>
      <c r="C48" s="382">
        <v>6</v>
      </c>
      <c r="D48" s="383" t="s">
        <v>1524</v>
      </c>
      <c r="E48" s="17" t="s">
        <v>1525</v>
      </c>
    </row>
    <row r="49" spans="1:5" ht="90" customHeight="1">
      <c r="A49" s="407">
        <v>2</v>
      </c>
      <c r="B49" s="407">
        <v>2</v>
      </c>
      <c r="C49" s="5">
        <v>0</v>
      </c>
      <c r="D49" s="7" t="s">
        <v>647</v>
      </c>
      <c r="E49" s="17" t="s">
        <v>676</v>
      </c>
    </row>
    <row r="50" spans="1:5" ht="90" customHeight="1">
      <c r="A50" s="408">
        <v>2</v>
      </c>
      <c r="B50" s="408">
        <v>2</v>
      </c>
      <c r="C50" s="382">
        <v>1</v>
      </c>
      <c r="D50" s="383" t="s">
        <v>1526</v>
      </c>
      <c r="E50" s="17" t="s">
        <v>1527</v>
      </c>
    </row>
    <row r="51" spans="1:5" ht="90" customHeight="1">
      <c r="A51" s="408">
        <v>2</v>
      </c>
      <c r="B51" s="408">
        <v>2</v>
      </c>
      <c r="C51" s="382">
        <v>2</v>
      </c>
      <c r="D51" s="383" t="s">
        <v>1528</v>
      </c>
      <c r="E51" s="17" t="s">
        <v>1529</v>
      </c>
    </row>
    <row r="52" spans="1:5" ht="90" customHeight="1">
      <c r="A52" s="408">
        <v>2</v>
      </c>
      <c r="B52" s="408">
        <v>2</v>
      </c>
      <c r="C52" s="382">
        <v>3</v>
      </c>
      <c r="D52" s="383" t="s">
        <v>1530</v>
      </c>
      <c r="E52" s="17" t="s">
        <v>1531</v>
      </c>
    </row>
    <row r="53" spans="1:5" ht="90" customHeight="1">
      <c r="A53" s="408">
        <v>2</v>
      </c>
      <c r="B53" s="408">
        <v>2</v>
      </c>
      <c r="C53" s="382">
        <v>4</v>
      </c>
      <c r="D53" s="383" t="s">
        <v>1532</v>
      </c>
      <c r="E53" s="17" t="s">
        <v>1533</v>
      </c>
    </row>
    <row r="54" spans="1:5" ht="90" customHeight="1">
      <c r="A54" s="408">
        <v>2</v>
      </c>
      <c r="B54" s="408">
        <v>2</v>
      </c>
      <c r="C54" s="382">
        <v>5</v>
      </c>
      <c r="D54" s="383" t="s">
        <v>1534</v>
      </c>
      <c r="E54" s="17" t="s">
        <v>1535</v>
      </c>
    </row>
    <row r="55" spans="1:5" ht="90" customHeight="1">
      <c r="A55" s="408">
        <v>2</v>
      </c>
      <c r="B55" s="408">
        <v>2</v>
      </c>
      <c r="C55" s="382">
        <v>6</v>
      </c>
      <c r="D55" s="383" t="s">
        <v>1536</v>
      </c>
      <c r="E55" s="17" t="s">
        <v>1720</v>
      </c>
    </row>
    <row r="56" spans="1:5" ht="90" customHeight="1">
      <c r="A56" s="408">
        <v>2</v>
      </c>
      <c r="B56" s="408">
        <v>2</v>
      </c>
      <c r="C56" s="382">
        <v>7</v>
      </c>
      <c r="D56" s="383" t="s">
        <v>1537</v>
      </c>
      <c r="E56" s="17" t="s">
        <v>1538</v>
      </c>
    </row>
    <row r="57" spans="1:5" ht="108.75" customHeight="1">
      <c r="A57" s="407">
        <v>2</v>
      </c>
      <c r="B57" s="407">
        <v>3</v>
      </c>
      <c r="C57" s="5">
        <v>0</v>
      </c>
      <c r="D57" s="7" t="s">
        <v>648</v>
      </c>
      <c r="E57" s="17" t="s">
        <v>1721</v>
      </c>
    </row>
    <row r="58" spans="1:5" ht="90" customHeight="1">
      <c r="A58" s="408">
        <v>2</v>
      </c>
      <c r="B58" s="408">
        <v>3</v>
      </c>
      <c r="C58" s="382">
        <v>1</v>
      </c>
      <c r="D58" s="383" t="s">
        <v>1539</v>
      </c>
      <c r="E58" s="17" t="s">
        <v>1722</v>
      </c>
    </row>
    <row r="59" spans="1:5" ht="90" customHeight="1">
      <c r="A59" s="408">
        <v>2</v>
      </c>
      <c r="B59" s="408">
        <v>3</v>
      </c>
      <c r="C59" s="382">
        <v>2</v>
      </c>
      <c r="D59" s="383" t="s">
        <v>1723</v>
      </c>
      <c r="E59" s="17" t="s">
        <v>1540</v>
      </c>
    </row>
    <row r="60" spans="1:5" ht="90" customHeight="1">
      <c r="A60" s="408">
        <v>2</v>
      </c>
      <c r="B60" s="408">
        <v>3</v>
      </c>
      <c r="C60" s="382">
        <v>3</v>
      </c>
      <c r="D60" s="383" t="s">
        <v>1541</v>
      </c>
      <c r="E60" s="17" t="s">
        <v>1542</v>
      </c>
    </row>
    <row r="61" spans="1:5" ht="90" customHeight="1">
      <c r="A61" s="408">
        <v>2</v>
      </c>
      <c r="B61" s="408">
        <v>3</v>
      </c>
      <c r="C61" s="382">
        <v>4</v>
      </c>
      <c r="D61" s="383" t="s">
        <v>1543</v>
      </c>
      <c r="E61" s="17" t="s">
        <v>1544</v>
      </c>
    </row>
    <row r="62" spans="1:5" ht="90" customHeight="1">
      <c r="A62" s="408">
        <v>2</v>
      </c>
      <c r="B62" s="408">
        <v>3</v>
      </c>
      <c r="C62" s="382">
        <v>5</v>
      </c>
      <c r="D62" s="383" t="s">
        <v>1545</v>
      </c>
      <c r="E62" s="17" t="s">
        <v>1546</v>
      </c>
    </row>
    <row r="63" spans="1:5" ht="90" customHeight="1">
      <c r="A63" s="407">
        <v>2</v>
      </c>
      <c r="B63" s="407">
        <v>4</v>
      </c>
      <c r="C63" s="5">
        <v>0</v>
      </c>
      <c r="D63" s="7" t="s">
        <v>649</v>
      </c>
      <c r="E63" s="17" t="s">
        <v>1724</v>
      </c>
    </row>
    <row r="64" spans="1:5" ht="111.75" customHeight="1">
      <c r="A64" s="408">
        <v>2</v>
      </c>
      <c r="B64" s="408">
        <v>4</v>
      </c>
      <c r="C64" s="382">
        <v>1</v>
      </c>
      <c r="D64" s="383" t="s">
        <v>1547</v>
      </c>
      <c r="E64" s="17" t="s">
        <v>1725</v>
      </c>
    </row>
    <row r="65" spans="1:5" ht="90" customHeight="1">
      <c r="A65" s="408">
        <v>2</v>
      </c>
      <c r="B65" s="408">
        <v>4</v>
      </c>
      <c r="C65" s="382">
        <v>2</v>
      </c>
      <c r="D65" s="383" t="s">
        <v>1548</v>
      </c>
      <c r="E65" s="17" t="s">
        <v>1549</v>
      </c>
    </row>
    <row r="66" spans="1:5" ht="90" customHeight="1">
      <c r="A66" s="408">
        <v>2</v>
      </c>
      <c r="B66" s="408">
        <v>4</v>
      </c>
      <c r="C66" s="382">
        <v>3</v>
      </c>
      <c r="D66" s="383" t="s">
        <v>1550</v>
      </c>
      <c r="E66" s="17" t="s">
        <v>1551</v>
      </c>
    </row>
    <row r="67" spans="1:5" ht="90" customHeight="1">
      <c r="A67" s="408">
        <v>2</v>
      </c>
      <c r="B67" s="408">
        <v>4</v>
      </c>
      <c r="C67" s="382">
        <v>4</v>
      </c>
      <c r="D67" s="383" t="s">
        <v>1552</v>
      </c>
      <c r="E67" s="17" t="s">
        <v>1553</v>
      </c>
    </row>
    <row r="68" spans="1:5" ht="90" customHeight="1">
      <c r="A68" s="407">
        <v>2</v>
      </c>
      <c r="B68" s="407">
        <v>5</v>
      </c>
      <c r="C68" s="5">
        <v>0</v>
      </c>
      <c r="D68" s="7" t="s">
        <v>650</v>
      </c>
      <c r="E68" s="17" t="s">
        <v>1726</v>
      </c>
    </row>
    <row r="69" spans="1:5" ht="90" customHeight="1">
      <c r="A69" s="408">
        <v>2</v>
      </c>
      <c r="B69" s="408">
        <v>5</v>
      </c>
      <c r="C69" s="382">
        <v>1</v>
      </c>
      <c r="D69" s="383" t="s">
        <v>1554</v>
      </c>
      <c r="E69" s="17" t="s">
        <v>1555</v>
      </c>
    </row>
    <row r="70" spans="1:5" ht="90" customHeight="1">
      <c r="A70" s="408">
        <v>2</v>
      </c>
      <c r="B70" s="408">
        <v>5</v>
      </c>
      <c r="C70" s="382">
        <v>2</v>
      </c>
      <c r="D70" s="383" t="s">
        <v>1556</v>
      </c>
      <c r="E70" s="17" t="s">
        <v>1557</v>
      </c>
    </row>
    <row r="71" spans="1:5" ht="90" customHeight="1">
      <c r="A71" s="408">
        <v>2</v>
      </c>
      <c r="B71" s="408">
        <v>5</v>
      </c>
      <c r="C71" s="382">
        <v>3</v>
      </c>
      <c r="D71" s="383" t="s">
        <v>1558</v>
      </c>
      <c r="E71" s="17" t="s">
        <v>1559</v>
      </c>
    </row>
    <row r="72" spans="1:5" ht="90" customHeight="1">
      <c r="A72" s="408">
        <v>2</v>
      </c>
      <c r="B72" s="408">
        <v>5</v>
      </c>
      <c r="C72" s="382">
        <v>4</v>
      </c>
      <c r="D72" s="383" t="s">
        <v>1560</v>
      </c>
      <c r="E72" s="17" t="s">
        <v>1561</v>
      </c>
    </row>
    <row r="73" spans="1:5" ht="90" customHeight="1">
      <c r="A73" s="408">
        <v>2</v>
      </c>
      <c r="B73" s="408">
        <v>5</v>
      </c>
      <c r="C73" s="382">
        <v>5</v>
      </c>
      <c r="D73" s="383" t="s">
        <v>1562</v>
      </c>
      <c r="E73" s="17" t="s">
        <v>1563</v>
      </c>
    </row>
    <row r="74" spans="1:5" ht="117" customHeight="1">
      <c r="A74" s="408">
        <v>2</v>
      </c>
      <c r="B74" s="408">
        <v>5</v>
      </c>
      <c r="C74" s="382">
        <v>6</v>
      </c>
      <c r="D74" s="383" t="s">
        <v>1564</v>
      </c>
      <c r="E74" s="17" t="s">
        <v>1565</v>
      </c>
    </row>
    <row r="75" spans="1:5" ht="111" customHeight="1">
      <c r="A75" s="407">
        <v>2</v>
      </c>
      <c r="B75" s="407">
        <v>6</v>
      </c>
      <c r="C75" s="5">
        <v>0</v>
      </c>
      <c r="D75" s="7" t="s">
        <v>651</v>
      </c>
      <c r="E75" s="17" t="s">
        <v>1727</v>
      </c>
    </row>
    <row r="76" spans="1:5" ht="90" customHeight="1">
      <c r="A76" s="408">
        <v>2</v>
      </c>
      <c r="B76" s="408">
        <v>6</v>
      </c>
      <c r="C76" s="382">
        <v>1</v>
      </c>
      <c r="D76" s="383" t="s">
        <v>1566</v>
      </c>
      <c r="E76" s="17" t="s">
        <v>1728</v>
      </c>
    </row>
    <row r="77" spans="1:5" ht="90" customHeight="1">
      <c r="A77" s="408">
        <v>2</v>
      </c>
      <c r="B77" s="408">
        <v>6</v>
      </c>
      <c r="C77" s="382">
        <v>2</v>
      </c>
      <c r="D77" s="383" t="s">
        <v>1567</v>
      </c>
      <c r="E77" s="17" t="s">
        <v>1568</v>
      </c>
    </row>
    <row r="78" spans="1:5" ht="114" customHeight="1">
      <c r="A78" s="408">
        <v>2</v>
      </c>
      <c r="B78" s="408">
        <v>6</v>
      </c>
      <c r="C78" s="382">
        <v>3</v>
      </c>
      <c r="D78" s="383" t="s">
        <v>1569</v>
      </c>
      <c r="E78" s="17" t="s">
        <v>1570</v>
      </c>
    </row>
    <row r="79" spans="1:5" ht="90" customHeight="1">
      <c r="A79" s="408">
        <v>2</v>
      </c>
      <c r="B79" s="408">
        <v>6</v>
      </c>
      <c r="C79" s="382">
        <v>4</v>
      </c>
      <c r="D79" s="383" t="s">
        <v>1641</v>
      </c>
      <c r="E79" s="17" t="s">
        <v>1642</v>
      </c>
    </row>
    <row r="80" spans="1:5" ht="90" customHeight="1">
      <c r="A80" s="408">
        <v>2</v>
      </c>
      <c r="B80" s="408">
        <v>6</v>
      </c>
      <c r="C80" s="382">
        <v>5</v>
      </c>
      <c r="D80" s="383" t="s">
        <v>1643</v>
      </c>
      <c r="E80" s="17" t="s">
        <v>1644</v>
      </c>
    </row>
    <row r="81" spans="1:5" ht="90" customHeight="1">
      <c r="A81" s="408">
        <v>2</v>
      </c>
      <c r="B81" s="408">
        <v>6</v>
      </c>
      <c r="C81" s="382">
        <v>6</v>
      </c>
      <c r="D81" s="383" t="s">
        <v>1645</v>
      </c>
      <c r="E81" s="17" t="s">
        <v>1729</v>
      </c>
    </row>
    <row r="82" spans="1:5" ht="90" customHeight="1">
      <c r="A82" s="408">
        <v>2</v>
      </c>
      <c r="B82" s="408">
        <v>6</v>
      </c>
      <c r="C82" s="382">
        <v>7</v>
      </c>
      <c r="D82" s="383" t="s">
        <v>1646</v>
      </c>
      <c r="E82" s="17" t="s">
        <v>1647</v>
      </c>
    </row>
    <row r="83" spans="1:5" ht="90" customHeight="1">
      <c r="A83" s="408">
        <v>2</v>
      </c>
      <c r="B83" s="408">
        <v>6</v>
      </c>
      <c r="C83" s="382">
        <v>8</v>
      </c>
      <c r="D83" s="383" t="s">
        <v>1648</v>
      </c>
      <c r="E83" s="17" t="s">
        <v>1730</v>
      </c>
    </row>
    <row r="84" spans="1:5" ht="90" customHeight="1">
      <c r="A84" s="408">
        <v>2</v>
      </c>
      <c r="B84" s="408">
        <v>6</v>
      </c>
      <c r="C84" s="382">
        <v>9</v>
      </c>
      <c r="D84" s="383" t="s">
        <v>1731</v>
      </c>
      <c r="E84" s="17" t="s">
        <v>1732</v>
      </c>
    </row>
    <row r="85" spans="1:5" ht="90" customHeight="1">
      <c r="A85" s="407">
        <v>2</v>
      </c>
      <c r="B85" s="407">
        <v>7</v>
      </c>
      <c r="C85" s="5">
        <v>0</v>
      </c>
      <c r="D85" s="7" t="s">
        <v>652</v>
      </c>
      <c r="E85" s="17" t="s">
        <v>672</v>
      </c>
    </row>
    <row r="86" spans="1:5" ht="90" customHeight="1">
      <c r="A86" s="408">
        <v>2</v>
      </c>
      <c r="B86" s="408">
        <v>7</v>
      </c>
      <c r="C86" s="382">
        <v>1</v>
      </c>
      <c r="D86" s="383" t="s">
        <v>1649</v>
      </c>
      <c r="E86" s="17" t="s">
        <v>1733</v>
      </c>
    </row>
    <row r="87" spans="1:5" ht="90" customHeight="1">
      <c r="A87" s="407">
        <v>3</v>
      </c>
      <c r="B87" s="407">
        <v>0</v>
      </c>
      <c r="C87" s="5">
        <v>0</v>
      </c>
      <c r="D87" s="8" t="s">
        <v>653</v>
      </c>
      <c r="E87" s="20" t="s">
        <v>683</v>
      </c>
    </row>
    <row r="88" spans="1:5" ht="168.75" customHeight="1">
      <c r="A88" s="407">
        <v>3</v>
      </c>
      <c r="B88" s="407">
        <v>1</v>
      </c>
      <c r="C88" s="5">
        <v>0</v>
      </c>
      <c r="D88" s="7" t="s">
        <v>654</v>
      </c>
      <c r="E88" s="17" t="s">
        <v>1734</v>
      </c>
    </row>
    <row r="89" spans="1:5" ht="135" customHeight="1">
      <c r="A89" s="408">
        <v>3</v>
      </c>
      <c r="B89" s="408">
        <v>1</v>
      </c>
      <c r="C89" s="382">
        <v>1</v>
      </c>
      <c r="D89" s="383" t="s">
        <v>1650</v>
      </c>
      <c r="E89" s="17" t="s">
        <v>1735</v>
      </c>
    </row>
    <row r="90" spans="1:5" ht="135" customHeight="1">
      <c r="A90" s="408">
        <v>3</v>
      </c>
      <c r="B90" s="408">
        <v>1</v>
      </c>
      <c r="C90" s="382">
        <v>2</v>
      </c>
      <c r="D90" s="383" t="s">
        <v>1736</v>
      </c>
      <c r="E90" s="17" t="s">
        <v>1737</v>
      </c>
    </row>
    <row r="91" spans="1:5" ht="90" customHeight="1">
      <c r="A91" s="407">
        <v>3</v>
      </c>
      <c r="B91" s="407">
        <v>2</v>
      </c>
      <c r="C91" s="5">
        <v>0</v>
      </c>
      <c r="D91" s="7" t="s">
        <v>655</v>
      </c>
      <c r="E91" s="17" t="s">
        <v>1738</v>
      </c>
    </row>
    <row r="92" spans="1:5" ht="90" customHeight="1">
      <c r="A92" s="408">
        <v>3</v>
      </c>
      <c r="B92" s="408">
        <v>2</v>
      </c>
      <c r="C92" s="382">
        <v>1</v>
      </c>
      <c r="D92" s="383" t="s">
        <v>1651</v>
      </c>
      <c r="E92" s="17" t="s">
        <v>1652</v>
      </c>
    </row>
    <row r="93" spans="1:5" ht="90" customHeight="1">
      <c r="A93" s="408">
        <v>3</v>
      </c>
      <c r="B93" s="408">
        <v>2</v>
      </c>
      <c r="C93" s="382">
        <v>2</v>
      </c>
      <c r="D93" s="383" t="s">
        <v>1653</v>
      </c>
      <c r="E93" s="17" t="s">
        <v>1739</v>
      </c>
    </row>
    <row r="94" spans="1:5" ht="90" customHeight="1">
      <c r="A94" s="408">
        <v>3</v>
      </c>
      <c r="B94" s="408">
        <v>2</v>
      </c>
      <c r="C94" s="382">
        <v>3</v>
      </c>
      <c r="D94" s="383" t="s">
        <v>1654</v>
      </c>
      <c r="E94" s="17" t="s">
        <v>1740</v>
      </c>
    </row>
    <row r="95" spans="1:5" ht="90" customHeight="1">
      <c r="A95" s="408">
        <v>3</v>
      </c>
      <c r="B95" s="408">
        <v>2</v>
      </c>
      <c r="C95" s="382">
        <v>4</v>
      </c>
      <c r="D95" s="383" t="s">
        <v>1655</v>
      </c>
      <c r="E95" s="17" t="s">
        <v>1741</v>
      </c>
    </row>
    <row r="96" spans="1:5" ht="90" customHeight="1">
      <c r="A96" s="408">
        <v>3</v>
      </c>
      <c r="B96" s="408">
        <v>2</v>
      </c>
      <c r="C96" s="382">
        <v>5</v>
      </c>
      <c r="D96" s="383" t="s">
        <v>1656</v>
      </c>
      <c r="E96" s="17" t="s">
        <v>1657</v>
      </c>
    </row>
    <row r="97" spans="1:5" ht="90" customHeight="1">
      <c r="A97" s="408">
        <v>3</v>
      </c>
      <c r="B97" s="408">
        <v>2</v>
      </c>
      <c r="C97" s="382">
        <v>6</v>
      </c>
      <c r="D97" s="383" t="s">
        <v>1658</v>
      </c>
      <c r="E97" s="17" t="s">
        <v>1659</v>
      </c>
    </row>
    <row r="98" spans="1:5" ht="90" customHeight="1">
      <c r="A98" s="407">
        <v>3</v>
      </c>
      <c r="B98" s="407">
        <v>3</v>
      </c>
      <c r="C98" s="5">
        <v>0</v>
      </c>
      <c r="D98" s="7" t="s">
        <v>656</v>
      </c>
      <c r="E98" s="17" t="s">
        <v>677</v>
      </c>
    </row>
    <row r="99" spans="1:5" ht="129" customHeight="1">
      <c r="A99" s="408">
        <v>3</v>
      </c>
      <c r="B99" s="408">
        <v>3</v>
      </c>
      <c r="C99" s="382">
        <v>1</v>
      </c>
      <c r="D99" s="383" t="s">
        <v>1742</v>
      </c>
      <c r="E99" s="17" t="s">
        <v>1743</v>
      </c>
    </row>
    <row r="100" spans="1:5" ht="90" customHeight="1">
      <c r="A100" s="408">
        <v>3</v>
      </c>
      <c r="B100" s="408">
        <v>3</v>
      </c>
      <c r="C100" s="382">
        <v>2</v>
      </c>
      <c r="D100" s="383" t="s">
        <v>1660</v>
      </c>
      <c r="E100" s="17" t="s">
        <v>1744</v>
      </c>
    </row>
    <row r="101" spans="1:5" ht="90" customHeight="1">
      <c r="A101" s="408">
        <v>3</v>
      </c>
      <c r="B101" s="408">
        <v>3</v>
      </c>
      <c r="C101" s="382">
        <v>3</v>
      </c>
      <c r="D101" s="383" t="s">
        <v>1661</v>
      </c>
      <c r="E101" s="17" t="s">
        <v>1745</v>
      </c>
    </row>
    <row r="102" spans="1:5" ht="90" customHeight="1">
      <c r="A102" s="408">
        <v>3</v>
      </c>
      <c r="B102" s="408">
        <v>3</v>
      </c>
      <c r="C102" s="382">
        <v>4</v>
      </c>
      <c r="D102" s="383" t="s">
        <v>1662</v>
      </c>
      <c r="E102" s="17" t="s">
        <v>1746</v>
      </c>
    </row>
    <row r="103" spans="1:5" ht="90" customHeight="1">
      <c r="A103" s="408">
        <v>3</v>
      </c>
      <c r="B103" s="408">
        <v>3</v>
      </c>
      <c r="C103" s="382">
        <v>5</v>
      </c>
      <c r="D103" s="383" t="s">
        <v>1663</v>
      </c>
      <c r="E103" s="17" t="s">
        <v>1747</v>
      </c>
    </row>
    <row r="104" spans="1:5" ht="90" customHeight="1">
      <c r="A104" s="408">
        <v>3</v>
      </c>
      <c r="B104" s="408">
        <v>3</v>
      </c>
      <c r="C104" s="382">
        <v>6</v>
      </c>
      <c r="D104" s="383" t="s">
        <v>1664</v>
      </c>
      <c r="E104" s="17" t="s">
        <v>1748</v>
      </c>
    </row>
    <row r="105" spans="1:5" ht="90" customHeight="1">
      <c r="A105" s="407">
        <v>3</v>
      </c>
      <c r="B105" s="407">
        <v>4</v>
      </c>
      <c r="C105" s="5">
        <v>0</v>
      </c>
      <c r="D105" s="7" t="s">
        <v>657</v>
      </c>
      <c r="E105" s="17" t="s">
        <v>1749</v>
      </c>
    </row>
    <row r="106" spans="1:5" ht="90" customHeight="1">
      <c r="A106" s="408">
        <v>3</v>
      </c>
      <c r="B106" s="408">
        <v>4</v>
      </c>
      <c r="C106" s="382">
        <v>1</v>
      </c>
      <c r="D106" s="383" t="s">
        <v>1665</v>
      </c>
      <c r="E106" s="17" t="s">
        <v>1750</v>
      </c>
    </row>
    <row r="107" spans="1:5" ht="90" customHeight="1">
      <c r="A107" s="408">
        <v>3</v>
      </c>
      <c r="B107" s="408">
        <v>4</v>
      </c>
      <c r="C107" s="382">
        <v>2</v>
      </c>
      <c r="D107" s="383" t="s">
        <v>1666</v>
      </c>
      <c r="E107" s="17" t="s">
        <v>1751</v>
      </c>
    </row>
    <row r="108" spans="1:5" ht="90" customHeight="1">
      <c r="A108" s="408">
        <v>3</v>
      </c>
      <c r="B108" s="408">
        <v>4</v>
      </c>
      <c r="C108" s="382">
        <v>3</v>
      </c>
      <c r="D108" s="383" t="s">
        <v>1667</v>
      </c>
      <c r="E108" s="17" t="s">
        <v>1752</v>
      </c>
    </row>
    <row r="109" spans="1:5" ht="90" customHeight="1">
      <c r="A109" s="407">
        <v>3</v>
      </c>
      <c r="B109" s="407">
        <v>5</v>
      </c>
      <c r="C109" s="5">
        <v>0</v>
      </c>
      <c r="D109" s="7" t="s">
        <v>658</v>
      </c>
      <c r="E109" s="17" t="s">
        <v>1753</v>
      </c>
    </row>
    <row r="110" spans="1:5" ht="90" customHeight="1">
      <c r="A110" s="408">
        <v>3</v>
      </c>
      <c r="B110" s="408">
        <v>5</v>
      </c>
      <c r="C110" s="382">
        <v>1</v>
      </c>
      <c r="D110" s="383" t="s">
        <v>1668</v>
      </c>
      <c r="E110" s="17" t="s">
        <v>1754</v>
      </c>
    </row>
    <row r="111" spans="1:5" ht="90" customHeight="1">
      <c r="A111" s="408">
        <v>3</v>
      </c>
      <c r="B111" s="408">
        <v>5</v>
      </c>
      <c r="C111" s="382">
        <v>2</v>
      </c>
      <c r="D111" s="383" t="s">
        <v>1669</v>
      </c>
      <c r="E111" s="17" t="s">
        <v>1670</v>
      </c>
    </row>
    <row r="112" spans="1:5" ht="90" customHeight="1">
      <c r="A112" s="408">
        <v>3</v>
      </c>
      <c r="B112" s="408">
        <v>5</v>
      </c>
      <c r="C112" s="382">
        <v>3</v>
      </c>
      <c r="D112" s="383" t="s">
        <v>1671</v>
      </c>
      <c r="E112" s="17" t="s">
        <v>1755</v>
      </c>
    </row>
    <row r="113" spans="1:5" ht="90" customHeight="1">
      <c r="A113" s="408">
        <v>3</v>
      </c>
      <c r="B113" s="408">
        <v>5</v>
      </c>
      <c r="C113" s="382">
        <v>4</v>
      </c>
      <c r="D113" s="383" t="s">
        <v>1672</v>
      </c>
      <c r="E113" s="17" t="s">
        <v>1756</v>
      </c>
    </row>
    <row r="114" spans="1:5" ht="90" customHeight="1">
      <c r="A114" s="408">
        <v>3</v>
      </c>
      <c r="B114" s="408">
        <v>5</v>
      </c>
      <c r="C114" s="382">
        <v>5</v>
      </c>
      <c r="D114" s="383" t="s">
        <v>1673</v>
      </c>
      <c r="E114" s="17" t="s">
        <v>1674</v>
      </c>
    </row>
    <row r="115" spans="1:5" ht="90" customHeight="1">
      <c r="A115" s="408">
        <v>3</v>
      </c>
      <c r="B115" s="408">
        <v>5</v>
      </c>
      <c r="C115" s="382">
        <v>6</v>
      </c>
      <c r="D115" s="383" t="s">
        <v>1675</v>
      </c>
      <c r="E115" s="17" t="s">
        <v>1676</v>
      </c>
    </row>
    <row r="116" spans="1:5" ht="90" customHeight="1">
      <c r="A116" s="407">
        <v>3</v>
      </c>
      <c r="B116" s="407">
        <v>6</v>
      </c>
      <c r="C116" s="5">
        <v>0</v>
      </c>
      <c r="D116" s="7" t="s">
        <v>1757</v>
      </c>
      <c r="E116" s="17" t="s">
        <v>1337</v>
      </c>
    </row>
    <row r="117" spans="1:5" ht="90" customHeight="1">
      <c r="A117" s="408">
        <v>3</v>
      </c>
      <c r="B117" s="408">
        <v>6</v>
      </c>
      <c r="C117" s="382">
        <v>1</v>
      </c>
      <c r="D117" s="383" t="s">
        <v>1677</v>
      </c>
      <c r="E117" s="17" t="s">
        <v>1678</v>
      </c>
    </row>
    <row r="118" spans="1:5" ht="90" customHeight="1">
      <c r="A118" s="407">
        <v>3</v>
      </c>
      <c r="B118" s="407">
        <v>7</v>
      </c>
      <c r="C118" s="5">
        <v>0</v>
      </c>
      <c r="D118" s="7" t="s">
        <v>659</v>
      </c>
      <c r="E118" s="17" t="s">
        <v>678</v>
      </c>
    </row>
    <row r="119" spans="1:5" ht="90" customHeight="1">
      <c r="A119" s="408">
        <v>3</v>
      </c>
      <c r="B119" s="408">
        <v>7</v>
      </c>
      <c r="C119" s="382">
        <v>1</v>
      </c>
      <c r="D119" s="383" t="s">
        <v>1679</v>
      </c>
      <c r="E119" s="17" t="s">
        <v>1758</v>
      </c>
    </row>
    <row r="120" spans="1:5" ht="90" customHeight="1">
      <c r="A120" s="408">
        <v>3</v>
      </c>
      <c r="B120" s="408">
        <v>7</v>
      </c>
      <c r="C120" s="382">
        <v>2</v>
      </c>
      <c r="D120" s="383" t="s">
        <v>1680</v>
      </c>
      <c r="E120" s="17" t="s">
        <v>1759</v>
      </c>
    </row>
    <row r="121" spans="1:5" ht="90" customHeight="1">
      <c r="A121" s="407">
        <v>3</v>
      </c>
      <c r="B121" s="407">
        <v>8</v>
      </c>
      <c r="C121" s="5">
        <v>0</v>
      </c>
      <c r="D121" s="7" t="s">
        <v>1760</v>
      </c>
      <c r="E121" s="17" t="s">
        <v>1761</v>
      </c>
    </row>
    <row r="122" spans="1:5" ht="90" customHeight="1">
      <c r="A122" s="408">
        <v>3</v>
      </c>
      <c r="B122" s="408">
        <v>8</v>
      </c>
      <c r="C122" s="382">
        <v>1</v>
      </c>
      <c r="D122" s="383" t="s">
        <v>1681</v>
      </c>
      <c r="E122" s="17" t="s">
        <v>1762</v>
      </c>
    </row>
    <row r="123" spans="1:5" ht="90" customHeight="1">
      <c r="A123" s="408">
        <v>3</v>
      </c>
      <c r="B123" s="408">
        <v>8</v>
      </c>
      <c r="C123" s="382">
        <v>2</v>
      </c>
      <c r="D123" s="383" t="s">
        <v>1682</v>
      </c>
      <c r="E123" s="17" t="s">
        <v>1763</v>
      </c>
    </row>
    <row r="124" spans="1:5" ht="90" customHeight="1">
      <c r="A124" s="408">
        <v>3</v>
      </c>
      <c r="B124" s="408">
        <v>8</v>
      </c>
      <c r="C124" s="382">
        <v>3</v>
      </c>
      <c r="D124" s="383" t="s">
        <v>1683</v>
      </c>
      <c r="E124" s="17" t="s">
        <v>1764</v>
      </c>
    </row>
    <row r="125" spans="1:5" ht="90" customHeight="1">
      <c r="A125" s="408">
        <v>3</v>
      </c>
      <c r="B125" s="408">
        <v>8</v>
      </c>
      <c r="C125" s="382">
        <v>4</v>
      </c>
      <c r="D125" s="383" t="s">
        <v>1684</v>
      </c>
      <c r="E125" s="17" t="s">
        <v>1765</v>
      </c>
    </row>
    <row r="126" spans="1:5" ht="90" customHeight="1">
      <c r="A126" s="407">
        <v>3</v>
      </c>
      <c r="B126" s="407">
        <v>9</v>
      </c>
      <c r="C126" s="5">
        <v>0</v>
      </c>
      <c r="D126" s="7" t="s">
        <v>1766</v>
      </c>
      <c r="E126" s="17" t="s">
        <v>682</v>
      </c>
    </row>
    <row r="127" spans="1:5" ht="158.25" customHeight="1">
      <c r="A127" s="408">
        <v>3</v>
      </c>
      <c r="B127" s="408">
        <v>9</v>
      </c>
      <c r="C127" s="382">
        <v>1</v>
      </c>
      <c r="D127" s="383" t="s">
        <v>1685</v>
      </c>
      <c r="E127" s="17" t="s">
        <v>1767</v>
      </c>
    </row>
    <row r="128" spans="1:5" ht="90" customHeight="1">
      <c r="A128" s="408">
        <v>3</v>
      </c>
      <c r="B128" s="408">
        <v>9</v>
      </c>
      <c r="C128" s="382">
        <v>2</v>
      </c>
      <c r="D128" s="383" t="s">
        <v>1686</v>
      </c>
      <c r="E128" s="17" t="s">
        <v>1687</v>
      </c>
    </row>
    <row r="129" spans="1:5" ht="90" customHeight="1">
      <c r="A129" s="408">
        <v>3</v>
      </c>
      <c r="B129" s="408">
        <v>9</v>
      </c>
      <c r="C129" s="382">
        <v>3</v>
      </c>
      <c r="D129" s="383" t="s">
        <v>1688</v>
      </c>
      <c r="E129" s="17" t="s">
        <v>1768</v>
      </c>
    </row>
    <row r="130" spans="1:5" ht="90" customHeight="1">
      <c r="A130" s="407">
        <v>4</v>
      </c>
      <c r="B130" s="407">
        <v>0</v>
      </c>
      <c r="C130" s="5">
        <v>0</v>
      </c>
      <c r="D130" s="8" t="s">
        <v>1769</v>
      </c>
      <c r="E130" s="20" t="s">
        <v>684</v>
      </c>
    </row>
    <row r="131" spans="1:5" ht="90" customHeight="1">
      <c r="A131" s="407">
        <v>4</v>
      </c>
      <c r="B131" s="407">
        <v>1</v>
      </c>
      <c r="C131" s="5">
        <v>0</v>
      </c>
      <c r="D131" s="7" t="s">
        <v>660</v>
      </c>
      <c r="E131" s="17" t="s">
        <v>679</v>
      </c>
    </row>
    <row r="132" spans="1:5" ht="90" customHeight="1">
      <c r="A132" s="408">
        <v>4</v>
      </c>
      <c r="B132" s="408">
        <v>1</v>
      </c>
      <c r="C132" s="382">
        <v>1</v>
      </c>
      <c r="D132" s="383" t="s">
        <v>1689</v>
      </c>
      <c r="E132" s="17" t="s">
        <v>1770</v>
      </c>
    </row>
    <row r="133" spans="1:5" ht="90" customHeight="1">
      <c r="A133" s="408">
        <v>4</v>
      </c>
      <c r="B133" s="408">
        <v>1</v>
      </c>
      <c r="C133" s="382">
        <v>2</v>
      </c>
      <c r="D133" s="383" t="s">
        <v>1690</v>
      </c>
      <c r="E133" s="17" t="s">
        <v>1691</v>
      </c>
    </row>
    <row r="134" spans="1:5" ht="90" customHeight="1">
      <c r="A134" s="407">
        <v>4</v>
      </c>
      <c r="B134" s="407">
        <v>2</v>
      </c>
      <c r="C134" s="5">
        <v>0</v>
      </c>
      <c r="D134" s="7" t="s">
        <v>661</v>
      </c>
      <c r="E134" s="17" t="s">
        <v>680</v>
      </c>
    </row>
    <row r="135" spans="1:5" ht="90" customHeight="1">
      <c r="A135" s="408">
        <v>4</v>
      </c>
      <c r="B135" s="408">
        <v>2</v>
      </c>
      <c r="C135" s="382">
        <v>1</v>
      </c>
      <c r="D135" s="383" t="s">
        <v>1692</v>
      </c>
      <c r="E135" s="17" t="s">
        <v>1693</v>
      </c>
    </row>
    <row r="136" spans="1:5" ht="90" customHeight="1">
      <c r="A136" s="408">
        <v>4</v>
      </c>
      <c r="B136" s="408">
        <v>2</v>
      </c>
      <c r="C136" s="382">
        <v>2</v>
      </c>
      <c r="D136" s="383" t="s">
        <v>1771</v>
      </c>
      <c r="E136" s="17" t="s">
        <v>1772</v>
      </c>
    </row>
    <row r="137" spans="1:5" ht="90" customHeight="1">
      <c r="A137" s="408">
        <v>4</v>
      </c>
      <c r="B137" s="408">
        <v>2</v>
      </c>
      <c r="C137" s="382">
        <v>3</v>
      </c>
      <c r="D137" s="383" t="s">
        <v>1694</v>
      </c>
      <c r="E137" s="17" t="s">
        <v>1695</v>
      </c>
    </row>
    <row r="138" spans="1:5" ht="90" customHeight="1">
      <c r="A138" s="407">
        <v>4</v>
      </c>
      <c r="B138" s="407">
        <v>3</v>
      </c>
      <c r="C138" s="5">
        <v>0</v>
      </c>
      <c r="D138" s="7" t="s">
        <v>662</v>
      </c>
      <c r="E138" s="17" t="s">
        <v>681</v>
      </c>
    </row>
    <row r="139" spans="1:5" ht="90" customHeight="1">
      <c r="A139" s="408">
        <v>4</v>
      </c>
      <c r="B139" s="408">
        <v>3</v>
      </c>
      <c r="C139" s="382">
        <v>1</v>
      </c>
      <c r="D139" s="383" t="s">
        <v>1696</v>
      </c>
      <c r="E139" s="17" t="s">
        <v>1773</v>
      </c>
    </row>
    <row r="140" spans="1:5" ht="90" customHeight="1">
      <c r="A140" s="408">
        <v>4</v>
      </c>
      <c r="B140" s="408">
        <v>3</v>
      </c>
      <c r="C140" s="382">
        <v>2</v>
      </c>
      <c r="D140" s="383" t="s">
        <v>1697</v>
      </c>
      <c r="E140" s="17" t="s">
        <v>1698</v>
      </c>
    </row>
    <row r="141" spans="1:5" ht="90" customHeight="1">
      <c r="A141" s="408">
        <v>4</v>
      </c>
      <c r="B141" s="408">
        <v>3</v>
      </c>
      <c r="C141" s="382">
        <v>3</v>
      </c>
      <c r="D141" s="383" t="s">
        <v>1699</v>
      </c>
      <c r="E141" s="17" t="s">
        <v>1700</v>
      </c>
    </row>
    <row r="142" spans="1:5" ht="90" customHeight="1">
      <c r="A142" s="408">
        <v>4</v>
      </c>
      <c r="B142" s="408">
        <v>3</v>
      </c>
      <c r="C142" s="382">
        <v>4</v>
      </c>
      <c r="D142" s="383" t="s">
        <v>1701</v>
      </c>
      <c r="E142" s="17" t="s">
        <v>1774</v>
      </c>
    </row>
    <row r="143" spans="1:5" ht="90" customHeight="1">
      <c r="A143" s="407">
        <v>4</v>
      </c>
      <c r="B143" s="407">
        <v>4</v>
      </c>
      <c r="C143" s="5">
        <v>0</v>
      </c>
      <c r="D143" s="7" t="s">
        <v>663</v>
      </c>
      <c r="E143" s="17" t="s">
        <v>1703</v>
      </c>
    </row>
    <row r="144" spans="1:5" ht="90" customHeight="1">
      <c r="A144" s="407">
        <v>4</v>
      </c>
      <c r="B144" s="407">
        <v>4</v>
      </c>
      <c r="C144" s="5">
        <v>1</v>
      </c>
      <c r="D144" s="7" t="s">
        <v>1702</v>
      </c>
      <c r="E144" s="17" t="s">
        <v>1703</v>
      </c>
    </row>
  </sheetData>
  <sheetProtection password="D38D" sheet="1" objects="1" scenarios="1"/>
  <pageMargins left="1.1023622047244095" right="0.31496062992125984" top="0.74803149606299213" bottom="0.74803149606299213" header="0.31496062992125984" footer="0.31496062992125984"/>
  <pageSetup paperSize="5" scale="95" orientation="landscape" r:id="rId1"/>
  <headerFooter>
    <oddFooter>&amp;CPágina &amp;P de &amp;N&amp;RFecha &amp;D</oddFooter>
  </headerFooter>
  <legacyDrawing r:id="rId2"/>
  <tableParts count="1">
    <tablePart r:id="rId3"/>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499984740745262"/>
  </sheetPr>
  <dimension ref="A1:H96"/>
  <sheetViews>
    <sheetView tabSelected="1" topLeftCell="A67" zoomScaleNormal="100" workbookViewId="0">
      <selection activeCell="G74" sqref="G74"/>
    </sheetView>
  </sheetViews>
  <sheetFormatPr baseColWidth="10" defaultColWidth="0" defaultRowHeight="15" zeroHeight="1"/>
  <cols>
    <col min="1" max="3" width="3" style="433" bestFit="1" customWidth="1"/>
    <col min="4" max="4" width="3.140625" style="433" bestFit="1" customWidth="1"/>
    <col min="5" max="5" width="3" style="433" bestFit="1" customWidth="1"/>
    <col min="6" max="6" width="52.5703125" style="434" customWidth="1"/>
    <col min="7" max="7" width="99.85546875" style="434" customWidth="1"/>
    <col min="8" max="8" width="0.140625" style="432" customWidth="1"/>
    <col min="9" max="16384" width="11.42578125" style="432" hidden="1"/>
  </cols>
  <sheetData>
    <row r="1" spans="1:7" ht="30" customHeight="1">
      <c r="A1" s="430" t="s">
        <v>1791</v>
      </c>
      <c r="B1" s="430" t="s">
        <v>606</v>
      </c>
      <c r="C1" s="430" t="s">
        <v>1792</v>
      </c>
      <c r="D1" s="430" t="s">
        <v>1793</v>
      </c>
      <c r="E1" s="430" t="s">
        <v>1794</v>
      </c>
      <c r="F1" s="431" t="s">
        <v>609</v>
      </c>
      <c r="G1" s="430" t="s">
        <v>664</v>
      </c>
    </row>
    <row r="2" spans="1:7">
      <c r="A2" s="433">
        <v>1</v>
      </c>
      <c r="B2" s="433">
        <v>0</v>
      </c>
      <c r="C2" s="433">
        <v>0</v>
      </c>
      <c r="D2" s="433">
        <v>0</v>
      </c>
      <c r="E2" s="433">
        <v>0</v>
      </c>
      <c r="F2" s="434" t="s">
        <v>1603</v>
      </c>
    </row>
    <row r="3" spans="1:7" ht="60">
      <c r="A3" s="433">
        <v>1</v>
      </c>
      <c r="B3" s="433">
        <v>1</v>
      </c>
      <c r="C3" s="433">
        <v>0</v>
      </c>
      <c r="D3" s="433">
        <v>0</v>
      </c>
      <c r="E3" s="433">
        <v>0</v>
      </c>
      <c r="F3" s="434" t="s">
        <v>1604</v>
      </c>
      <c r="G3" s="435" t="s">
        <v>1775</v>
      </c>
    </row>
    <row r="4" spans="1:7" ht="270">
      <c r="A4" s="433">
        <v>1</v>
      </c>
      <c r="B4" s="433">
        <v>1</v>
      </c>
      <c r="C4" s="433">
        <v>1</v>
      </c>
      <c r="D4" s="433">
        <v>0</v>
      </c>
      <c r="E4" s="433">
        <v>0</v>
      </c>
      <c r="F4" s="434" t="s">
        <v>1776</v>
      </c>
      <c r="G4" s="435" t="s">
        <v>1790</v>
      </c>
    </row>
    <row r="5" spans="1:7" ht="120">
      <c r="A5" s="433">
        <v>1</v>
      </c>
      <c r="B5" s="433">
        <v>1</v>
      </c>
      <c r="C5" s="433">
        <v>1</v>
      </c>
      <c r="D5" s="433">
        <v>1</v>
      </c>
      <c r="E5" s="433">
        <v>0</v>
      </c>
      <c r="F5" s="434" t="s">
        <v>1605</v>
      </c>
      <c r="G5" s="435" t="s">
        <v>1777</v>
      </c>
    </row>
    <row r="6" spans="1:7">
      <c r="A6" s="433">
        <v>1</v>
      </c>
      <c r="B6" s="433">
        <v>1</v>
      </c>
      <c r="C6" s="433">
        <v>1</v>
      </c>
      <c r="D6" s="433">
        <v>1</v>
      </c>
      <c r="E6" s="433">
        <v>1</v>
      </c>
      <c r="F6" s="434" t="s">
        <v>1606</v>
      </c>
      <c r="G6" s="435"/>
    </row>
    <row r="7" spans="1:7">
      <c r="A7" s="433">
        <v>1</v>
      </c>
      <c r="B7" s="433">
        <v>1</v>
      </c>
      <c r="C7" s="433">
        <v>1</v>
      </c>
      <c r="D7" s="433">
        <v>1</v>
      </c>
      <c r="E7" s="433">
        <v>2</v>
      </c>
      <c r="F7" s="434" t="s">
        <v>1607</v>
      </c>
      <c r="G7" s="435"/>
    </row>
    <row r="8" spans="1:7">
      <c r="A8" s="433">
        <v>1</v>
      </c>
      <c r="B8" s="433">
        <v>1</v>
      </c>
      <c r="C8" s="433">
        <v>1</v>
      </c>
      <c r="D8" s="433">
        <v>1</v>
      </c>
      <c r="E8" s="433">
        <v>3</v>
      </c>
      <c r="F8" s="434" t="s">
        <v>1608</v>
      </c>
      <c r="G8" s="435"/>
    </row>
    <row r="9" spans="1:7">
      <c r="A9" s="433">
        <v>1</v>
      </c>
      <c r="B9" s="433">
        <v>1</v>
      </c>
      <c r="C9" s="433">
        <v>1</v>
      </c>
      <c r="D9" s="433">
        <v>1</v>
      </c>
      <c r="E9" s="433">
        <v>4</v>
      </c>
      <c r="F9" s="434" t="s">
        <v>1795</v>
      </c>
      <c r="G9" s="435"/>
    </row>
    <row r="10" spans="1:7" ht="30">
      <c r="A10" s="433">
        <v>1</v>
      </c>
      <c r="B10" s="433">
        <v>1</v>
      </c>
      <c r="C10" s="433">
        <v>1</v>
      </c>
      <c r="D10" s="433">
        <v>2</v>
      </c>
      <c r="E10" s="433">
        <v>0</v>
      </c>
      <c r="F10" s="436" t="s">
        <v>1609</v>
      </c>
      <c r="G10" s="435"/>
    </row>
    <row r="11" spans="1:7" ht="165" customHeight="1">
      <c r="A11" s="433">
        <v>1</v>
      </c>
      <c r="B11" s="433">
        <v>1</v>
      </c>
      <c r="C11" s="433">
        <v>1</v>
      </c>
      <c r="D11" s="433">
        <v>3</v>
      </c>
      <c r="E11" s="433">
        <v>0</v>
      </c>
      <c r="F11" s="436" t="s">
        <v>1610</v>
      </c>
      <c r="G11" s="435" t="s">
        <v>1778</v>
      </c>
    </row>
    <row r="12" spans="1:7" ht="45">
      <c r="A12" s="433">
        <v>1</v>
      </c>
      <c r="B12" s="433">
        <v>1</v>
      </c>
      <c r="C12" s="433">
        <v>2</v>
      </c>
      <c r="D12" s="433">
        <v>0</v>
      </c>
      <c r="E12" s="433">
        <v>0</v>
      </c>
      <c r="F12" s="436" t="s">
        <v>1611</v>
      </c>
      <c r="G12" s="435"/>
    </row>
    <row r="13" spans="1:7" ht="279" customHeight="1">
      <c r="A13" s="433">
        <v>1</v>
      </c>
      <c r="B13" s="433">
        <v>1</v>
      </c>
      <c r="C13" s="433">
        <v>2</v>
      </c>
      <c r="D13" s="433">
        <v>1</v>
      </c>
      <c r="E13" s="433">
        <v>0</v>
      </c>
      <c r="F13" s="436" t="s">
        <v>1633</v>
      </c>
      <c r="G13" s="435" t="s">
        <v>1779</v>
      </c>
    </row>
    <row r="14" spans="1:7" ht="30">
      <c r="A14" s="433">
        <v>1</v>
      </c>
      <c r="B14" s="433">
        <v>1</v>
      </c>
      <c r="C14" s="433">
        <v>2</v>
      </c>
      <c r="D14" s="433">
        <v>2</v>
      </c>
      <c r="E14" s="433">
        <v>0</v>
      </c>
      <c r="F14" s="436" t="s">
        <v>1612</v>
      </c>
      <c r="G14" s="435"/>
    </row>
    <row r="15" spans="1:7">
      <c r="A15" s="433">
        <v>1</v>
      </c>
      <c r="B15" s="433">
        <v>2</v>
      </c>
      <c r="C15" s="433">
        <v>0</v>
      </c>
      <c r="D15" s="433">
        <v>0</v>
      </c>
      <c r="E15" s="433">
        <v>0</v>
      </c>
      <c r="F15" s="436" t="s">
        <v>1613</v>
      </c>
      <c r="G15" s="435"/>
    </row>
    <row r="16" spans="1:7" ht="165">
      <c r="A16" s="433">
        <v>1</v>
      </c>
      <c r="B16" s="433">
        <v>2</v>
      </c>
      <c r="C16" s="433">
        <v>1</v>
      </c>
      <c r="D16" s="433">
        <v>0</v>
      </c>
      <c r="E16" s="433">
        <v>0</v>
      </c>
      <c r="F16" s="436" t="s">
        <v>1614</v>
      </c>
      <c r="G16" s="435" t="s">
        <v>1780</v>
      </c>
    </row>
    <row r="17" spans="1:7" ht="45">
      <c r="A17" s="433">
        <v>1</v>
      </c>
      <c r="B17" s="433">
        <v>2</v>
      </c>
      <c r="C17" s="433">
        <v>2</v>
      </c>
      <c r="D17" s="433">
        <v>0</v>
      </c>
      <c r="E17" s="433">
        <v>0</v>
      </c>
      <c r="F17" s="436" t="s">
        <v>1615</v>
      </c>
      <c r="G17" s="435"/>
    </row>
    <row r="18" spans="1:7">
      <c r="A18" s="433">
        <v>1</v>
      </c>
      <c r="B18" s="433">
        <v>2</v>
      </c>
      <c r="C18" s="433">
        <v>2</v>
      </c>
      <c r="D18" s="433">
        <v>1</v>
      </c>
      <c r="E18" s="433">
        <v>0</v>
      </c>
      <c r="F18" s="436" t="s">
        <v>1616</v>
      </c>
      <c r="G18" s="435"/>
    </row>
    <row r="19" spans="1:7">
      <c r="A19" s="433">
        <v>1</v>
      </c>
      <c r="B19" s="433">
        <v>2</v>
      </c>
      <c r="C19" s="433">
        <v>2</v>
      </c>
      <c r="D19" s="433">
        <v>2</v>
      </c>
      <c r="E19" s="433">
        <v>0</v>
      </c>
      <c r="F19" s="436" t="s">
        <v>1617</v>
      </c>
      <c r="G19" s="435"/>
    </row>
    <row r="20" spans="1:7">
      <c r="A20" s="433">
        <v>1</v>
      </c>
      <c r="B20" s="433">
        <v>2</v>
      </c>
      <c r="C20" s="433">
        <v>2</v>
      </c>
      <c r="D20" s="433">
        <v>3</v>
      </c>
      <c r="E20" s="433">
        <v>0</v>
      </c>
      <c r="F20" s="436" t="s">
        <v>1618</v>
      </c>
      <c r="G20" s="435"/>
    </row>
    <row r="21" spans="1:7" ht="165" customHeight="1">
      <c r="A21" s="433">
        <v>1</v>
      </c>
      <c r="B21" s="433">
        <v>2</v>
      </c>
      <c r="C21" s="433">
        <v>2</v>
      </c>
      <c r="D21" s="433">
        <v>4</v>
      </c>
      <c r="E21" s="433">
        <v>0</v>
      </c>
      <c r="F21" s="436" t="s">
        <v>1619</v>
      </c>
      <c r="G21" s="435" t="s">
        <v>1781</v>
      </c>
    </row>
    <row r="22" spans="1:7" ht="45">
      <c r="A22" s="433">
        <v>1</v>
      </c>
      <c r="B22" s="433">
        <v>2</v>
      </c>
      <c r="C22" s="433">
        <v>3</v>
      </c>
      <c r="D22" s="433">
        <v>0</v>
      </c>
      <c r="E22" s="433">
        <v>0</v>
      </c>
      <c r="F22" s="436" t="s">
        <v>1620</v>
      </c>
      <c r="G22" s="435"/>
    </row>
    <row r="23" spans="1:7" ht="135">
      <c r="A23" s="433">
        <v>1</v>
      </c>
      <c r="B23" s="433">
        <v>2</v>
      </c>
      <c r="C23" s="433">
        <v>3</v>
      </c>
      <c r="D23" s="433">
        <v>1</v>
      </c>
      <c r="E23" s="433">
        <v>0</v>
      </c>
      <c r="F23" s="436" t="s">
        <v>1621</v>
      </c>
      <c r="G23" s="435" t="s">
        <v>1782</v>
      </c>
    </row>
    <row r="24" spans="1:7" ht="90">
      <c r="A24" s="433">
        <v>1</v>
      </c>
      <c r="B24" s="433">
        <v>2</v>
      </c>
      <c r="C24" s="433">
        <v>3</v>
      </c>
      <c r="D24" s="433">
        <v>2</v>
      </c>
      <c r="E24" s="433">
        <v>0</v>
      </c>
      <c r="F24" s="436" t="s">
        <v>1622</v>
      </c>
      <c r="G24" s="435" t="s">
        <v>1783</v>
      </c>
    </row>
    <row r="25" spans="1:7" ht="75">
      <c r="A25" s="433">
        <v>1</v>
      </c>
      <c r="B25" s="433">
        <v>2</v>
      </c>
      <c r="C25" s="433">
        <v>3</v>
      </c>
      <c r="D25" s="433">
        <v>3</v>
      </c>
      <c r="E25" s="433">
        <v>0</v>
      </c>
      <c r="F25" s="436" t="s">
        <v>1623</v>
      </c>
      <c r="G25" s="435" t="s">
        <v>1640</v>
      </c>
    </row>
    <row r="26" spans="1:7" ht="90">
      <c r="A26" s="433">
        <v>1</v>
      </c>
      <c r="B26" s="433">
        <v>2</v>
      </c>
      <c r="C26" s="433">
        <v>3</v>
      </c>
      <c r="D26" s="433">
        <v>4</v>
      </c>
      <c r="E26" s="433">
        <v>0</v>
      </c>
      <c r="F26" s="436" t="s">
        <v>1624</v>
      </c>
      <c r="G26" s="435" t="s">
        <v>1784</v>
      </c>
    </row>
    <row r="27" spans="1:7" ht="150">
      <c r="A27" s="433">
        <v>1</v>
      </c>
      <c r="B27" s="433">
        <v>2</v>
      </c>
      <c r="C27" s="433">
        <v>3</v>
      </c>
      <c r="D27" s="433">
        <v>5</v>
      </c>
      <c r="E27" s="433">
        <v>0</v>
      </c>
      <c r="F27" s="436" t="s">
        <v>1625</v>
      </c>
      <c r="G27" s="435" t="s">
        <v>1785</v>
      </c>
    </row>
    <row r="28" spans="1:7" ht="30">
      <c r="A28" s="433">
        <v>1</v>
      </c>
      <c r="B28" s="433">
        <v>2</v>
      </c>
      <c r="C28" s="433">
        <v>4</v>
      </c>
      <c r="D28" s="433">
        <v>0</v>
      </c>
      <c r="E28" s="433">
        <v>0</v>
      </c>
      <c r="F28" s="436" t="s">
        <v>1626</v>
      </c>
      <c r="G28" s="435"/>
    </row>
    <row r="29" spans="1:7">
      <c r="A29" s="433">
        <v>1</v>
      </c>
      <c r="B29" s="433">
        <v>2</v>
      </c>
      <c r="C29" s="433">
        <v>4</v>
      </c>
      <c r="D29" s="433">
        <v>1</v>
      </c>
      <c r="E29" s="433">
        <v>0</v>
      </c>
      <c r="F29" s="436" t="s">
        <v>1621</v>
      </c>
      <c r="G29" s="435"/>
    </row>
    <row r="30" spans="1:7" ht="30">
      <c r="A30" s="433">
        <v>1</v>
      </c>
      <c r="B30" s="433">
        <v>2</v>
      </c>
      <c r="C30" s="433">
        <v>4</v>
      </c>
      <c r="D30" s="433">
        <v>2</v>
      </c>
      <c r="E30" s="433">
        <v>0</v>
      </c>
      <c r="F30" s="436" t="s">
        <v>1627</v>
      </c>
      <c r="G30" s="435"/>
    </row>
    <row r="31" spans="1:7">
      <c r="A31" s="433">
        <v>1</v>
      </c>
      <c r="B31" s="433">
        <v>2</v>
      </c>
      <c r="C31" s="433">
        <v>4</v>
      </c>
      <c r="D31" s="433">
        <v>3</v>
      </c>
      <c r="E31" s="433">
        <v>0</v>
      </c>
      <c r="F31" s="436" t="s">
        <v>1623</v>
      </c>
      <c r="G31" s="435"/>
    </row>
    <row r="32" spans="1:7" ht="30">
      <c r="A32" s="433">
        <v>1</v>
      </c>
      <c r="B32" s="433">
        <v>2</v>
      </c>
      <c r="C32" s="433">
        <v>4</v>
      </c>
      <c r="D32" s="433">
        <v>4</v>
      </c>
      <c r="E32" s="433">
        <v>0</v>
      </c>
      <c r="F32" s="436" t="s">
        <v>1624</v>
      </c>
      <c r="G32" s="435"/>
    </row>
    <row r="33" spans="1:7">
      <c r="A33" s="433">
        <v>1</v>
      </c>
      <c r="B33" s="433">
        <v>2</v>
      </c>
      <c r="C33" s="433">
        <v>4</v>
      </c>
      <c r="D33" s="433">
        <v>5</v>
      </c>
      <c r="E33" s="433">
        <v>0</v>
      </c>
      <c r="F33" s="436" t="s">
        <v>1625</v>
      </c>
      <c r="G33" s="435"/>
    </row>
    <row r="34" spans="1:7">
      <c r="A34" s="433">
        <v>2</v>
      </c>
      <c r="B34" s="433">
        <v>0</v>
      </c>
      <c r="C34" s="433">
        <v>0</v>
      </c>
      <c r="D34" s="433">
        <v>0</v>
      </c>
      <c r="E34" s="433">
        <v>0</v>
      </c>
      <c r="F34" s="436" t="s">
        <v>1628</v>
      </c>
      <c r="G34" s="435"/>
    </row>
    <row r="35" spans="1:7" ht="60">
      <c r="A35" s="433">
        <v>2</v>
      </c>
      <c r="B35" s="433">
        <v>1</v>
      </c>
      <c r="C35" s="433">
        <v>0</v>
      </c>
      <c r="D35" s="433">
        <v>0</v>
      </c>
      <c r="E35" s="433">
        <v>0</v>
      </c>
      <c r="F35" s="436" t="s">
        <v>1604</v>
      </c>
      <c r="G35" s="435" t="s">
        <v>1775</v>
      </c>
    </row>
    <row r="36" spans="1:7">
      <c r="A36" s="433">
        <v>2</v>
      </c>
      <c r="B36" s="433">
        <v>1</v>
      </c>
      <c r="C36" s="433">
        <v>1</v>
      </c>
      <c r="D36" s="433">
        <v>0</v>
      </c>
      <c r="E36" s="433">
        <v>0</v>
      </c>
      <c r="F36" s="436" t="s">
        <v>1629</v>
      </c>
      <c r="G36" s="435"/>
    </row>
    <row r="37" spans="1:7">
      <c r="A37" s="433">
        <v>2</v>
      </c>
      <c r="B37" s="433">
        <v>1</v>
      </c>
      <c r="C37" s="433">
        <v>1</v>
      </c>
      <c r="D37" s="433">
        <v>1</v>
      </c>
      <c r="E37" s="433">
        <v>0</v>
      </c>
      <c r="F37" s="436" t="s">
        <v>1630</v>
      </c>
      <c r="G37" s="435"/>
    </row>
    <row r="38" spans="1:7">
      <c r="A38" s="433">
        <v>2</v>
      </c>
      <c r="B38" s="433">
        <v>1</v>
      </c>
      <c r="C38" s="433">
        <v>1</v>
      </c>
      <c r="D38" s="433">
        <v>1</v>
      </c>
      <c r="E38" s="433">
        <v>1</v>
      </c>
      <c r="F38" s="436" t="s">
        <v>1606</v>
      </c>
      <c r="G38" s="435"/>
    </row>
    <row r="39" spans="1:7">
      <c r="A39" s="433">
        <v>2</v>
      </c>
      <c r="B39" s="433">
        <v>1</v>
      </c>
      <c r="C39" s="433">
        <v>1</v>
      </c>
      <c r="D39" s="433">
        <v>1</v>
      </c>
      <c r="E39" s="433">
        <v>2</v>
      </c>
      <c r="F39" s="436" t="s">
        <v>1607</v>
      </c>
      <c r="G39" s="435"/>
    </row>
    <row r="40" spans="1:7">
      <c r="A40" s="433">
        <v>2</v>
      </c>
      <c r="B40" s="433">
        <v>1</v>
      </c>
      <c r="C40" s="433">
        <v>1</v>
      </c>
      <c r="D40" s="433">
        <v>1</v>
      </c>
      <c r="E40" s="433">
        <v>3</v>
      </c>
      <c r="F40" s="436" t="s">
        <v>1631</v>
      </c>
      <c r="G40" s="435"/>
    </row>
    <row r="41" spans="1:7">
      <c r="A41" s="433">
        <v>2</v>
      </c>
      <c r="B41" s="433">
        <v>1</v>
      </c>
      <c r="C41" s="433">
        <v>1</v>
      </c>
      <c r="D41" s="433">
        <v>1</v>
      </c>
      <c r="E41" s="433">
        <v>4</v>
      </c>
      <c r="F41" s="436" t="s">
        <v>1795</v>
      </c>
      <c r="G41" s="435"/>
    </row>
    <row r="42" spans="1:7" ht="30">
      <c r="A42" s="433">
        <v>2</v>
      </c>
      <c r="B42" s="433">
        <v>1</v>
      </c>
      <c r="C42" s="433">
        <v>1</v>
      </c>
      <c r="D42" s="433">
        <v>2</v>
      </c>
      <c r="E42" s="433">
        <v>0</v>
      </c>
      <c r="F42" s="436" t="s">
        <v>1609</v>
      </c>
      <c r="G42" s="435"/>
    </row>
    <row r="43" spans="1:7">
      <c r="A43" s="433">
        <v>2</v>
      </c>
      <c r="B43" s="433">
        <v>1</v>
      </c>
      <c r="C43" s="433">
        <v>1</v>
      </c>
      <c r="D43" s="433">
        <v>3</v>
      </c>
      <c r="E43" s="433">
        <v>0</v>
      </c>
      <c r="F43" s="436" t="s">
        <v>1632</v>
      </c>
      <c r="G43" s="435"/>
    </row>
    <row r="44" spans="1:7" ht="45">
      <c r="A44" s="433">
        <v>2</v>
      </c>
      <c r="B44" s="433">
        <v>1</v>
      </c>
      <c r="C44" s="433">
        <v>2</v>
      </c>
      <c r="D44" s="433">
        <v>0</v>
      </c>
      <c r="E44" s="433">
        <v>0</v>
      </c>
      <c r="F44" s="436" t="s">
        <v>1611</v>
      </c>
      <c r="G44" s="435"/>
    </row>
    <row r="45" spans="1:7" ht="30">
      <c r="A45" s="433">
        <v>2</v>
      </c>
      <c r="B45" s="433">
        <v>1</v>
      </c>
      <c r="C45" s="433">
        <v>2</v>
      </c>
      <c r="D45" s="433">
        <v>1</v>
      </c>
      <c r="E45" s="433">
        <v>0</v>
      </c>
      <c r="F45" s="436" t="s">
        <v>1633</v>
      </c>
      <c r="G45" s="435"/>
    </row>
    <row r="46" spans="1:7" ht="30">
      <c r="A46" s="433">
        <v>2</v>
      </c>
      <c r="B46" s="433">
        <v>1</v>
      </c>
      <c r="C46" s="433">
        <v>2</v>
      </c>
      <c r="D46" s="433">
        <v>2</v>
      </c>
      <c r="E46" s="433">
        <v>0</v>
      </c>
      <c r="F46" s="436" t="s">
        <v>1612</v>
      </c>
      <c r="G46" s="435"/>
    </row>
    <row r="47" spans="1:7">
      <c r="A47" s="433">
        <v>2</v>
      </c>
      <c r="B47" s="433">
        <v>2</v>
      </c>
      <c r="C47" s="433">
        <v>0</v>
      </c>
      <c r="D47" s="433">
        <v>0</v>
      </c>
      <c r="E47" s="433">
        <v>0</v>
      </c>
      <c r="F47" s="436" t="s">
        <v>1613</v>
      </c>
      <c r="G47" s="435"/>
    </row>
    <row r="48" spans="1:7" ht="45">
      <c r="A48" s="433">
        <v>2</v>
      </c>
      <c r="B48" s="433">
        <v>2</v>
      </c>
      <c r="C48" s="433">
        <v>2</v>
      </c>
      <c r="D48" s="433">
        <v>0</v>
      </c>
      <c r="E48" s="433">
        <v>0</v>
      </c>
      <c r="F48" s="436" t="s">
        <v>1615</v>
      </c>
      <c r="G48" s="435"/>
    </row>
    <row r="49" spans="1:7">
      <c r="A49" s="433">
        <v>2</v>
      </c>
      <c r="B49" s="433">
        <v>2</v>
      </c>
      <c r="C49" s="433">
        <v>2</v>
      </c>
      <c r="D49" s="433">
        <v>1</v>
      </c>
      <c r="E49" s="433">
        <v>0</v>
      </c>
      <c r="F49" s="436" t="s">
        <v>1616</v>
      </c>
      <c r="G49" s="435"/>
    </row>
    <row r="50" spans="1:7">
      <c r="A50" s="433">
        <v>2</v>
      </c>
      <c r="B50" s="433">
        <v>2</v>
      </c>
      <c r="C50" s="433">
        <v>2</v>
      </c>
      <c r="D50" s="433">
        <v>2</v>
      </c>
      <c r="E50" s="433">
        <v>0</v>
      </c>
      <c r="F50" s="436" t="s">
        <v>1617</v>
      </c>
      <c r="G50" s="435"/>
    </row>
    <row r="51" spans="1:7">
      <c r="A51" s="433">
        <v>2</v>
      </c>
      <c r="B51" s="433">
        <v>2</v>
      </c>
      <c r="C51" s="433">
        <v>2</v>
      </c>
      <c r="D51" s="433">
        <v>3</v>
      </c>
      <c r="E51" s="433">
        <v>0</v>
      </c>
      <c r="F51" s="436" t="s">
        <v>1618</v>
      </c>
      <c r="G51" s="435"/>
    </row>
    <row r="52" spans="1:7">
      <c r="A52" s="433">
        <v>2</v>
      </c>
      <c r="B52" s="433">
        <v>2</v>
      </c>
      <c r="C52" s="433">
        <v>2</v>
      </c>
      <c r="D52" s="433">
        <v>4</v>
      </c>
      <c r="E52" s="433">
        <v>0</v>
      </c>
      <c r="F52" s="436" t="s">
        <v>1619</v>
      </c>
      <c r="G52" s="435"/>
    </row>
    <row r="53" spans="1:7" ht="181.5" customHeight="1">
      <c r="A53" s="433">
        <v>2</v>
      </c>
      <c r="B53" s="433">
        <v>2</v>
      </c>
      <c r="C53" s="433">
        <v>3</v>
      </c>
      <c r="D53" s="433">
        <v>0</v>
      </c>
      <c r="E53" s="433">
        <v>0</v>
      </c>
      <c r="F53" s="436" t="s">
        <v>1634</v>
      </c>
      <c r="G53" s="435" t="s">
        <v>1786</v>
      </c>
    </row>
    <row r="54" spans="1:7">
      <c r="A54" s="433">
        <v>2</v>
      </c>
      <c r="B54" s="433">
        <v>2</v>
      </c>
      <c r="C54" s="433">
        <v>3</v>
      </c>
      <c r="D54" s="433">
        <v>1</v>
      </c>
      <c r="E54" s="433">
        <v>0</v>
      </c>
      <c r="F54" s="436" t="s">
        <v>1635</v>
      </c>
      <c r="G54" s="435"/>
    </row>
    <row r="55" spans="1:7" ht="30">
      <c r="A55" s="433">
        <v>2</v>
      </c>
      <c r="B55" s="433">
        <v>2</v>
      </c>
      <c r="C55" s="433">
        <v>3</v>
      </c>
      <c r="D55" s="433">
        <v>2</v>
      </c>
      <c r="E55" s="433">
        <v>0</v>
      </c>
      <c r="F55" s="436" t="s">
        <v>1622</v>
      </c>
      <c r="G55" s="435"/>
    </row>
    <row r="56" spans="1:7">
      <c r="A56" s="433">
        <v>2</v>
      </c>
      <c r="B56" s="433">
        <v>2</v>
      </c>
      <c r="C56" s="433">
        <v>3</v>
      </c>
      <c r="D56" s="433">
        <v>3</v>
      </c>
      <c r="E56" s="433">
        <v>0</v>
      </c>
      <c r="F56" s="436" t="s">
        <v>1623</v>
      </c>
      <c r="G56" s="435"/>
    </row>
    <row r="57" spans="1:7" ht="30">
      <c r="A57" s="433">
        <v>2</v>
      </c>
      <c r="B57" s="433">
        <v>2</v>
      </c>
      <c r="C57" s="433">
        <v>3</v>
      </c>
      <c r="D57" s="433">
        <v>4</v>
      </c>
      <c r="E57" s="433">
        <v>0</v>
      </c>
      <c r="F57" s="436" t="s">
        <v>1624</v>
      </c>
      <c r="G57" s="435"/>
    </row>
    <row r="58" spans="1:7">
      <c r="A58" s="433">
        <v>2</v>
      </c>
      <c r="B58" s="433">
        <v>2</v>
      </c>
      <c r="C58" s="433">
        <v>3</v>
      </c>
      <c r="D58" s="433">
        <v>5</v>
      </c>
      <c r="E58" s="433">
        <v>0</v>
      </c>
      <c r="F58" s="436" t="s">
        <v>1625</v>
      </c>
      <c r="G58" s="435"/>
    </row>
    <row r="59" spans="1:7" ht="30">
      <c r="A59" s="433">
        <v>2</v>
      </c>
      <c r="B59" s="433">
        <v>2</v>
      </c>
      <c r="C59" s="433">
        <v>4</v>
      </c>
      <c r="D59" s="433">
        <v>0</v>
      </c>
      <c r="E59" s="433">
        <v>0</v>
      </c>
      <c r="F59" s="436" t="s">
        <v>1626</v>
      </c>
      <c r="G59" s="435"/>
    </row>
    <row r="60" spans="1:7">
      <c r="A60" s="433">
        <v>2</v>
      </c>
      <c r="B60" s="433">
        <v>2</v>
      </c>
      <c r="C60" s="433">
        <v>4</v>
      </c>
      <c r="D60" s="433">
        <v>1</v>
      </c>
      <c r="E60" s="433">
        <v>0</v>
      </c>
      <c r="F60" s="436" t="s">
        <v>1635</v>
      </c>
      <c r="G60" s="435"/>
    </row>
    <row r="61" spans="1:7" ht="30">
      <c r="A61" s="433">
        <v>2</v>
      </c>
      <c r="B61" s="433">
        <v>2</v>
      </c>
      <c r="C61" s="433">
        <v>4</v>
      </c>
      <c r="D61" s="433">
        <v>2</v>
      </c>
      <c r="E61" s="433">
        <v>0</v>
      </c>
      <c r="F61" s="436" t="s">
        <v>1622</v>
      </c>
      <c r="G61" s="435"/>
    </row>
    <row r="62" spans="1:7">
      <c r="A62" s="433">
        <v>2</v>
      </c>
      <c r="B62" s="433">
        <v>2</v>
      </c>
      <c r="C62" s="433">
        <v>4</v>
      </c>
      <c r="D62" s="433">
        <v>3</v>
      </c>
      <c r="E62" s="433">
        <v>0</v>
      </c>
      <c r="F62" s="436" t="s">
        <v>1623</v>
      </c>
      <c r="G62" s="435"/>
    </row>
    <row r="63" spans="1:7" ht="30">
      <c r="A63" s="433">
        <v>2</v>
      </c>
      <c r="B63" s="433">
        <v>2</v>
      </c>
      <c r="C63" s="433">
        <v>4</v>
      </c>
      <c r="D63" s="433">
        <v>4</v>
      </c>
      <c r="E63" s="433">
        <v>0</v>
      </c>
      <c r="F63" s="436" t="s">
        <v>1624</v>
      </c>
      <c r="G63" s="435"/>
    </row>
    <row r="64" spans="1:7">
      <c r="A64" s="433">
        <v>2</v>
      </c>
      <c r="B64" s="433">
        <v>2</v>
      </c>
      <c r="C64" s="433">
        <v>4</v>
      </c>
      <c r="D64" s="433">
        <v>5</v>
      </c>
      <c r="E64" s="433">
        <v>0</v>
      </c>
      <c r="F64" s="436" t="s">
        <v>1625</v>
      </c>
      <c r="G64" s="435"/>
    </row>
    <row r="65" spans="1:7">
      <c r="A65" s="433">
        <v>3</v>
      </c>
      <c r="B65" s="433">
        <v>0</v>
      </c>
      <c r="C65" s="433">
        <v>0</v>
      </c>
      <c r="D65" s="433">
        <v>0</v>
      </c>
      <c r="E65" s="433">
        <v>0</v>
      </c>
      <c r="F65" s="436" t="s">
        <v>1637</v>
      </c>
      <c r="G65" s="435"/>
    </row>
    <row r="66" spans="1:7" ht="60">
      <c r="A66" s="433">
        <v>3</v>
      </c>
      <c r="B66" s="433">
        <v>1</v>
      </c>
      <c r="C66" s="433">
        <v>0</v>
      </c>
      <c r="D66" s="433">
        <v>0</v>
      </c>
      <c r="E66" s="433">
        <v>0</v>
      </c>
      <c r="F66" s="436" t="s">
        <v>1604</v>
      </c>
      <c r="G66" s="435" t="s">
        <v>1775</v>
      </c>
    </row>
    <row r="67" spans="1:7">
      <c r="A67" s="433">
        <v>3</v>
      </c>
      <c r="B67" s="433">
        <v>1</v>
      </c>
      <c r="C67" s="433">
        <v>1</v>
      </c>
      <c r="D67" s="433">
        <v>0</v>
      </c>
      <c r="E67" s="433">
        <v>0</v>
      </c>
      <c r="F67" s="436" t="s">
        <v>1597</v>
      </c>
      <c r="G67" s="435"/>
    </row>
    <row r="68" spans="1:7">
      <c r="A68" s="433">
        <v>3</v>
      </c>
      <c r="B68" s="433">
        <v>1</v>
      </c>
      <c r="C68" s="433">
        <v>1</v>
      </c>
      <c r="D68" s="433">
        <v>1</v>
      </c>
      <c r="E68" s="433">
        <v>0</v>
      </c>
      <c r="F68" s="436" t="s">
        <v>1600</v>
      </c>
      <c r="G68" s="435"/>
    </row>
    <row r="69" spans="1:7">
      <c r="A69" s="433">
        <v>3</v>
      </c>
      <c r="B69" s="433">
        <v>1</v>
      </c>
      <c r="C69" s="433">
        <v>1</v>
      </c>
      <c r="D69" s="433">
        <v>1</v>
      </c>
      <c r="E69" s="433">
        <v>1</v>
      </c>
      <c r="F69" s="436" t="s">
        <v>1602</v>
      </c>
      <c r="G69" s="435"/>
    </row>
    <row r="70" spans="1:7" ht="30">
      <c r="A70" s="433">
        <v>3</v>
      </c>
      <c r="B70" s="433">
        <v>1</v>
      </c>
      <c r="C70" s="433">
        <v>1</v>
      </c>
      <c r="D70" s="433">
        <v>2</v>
      </c>
      <c r="E70" s="433">
        <v>0</v>
      </c>
      <c r="F70" s="436" t="s">
        <v>1609</v>
      </c>
      <c r="G70" s="435"/>
    </row>
    <row r="71" spans="1:7" ht="45">
      <c r="A71" s="433">
        <v>3</v>
      </c>
      <c r="B71" s="433">
        <v>1</v>
      </c>
      <c r="C71" s="433">
        <v>2</v>
      </c>
      <c r="D71" s="433">
        <v>0</v>
      </c>
      <c r="E71" s="433">
        <v>0</v>
      </c>
      <c r="F71" s="436" t="s">
        <v>1638</v>
      </c>
      <c r="G71" s="435"/>
    </row>
    <row r="72" spans="1:7" ht="30">
      <c r="A72" s="433">
        <v>3</v>
      </c>
      <c r="B72" s="433">
        <v>1</v>
      </c>
      <c r="C72" s="433">
        <v>2</v>
      </c>
      <c r="D72" s="433">
        <v>1</v>
      </c>
      <c r="E72" s="433">
        <v>0</v>
      </c>
      <c r="F72" s="436" t="s">
        <v>1787</v>
      </c>
      <c r="G72" s="435"/>
    </row>
    <row r="73" spans="1:7" ht="30">
      <c r="A73" s="433">
        <v>3</v>
      </c>
      <c r="B73" s="433">
        <v>1</v>
      </c>
      <c r="C73" s="433">
        <v>2</v>
      </c>
      <c r="D73" s="433">
        <v>2</v>
      </c>
      <c r="E73" s="433">
        <v>0</v>
      </c>
      <c r="F73" s="436" t="s">
        <v>1788</v>
      </c>
      <c r="G73" s="435"/>
    </row>
    <row r="74" spans="1:7" ht="75">
      <c r="A74" s="433">
        <v>3</v>
      </c>
      <c r="B74" s="433">
        <v>2</v>
      </c>
      <c r="C74" s="433">
        <v>0</v>
      </c>
      <c r="D74" s="433">
        <v>0</v>
      </c>
      <c r="E74" s="433">
        <v>0</v>
      </c>
      <c r="F74" s="436" t="s">
        <v>1636</v>
      </c>
      <c r="G74" s="435" t="s">
        <v>1789</v>
      </c>
    </row>
    <row r="75" spans="1:7" ht="45">
      <c r="A75" s="433">
        <v>3</v>
      </c>
      <c r="B75" s="433">
        <v>2</v>
      </c>
      <c r="C75" s="433">
        <v>2</v>
      </c>
      <c r="D75" s="433">
        <v>0</v>
      </c>
      <c r="E75" s="433">
        <v>0</v>
      </c>
      <c r="F75" s="436" t="s">
        <v>1639</v>
      </c>
      <c r="G75" s="435"/>
    </row>
    <row r="76" spans="1:7">
      <c r="A76" s="433">
        <v>3</v>
      </c>
      <c r="B76" s="433">
        <v>2</v>
      </c>
      <c r="C76" s="433">
        <v>2</v>
      </c>
      <c r="D76" s="433">
        <v>1</v>
      </c>
      <c r="E76" s="433">
        <v>0</v>
      </c>
      <c r="F76" s="436" t="s">
        <v>1616</v>
      </c>
      <c r="G76" s="435"/>
    </row>
    <row r="77" spans="1:7">
      <c r="A77" s="433">
        <v>3</v>
      </c>
      <c r="B77" s="433">
        <v>2</v>
      </c>
      <c r="C77" s="433">
        <v>2</v>
      </c>
      <c r="D77" s="433">
        <v>2</v>
      </c>
      <c r="E77" s="433">
        <v>0</v>
      </c>
      <c r="F77" s="436" t="s">
        <v>1617</v>
      </c>
      <c r="G77" s="435"/>
    </row>
    <row r="78" spans="1:7">
      <c r="A78" s="433">
        <v>3</v>
      </c>
      <c r="B78" s="433">
        <v>2</v>
      </c>
      <c r="C78" s="433">
        <v>2</v>
      </c>
      <c r="D78" s="433">
        <v>3</v>
      </c>
      <c r="E78" s="433">
        <v>0</v>
      </c>
      <c r="F78" s="436" t="s">
        <v>1618</v>
      </c>
      <c r="G78" s="435"/>
    </row>
    <row r="79" spans="1:7">
      <c r="A79" s="433">
        <v>3</v>
      </c>
      <c r="B79" s="433">
        <v>2</v>
      </c>
      <c r="C79" s="433">
        <v>2</v>
      </c>
      <c r="D79" s="433">
        <v>4</v>
      </c>
      <c r="E79" s="433">
        <v>0</v>
      </c>
      <c r="F79" s="436" t="s">
        <v>1619</v>
      </c>
      <c r="G79" s="435"/>
    </row>
    <row r="80" spans="1:7" ht="45">
      <c r="A80" s="433">
        <v>3</v>
      </c>
      <c r="B80" s="433">
        <v>2</v>
      </c>
      <c r="C80" s="433">
        <v>3</v>
      </c>
      <c r="D80" s="433">
        <v>0</v>
      </c>
      <c r="E80" s="433">
        <v>0</v>
      </c>
      <c r="F80" s="436" t="s">
        <v>1620</v>
      </c>
      <c r="G80" s="435"/>
    </row>
    <row r="81" spans="1:7">
      <c r="A81" s="433">
        <v>3</v>
      </c>
      <c r="B81" s="433">
        <v>2</v>
      </c>
      <c r="C81" s="433">
        <v>3</v>
      </c>
      <c r="D81" s="433">
        <v>1</v>
      </c>
      <c r="E81" s="433">
        <v>0</v>
      </c>
      <c r="F81" s="436" t="s">
        <v>1621</v>
      </c>
      <c r="G81" s="435"/>
    </row>
    <row r="82" spans="1:7" ht="30">
      <c r="A82" s="433">
        <v>3</v>
      </c>
      <c r="B82" s="433">
        <v>2</v>
      </c>
      <c r="C82" s="433">
        <v>3</v>
      </c>
      <c r="D82" s="433">
        <v>2</v>
      </c>
      <c r="E82" s="433">
        <v>0</v>
      </c>
      <c r="F82" s="436" t="s">
        <v>1622</v>
      </c>
      <c r="G82" s="435"/>
    </row>
    <row r="83" spans="1:7">
      <c r="A83" s="433">
        <v>3</v>
      </c>
      <c r="B83" s="433">
        <v>2</v>
      </c>
      <c r="C83" s="433">
        <v>3</v>
      </c>
      <c r="D83" s="433">
        <v>3</v>
      </c>
      <c r="E83" s="433">
        <v>0</v>
      </c>
      <c r="F83" s="436" t="s">
        <v>1623</v>
      </c>
      <c r="G83" s="435"/>
    </row>
    <row r="84" spans="1:7" ht="30">
      <c r="A84" s="433">
        <v>3</v>
      </c>
      <c r="B84" s="433">
        <v>2</v>
      </c>
      <c r="C84" s="433">
        <v>3</v>
      </c>
      <c r="D84" s="433">
        <v>4</v>
      </c>
      <c r="E84" s="433">
        <v>0</v>
      </c>
      <c r="F84" s="436" t="s">
        <v>1624</v>
      </c>
      <c r="G84" s="435"/>
    </row>
    <row r="85" spans="1:7">
      <c r="A85" s="433">
        <v>3</v>
      </c>
      <c r="B85" s="433">
        <v>2</v>
      </c>
      <c r="C85" s="433">
        <v>3</v>
      </c>
      <c r="D85" s="433">
        <v>5</v>
      </c>
      <c r="E85" s="433">
        <v>0</v>
      </c>
      <c r="F85" s="436" t="s">
        <v>1625</v>
      </c>
      <c r="G85" s="435"/>
    </row>
    <row r="86" spans="1:7" ht="30">
      <c r="A86" s="433">
        <v>3</v>
      </c>
      <c r="B86" s="433">
        <v>2</v>
      </c>
      <c r="C86" s="433">
        <v>4</v>
      </c>
      <c r="D86" s="433">
        <v>0</v>
      </c>
      <c r="E86" s="433">
        <v>0</v>
      </c>
      <c r="F86" s="436" t="s">
        <v>1626</v>
      </c>
      <c r="G86" s="435"/>
    </row>
    <row r="87" spans="1:7">
      <c r="A87" s="433">
        <v>3</v>
      </c>
      <c r="B87" s="433">
        <v>2</v>
      </c>
      <c r="C87" s="433">
        <v>4</v>
      </c>
      <c r="D87" s="433">
        <v>1</v>
      </c>
      <c r="E87" s="433">
        <v>0</v>
      </c>
      <c r="F87" s="436" t="s">
        <v>1621</v>
      </c>
      <c r="G87" s="435"/>
    </row>
    <row r="88" spans="1:7" ht="30">
      <c r="A88" s="433">
        <v>3</v>
      </c>
      <c r="B88" s="433">
        <v>2</v>
      </c>
      <c r="C88" s="433">
        <v>4</v>
      </c>
      <c r="D88" s="433">
        <v>2</v>
      </c>
      <c r="E88" s="433">
        <v>0</v>
      </c>
      <c r="F88" s="436" t="s">
        <v>1622</v>
      </c>
      <c r="G88" s="435"/>
    </row>
    <row r="89" spans="1:7">
      <c r="A89" s="433">
        <v>3</v>
      </c>
      <c r="B89" s="433">
        <v>2</v>
      </c>
      <c r="C89" s="433">
        <v>4</v>
      </c>
      <c r="D89" s="433">
        <v>3</v>
      </c>
      <c r="E89" s="433">
        <v>0</v>
      </c>
      <c r="F89" s="436" t="s">
        <v>1623</v>
      </c>
      <c r="G89" s="435"/>
    </row>
    <row r="90" spans="1:7" ht="30">
      <c r="A90" s="433">
        <v>3</v>
      </c>
      <c r="B90" s="433">
        <v>2</v>
      </c>
      <c r="C90" s="433">
        <v>4</v>
      </c>
      <c r="D90" s="433">
        <v>4</v>
      </c>
      <c r="E90" s="433">
        <v>0</v>
      </c>
      <c r="F90" s="436" t="s">
        <v>1624</v>
      </c>
      <c r="G90" s="435"/>
    </row>
    <row r="91" spans="1:7">
      <c r="A91" s="433">
        <v>3</v>
      </c>
      <c r="B91" s="433">
        <v>2</v>
      </c>
      <c r="C91" s="433">
        <v>4</v>
      </c>
      <c r="D91" s="433">
        <v>5</v>
      </c>
      <c r="E91" s="433">
        <v>0</v>
      </c>
      <c r="F91" s="436" t="s">
        <v>1625</v>
      </c>
      <c r="G91" s="435"/>
    </row>
    <row r="92" spans="1:7" hidden="1">
      <c r="F92" s="436"/>
    </row>
    <row r="93" spans="1:7" hidden="1"/>
    <row r="94" spans="1:7" hidden="1"/>
    <row r="95" spans="1:7" hidden="1"/>
    <row r="96" spans="1:7" hidden="1"/>
  </sheetData>
  <sheetProtection password="D38D" sheet="1" objects="1" scenarios="1"/>
  <pageMargins left="0.7" right="0.7" top="0.75" bottom="0.75" header="0.3" footer="0.3"/>
  <pageSetup orientation="portrait" r:id="rId1"/>
  <legacyDrawing r:id="rId2"/>
  <tableParts count="1">
    <tablePart r:id="rId3"/>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tabColor theme="9" tint="-0.249977111117893"/>
  </sheetPr>
  <dimension ref="A1:D438"/>
  <sheetViews>
    <sheetView workbookViewId="0">
      <pane ySplit="1" topLeftCell="A2" activePane="bottomLeft" state="frozen"/>
      <selection pane="bottomLeft" activeCell="A2" sqref="A2"/>
    </sheetView>
  </sheetViews>
  <sheetFormatPr baseColWidth="10" defaultColWidth="0" defaultRowHeight="15" zeroHeight="1"/>
  <cols>
    <col min="1" max="1" width="5.5703125" style="5" customWidth="1"/>
    <col min="2" max="2" width="55" style="7" customWidth="1"/>
    <col min="3" max="3" width="99.85546875" style="3" customWidth="1"/>
    <col min="4" max="4" width="0.28515625" style="3" customWidth="1"/>
    <col min="5" max="16384" width="11.42578125" style="3" hidden="1"/>
  </cols>
  <sheetData>
    <row r="1" spans="1:3" s="74" customFormat="1" ht="30" customHeight="1">
      <c r="A1" s="72" t="s">
        <v>607</v>
      </c>
      <c r="B1" s="73" t="s">
        <v>609</v>
      </c>
      <c r="C1" s="72" t="s">
        <v>664</v>
      </c>
    </row>
    <row r="2" spans="1:3" ht="45" customHeight="1">
      <c r="A2" s="22">
        <v>1000</v>
      </c>
      <c r="B2" s="6" t="s">
        <v>0</v>
      </c>
      <c r="C2" s="12" t="s">
        <v>702</v>
      </c>
    </row>
    <row r="3" spans="1:3" ht="45" customHeight="1">
      <c r="A3" s="22">
        <v>1100</v>
      </c>
      <c r="B3" s="6" t="s">
        <v>1</v>
      </c>
      <c r="C3" s="11" t="s">
        <v>665</v>
      </c>
    </row>
    <row r="4" spans="1:3" ht="45" customHeight="1">
      <c r="A4" s="5">
        <v>111</v>
      </c>
      <c r="B4" s="7" t="s">
        <v>2</v>
      </c>
      <c r="C4" s="17" t="s">
        <v>703</v>
      </c>
    </row>
    <row r="5" spans="1:3" ht="45" customHeight="1">
      <c r="A5" s="5">
        <v>112</v>
      </c>
      <c r="B5" s="7" t="s">
        <v>3</v>
      </c>
      <c r="C5" s="17" t="s">
        <v>685</v>
      </c>
    </row>
    <row r="6" spans="1:3" ht="45" customHeight="1">
      <c r="A6" s="5">
        <v>113</v>
      </c>
      <c r="B6" s="7" t="s">
        <v>4</v>
      </c>
      <c r="C6" s="21" t="s">
        <v>686</v>
      </c>
    </row>
    <row r="7" spans="1:3" ht="75">
      <c r="A7" s="5">
        <v>114</v>
      </c>
      <c r="B7" s="7" t="s">
        <v>704</v>
      </c>
      <c r="C7" s="21" t="s">
        <v>1370</v>
      </c>
    </row>
    <row r="8" spans="1:3" ht="45" customHeight="1">
      <c r="A8" s="23">
        <v>1200</v>
      </c>
      <c r="B8" s="8" t="s">
        <v>5</v>
      </c>
      <c r="C8" s="20" t="s">
        <v>687</v>
      </c>
    </row>
    <row r="9" spans="1:3" ht="75">
      <c r="A9" s="5">
        <v>121</v>
      </c>
      <c r="B9" s="7" t="s">
        <v>6</v>
      </c>
      <c r="C9" s="21" t="s">
        <v>1371</v>
      </c>
    </row>
    <row r="10" spans="1:3" ht="45" customHeight="1">
      <c r="A10" s="5">
        <v>122</v>
      </c>
      <c r="B10" s="7" t="s">
        <v>7</v>
      </c>
      <c r="C10" s="17" t="s">
        <v>688</v>
      </c>
    </row>
    <row r="11" spans="1:3" ht="45" customHeight="1">
      <c r="A11" s="5">
        <v>123</v>
      </c>
      <c r="B11" s="7" t="s">
        <v>8</v>
      </c>
      <c r="C11" s="17" t="s">
        <v>689</v>
      </c>
    </row>
    <row r="12" spans="1:3" ht="60">
      <c r="A12" s="5">
        <v>124</v>
      </c>
      <c r="B12" s="7" t="s">
        <v>705</v>
      </c>
      <c r="C12" s="21" t="s">
        <v>706</v>
      </c>
    </row>
    <row r="13" spans="1:3" ht="45" customHeight="1">
      <c r="A13" s="23">
        <v>1300</v>
      </c>
      <c r="B13" s="8" t="s">
        <v>9</v>
      </c>
      <c r="C13" s="20" t="s">
        <v>690</v>
      </c>
    </row>
    <row r="14" spans="1:3" ht="45" customHeight="1">
      <c r="A14" s="5">
        <v>131</v>
      </c>
      <c r="B14" s="7" t="s">
        <v>10</v>
      </c>
      <c r="C14" s="17" t="s">
        <v>691</v>
      </c>
    </row>
    <row r="15" spans="1:3" ht="45" customHeight="1">
      <c r="A15" s="5">
        <v>132</v>
      </c>
      <c r="B15" s="7" t="s">
        <v>11</v>
      </c>
      <c r="C15" s="17" t="s">
        <v>692</v>
      </c>
    </row>
    <row r="16" spans="1:3" ht="45" customHeight="1">
      <c r="A16" s="5">
        <v>133</v>
      </c>
      <c r="B16" s="7" t="s">
        <v>12</v>
      </c>
      <c r="C16" s="17" t="s">
        <v>707</v>
      </c>
    </row>
    <row r="17" spans="1:3" ht="45" customHeight="1">
      <c r="A17" s="5">
        <v>134</v>
      </c>
      <c r="B17" s="7" t="s">
        <v>13</v>
      </c>
      <c r="C17" s="17" t="s">
        <v>693</v>
      </c>
    </row>
    <row r="18" spans="1:3" ht="45" customHeight="1">
      <c r="A18" s="5">
        <v>135</v>
      </c>
      <c r="B18" s="7" t="s">
        <v>14</v>
      </c>
      <c r="C18" s="17" t="s">
        <v>694</v>
      </c>
    </row>
    <row r="19" spans="1:3" ht="195" customHeight="1">
      <c r="A19" s="5">
        <v>136</v>
      </c>
      <c r="B19" s="7" t="s">
        <v>15</v>
      </c>
      <c r="C19" s="21" t="s">
        <v>1372</v>
      </c>
    </row>
    <row r="20" spans="1:3" ht="105">
      <c r="A20" s="5">
        <v>137</v>
      </c>
      <c r="B20" s="7" t="s">
        <v>16</v>
      </c>
      <c r="C20" s="21" t="s">
        <v>1373</v>
      </c>
    </row>
    <row r="21" spans="1:3" ht="45" customHeight="1">
      <c r="A21" s="5">
        <v>138</v>
      </c>
      <c r="B21" s="7" t="s">
        <v>17</v>
      </c>
      <c r="C21" s="17" t="s">
        <v>695</v>
      </c>
    </row>
    <row r="22" spans="1:3" ht="45" customHeight="1">
      <c r="A22" s="23">
        <v>1400</v>
      </c>
      <c r="B22" s="8" t="s">
        <v>18</v>
      </c>
      <c r="C22" s="20" t="s">
        <v>1324</v>
      </c>
    </row>
    <row r="23" spans="1:3" ht="45" customHeight="1">
      <c r="A23" s="5">
        <v>141</v>
      </c>
      <c r="B23" s="7" t="s">
        <v>19</v>
      </c>
      <c r="C23" s="17" t="s">
        <v>696</v>
      </c>
    </row>
    <row r="24" spans="1:3" ht="45" customHeight="1">
      <c r="A24" s="5">
        <v>142</v>
      </c>
      <c r="B24" s="7" t="s">
        <v>20</v>
      </c>
      <c r="C24" s="17" t="s">
        <v>697</v>
      </c>
    </row>
    <row r="25" spans="1:3" ht="45" customHeight="1">
      <c r="A25" s="5">
        <v>143</v>
      </c>
      <c r="B25" s="7" t="s">
        <v>21</v>
      </c>
      <c r="C25" s="17" t="s">
        <v>698</v>
      </c>
    </row>
    <row r="26" spans="1:3" ht="60">
      <c r="A26" s="5">
        <v>144</v>
      </c>
      <c r="B26" s="7" t="s">
        <v>22</v>
      </c>
      <c r="C26" s="21" t="s">
        <v>708</v>
      </c>
    </row>
    <row r="27" spans="1:3" ht="45" customHeight="1">
      <c r="A27" s="23">
        <v>1500</v>
      </c>
      <c r="B27" s="8" t="s">
        <v>312</v>
      </c>
      <c r="C27" s="20" t="s">
        <v>699</v>
      </c>
    </row>
    <row r="28" spans="1:3" ht="60" customHeight="1">
      <c r="A28" s="5">
        <v>151</v>
      </c>
      <c r="B28" s="7" t="s">
        <v>23</v>
      </c>
      <c r="C28" s="21" t="s">
        <v>709</v>
      </c>
    </row>
    <row r="29" spans="1:3" ht="45" customHeight="1">
      <c r="A29" s="5">
        <v>152</v>
      </c>
      <c r="B29" s="7" t="s">
        <v>24</v>
      </c>
      <c r="C29" s="17" t="s">
        <v>1374</v>
      </c>
    </row>
    <row r="30" spans="1:3" ht="75">
      <c r="A30" s="5">
        <v>153</v>
      </c>
      <c r="B30" s="7" t="s">
        <v>25</v>
      </c>
      <c r="C30" s="21" t="s">
        <v>1375</v>
      </c>
    </row>
    <row r="31" spans="1:3" ht="45" customHeight="1">
      <c r="A31" s="5">
        <v>154</v>
      </c>
      <c r="B31" s="7" t="s">
        <v>26</v>
      </c>
      <c r="C31" s="17" t="s">
        <v>710</v>
      </c>
    </row>
    <row r="32" spans="1:3" ht="60">
      <c r="A32" s="5">
        <v>155</v>
      </c>
      <c r="B32" s="7" t="s">
        <v>1367</v>
      </c>
      <c r="C32" s="21" t="s">
        <v>1173</v>
      </c>
    </row>
    <row r="33" spans="1:3" ht="45" customHeight="1">
      <c r="A33" s="5">
        <v>159</v>
      </c>
      <c r="B33" s="7" t="s">
        <v>27</v>
      </c>
      <c r="C33" s="17" t="s">
        <v>700</v>
      </c>
    </row>
    <row r="34" spans="1:3" ht="75">
      <c r="A34" s="23">
        <v>1600</v>
      </c>
      <c r="B34" s="8" t="s">
        <v>28</v>
      </c>
      <c r="C34" s="24" t="s">
        <v>711</v>
      </c>
    </row>
    <row r="35" spans="1:3" ht="120">
      <c r="A35" s="5">
        <v>161</v>
      </c>
      <c r="B35" s="7" t="s">
        <v>29</v>
      </c>
      <c r="C35" s="21" t="s">
        <v>1325</v>
      </c>
    </row>
    <row r="36" spans="1:3" ht="45" customHeight="1">
      <c r="A36" s="23">
        <v>1700</v>
      </c>
      <c r="B36" s="8" t="s">
        <v>1274</v>
      </c>
      <c r="C36" s="20" t="s">
        <v>1326</v>
      </c>
    </row>
    <row r="37" spans="1:3" ht="45" customHeight="1">
      <c r="A37" s="5">
        <v>171</v>
      </c>
      <c r="B37" s="7" t="s">
        <v>30</v>
      </c>
      <c r="C37" s="21" t="s">
        <v>1174</v>
      </c>
    </row>
    <row r="38" spans="1:3" ht="45" customHeight="1">
      <c r="A38" s="5">
        <v>172</v>
      </c>
      <c r="B38" s="7" t="s">
        <v>31</v>
      </c>
      <c r="C38" s="21" t="s">
        <v>701</v>
      </c>
    </row>
    <row r="39" spans="1:3" ht="45" customHeight="1">
      <c r="A39" s="23">
        <v>2000</v>
      </c>
      <c r="B39" s="8" t="s">
        <v>32</v>
      </c>
      <c r="C39" s="20" t="s">
        <v>734</v>
      </c>
    </row>
    <row r="40" spans="1:3" ht="60">
      <c r="A40" s="23">
        <v>2100</v>
      </c>
      <c r="B40" s="8" t="s">
        <v>33</v>
      </c>
      <c r="C40" s="24" t="s">
        <v>735</v>
      </c>
    </row>
    <row r="41" spans="1:3" ht="75">
      <c r="A41" s="5">
        <v>211</v>
      </c>
      <c r="B41" s="7" t="s">
        <v>34</v>
      </c>
      <c r="C41" s="21" t="s">
        <v>1175</v>
      </c>
    </row>
    <row r="42" spans="1:3" ht="45" customHeight="1">
      <c r="A42" s="5">
        <v>212</v>
      </c>
      <c r="B42" s="7" t="s">
        <v>35</v>
      </c>
      <c r="C42" s="17" t="s">
        <v>736</v>
      </c>
    </row>
    <row r="43" spans="1:3" ht="60">
      <c r="A43" s="5">
        <v>213</v>
      </c>
      <c r="B43" s="7" t="s">
        <v>36</v>
      </c>
      <c r="C43" s="21" t="s">
        <v>737</v>
      </c>
    </row>
    <row r="44" spans="1:3" ht="45" customHeight="1">
      <c r="A44" s="5">
        <v>214</v>
      </c>
      <c r="B44" s="7" t="s">
        <v>37</v>
      </c>
      <c r="C44" s="21" t="s">
        <v>738</v>
      </c>
    </row>
    <row r="45" spans="1:3" ht="90">
      <c r="A45" s="5">
        <v>215</v>
      </c>
      <c r="B45" s="7" t="s">
        <v>313</v>
      </c>
      <c r="C45" s="21" t="s">
        <v>1176</v>
      </c>
    </row>
    <row r="46" spans="1:3" ht="45" customHeight="1">
      <c r="A46" s="5">
        <v>216</v>
      </c>
      <c r="B46" s="7" t="s">
        <v>38</v>
      </c>
      <c r="C46" s="17" t="s">
        <v>1376</v>
      </c>
    </row>
    <row r="47" spans="1:3" ht="45" customHeight="1">
      <c r="A47" s="5">
        <v>217</v>
      </c>
      <c r="B47" s="7" t="s">
        <v>39</v>
      </c>
      <c r="C47" s="17" t="s">
        <v>739</v>
      </c>
    </row>
    <row r="48" spans="1:3" ht="45" customHeight="1">
      <c r="A48" s="5">
        <v>218</v>
      </c>
      <c r="B48" s="7" t="s">
        <v>40</v>
      </c>
      <c r="C48" s="21" t="s">
        <v>1177</v>
      </c>
    </row>
    <row r="49" spans="1:3" ht="60">
      <c r="A49" s="23">
        <v>2200</v>
      </c>
      <c r="B49" s="8" t="s">
        <v>41</v>
      </c>
      <c r="C49" s="24" t="s">
        <v>1178</v>
      </c>
    </row>
    <row r="50" spans="1:3" ht="120">
      <c r="A50" s="5">
        <v>221</v>
      </c>
      <c r="B50" s="7" t="s">
        <v>42</v>
      </c>
      <c r="C50" s="21" t="s">
        <v>1179</v>
      </c>
    </row>
    <row r="51" spans="1:3" ht="45" customHeight="1">
      <c r="A51" s="5">
        <v>222</v>
      </c>
      <c r="B51" s="7" t="s">
        <v>43</v>
      </c>
      <c r="C51" s="21" t="s">
        <v>740</v>
      </c>
    </row>
    <row r="52" spans="1:3" ht="45" customHeight="1">
      <c r="A52" s="5">
        <v>223</v>
      </c>
      <c r="B52" s="7" t="s">
        <v>44</v>
      </c>
      <c r="C52" s="21" t="s">
        <v>741</v>
      </c>
    </row>
    <row r="53" spans="1:3" ht="60">
      <c r="A53" s="23">
        <v>2300</v>
      </c>
      <c r="B53" s="8" t="s">
        <v>45</v>
      </c>
      <c r="C53" s="24" t="s">
        <v>742</v>
      </c>
    </row>
    <row r="54" spans="1:3" ht="45" customHeight="1">
      <c r="A54" s="5">
        <v>231</v>
      </c>
      <c r="B54" s="7" t="s">
        <v>46</v>
      </c>
      <c r="C54" s="21" t="s">
        <v>743</v>
      </c>
    </row>
    <row r="55" spans="1:3" ht="45" customHeight="1">
      <c r="A55" s="5">
        <v>232</v>
      </c>
      <c r="B55" s="7" t="s">
        <v>47</v>
      </c>
      <c r="C55" s="17" t="s">
        <v>744</v>
      </c>
    </row>
    <row r="56" spans="1:3" ht="45" customHeight="1">
      <c r="A56" s="5">
        <v>233</v>
      </c>
      <c r="B56" s="7" t="s">
        <v>314</v>
      </c>
      <c r="C56" s="21" t="s">
        <v>745</v>
      </c>
    </row>
    <row r="57" spans="1:3" ht="45" customHeight="1">
      <c r="A57" s="5">
        <v>234</v>
      </c>
      <c r="B57" s="7" t="s">
        <v>48</v>
      </c>
      <c r="C57" s="21" t="s">
        <v>1377</v>
      </c>
    </row>
    <row r="58" spans="1:3" ht="75">
      <c r="A58" s="5">
        <v>235</v>
      </c>
      <c r="B58" s="7" t="s">
        <v>324</v>
      </c>
      <c r="C58" s="21" t="s">
        <v>746</v>
      </c>
    </row>
    <row r="59" spans="1:3" ht="45" customHeight="1">
      <c r="A59" s="5">
        <v>236</v>
      </c>
      <c r="B59" s="7" t="s">
        <v>49</v>
      </c>
      <c r="C59" s="21" t="s">
        <v>747</v>
      </c>
    </row>
    <row r="60" spans="1:3" ht="45" customHeight="1">
      <c r="A60" s="5">
        <v>237</v>
      </c>
      <c r="B60" s="7" t="s">
        <v>50</v>
      </c>
      <c r="C60" s="21" t="s">
        <v>748</v>
      </c>
    </row>
    <row r="61" spans="1:3" ht="45" customHeight="1">
      <c r="A61" s="5">
        <v>238</v>
      </c>
      <c r="B61" s="7" t="s">
        <v>51</v>
      </c>
      <c r="C61" s="17" t="s">
        <v>1180</v>
      </c>
    </row>
    <row r="62" spans="1:3" ht="45" customHeight="1">
      <c r="A62" s="5">
        <v>239</v>
      </c>
      <c r="B62" s="7" t="s">
        <v>52</v>
      </c>
      <c r="C62" s="21" t="s">
        <v>749</v>
      </c>
    </row>
    <row r="63" spans="1:3" ht="45" customHeight="1">
      <c r="A63" s="23">
        <v>2400</v>
      </c>
      <c r="B63" s="8" t="s">
        <v>53</v>
      </c>
      <c r="C63" s="20" t="s">
        <v>750</v>
      </c>
    </row>
    <row r="64" spans="1:3" ht="60">
      <c r="A64" s="5">
        <v>241</v>
      </c>
      <c r="B64" s="7" t="s">
        <v>54</v>
      </c>
      <c r="C64" s="21" t="s">
        <v>751</v>
      </c>
    </row>
    <row r="65" spans="1:3" ht="45" customHeight="1">
      <c r="A65" s="5">
        <v>242</v>
      </c>
      <c r="B65" s="7" t="s">
        <v>55</v>
      </c>
      <c r="C65" s="17" t="s">
        <v>752</v>
      </c>
    </row>
    <row r="66" spans="1:3" ht="60">
      <c r="A66" s="5">
        <v>243</v>
      </c>
      <c r="B66" s="7" t="s">
        <v>56</v>
      </c>
      <c r="C66" s="21" t="s">
        <v>753</v>
      </c>
    </row>
    <row r="67" spans="1:3" ht="45" customHeight="1">
      <c r="A67" s="5">
        <v>244</v>
      </c>
      <c r="B67" s="7" t="s">
        <v>57</v>
      </c>
      <c r="C67" s="17" t="s">
        <v>754</v>
      </c>
    </row>
    <row r="68" spans="1:3" ht="45" customHeight="1">
      <c r="A68" s="5">
        <v>245</v>
      </c>
      <c r="B68" s="7" t="s">
        <v>58</v>
      </c>
      <c r="C68" s="17" t="s">
        <v>755</v>
      </c>
    </row>
    <row r="69" spans="1:3" ht="75">
      <c r="A69" s="5">
        <v>246</v>
      </c>
      <c r="B69" s="7" t="s">
        <v>325</v>
      </c>
      <c r="C69" s="21" t="s">
        <v>1181</v>
      </c>
    </row>
    <row r="70" spans="1:3" ht="60">
      <c r="A70" s="5">
        <v>247</v>
      </c>
      <c r="B70" s="7" t="s">
        <v>59</v>
      </c>
      <c r="C70" s="21" t="s">
        <v>756</v>
      </c>
    </row>
    <row r="71" spans="1:3" ht="45" customHeight="1">
      <c r="A71" s="5">
        <v>248</v>
      </c>
      <c r="B71" s="7" t="s">
        <v>60</v>
      </c>
      <c r="C71" s="17" t="s">
        <v>757</v>
      </c>
    </row>
    <row r="72" spans="1:3" ht="90">
      <c r="A72" s="5">
        <v>249</v>
      </c>
      <c r="B72" s="7" t="s">
        <v>61</v>
      </c>
      <c r="C72" s="21" t="s">
        <v>1182</v>
      </c>
    </row>
    <row r="73" spans="1:3" ht="45" customHeight="1">
      <c r="A73" s="23">
        <v>2500</v>
      </c>
      <c r="B73" s="8" t="s">
        <v>1275</v>
      </c>
      <c r="C73" s="20" t="s">
        <v>758</v>
      </c>
    </row>
    <row r="74" spans="1:3" ht="60">
      <c r="A74" s="5">
        <v>251</v>
      </c>
      <c r="B74" s="7" t="s">
        <v>62</v>
      </c>
      <c r="C74" s="21" t="s">
        <v>1378</v>
      </c>
    </row>
    <row r="75" spans="1:3" ht="45" customHeight="1">
      <c r="A75" s="5">
        <v>252</v>
      </c>
      <c r="B75" s="7" t="s">
        <v>63</v>
      </c>
      <c r="C75" s="21" t="s">
        <v>759</v>
      </c>
    </row>
    <row r="76" spans="1:3" ht="60">
      <c r="A76" s="5">
        <v>253</v>
      </c>
      <c r="B76" s="7" t="s">
        <v>326</v>
      </c>
      <c r="C76" s="21" t="s">
        <v>760</v>
      </c>
    </row>
    <row r="77" spans="1:3" ht="45" customHeight="1">
      <c r="A77" s="5">
        <v>254</v>
      </c>
      <c r="B77" s="7" t="s">
        <v>66</v>
      </c>
      <c r="C77" s="21" t="s">
        <v>761</v>
      </c>
    </row>
    <row r="78" spans="1:3" ht="60" customHeight="1">
      <c r="A78" s="5">
        <v>255</v>
      </c>
      <c r="B78" s="7" t="s">
        <v>64</v>
      </c>
      <c r="C78" s="21" t="s">
        <v>762</v>
      </c>
    </row>
    <row r="79" spans="1:3" ht="45" customHeight="1">
      <c r="A79" s="5">
        <v>256</v>
      </c>
      <c r="B79" s="7" t="s">
        <v>67</v>
      </c>
      <c r="C79" s="17" t="s">
        <v>1327</v>
      </c>
    </row>
    <row r="80" spans="1:3" ht="75">
      <c r="A80" s="5">
        <v>259</v>
      </c>
      <c r="B80" s="7" t="s">
        <v>65</v>
      </c>
      <c r="C80" s="21" t="s">
        <v>1183</v>
      </c>
    </row>
    <row r="81" spans="1:3" ht="45" customHeight="1">
      <c r="A81" s="23">
        <v>2600</v>
      </c>
      <c r="B81" s="8" t="s">
        <v>68</v>
      </c>
      <c r="C81" s="20" t="s">
        <v>1184</v>
      </c>
    </row>
    <row r="82" spans="1:3" ht="60">
      <c r="A82" s="5">
        <v>261</v>
      </c>
      <c r="B82" s="7" t="s">
        <v>69</v>
      </c>
      <c r="C82" s="21" t="s">
        <v>763</v>
      </c>
    </row>
    <row r="83" spans="1:3" ht="45" customHeight="1">
      <c r="A83" s="5">
        <v>262</v>
      </c>
      <c r="B83" s="7" t="s">
        <v>70</v>
      </c>
      <c r="C83" s="17" t="s">
        <v>764</v>
      </c>
    </row>
    <row r="84" spans="1:3" ht="45" customHeight="1">
      <c r="A84" s="23">
        <v>2700</v>
      </c>
      <c r="B84" s="8" t="s">
        <v>71</v>
      </c>
      <c r="C84" s="20" t="s">
        <v>765</v>
      </c>
    </row>
    <row r="85" spans="1:3" ht="45" customHeight="1">
      <c r="A85" s="5">
        <v>271</v>
      </c>
      <c r="B85" s="7" t="s">
        <v>72</v>
      </c>
      <c r="C85" s="21" t="s">
        <v>766</v>
      </c>
    </row>
    <row r="86" spans="1:3" ht="60">
      <c r="A86" s="5">
        <v>272</v>
      </c>
      <c r="B86" s="7" t="s">
        <v>73</v>
      </c>
      <c r="C86" s="21" t="s">
        <v>1379</v>
      </c>
    </row>
    <row r="87" spans="1:3" ht="45" customHeight="1">
      <c r="A87" s="5">
        <v>273</v>
      </c>
      <c r="B87" s="7" t="s">
        <v>74</v>
      </c>
      <c r="C87" s="17" t="s">
        <v>1328</v>
      </c>
    </row>
    <row r="88" spans="1:3" ht="45" customHeight="1">
      <c r="A88" s="5">
        <v>274</v>
      </c>
      <c r="B88" s="7" t="s">
        <v>75</v>
      </c>
      <c r="C88" s="21" t="s">
        <v>767</v>
      </c>
    </row>
    <row r="89" spans="1:3" ht="45" customHeight="1">
      <c r="A89" s="5">
        <v>275</v>
      </c>
      <c r="B89" s="7" t="s">
        <v>76</v>
      </c>
      <c r="C89" s="17" t="s">
        <v>768</v>
      </c>
    </row>
    <row r="90" spans="1:3" ht="45" customHeight="1">
      <c r="A90" s="23">
        <v>2800</v>
      </c>
      <c r="B90" s="8" t="s">
        <v>77</v>
      </c>
      <c r="C90" s="20" t="s">
        <v>769</v>
      </c>
    </row>
    <row r="91" spans="1:3" ht="45" customHeight="1">
      <c r="A91" s="5">
        <v>281</v>
      </c>
      <c r="B91" s="7" t="s">
        <v>78</v>
      </c>
      <c r="C91" s="17" t="s">
        <v>1185</v>
      </c>
    </row>
    <row r="92" spans="1:3" ht="45" customHeight="1">
      <c r="A92" s="5">
        <v>282</v>
      </c>
      <c r="B92" s="7" t="s">
        <v>79</v>
      </c>
      <c r="C92" s="17" t="s">
        <v>770</v>
      </c>
    </row>
    <row r="93" spans="1:3" ht="45" customHeight="1">
      <c r="A93" s="5">
        <v>283</v>
      </c>
      <c r="B93" s="7" t="s">
        <v>1186</v>
      </c>
      <c r="C93" s="21" t="s">
        <v>771</v>
      </c>
    </row>
    <row r="94" spans="1:3" ht="45" customHeight="1">
      <c r="A94" s="23">
        <v>2900</v>
      </c>
      <c r="B94" s="8" t="s">
        <v>80</v>
      </c>
      <c r="C94" s="20" t="s">
        <v>772</v>
      </c>
    </row>
    <row r="95" spans="1:3" ht="105">
      <c r="A95" s="5">
        <v>291</v>
      </c>
      <c r="B95" s="7" t="s">
        <v>81</v>
      </c>
      <c r="C95" s="21" t="s">
        <v>773</v>
      </c>
    </row>
    <row r="96" spans="1:3" ht="45" customHeight="1">
      <c r="A96" s="5">
        <v>292</v>
      </c>
      <c r="B96" s="7" t="s">
        <v>82</v>
      </c>
      <c r="C96" s="17" t="s">
        <v>1187</v>
      </c>
    </row>
    <row r="97" spans="1:3" ht="60">
      <c r="A97" s="5">
        <v>293</v>
      </c>
      <c r="B97" s="7" t="s">
        <v>1282</v>
      </c>
      <c r="C97" s="21" t="s">
        <v>774</v>
      </c>
    </row>
    <row r="98" spans="1:3" ht="60">
      <c r="A98" s="5">
        <v>294</v>
      </c>
      <c r="B98" s="7" t="s">
        <v>83</v>
      </c>
      <c r="C98" s="21" t="s">
        <v>775</v>
      </c>
    </row>
    <row r="99" spans="1:3" ht="45" customHeight="1">
      <c r="A99" s="5">
        <v>295</v>
      </c>
      <c r="B99" s="7" t="s">
        <v>84</v>
      </c>
      <c r="C99" s="17" t="s">
        <v>776</v>
      </c>
    </row>
    <row r="100" spans="1:3" ht="60">
      <c r="A100" s="5">
        <v>296</v>
      </c>
      <c r="B100" s="7" t="s">
        <v>85</v>
      </c>
      <c r="C100" s="21" t="s">
        <v>1188</v>
      </c>
    </row>
    <row r="101" spans="1:3" ht="45" customHeight="1">
      <c r="A101" s="5">
        <v>297</v>
      </c>
      <c r="B101" s="7" t="s">
        <v>86</v>
      </c>
      <c r="C101" s="17" t="s">
        <v>777</v>
      </c>
    </row>
    <row r="102" spans="1:3" ht="45" customHeight="1">
      <c r="A102" s="5">
        <v>298</v>
      </c>
      <c r="B102" s="7" t="s">
        <v>87</v>
      </c>
      <c r="C102" s="21" t="s">
        <v>1189</v>
      </c>
    </row>
    <row r="103" spans="1:3" ht="45" customHeight="1">
      <c r="A103" s="5">
        <v>299</v>
      </c>
      <c r="B103" s="7" t="s">
        <v>88</v>
      </c>
      <c r="C103" s="17" t="s">
        <v>778</v>
      </c>
    </row>
    <row r="104" spans="1:3" ht="45" customHeight="1">
      <c r="A104" s="23">
        <v>3000</v>
      </c>
      <c r="B104" s="8" t="s">
        <v>89</v>
      </c>
      <c r="C104" s="24" t="s">
        <v>789</v>
      </c>
    </row>
    <row r="105" spans="1:3" ht="45" customHeight="1">
      <c r="A105" s="23">
        <v>3100</v>
      </c>
      <c r="B105" s="8" t="s">
        <v>90</v>
      </c>
      <c r="C105" s="24" t="s">
        <v>790</v>
      </c>
    </row>
    <row r="106" spans="1:3" ht="45" customHeight="1">
      <c r="A106" s="5">
        <v>311</v>
      </c>
      <c r="B106" s="7" t="s">
        <v>91</v>
      </c>
      <c r="C106" s="17" t="s">
        <v>791</v>
      </c>
    </row>
    <row r="107" spans="1:3" ht="45" customHeight="1">
      <c r="A107" s="5">
        <v>312</v>
      </c>
      <c r="B107" s="7" t="s">
        <v>92</v>
      </c>
      <c r="C107" s="17" t="s">
        <v>792</v>
      </c>
    </row>
    <row r="108" spans="1:3" ht="45" customHeight="1">
      <c r="A108" s="5">
        <v>313</v>
      </c>
      <c r="B108" s="7" t="s">
        <v>93</v>
      </c>
      <c r="C108" s="17" t="s">
        <v>1380</v>
      </c>
    </row>
    <row r="109" spans="1:3" ht="45" customHeight="1">
      <c r="A109" s="5">
        <v>314</v>
      </c>
      <c r="B109" s="7" t="s">
        <v>94</v>
      </c>
      <c r="C109" s="17" t="s">
        <v>793</v>
      </c>
    </row>
    <row r="110" spans="1:3" ht="45" customHeight="1">
      <c r="A110" s="5">
        <v>315</v>
      </c>
      <c r="B110" s="7" t="s">
        <v>95</v>
      </c>
      <c r="C110" s="17" t="s">
        <v>794</v>
      </c>
    </row>
    <row r="111" spans="1:3" ht="90">
      <c r="A111" s="5">
        <v>316</v>
      </c>
      <c r="B111" s="7" t="s">
        <v>327</v>
      </c>
      <c r="C111" s="21" t="s">
        <v>795</v>
      </c>
    </row>
    <row r="112" spans="1:3" ht="75" customHeight="1">
      <c r="A112" s="5">
        <v>317</v>
      </c>
      <c r="B112" s="7" t="s">
        <v>96</v>
      </c>
      <c r="C112" s="21" t="s">
        <v>796</v>
      </c>
    </row>
    <row r="113" spans="1:3" ht="45" customHeight="1">
      <c r="A113" s="5">
        <v>318</v>
      </c>
      <c r="B113" s="7" t="s">
        <v>97</v>
      </c>
      <c r="C113" s="21" t="s">
        <v>797</v>
      </c>
    </row>
    <row r="114" spans="1:3" ht="75" customHeight="1">
      <c r="A114" s="5">
        <v>319</v>
      </c>
      <c r="B114" s="7" t="s">
        <v>98</v>
      </c>
      <c r="C114" s="21" t="s">
        <v>798</v>
      </c>
    </row>
    <row r="115" spans="1:3" ht="45" customHeight="1">
      <c r="A115" s="23">
        <v>3200</v>
      </c>
      <c r="B115" s="8" t="s">
        <v>99</v>
      </c>
      <c r="C115" s="20" t="s">
        <v>799</v>
      </c>
    </row>
    <row r="116" spans="1:3" ht="45" customHeight="1">
      <c r="A116" s="5">
        <v>321</v>
      </c>
      <c r="B116" s="7" t="s">
        <v>100</v>
      </c>
      <c r="C116" s="17" t="s">
        <v>800</v>
      </c>
    </row>
    <row r="117" spans="1:3" ht="45" customHeight="1">
      <c r="A117" s="5">
        <v>322</v>
      </c>
      <c r="B117" s="7" t="s">
        <v>101</v>
      </c>
      <c r="C117" s="17" t="s">
        <v>801</v>
      </c>
    </row>
    <row r="118" spans="1:3" ht="45" customHeight="1">
      <c r="A118" s="5">
        <v>323</v>
      </c>
      <c r="B118" s="7" t="s">
        <v>315</v>
      </c>
      <c r="C118" s="21" t="s">
        <v>1190</v>
      </c>
    </row>
    <row r="119" spans="1:3" ht="45" customHeight="1">
      <c r="A119" s="5">
        <v>324</v>
      </c>
      <c r="B119" s="7" t="s">
        <v>102</v>
      </c>
      <c r="C119" s="17" t="s">
        <v>802</v>
      </c>
    </row>
    <row r="120" spans="1:3" ht="45" customHeight="1">
      <c r="A120" s="5">
        <v>325</v>
      </c>
      <c r="B120" s="7" t="s">
        <v>103</v>
      </c>
      <c r="C120" s="17" t="s">
        <v>803</v>
      </c>
    </row>
    <row r="121" spans="1:3" ht="60">
      <c r="A121" s="5">
        <v>326</v>
      </c>
      <c r="B121" s="7" t="s">
        <v>104</v>
      </c>
      <c r="C121" s="21" t="s">
        <v>804</v>
      </c>
    </row>
    <row r="122" spans="1:3" ht="45" customHeight="1">
      <c r="A122" s="5">
        <v>327</v>
      </c>
      <c r="B122" s="7" t="s">
        <v>105</v>
      </c>
      <c r="C122" s="17" t="s">
        <v>805</v>
      </c>
    </row>
    <row r="123" spans="1:3" ht="45" customHeight="1">
      <c r="A123" s="5">
        <v>328</v>
      </c>
      <c r="B123" s="7" t="s">
        <v>106</v>
      </c>
      <c r="C123" s="17" t="s">
        <v>806</v>
      </c>
    </row>
    <row r="124" spans="1:3" ht="60" customHeight="1">
      <c r="A124" s="5">
        <v>329</v>
      </c>
      <c r="B124" s="7" t="s">
        <v>107</v>
      </c>
      <c r="C124" s="21" t="s">
        <v>1381</v>
      </c>
    </row>
    <row r="125" spans="1:3" ht="75">
      <c r="A125" s="23">
        <v>3300</v>
      </c>
      <c r="B125" s="8" t="s">
        <v>1283</v>
      </c>
      <c r="C125" s="24" t="s">
        <v>807</v>
      </c>
    </row>
    <row r="126" spans="1:3" ht="75">
      <c r="A126" s="5">
        <v>331</v>
      </c>
      <c r="B126" s="7" t="s">
        <v>123</v>
      </c>
      <c r="C126" s="21" t="s">
        <v>808</v>
      </c>
    </row>
    <row r="127" spans="1:3" ht="90">
      <c r="A127" s="5">
        <v>332</v>
      </c>
      <c r="B127" s="7" t="s">
        <v>108</v>
      </c>
      <c r="C127" s="21" t="s">
        <v>809</v>
      </c>
    </row>
    <row r="128" spans="1:3" ht="150">
      <c r="A128" s="5">
        <v>333</v>
      </c>
      <c r="B128" s="7" t="s">
        <v>109</v>
      </c>
      <c r="C128" s="21" t="s">
        <v>1382</v>
      </c>
    </row>
    <row r="129" spans="1:3" ht="75">
      <c r="A129" s="5">
        <v>334</v>
      </c>
      <c r="B129" s="7" t="s">
        <v>110</v>
      </c>
      <c r="C129" s="21" t="s">
        <v>810</v>
      </c>
    </row>
    <row r="130" spans="1:3" ht="45" customHeight="1">
      <c r="A130" s="5">
        <v>335</v>
      </c>
      <c r="B130" s="7" t="s">
        <v>111</v>
      </c>
      <c r="C130" s="21" t="s">
        <v>811</v>
      </c>
    </row>
    <row r="131" spans="1:3" ht="240" customHeight="1">
      <c r="A131" s="5">
        <v>336</v>
      </c>
      <c r="B131" s="7" t="s">
        <v>1191</v>
      </c>
      <c r="C131" s="21" t="s">
        <v>812</v>
      </c>
    </row>
    <row r="132" spans="1:3" ht="105">
      <c r="A132" s="5">
        <v>337</v>
      </c>
      <c r="B132" s="7" t="s">
        <v>112</v>
      </c>
      <c r="C132" s="21" t="s">
        <v>1192</v>
      </c>
    </row>
    <row r="133" spans="1:3" ht="45" customHeight="1">
      <c r="A133" s="5">
        <v>338</v>
      </c>
      <c r="B133" s="7" t="s">
        <v>113</v>
      </c>
      <c r="C133" s="17" t="s">
        <v>813</v>
      </c>
    </row>
    <row r="134" spans="1:3" ht="45" customHeight="1">
      <c r="A134" s="5">
        <v>339</v>
      </c>
      <c r="B134" s="7" t="s">
        <v>114</v>
      </c>
      <c r="C134" s="21" t="s">
        <v>814</v>
      </c>
    </row>
    <row r="135" spans="1:3" ht="45" customHeight="1">
      <c r="A135" s="23">
        <v>3400</v>
      </c>
      <c r="B135" s="8" t="s">
        <v>115</v>
      </c>
      <c r="C135" s="20" t="s">
        <v>815</v>
      </c>
    </row>
    <row r="136" spans="1:3" ht="75">
      <c r="A136" s="5">
        <v>341</v>
      </c>
      <c r="B136" s="7" t="s">
        <v>293</v>
      </c>
      <c r="C136" s="21" t="s">
        <v>816</v>
      </c>
    </row>
    <row r="137" spans="1:3" ht="45" customHeight="1">
      <c r="A137" s="5">
        <v>342</v>
      </c>
      <c r="B137" s="7" t="s">
        <v>116</v>
      </c>
      <c r="C137" s="17" t="s">
        <v>817</v>
      </c>
    </row>
    <row r="138" spans="1:3" ht="45" customHeight="1">
      <c r="A138" s="5">
        <v>343</v>
      </c>
      <c r="B138" s="7" t="s">
        <v>117</v>
      </c>
      <c r="C138" s="17" t="s">
        <v>818</v>
      </c>
    </row>
    <row r="139" spans="1:3" ht="105">
      <c r="A139" s="5">
        <v>344</v>
      </c>
      <c r="B139" s="7" t="s">
        <v>328</v>
      </c>
      <c r="C139" s="21" t="s">
        <v>819</v>
      </c>
    </row>
    <row r="140" spans="1:3" ht="75">
      <c r="A140" s="5">
        <v>345</v>
      </c>
      <c r="B140" s="7" t="s">
        <v>118</v>
      </c>
      <c r="C140" s="21" t="s">
        <v>820</v>
      </c>
    </row>
    <row r="141" spans="1:3" ht="45" customHeight="1">
      <c r="A141" s="5">
        <v>346</v>
      </c>
      <c r="B141" s="7" t="s">
        <v>119</v>
      </c>
      <c r="C141" s="17" t="s">
        <v>821</v>
      </c>
    </row>
    <row r="142" spans="1:3" ht="90">
      <c r="A142" s="5">
        <v>347</v>
      </c>
      <c r="B142" s="7" t="s">
        <v>120</v>
      </c>
      <c r="C142" s="21" t="s">
        <v>1193</v>
      </c>
    </row>
    <row r="143" spans="1:3" ht="45" customHeight="1">
      <c r="A143" s="5">
        <v>348</v>
      </c>
      <c r="B143" s="7" t="s">
        <v>121</v>
      </c>
      <c r="C143" s="21" t="s">
        <v>822</v>
      </c>
    </row>
    <row r="144" spans="1:3" ht="90">
      <c r="A144" s="5">
        <v>349</v>
      </c>
      <c r="B144" s="7" t="s">
        <v>122</v>
      </c>
      <c r="C144" s="21" t="s">
        <v>823</v>
      </c>
    </row>
    <row r="145" spans="1:3" ht="60">
      <c r="A145" s="23">
        <v>3500</v>
      </c>
      <c r="B145" s="8" t="s">
        <v>1284</v>
      </c>
      <c r="C145" s="24" t="s">
        <v>1194</v>
      </c>
    </row>
    <row r="146" spans="1:3" ht="45">
      <c r="A146" s="5">
        <v>351</v>
      </c>
      <c r="B146" s="7" t="s">
        <v>124</v>
      </c>
      <c r="C146" s="21" t="s">
        <v>824</v>
      </c>
    </row>
    <row r="147" spans="1:3" ht="45">
      <c r="A147" s="5">
        <v>352</v>
      </c>
      <c r="B147" s="7" t="s">
        <v>611</v>
      </c>
      <c r="C147" s="21" t="s">
        <v>825</v>
      </c>
    </row>
    <row r="148" spans="1:3" ht="60">
      <c r="A148" s="5">
        <v>353</v>
      </c>
      <c r="B148" s="7" t="s">
        <v>294</v>
      </c>
      <c r="C148" s="21" t="s">
        <v>826</v>
      </c>
    </row>
    <row r="149" spans="1:3" ht="45" customHeight="1">
      <c r="A149" s="5">
        <v>354</v>
      </c>
      <c r="B149" s="7" t="s">
        <v>125</v>
      </c>
      <c r="C149" s="17" t="s">
        <v>827</v>
      </c>
    </row>
    <row r="150" spans="1:3" ht="45" customHeight="1">
      <c r="A150" s="5">
        <v>355</v>
      </c>
      <c r="B150" s="7" t="s">
        <v>129</v>
      </c>
      <c r="C150" s="17" t="s">
        <v>828</v>
      </c>
    </row>
    <row r="151" spans="1:3" ht="45" customHeight="1">
      <c r="A151" s="5">
        <v>356</v>
      </c>
      <c r="B151" s="7" t="s">
        <v>126</v>
      </c>
      <c r="C151" s="17" t="s">
        <v>829</v>
      </c>
    </row>
    <row r="152" spans="1:3" ht="75">
      <c r="A152" s="5">
        <v>357</v>
      </c>
      <c r="B152" s="7" t="s">
        <v>1195</v>
      </c>
      <c r="C152" s="21" t="s">
        <v>1329</v>
      </c>
    </row>
    <row r="153" spans="1:3" ht="75">
      <c r="A153" s="5">
        <v>358</v>
      </c>
      <c r="B153" s="7" t="s">
        <v>127</v>
      </c>
      <c r="C153" s="21" t="s">
        <v>830</v>
      </c>
    </row>
    <row r="154" spans="1:3" ht="45" customHeight="1">
      <c r="A154" s="5">
        <v>359</v>
      </c>
      <c r="B154" s="7" t="s">
        <v>128</v>
      </c>
      <c r="C154" s="17" t="s">
        <v>831</v>
      </c>
    </row>
    <row r="155" spans="1:3" ht="60">
      <c r="A155" s="23">
        <v>3600</v>
      </c>
      <c r="B155" s="8" t="s">
        <v>130</v>
      </c>
      <c r="C155" s="24" t="s">
        <v>1811</v>
      </c>
    </row>
    <row r="156" spans="1:3" ht="105" customHeight="1">
      <c r="A156" s="5">
        <v>361</v>
      </c>
      <c r="B156" s="7" t="s">
        <v>612</v>
      </c>
      <c r="C156" s="21" t="s">
        <v>832</v>
      </c>
    </row>
    <row r="157" spans="1:3" ht="150" customHeight="1">
      <c r="A157" s="5">
        <v>362</v>
      </c>
      <c r="B157" s="7" t="s">
        <v>613</v>
      </c>
      <c r="C157" s="21" t="s">
        <v>1196</v>
      </c>
    </row>
    <row r="158" spans="1:3" ht="45" customHeight="1">
      <c r="A158" s="5">
        <v>363</v>
      </c>
      <c r="B158" s="7" t="s">
        <v>329</v>
      </c>
      <c r="C158" s="17" t="s">
        <v>833</v>
      </c>
    </row>
    <row r="159" spans="1:3" ht="45" customHeight="1">
      <c r="A159" s="5">
        <v>364</v>
      </c>
      <c r="B159" s="7" t="s">
        <v>131</v>
      </c>
      <c r="C159" s="17" t="s">
        <v>834</v>
      </c>
    </row>
    <row r="160" spans="1:3" ht="45">
      <c r="A160" s="5">
        <v>365</v>
      </c>
      <c r="B160" s="7" t="s">
        <v>330</v>
      </c>
      <c r="C160" s="21" t="s">
        <v>835</v>
      </c>
    </row>
    <row r="161" spans="1:3" ht="45" customHeight="1">
      <c r="A161" s="5">
        <v>366</v>
      </c>
      <c r="B161" s="7" t="s">
        <v>132</v>
      </c>
      <c r="C161" s="17" t="s">
        <v>836</v>
      </c>
    </row>
    <row r="162" spans="1:3" ht="45" customHeight="1">
      <c r="A162" s="5">
        <v>369</v>
      </c>
      <c r="B162" s="7" t="s">
        <v>133</v>
      </c>
      <c r="C162" s="21" t="s">
        <v>837</v>
      </c>
    </row>
    <row r="163" spans="1:3" ht="45" customHeight="1">
      <c r="A163" s="23">
        <v>3700</v>
      </c>
      <c r="B163" s="8" t="s">
        <v>1285</v>
      </c>
      <c r="C163" s="20" t="s">
        <v>838</v>
      </c>
    </row>
    <row r="164" spans="1:3" ht="45">
      <c r="A164" s="5">
        <v>371</v>
      </c>
      <c r="B164" s="7" t="s">
        <v>134</v>
      </c>
      <c r="C164" s="21" t="s">
        <v>839</v>
      </c>
    </row>
    <row r="165" spans="1:3" ht="60">
      <c r="A165" s="5">
        <v>372</v>
      </c>
      <c r="B165" s="7" t="s">
        <v>135</v>
      </c>
      <c r="C165" s="21" t="s">
        <v>840</v>
      </c>
    </row>
    <row r="166" spans="1:3" ht="45">
      <c r="A166" s="5">
        <v>373</v>
      </c>
      <c r="B166" s="7" t="s">
        <v>331</v>
      </c>
      <c r="C166" s="21" t="s">
        <v>1330</v>
      </c>
    </row>
    <row r="167" spans="1:3" ht="45" customHeight="1">
      <c r="A167" s="5">
        <v>374</v>
      </c>
      <c r="B167" s="7" t="s">
        <v>332</v>
      </c>
      <c r="C167" s="21" t="s">
        <v>841</v>
      </c>
    </row>
    <row r="168" spans="1:3" ht="60">
      <c r="A168" s="5">
        <v>375</v>
      </c>
      <c r="B168" s="7" t="s">
        <v>136</v>
      </c>
      <c r="C168" s="21" t="s">
        <v>842</v>
      </c>
    </row>
    <row r="169" spans="1:3" ht="60">
      <c r="A169" s="5">
        <v>376</v>
      </c>
      <c r="B169" s="7" t="s">
        <v>137</v>
      </c>
      <c r="C169" s="21" t="s">
        <v>843</v>
      </c>
    </row>
    <row r="170" spans="1:3" ht="60">
      <c r="A170" s="5">
        <v>377</v>
      </c>
      <c r="B170" s="7" t="s">
        <v>138</v>
      </c>
      <c r="C170" s="21" t="s">
        <v>1197</v>
      </c>
    </row>
    <row r="171" spans="1:3" ht="75">
      <c r="A171" s="5">
        <v>378</v>
      </c>
      <c r="B171" s="7" t="s">
        <v>295</v>
      </c>
      <c r="C171" s="21" t="s">
        <v>844</v>
      </c>
    </row>
    <row r="172" spans="1:3" ht="45" customHeight="1">
      <c r="A172" s="5">
        <v>379</v>
      </c>
      <c r="B172" s="7" t="s">
        <v>296</v>
      </c>
      <c r="C172" s="17" t="s">
        <v>845</v>
      </c>
    </row>
    <row r="173" spans="1:3" ht="45" customHeight="1">
      <c r="A173" s="23">
        <v>3800</v>
      </c>
      <c r="B173" s="8" t="s">
        <v>139</v>
      </c>
      <c r="C173" s="20" t="s">
        <v>846</v>
      </c>
    </row>
    <row r="174" spans="1:3" ht="105">
      <c r="A174" s="5">
        <v>381</v>
      </c>
      <c r="B174" s="7" t="s">
        <v>297</v>
      </c>
      <c r="C174" s="21" t="s">
        <v>847</v>
      </c>
    </row>
    <row r="175" spans="1:3" ht="75">
      <c r="A175" s="5">
        <v>382</v>
      </c>
      <c r="B175" s="7" t="s">
        <v>142</v>
      </c>
      <c r="C175" s="21" t="s">
        <v>848</v>
      </c>
    </row>
    <row r="176" spans="1:3" ht="105">
      <c r="A176" s="5">
        <v>383</v>
      </c>
      <c r="B176" s="7" t="s">
        <v>140</v>
      </c>
      <c r="C176" s="21" t="s">
        <v>849</v>
      </c>
    </row>
    <row r="177" spans="1:3" ht="90">
      <c r="A177" s="5">
        <v>384</v>
      </c>
      <c r="B177" s="7" t="s">
        <v>316</v>
      </c>
      <c r="C177" s="21" t="s">
        <v>850</v>
      </c>
    </row>
    <row r="178" spans="1:3" ht="45">
      <c r="A178" s="5">
        <v>385</v>
      </c>
      <c r="B178" s="7" t="s">
        <v>141</v>
      </c>
      <c r="C178" s="21" t="s">
        <v>851</v>
      </c>
    </row>
    <row r="179" spans="1:3" ht="45" customHeight="1">
      <c r="A179" s="23">
        <v>3900</v>
      </c>
      <c r="B179" s="8" t="s">
        <v>143</v>
      </c>
      <c r="C179" s="20" t="s">
        <v>852</v>
      </c>
    </row>
    <row r="180" spans="1:3" ht="135">
      <c r="A180" s="5">
        <v>391</v>
      </c>
      <c r="B180" s="7" t="s">
        <v>144</v>
      </c>
      <c r="C180" s="21" t="s">
        <v>1331</v>
      </c>
    </row>
    <row r="181" spans="1:3" ht="75">
      <c r="A181" s="5">
        <v>392</v>
      </c>
      <c r="B181" s="7" t="s">
        <v>145</v>
      </c>
      <c r="C181" s="21" t="s">
        <v>853</v>
      </c>
    </row>
    <row r="182" spans="1:3" ht="45" customHeight="1">
      <c r="A182" s="5">
        <v>393</v>
      </c>
      <c r="B182" s="7" t="s">
        <v>148</v>
      </c>
      <c r="C182" s="17" t="s">
        <v>854</v>
      </c>
    </row>
    <row r="183" spans="1:3" ht="45" customHeight="1">
      <c r="A183" s="5">
        <v>394</v>
      </c>
      <c r="B183" s="7" t="s">
        <v>1582</v>
      </c>
      <c r="C183" s="17" t="s">
        <v>855</v>
      </c>
    </row>
    <row r="184" spans="1:3" ht="75">
      <c r="A184" s="5">
        <v>395</v>
      </c>
      <c r="B184" s="7" t="s">
        <v>146</v>
      </c>
      <c r="C184" s="21" t="s">
        <v>856</v>
      </c>
    </row>
    <row r="185" spans="1:3" ht="120">
      <c r="A185" s="5">
        <v>396</v>
      </c>
      <c r="B185" s="7" t="s">
        <v>147</v>
      </c>
      <c r="C185" s="21" t="s">
        <v>857</v>
      </c>
    </row>
    <row r="186" spans="1:3" ht="30">
      <c r="A186" s="5">
        <v>397</v>
      </c>
      <c r="B186" s="7" t="s">
        <v>1583</v>
      </c>
      <c r="C186" s="21" t="s">
        <v>1804</v>
      </c>
    </row>
    <row r="187" spans="1:3" ht="30">
      <c r="A187" s="5">
        <v>398</v>
      </c>
      <c r="B187" s="7" t="s">
        <v>1808</v>
      </c>
      <c r="C187" s="21" t="s">
        <v>1809</v>
      </c>
    </row>
    <row r="188" spans="1:3" ht="90" customHeight="1">
      <c r="A188" s="5">
        <v>399</v>
      </c>
      <c r="B188" s="7" t="s">
        <v>149</v>
      </c>
      <c r="C188" s="21" t="s">
        <v>1198</v>
      </c>
    </row>
    <row r="189" spans="1:3" ht="45" customHeight="1">
      <c r="A189" s="23">
        <v>4000</v>
      </c>
      <c r="B189" s="8" t="s">
        <v>150</v>
      </c>
      <c r="C189" s="24" t="s">
        <v>859</v>
      </c>
    </row>
    <row r="190" spans="1:3" ht="45" customHeight="1">
      <c r="A190" s="23">
        <v>4100</v>
      </c>
      <c r="B190" s="8" t="s">
        <v>353</v>
      </c>
      <c r="C190" s="20" t="s">
        <v>860</v>
      </c>
    </row>
    <row r="191" spans="1:3" ht="45" customHeight="1">
      <c r="A191" s="5">
        <v>411</v>
      </c>
      <c r="B191" s="7" t="s">
        <v>151</v>
      </c>
      <c r="C191" s="17" t="s">
        <v>861</v>
      </c>
    </row>
    <row r="192" spans="1:3" ht="45" customHeight="1">
      <c r="A192" s="5">
        <v>412</v>
      </c>
      <c r="B192" s="7" t="s">
        <v>152</v>
      </c>
      <c r="C192" s="17" t="s">
        <v>862</v>
      </c>
    </row>
    <row r="193" spans="1:3" ht="45" customHeight="1">
      <c r="A193" s="5">
        <v>413</v>
      </c>
      <c r="B193" s="7" t="s">
        <v>153</v>
      </c>
      <c r="C193" s="17" t="s">
        <v>863</v>
      </c>
    </row>
    <row r="194" spans="1:3" ht="45" customHeight="1">
      <c r="A194" s="5">
        <v>414</v>
      </c>
      <c r="B194" s="7" t="s">
        <v>333</v>
      </c>
      <c r="C194" s="17" t="s">
        <v>864</v>
      </c>
    </row>
    <row r="195" spans="1:3" ht="105">
      <c r="A195" s="5">
        <v>415</v>
      </c>
      <c r="B195" s="7" t="s">
        <v>298</v>
      </c>
      <c r="C195" s="21" t="s">
        <v>865</v>
      </c>
    </row>
    <row r="196" spans="1:3" ht="60">
      <c r="A196" s="5">
        <v>416</v>
      </c>
      <c r="B196" s="7" t="s">
        <v>154</v>
      </c>
      <c r="C196" s="21" t="s">
        <v>866</v>
      </c>
    </row>
    <row r="197" spans="1:3" ht="60">
      <c r="A197" s="5">
        <v>417</v>
      </c>
      <c r="B197" s="7" t="s">
        <v>155</v>
      </c>
      <c r="C197" s="21" t="s">
        <v>867</v>
      </c>
    </row>
    <row r="198" spans="1:3" ht="60">
      <c r="A198" s="5">
        <v>418</v>
      </c>
      <c r="B198" s="7" t="s">
        <v>156</v>
      </c>
      <c r="C198" s="21" t="s">
        <v>868</v>
      </c>
    </row>
    <row r="199" spans="1:3" ht="45" customHeight="1">
      <c r="A199" s="5">
        <v>419</v>
      </c>
      <c r="B199" s="7" t="s">
        <v>620</v>
      </c>
      <c r="C199" s="21" t="s">
        <v>869</v>
      </c>
    </row>
    <row r="200" spans="1:3" ht="45" customHeight="1">
      <c r="A200" s="23">
        <v>4200</v>
      </c>
      <c r="B200" s="8" t="s">
        <v>614</v>
      </c>
      <c r="C200" s="20" t="s">
        <v>870</v>
      </c>
    </row>
    <row r="201" spans="1:3" ht="105">
      <c r="A201" s="5">
        <v>421</v>
      </c>
      <c r="B201" s="7" t="s">
        <v>615</v>
      </c>
      <c r="C201" s="21" t="s">
        <v>871</v>
      </c>
    </row>
    <row r="202" spans="1:3" ht="60">
      <c r="A202" s="5">
        <v>422</v>
      </c>
      <c r="B202" s="7" t="s">
        <v>334</v>
      </c>
      <c r="C202" s="21" t="s">
        <v>872</v>
      </c>
    </row>
    <row r="203" spans="1:3" ht="75">
      <c r="A203" s="5">
        <v>423</v>
      </c>
      <c r="B203" s="7" t="s">
        <v>616</v>
      </c>
      <c r="C203" s="21" t="s">
        <v>873</v>
      </c>
    </row>
    <row r="204" spans="1:3" ht="45" customHeight="1">
      <c r="A204" s="5">
        <v>424</v>
      </c>
      <c r="B204" s="7" t="s">
        <v>617</v>
      </c>
      <c r="C204" s="21" t="s">
        <v>1199</v>
      </c>
    </row>
    <row r="205" spans="1:3" ht="45" customHeight="1">
      <c r="A205" s="5">
        <v>425</v>
      </c>
      <c r="B205" s="7" t="s">
        <v>335</v>
      </c>
      <c r="C205" s="17" t="s">
        <v>874</v>
      </c>
    </row>
    <row r="206" spans="1:3" ht="75">
      <c r="A206" s="23">
        <v>4300</v>
      </c>
      <c r="B206" s="8" t="s">
        <v>157</v>
      </c>
      <c r="C206" s="24" t="s">
        <v>875</v>
      </c>
    </row>
    <row r="207" spans="1:3" ht="45" customHeight="1">
      <c r="A207" s="5">
        <v>431</v>
      </c>
      <c r="B207" s="7" t="s">
        <v>158</v>
      </c>
      <c r="C207" s="17" t="s">
        <v>876</v>
      </c>
    </row>
    <row r="208" spans="1:3" ht="45" customHeight="1">
      <c r="A208" s="5">
        <v>432</v>
      </c>
      <c r="B208" s="7" t="s">
        <v>159</v>
      </c>
      <c r="C208" s="17" t="s">
        <v>877</v>
      </c>
    </row>
    <row r="209" spans="1:3" ht="45" customHeight="1">
      <c r="A209" s="5">
        <v>433</v>
      </c>
      <c r="B209" s="7" t="s">
        <v>160</v>
      </c>
      <c r="C209" s="17" t="s">
        <v>878</v>
      </c>
    </row>
    <row r="210" spans="1:3" ht="45" customHeight="1">
      <c r="A210" s="5">
        <v>434</v>
      </c>
      <c r="B210" s="7" t="s">
        <v>619</v>
      </c>
      <c r="C210" s="17" t="s">
        <v>879</v>
      </c>
    </row>
    <row r="211" spans="1:3" ht="45" customHeight="1">
      <c r="A211" s="5">
        <v>435</v>
      </c>
      <c r="B211" s="7" t="s">
        <v>618</v>
      </c>
      <c r="C211" s="21" t="s">
        <v>880</v>
      </c>
    </row>
    <row r="212" spans="1:3" ht="45" customHeight="1">
      <c r="A212" s="5">
        <v>436</v>
      </c>
      <c r="B212" s="7" t="s">
        <v>161</v>
      </c>
      <c r="C212" s="17" t="s">
        <v>881</v>
      </c>
    </row>
    <row r="213" spans="1:3" ht="45" customHeight="1">
      <c r="A213" s="5">
        <v>437</v>
      </c>
      <c r="B213" s="7" t="s">
        <v>162</v>
      </c>
      <c r="C213" s="17" t="s">
        <v>882</v>
      </c>
    </row>
    <row r="214" spans="1:3" ht="45" customHeight="1">
      <c r="A214" s="5">
        <v>438</v>
      </c>
      <c r="B214" s="7" t="s">
        <v>1572</v>
      </c>
      <c r="C214" s="17" t="s">
        <v>1805</v>
      </c>
    </row>
    <row r="215" spans="1:3" ht="45" customHeight="1">
      <c r="A215" s="5">
        <v>439</v>
      </c>
      <c r="B215" s="7" t="s">
        <v>1143</v>
      </c>
      <c r="C215" s="17" t="s">
        <v>1806</v>
      </c>
    </row>
    <row r="216" spans="1:3" ht="45" customHeight="1">
      <c r="A216" s="23">
        <v>4400</v>
      </c>
      <c r="B216" s="8" t="s">
        <v>163</v>
      </c>
      <c r="C216" s="20" t="s">
        <v>883</v>
      </c>
    </row>
    <row r="217" spans="1:3" ht="45" customHeight="1">
      <c r="A217" s="5">
        <v>441</v>
      </c>
      <c r="B217" s="7" t="s">
        <v>164</v>
      </c>
      <c r="C217" s="17" t="s">
        <v>884</v>
      </c>
    </row>
    <row r="218" spans="1:3" ht="45" customHeight="1">
      <c r="A218" s="5">
        <v>442</v>
      </c>
      <c r="B218" s="7" t="s">
        <v>165</v>
      </c>
      <c r="C218" s="17" t="s">
        <v>885</v>
      </c>
    </row>
    <row r="219" spans="1:3" ht="45" customHeight="1">
      <c r="A219" s="5">
        <v>443</v>
      </c>
      <c r="B219" s="7" t="s">
        <v>299</v>
      </c>
      <c r="C219" s="17" t="s">
        <v>886</v>
      </c>
    </row>
    <row r="220" spans="1:3" ht="45" customHeight="1">
      <c r="A220" s="5">
        <v>444</v>
      </c>
      <c r="B220" s="7" t="s">
        <v>336</v>
      </c>
      <c r="C220" s="17" t="s">
        <v>887</v>
      </c>
    </row>
    <row r="221" spans="1:3" ht="45" customHeight="1">
      <c r="A221" s="5">
        <v>445</v>
      </c>
      <c r="B221" s="7" t="s">
        <v>621</v>
      </c>
      <c r="C221" s="17" t="s">
        <v>888</v>
      </c>
    </row>
    <row r="222" spans="1:3" ht="45" customHeight="1">
      <c r="A222" s="5">
        <v>446</v>
      </c>
      <c r="B222" s="7" t="s">
        <v>300</v>
      </c>
      <c r="C222" s="17" t="s">
        <v>889</v>
      </c>
    </row>
    <row r="223" spans="1:3" ht="45" customHeight="1">
      <c r="A223" s="5">
        <v>447</v>
      </c>
      <c r="B223" s="7" t="s">
        <v>1200</v>
      </c>
      <c r="C223" s="17" t="s">
        <v>890</v>
      </c>
    </row>
    <row r="224" spans="1:3" ht="45" customHeight="1">
      <c r="A224" s="5">
        <v>448</v>
      </c>
      <c r="B224" s="7" t="s">
        <v>166</v>
      </c>
      <c r="C224" s="17" t="s">
        <v>891</v>
      </c>
    </row>
    <row r="225" spans="1:3" ht="45" customHeight="1">
      <c r="A225" s="23">
        <v>4500</v>
      </c>
      <c r="B225" s="8" t="s">
        <v>167</v>
      </c>
      <c r="C225" s="24" t="s">
        <v>892</v>
      </c>
    </row>
    <row r="226" spans="1:3" ht="45" customHeight="1">
      <c r="A226" s="5">
        <v>451</v>
      </c>
      <c r="B226" s="7" t="s">
        <v>168</v>
      </c>
      <c r="C226" s="21" t="s">
        <v>893</v>
      </c>
    </row>
    <row r="227" spans="1:3" ht="45" customHeight="1">
      <c r="A227" s="5">
        <v>452</v>
      </c>
      <c r="B227" s="7" t="s">
        <v>169</v>
      </c>
      <c r="C227" s="21" t="s">
        <v>894</v>
      </c>
    </row>
    <row r="228" spans="1:3" ht="45" customHeight="1">
      <c r="A228" s="5">
        <v>459</v>
      </c>
      <c r="B228" s="7" t="s">
        <v>1573</v>
      </c>
      <c r="C228" s="21" t="s">
        <v>1807</v>
      </c>
    </row>
    <row r="229" spans="1:3" ht="45" customHeight="1">
      <c r="A229" s="23">
        <v>4600</v>
      </c>
      <c r="B229" s="8" t="s">
        <v>1459</v>
      </c>
      <c r="C229" s="20" t="s">
        <v>895</v>
      </c>
    </row>
    <row r="230" spans="1:3" ht="45" customHeight="1">
      <c r="A230" s="5">
        <v>461</v>
      </c>
      <c r="B230" s="7" t="s">
        <v>170</v>
      </c>
      <c r="C230" s="17" t="s">
        <v>896</v>
      </c>
    </row>
    <row r="231" spans="1:3" ht="45" customHeight="1">
      <c r="A231" s="5">
        <v>462</v>
      </c>
      <c r="B231" s="7" t="s">
        <v>171</v>
      </c>
      <c r="C231" s="17" t="s">
        <v>1201</v>
      </c>
    </row>
    <row r="232" spans="1:3" ht="45" customHeight="1">
      <c r="A232" s="5">
        <v>463</v>
      </c>
      <c r="B232" s="7" t="s">
        <v>337</v>
      </c>
      <c r="C232" s="17" t="s">
        <v>897</v>
      </c>
    </row>
    <row r="233" spans="1:3" ht="60">
      <c r="A233" s="5">
        <v>464</v>
      </c>
      <c r="B233" s="7" t="s">
        <v>622</v>
      </c>
      <c r="C233" s="21" t="s">
        <v>898</v>
      </c>
    </row>
    <row r="234" spans="1:3" ht="45" customHeight="1">
      <c r="A234" s="5">
        <v>465</v>
      </c>
      <c r="B234" s="7" t="s">
        <v>623</v>
      </c>
      <c r="C234" s="17" t="s">
        <v>899</v>
      </c>
    </row>
    <row r="235" spans="1:3" ht="45" customHeight="1">
      <c r="A235" s="5">
        <v>466</v>
      </c>
      <c r="B235" s="7" t="s">
        <v>172</v>
      </c>
      <c r="C235" s="21" t="s">
        <v>900</v>
      </c>
    </row>
    <row r="236" spans="1:3" ht="45" customHeight="1">
      <c r="A236" s="23">
        <v>4700</v>
      </c>
      <c r="B236" s="8" t="s">
        <v>1574</v>
      </c>
      <c r="C236" s="24" t="s">
        <v>1796</v>
      </c>
    </row>
    <row r="237" spans="1:3" ht="45" customHeight="1">
      <c r="A237" s="5">
        <v>471</v>
      </c>
      <c r="B237" s="7" t="s">
        <v>1575</v>
      </c>
      <c r="C237" s="21" t="s">
        <v>1797</v>
      </c>
    </row>
    <row r="238" spans="1:3" ht="45" customHeight="1">
      <c r="A238" s="23">
        <v>4800</v>
      </c>
      <c r="B238" s="8" t="s">
        <v>1576</v>
      </c>
      <c r="C238" s="24" t="s">
        <v>1798</v>
      </c>
    </row>
    <row r="239" spans="1:3" ht="60">
      <c r="A239" s="5">
        <v>481</v>
      </c>
      <c r="B239" s="7" t="s">
        <v>1577</v>
      </c>
      <c r="C239" s="21" t="s">
        <v>1799</v>
      </c>
    </row>
    <row r="240" spans="1:3" ht="45" customHeight="1">
      <c r="A240" s="5">
        <v>482</v>
      </c>
      <c r="B240" s="7" t="s">
        <v>1585</v>
      </c>
      <c r="C240" s="21" t="s">
        <v>1800</v>
      </c>
    </row>
    <row r="241" spans="1:3" ht="60">
      <c r="A241" s="5">
        <v>483</v>
      </c>
      <c r="B241" s="7" t="s">
        <v>1586</v>
      </c>
      <c r="C241" s="21" t="s">
        <v>1801</v>
      </c>
    </row>
    <row r="242" spans="1:3" ht="60">
      <c r="A242" s="5">
        <v>484</v>
      </c>
      <c r="B242" s="7" t="s">
        <v>1587</v>
      </c>
      <c r="C242" s="21" t="s">
        <v>1802</v>
      </c>
    </row>
    <row r="243" spans="1:3" ht="60">
      <c r="A243" s="5">
        <v>485</v>
      </c>
      <c r="B243" s="7" t="s">
        <v>1578</v>
      </c>
      <c r="C243" s="21" t="s">
        <v>1803</v>
      </c>
    </row>
    <row r="244" spans="1:3" ht="45" customHeight="1">
      <c r="A244" s="23">
        <v>4900</v>
      </c>
      <c r="B244" s="8" t="s">
        <v>173</v>
      </c>
      <c r="C244" s="20" t="s">
        <v>901</v>
      </c>
    </row>
    <row r="245" spans="1:3" ht="45" customHeight="1">
      <c r="A245" s="5">
        <v>491</v>
      </c>
      <c r="B245" s="7" t="s">
        <v>174</v>
      </c>
      <c r="C245" s="17" t="s">
        <v>902</v>
      </c>
    </row>
    <row r="246" spans="1:3" ht="45" customHeight="1">
      <c r="A246" s="5">
        <v>492</v>
      </c>
      <c r="B246" s="7" t="s">
        <v>175</v>
      </c>
      <c r="C246" s="17" t="s">
        <v>903</v>
      </c>
    </row>
    <row r="247" spans="1:3" ht="45" customHeight="1">
      <c r="A247" s="5">
        <v>493</v>
      </c>
      <c r="B247" s="7" t="s">
        <v>185</v>
      </c>
      <c r="C247" s="17" t="s">
        <v>904</v>
      </c>
    </row>
    <row r="248" spans="1:3" ht="45" customHeight="1">
      <c r="A248" s="23">
        <v>5000</v>
      </c>
      <c r="B248" s="8" t="s">
        <v>186</v>
      </c>
      <c r="C248" s="24" t="s">
        <v>961</v>
      </c>
    </row>
    <row r="249" spans="1:3" ht="60">
      <c r="A249" s="23">
        <v>5100</v>
      </c>
      <c r="B249" s="8" t="s">
        <v>1368</v>
      </c>
      <c r="C249" s="24" t="s">
        <v>962</v>
      </c>
    </row>
    <row r="250" spans="1:3" ht="45" customHeight="1">
      <c r="A250" s="5">
        <v>511</v>
      </c>
      <c r="B250" s="7" t="s">
        <v>176</v>
      </c>
      <c r="C250" s="21" t="s">
        <v>963</v>
      </c>
    </row>
    <row r="251" spans="1:3" ht="45" customHeight="1">
      <c r="A251" s="5">
        <v>512</v>
      </c>
      <c r="B251" s="7" t="s">
        <v>177</v>
      </c>
      <c r="C251" s="17" t="s">
        <v>964</v>
      </c>
    </row>
    <row r="252" spans="1:3" ht="45" customHeight="1">
      <c r="A252" s="5">
        <v>513</v>
      </c>
      <c r="B252" s="7" t="s">
        <v>338</v>
      </c>
      <c r="C252" s="17" t="s">
        <v>965</v>
      </c>
    </row>
    <row r="253" spans="1:3" ht="60">
      <c r="A253" s="5">
        <v>514</v>
      </c>
      <c r="B253" s="7" t="s">
        <v>1202</v>
      </c>
      <c r="C253" s="21" t="s">
        <v>966</v>
      </c>
    </row>
    <row r="254" spans="1:3" ht="90">
      <c r="A254" s="5">
        <v>515</v>
      </c>
      <c r="B254" s="7" t="s">
        <v>178</v>
      </c>
      <c r="C254" s="21" t="s">
        <v>967</v>
      </c>
    </row>
    <row r="255" spans="1:3" ht="90" customHeight="1">
      <c r="A255" s="5">
        <v>519</v>
      </c>
      <c r="B255" s="7" t="s">
        <v>179</v>
      </c>
      <c r="C255" s="21" t="s">
        <v>1203</v>
      </c>
    </row>
    <row r="256" spans="1:3" ht="45" customHeight="1">
      <c r="A256" s="23">
        <v>5200</v>
      </c>
      <c r="B256" s="8" t="s">
        <v>180</v>
      </c>
      <c r="C256" s="24" t="s">
        <v>968</v>
      </c>
    </row>
    <row r="257" spans="1:3" ht="45" customHeight="1">
      <c r="A257" s="5">
        <v>521</v>
      </c>
      <c r="B257" s="7" t="s">
        <v>339</v>
      </c>
      <c r="C257" s="17" t="s">
        <v>969</v>
      </c>
    </row>
    <row r="258" spans="1:3" ht="45" customHeight="1">
      <c r="A258" s="5">
        <v>522</v>
      </c>
      <c r="B258" s="7" t="s">
        <v>181</v>
      </c>
      <c r="C258" s="17" t="s">
        <v>970</v>
      </c>
    </row>
    <row r="259" spans="1:3" ht="45" customHeight="1">
      <c r="A259" s="5">
        <v>523</v>
      </c>
      <c r="B259" s="7" t="s">
        <v>1204</v>
      </c>
      <c r="C259" s="17" t="s">
        <v>971</v>
      </c>
    </row>
    <row r="260" spans="1:3" ht="45" customHeight="1">
      <c r="A260" s="5">
        <v>529</v>
      </c>
      <c r="B260" s="7" t="s">
        <v>182</v>
      </c>
      <c r="C260" s="21" t="s">
        <v>972</v>
      </c>
    </row>
    <row r="261" spans="1:3" ht="45" customHeight="1">
      <c r="A261" s="23">
        <v>5300</v>
      </c>
      <c r="B261" s="8" t="s">
        <v>317</v>
      </c>
      <c r="C261" s="24" t="s">
        <v>973</v>
      </c>
    </row>
    <row r="262" spans="1:3" ht="90">
      <c r="A262" s="5">
        <v>531</v>
      </c>
      <c r="B262" s="7" t="s">
        <v>183</v>
      </c>
      <c r="C262" s="21" t="s">
        <v>1205</v>
      </c>
    </row>
    <row r="263" spans="1:3" ht="60">
      <c r="A263" s="5">
        <v>532</v>
      </c>
      <c r="B263" s="7" t="s">
        <v>184</v>
      </c>
      <c r="C263" s="21" t="s">
        <v>974</v>
      </c>
    </row>
    <row r="264" spans="1:3" ht="45" customHeight="1">
      <c r="A264" s="23">
        <v>5400</v>
      </c>
      <c r="B264" s="8" t="s">
        <v>1353</v>
      </c>
      <c r="C264" s="20" t="s">
        <v>975</v>
      </c>
    </row>
    <row r="265" spans="1:3" ht="45" customHeight="1">
      <c r="A265" s="5">
        <v>541</v>
      </c>
      <c r="B265" s="7" t="s">
        <v>1580</v>
      </c>
      <c r="C265" s="17" t="s">
        <v>976</v>
      </c>
    </row>
    <row r="266" spans="1:3" ht="60" customHeight="1">
      <c r="A266" s="5">
        <v>542</v>
      </c>
      <c r="B266" s="7" t="s">
        <v>301</v>
      </c>
      <c r="C266" s="21" t="s">
        <v>977</v>
      </c>
    </row>
    <row r="267" spans="1:3" ht="45" customHeight="1">
      <c r="A267" s="5">
        <v>543</v>
      </c>
      <c r="B267" s="7" t="s">
        <v>187</v>
      </c>
      <c r="C267" s="17" t="s">
        <v>978</v>
      </c>
    </row>
    <row r="268" spans="1:3" ht="45" customHeight="1">
      <c r="A268" s="5">
        <v>544</v>
      </c>
      <c r="B268" s="7" t="s">
        <v>188</v>
      </c>
      <c r="C268" s="21" t="s">
        <v>979</v>
      </c>
    </row>
    <row r="269" spans="1:3" ht="90">
      <c r="A269" s="5">
        <v>545</v>
      </c>
      <c r="B269" s="7" t="s">
        <v>189</v>
      </c>
      <c r="C269" s="21" t="s">
        <v>980</v>
      </c>
    </row>
    <row r="270" spans="1:3" ht="45" customHeight="1">
      <c r="A270" s="5">
        <v>549</v>
      </c>
      <c r="B270" s="7" t="s">
        <v>190</v>
      </c>
      <c r="C270" s="17" t="s">
        <v>981</v>
      </c>
    </row>
    <row r="271" spans="1:3" ht="45" customHeight="1">
      <c r="A271" s="23">
        <v>5500</v>
      </c>
      <c r="B271" s="8" t="s">
        <v>191</v>
      </c>
      <c r="C271" s="20" t="s">
        <v>982</v>
      </c>
    </row>
    <row r="272" spans="1:3" ht="90">
      <c r="A272" s="5">
        <v>551</v>
      </c>
      <c r="B272" s="7" t="s">
        <v>192</v>
      </c>
      <c r="C272" s="21" t="s">
        <v>983</v>
      </c>
    </row>
    <row r="273" spans="1:3" ht="75">
      <c r="A273" s="23">
        <v>5600</v>
      </c>
      <c r="B273" s="8" t="s">
        <v>302</v>
      </c>
      <c r="C273" s="24" t="s">
        <v>984</v>
      </c>
    </row>
    <row r="274" spans="1:3" ht="90">
      <c r="A274" s="5">
        <v>561</v>
      </c>
      <c r="B274" s="7" t="s">
        <v>193</v>
      </c>
      <c r="C274" s="21" t="s">
        <v>985</v>
      </c>
    </row>
    <row r="275" spans="1:3" ht="60">
      <c r="A275" s="5">
        <v>562</v>
      </c>
      <c r="B275" s="7" t="s">
        <v>194</v>
      </c>
      <c r="C275" s="21" t="s">
        <v>986</v>
      </c>
    </row>
    <row r="276" spans="1:3" ht="60">
      <c r="A276" s="5">
        <v>563</v>
      </c>
      <c r="B276" s="7" t="s">
        <v>195</v>
      </c>
      <c r="C276" s="21" t="s">
        <v>987</v>
      </c>
    </row>
    <row r="277" spans="1:3" ht="75">
      <c r="A277" s="5">
        <v>564</v>
      </c>
      <c r="B277" s="7" t="s">
        <v>196</v>
      </c>
      <c r="C277" s="21" t="s">
        <v>988</v>
      </c>
    </row>
    <row r="278" spans="1:3" ht="60">
      <c r="A278" s="5">
        <v>565</v>
      </c>
      <c r="B278" s="7" t="s">
        <v>197</v>
      </c>
      <c r="C278" s="21" t="s">
        <v>989</v>
      </c>
    </row>
    <row r="279" spans="1:3" ht="60" customHeight="1">
      <c r="A279" s="5">
        <v>566</v>
      </c>
      <c r="B279" s="7" t="s">
        <v>318</v>
      </c>
      <c r="C279" s="21" t="s">
        <v>990</v>
      </c>
    </row>
    <row r="280" spans="1:3" ht="60">
      <c r="A280" s="5">
        <v>567</v>
      </c>
      <c r="B280" s="7" t="s">
        <v>198</v>
      </c>
      <c r="C280" s="21" t="s">
        <v>991</v>
      </c>
    </row>
    <row r="281" spans="1:3" ht="60">
      <c r="A281" s="5">
        <v>569</v>
      </c>
      <c r="B281" s="7" t="s">
        <v>199</v>
      </c>
      <c r="C281" s="21" t="s">
        <v>992</v>
      </c>
    </row>
    <row r="282" spans="1:3" ht="45" customHeight="1">
      <c r="A282" s="23">
        <v>5700</v>
      </c>
      <c r="B282" s="8" t="s">
        <v>319</v>
      </c>
      <c r="C282" s="20" t="s">
        <v>993</v>
      </c>
    </row>
    <row r="283" spans="1:3" ht="45" customHeight="1">
      <c r="A283" s="5">
        <v>571</v>
      </c>
      <c r="B283" s="7" t="s">
        <v>200</v>
      </c>
      <c r="C283" s="17" t="s">
        <v>994</v>
      </c>
    </row>
    <row r="284" spans="1:3" ht="45" customHeight="1">
      <c r="A284" s="5">
        <v>572</v>
      </c>
      <c r="B284" s="7" t="s">
        <v>201</v>
      </c>
      <c r="C284" s="17" t="s">
        <v>1354</v>
      </c>
    </row>
    <row r="285" spans="1:3" ht="60">
      <c r="A285" s="5">
        <v>573</v>
      </c>
      <c r="B285" s="7" t="s">
        <v>202</v>
      </c>
      <c r="C285" s="21" t="s">
        <v>995</v>
      </c>
    </row>
    <row r="286" spans="1:3" ht="45" customHeight="1">
      <c r="A286" s="5">
        <v>574</v>
      </c>
      <c r="B286" s="7" t="s">
        <v>303</v>
      </c>
      <c r="C286" s="17" t="s">
        <v>996</v>
      </c>
    </row>
    <row r="287" spans="1:3" ht="45" customHeight="1">
      <c r="A287" s="5">
        <v>575</v>
      </c>
      <c r="B287" s="7" t="s">
        <v>203</v>
      </c>
      <c r="C287" s="17" t="s">
        <v>997</v>
      </c>
    </row>
    <row r="288" spans="1:3" ht="45" customHeight="1">
      <c r="A288" s="5">
        <v>576</v>
      </c>
      <c r="B288" s="7" t="s">
        <v>204</v>
      </c>
      <c r="C288" s="17" t="s">
        <v>998</v>
      </c>
    </row>
    <row r="289" spans="1:3" ht="45" customHeight="1">
      <c r="A289" s="5">
        <v>577</v>
      </c>
      <c r="B289" s="7" t="s">
        <v>320</v>
      </c>
      <c r="C289" s="21" t="s">
        <v>999</v>
      </c>
    </row>
    <row r="290" spans="1:3" ht="45" customHeight="1">
      <c r="A290" s="5">
        <v>578</v>
      </c>
      <c r="B290" s="7" t="s">
        <v>304</v>
      </c>
      <c r="C290" s="17" t="s">
        <v>1000</v>
      </c>
    </row>
    <row r="291" spans="1:3" ht="45" customHeight="1">
      <c r="A291" s="5">
        <v>579</v>
      </c>
      <c r="B291" s="7" t="s">
        <v>205</v>
      </c>
      <c r="C291" s="17" t="s">
        <v>1001</v>
      </c>
    </row>
    <row r="292" spans="1:3" ht="45" customHeight="1">
      <c r="A292" s="23">
        <v>5800</v>
      </c>
      <c r="B292" s="8" t="s">
        <v>206</v>
      </c>
      <c r="C292" s="24" t="s">
        <v>1002</v>
      </c>
    </row>
    <row r="293" spans="1:3" ht="45" customHeight="1">
      <c r="A293" s="5">
        <v>581</v>
      </c>
      <c r="B293" s="7" t="s">
        <v>207</v>
      </c>
      <c r="C293" s="17" t="s">
        <v>1003</v>
      </c>
    </row>
    <row r="294" spans="1:3" ht="45" customHeight="1">
      <c r="A294" s="5">
        <v>582</v>
      </c>
      <c r="B294" s="7" t="s">
        <v>208</v>
      </c>
      <c r="C294" s="17" t="s">
        <v>1004</v>
      </c>
    </row>
    <row r="295" spans="1:3" ht="45" customHeight="1">
      <c r="A295" s="5">
        <v>583</v>
      </c>
      <c r="B295" s="7" t="s">
        <v>209</v>
      </c>
      <c r="C295" s="21" t="s">
        <v>1005</v>
      </c>
    </row>
    <row r="296" spans="1:3" ht="45" customHeight="1">
      <c r="A296" s="5">
        <v>589</v>
      </c>
      <c r="B296" s="7" t="s">
        <v>210</v>
      </c>
      <c r="C296" s="17" t="s">
        <v>1006</v>
      </c>
    </row>
    <row r="297" spans="1:3" ht="45" customHeight="1">
      <c r="A297" s="23">
        <v>5900</v>
      </c>
      <c r="B297" s="8" t="s">
        <v>211</v>
      </c>
      <c r="C297" s="20" t="s">
        <v>1007</v>
      </c>
    </row>
    <row r="298" spans="1:3" ht="45" customHeight="1">
      <c r="A298" s="5">
        <v>591</v>
      </c>
      <c r="B298" s="7" t="s">
        <v>321</v>
      </c>
      <c r="C298" s="21" t="s">
        <v>1008</v>
      </c>
    </row>
    <row r="299" spans="1:3" ht="60">
      <c r="A299" s="5">
        <v>592</v>
      </c>
      <c r="B299" s="7" t="s">
        <v>218</v>
      </c>
      <c r="C299" s="21" t="s">
        <v>1009</v>
      </c>
    </row>
    <row r="300" spans="1:3" ht="45" customHeight="1">
      <c r="A300" s="5">
        <v>593</v>
      </c>
      <c r="B300" s="7" t="s">
        <v>212</v>
      </c>
      <c r="C300" s="21" t="s">
        <v>1010</v>
      </c>
    </row>
    <row r="301" spans="1:3" ht="45" customHeight="1">
      <c r="A301" s="5">
        <v>594</v>
      </c>
      <c r="B301" s="7" t="s">
        <v>213</v>
      </c>
      <c r="C301" s="17" t="s">
        <v>1011</v>
      </c>
    </row>
    <row r="302" spans="1:3" ht="45" customHeight="1">
      <c r="A302" s="5">
        <v>595</v>
      </c>
      <c r="B302" s="7" t="s">
        <v>214</v>
      </c>
      <c r="C302" s="17" t="s">
        <v>1012</v>
      </c>
    </row>
    <row r="303" spans="1:3" ht="60">
      <c r="A303" s="5">
        <v>596</v>
      </c>
      <c r="B303" s="7" t="s">
        <v>215</v>
      </c>
      <c r="C303" s="21" t="s">
        <v>1013</v>
      </c>
    </row>
    <row r="304" spans="1:3" ht="45" customHeight="1">
      <c r="A304" s="5">
        <v>597</v>
      </c>
      <c r="B304" s="7" t="s">
        <v>322</v>
      </c>
      <c r="C304" s="17" t="s">
        <v>1014</v>
      </c>
    </row>
    <row r="305" spans="1:3" ht="45" customHeight="1">
      <c r="A305" s="5">
        <v>598</v>
      </c>
      <c r="B305" s="7" t="s">
        <v>216</v>
      </c>
      <c r="C305" s="17" t="s">
        <v>1015</v>
      </c>
    </row>
    <row r="306" spans="1:3" ht="45" customHeight="1">
      <c r="A306" s="5">
        <v>599</v>
      </c>
      <c r="B306" s="7" t="s">
        <v>217</v>
      </c>
      <c r="C306" s="17" t="s">
        <v>1016</v>
      </c>
    </row>
    <row r="307" spans="1:3" ht="45" customHeight="1">
      <c r="A307" s="23">
        <v>6000</v>
      </c>
      <c r="B307" s="8" t="s">
        <v>1286</v>
      </c>
      <c r="C307" s="20" t="s">
        <v>1017</v>
      </c>
    </row>
    <row r="308" spans="1:3" ht="45" customHeight="1">
      <c r="A308" s="23">
        <v>6100</v>
      </c>
      <c r="B308" s="8" t="s">
        <v>323</v>
      </c>
      <c r="C308" s="24" t="s">
        <v>1018</v>
      </c>
    </row>
    <row r="309" spans="1:3" ht="45" customHeight="1">
      <c r="A309" s="5">
        <v>611</v>
      </c>
      <c r="B309" s="7" t="s">
        <v>219</v>
      </c>
      <c r="C309" s="21" t="s">
        <v>1019</v>
      </c>
    </row>
    <row r="310" spans="1:3" ht="60">
      <c r="A310" s="5">
        <v>612</v>
      </c>
      <c r="B310" s="7" t="s">
        <v>220</v>
      </c>
      <c r="C310" s="21" t="s">
        <v>1020</v>
      </c>
    </row>
    <row r="311" spans="1:3" ht="45" customHeight="1">
      <c r="A311" s="5">
        <v>613</v>
      </c>
      <c r="B311" s="7" t="s">
        <v>624</v>
      </c>
      <c r="C311" s="21" t="s">
        <v>1021</v>
      </c>
    </row>
    <row r="312" spans="1:3" ht="60" customHeight="1">
      <c r="A312" s="5">
        <v>614</v>
      </c>
      <c r="B312" s="7" t="s">
        <v>221</v>
      </c>
      <c r="C312" s="21" t="s">
        <v>1206</v>
      </c>
    </row>
    <row r="313" spans="1:3" ht="45" customHeight="1">
      <c r="A313" s="5">
        <v>615</v>
      </c>
      <c r="B313" s="7" t="s">
        <v>222</v>
      </c>
      <c r="C313" s="21" t="s">
        <v>1022</v>
      </c>
    </row>
    <row r="314" spans="1:3" ht="45" customHeight="1">
      <c r="A314" s="5">
        <v>616</v>
      </c>
      <c r="B314" s="7" t="s">
        <v>223</v>
      </c>
      <c r="C314" s="21" t="s">
        <v>1023</v>
      </c>
    </row>
    <row r="315" spans="1:3" ht="45" customHeight="1">
      <c r="A315" s="5">
        <v>617</v>
      </c>
      <c r="B315" s="7" t="s">
        <v>226</v>
      </c>
      <c r="C315" s="21" t="s">
        <v>1024</v>
      </c>
    </row>
    <row r="316" spans="1:3" ht="75">
      <c r="A316" s="5">
        <v>619</v>
      </c>
      <c r="B316" s="7" t="s">
        <v>224</v>
      </c>
      <c r="C316" s="21" t="s">
        <v>1207</v>
      </c>
    </row>
    <row r="317" spans="1:3" ht="45" customHeight="1">
      <c r="A317" s="23">
        <v>6200</v>
      </c>
      <c r="B317" s="8" t="s">
        <v>305</v>
      </c>
      <c r="C317" s="20" t="s">
        <v>1025</v>
      </c>
    </row>
    <row r="318" spans="1:3" ht="45" customHeight="1">
      <c r="A318" s="5">
        <v>621</v>
      </c>
      <c r="B318" s="7" t="s">
        <v>219</v>
      </c>
      <c r="C318" s="21" t="s">
        <v>1026</v>
      </c>
    </row>
    <row r="319" spans="1:3" ht="60">
      <c r="A319" s="5">
        <v>622</v>
      </c>
      <c r="B319" s="7" t="s">
        <v>225</v>
      </c>
      <c r="C319" s="21" t="s">
        <v>1027</v>
      </c>
    </row>
    <row r="320" spans="1:3" ht="45" customHeight="1">
      <c r="A320" s="5">
        <v>623</v>
      </c>
      <c r="B320" s="7" t="s">
        <v>625</v>
      </c>
      <c r="C320" s="21" t="s">
        <v>1021</v>
      </c>
    </row>
    <row r="321" spans="1:3" ht="60" customHeight="1">
      <c r="A321" s="5">
        <v>624</v>
      </c>
      <c r="B321" s="7" t="s">
        <v>221</v>
      </c>
      <c r="C321" s="21" t="s">
        <v>1206</v>
      </c>
    </row>
    <row r="322" spans="1:3" ht="45" customHeight="1">
      <c r="A322" s="5">
        <v>625</v>
      </c>
      <c r="B322" s="7" t="s">
        <v>222</v>
      </c>
      <c r="C322" s="21" t="s">
        <v>1022</v>
      </c>
    </row>
    <row r="323" spans="1:3" ht="45" customHeight="1">
      <c r="A323" s="5">
        <v>626</v>
      </c>
      <c r="B323" s="7" t="s">
        <v>223</v>
      </c>
      <c r="C323" s="21" t="s">
        <v>1028</v>
      </c>
    </row>
    <row r="324" spans="1:3" ht="45" customHeight="1">
      <c r="A324" s="5">
        <v>627</v>
      </c>
      <c r="B324" s="7" t="s">
        <v>226</v>
      </c>
      <c r="C324" s="21" t="s">
        <v>1029</v>
      </c>
    </row>
    <row r="325" spans="1:3" ht="75">
      <c r="A325" s="5">
        <v>629</v>
      </c>
      <c r="B325" s="7" t="s">
        <v>227</v>
      </c>
      <c r="C325" s="21" t="s">
        <v>1208</v>
      </c>
    </row>
    <row r="326" spans="1:3" ht="45" customHeight="1">
      <c r="A326" s="23">
        <v>6300</v>
      </c>
      <c r="B326" s="8" t="s">
        <v>228</v>
      </c>
      <c r="C326" s="20" t="s">
        <v>1030</v>
      </c>
    </row>
    <row r="327" spans="1:3" ht="60" customHeight="1">
      <c r="A327" s="5">
        <v>631</v>
      </c>
      <c r="B327" s="7" t="s">
        <v>626</v>
      </c>
      <c r="C327" s="21" t="s">
        <v>1209</v>
      </c>
    </row>
    <row r="328" spans="1:3" ht="60">
      <c r="A328" s="5">
        <v>632</v>
      </c>
      <c r="B328" s="7" t="s">
        <v>229</v>
      </c>
      <c r="C328" s="21" t="s">
        <v>1210</v>
      </c>
    </row>
    <row r="329" spans="1:3" ht="60">
      <c r="A329" s="23">
        <v>7000</v>
      </c>
      <c r="B329" s="8" t="s">
        <v>230</v>
      </c>
      <c r="C329" s="24" t="s">
        <v>1032</v>
      </c>
    </row>
    <row r="330" spans="1:3" ht="45" customHeight="1">
      <c r="A330" s="23">
        <v>7100</v>
      </c>
      <c r="B330" s="8" t="s">
        <v>231</v>
      </c>
      <c r="C330" s="24" t="s">
        <v>1033</v>
      </c>
    </row>
    <row r="331" spans="1:3" ht="45" customHeight="1">
      <c r="A331" s="5">
        <v>711</v>
      </c>
      <c r="B331" s="7" t="s">
        <v>627</v>
      </c>
      <c r="C331" s="21" t="s">
        <v>1034</v>
      </c>
    </row>
    <row r="332" spans="1:3" ht="45" customHeight="1">
      <c r="A332" s="5">
        <v>712</v>
      </c>
      <c r="B332" s="7" t="s">
        <v>628</v>
      </c>
      <c r="C332" s="17" t="s">
        <v>1035</v>
      </c>
    </row>
    <row r="333" spans="1:3" ht="45" customHeight="1">
      <c r="A333" s="23">
        <v>7200</v>
      </c>
      <c r="B333" s="7" t="s">
        <v>1218</v>
      </c>
      <c r="C333" s="20" t="s">
        <v>1036</v>
      </c>
    </row>
    <row r="334" spans="1:3" ht="75">
      <c r="A334" s="5">
        <v>721</v>
      </c>
      <c r="B334" s="7" t="s">
        <v>629</v>
      </c>
      <c r="C334" s="21" t="s">
        <v>1037</v>
      </c>
    </row>
    <row r="335" spans="1:3" ht="75">
      <c r="A335" s="5">
        <v>722</v>
      </c>
      <c r="B335" s="7" t="s">
        <v>1211</v>
      </c>
      <c r="C335" s="21" t="s">
        <v>1038</v>
      </c>
    </row>
    <row r="336" spans="1:3" ht="75">
      <c r="A336" s="5">
        <v>723</v>
      </c>
      <c r="B336" s="7" t="s">
        <v>630</v>
      </c>
      <c r="C336" s="21" t="s">
        <v>1039</v>
      </c>
    </row>
    <row r="337" spans="1:3" ht="75">
      <c r="A337" s="5">
        <v>724</v>
      </c>
      <c r="B337" s="7" t="s">
        <v>340</v>
      </c>
      <c r="C337" s="21" t="s">
        <v>1040</v>
      </c>
    </row>
    <row r="338" spans="1:3" ht="60">
      <c r="A338" s="5">
        <v>725</v>
      </c>
      <c r="B338" s="7" t="s">
        <v>631</v>
      </c>
      <c r="C338" s="21" t="s">
        <v>1041</v>
      </c>
    </row>
    <row r="339" spans="1:3" ht="75">
      <c r="A339" s="5">
        <v>726</v>
      </c>
      <c r="B339" s="7" t="s">
        <v>232</v>
      </c>
      <c r="C339" s="21" t="s">
        <v>1042</v>
      </c>
    </row>
    <row r="340" spans="1:3" ht="45" customHeight="1">
      <c r="A340" s="5">
        <v>727</v>
      </c>
      <c r="B340" s="7" t="s">
        <v>1213</v>
      </c>
      <c r="C340" s="21" t="s">
        <v>1043</v>
      </c>
    </row>
    <row r="341" spans="1:3" ht="45" customHeight="1">
      <c r="A341" s="5">
        <v>728</v>
      </c>
      <c r="B341" s="7" t="s">
        <v>341</v>
      </c>
      <c r="C341" s="21" t="s">
        <v>1044</v>
      </c>
    </row>
    <row r="342" spans="1:3" ht="45" customHeight="1">
      <c r="A342" s="5">
        <v>729</v>
      </c>
      <c r="B342" s="7" t="s">
        <v>233</v>
      </c>
      <c r="C342" s="21" t="s">
        <v>1045</v>
      </c>
    </row>
    <row r="343" spans="1:3" ht="45" customHeight="1">
      <c r="A343" s="23">
        <v>7300</v>
      </c>
      <c r="B343" s="8" t="s">
        <v>1212</v>
      </c>
      <c r="C343" s="20" t="s">
        <v>1046</v>
      </c>
    </row>
    <row r="344" spans="1:3" ht="45" customHeight="1">
      <c r="A344" s="5">
        <v>731</v>
      </c>
      <c r="B344" s="7" t="s">
        <v>234</v>
      </c>
      <c r="C344" s="21" t="s">
        <v>1047</v>
      </c>
    </row>
    <row r="345" spans="1:3" ht="60">
      <c r="A345" s="5">
        <v>732</v>
      </c>
      <c r="B345" s="7" t="s">
        <v>342</v>
      </c>
      <c r="C345" s="21" t="s">
        <v>1048</v>
      </c>
    </row>
    <row r="346" spans="1:3" ht="60" customHeight="1">
      <c r="A346" s="5">
        <v>733</v>
      </c>
      <c r="B346" s="7" t="s">
        <v>235</v>
      </c>
      <c r="C346" s="21" t="s">
        <v>1049</v>
      </c>
    </row>
    <row r="347" spans="1:3" ht="45" customHeight="1">
      <c r="A347" s="5">
        <v>734</v>
      </c>
      <c r="B347" s="7" t="s">
        <v>343</v>
      </c>
      <c r="C347" s="21" t="s">
        <v>1050</v>
      </c>
    </row>
    <row r="348" spans="1:3" ht="45" customHeight="1">
      <c r="A348" s="5">
        <v>735</v>
      </c>
      <c r="B348" s="7" t="s">
        <v>236</v>
      </c>
      <c r="C348" s="21" t="s">
        <v>1050</v>
      </c>
    </row>
    <row r="349" spans="1:3" ht="60">
      <c r="A349" s="5">
        <v>739</v>
      </c>
      <c r="B349" s="7" t="s">
        <v>237</v>
      </c>
      <c r="C349" s="21" t="s">
        <v>1051</v>
      </c>
    </row>
    <row r="350" spans="1:3" ht="45" customHeight="1">
      <c r="A350" s="23">
        <v>7400</v>
      </c>
      <c r="B350" s="8" t="s">
        <v>242</v>
      </c>
      <c r="C350" s="20" t="s">
        <v>1052</v>
      </c>
    </row>
    <row r="351" spans="1:3" ht="45" customHeight="1">
      <c r="A351" s="5">
        <v>741</v>
      </c>
      <c r="B351" s="7" t="s">
        <v>632</v>
      </c>
      <c r="C351" s="17" t="s">
        <v>1053</v>
      </c>
    </row>
    <row r="352" spans="1:3" ht="45" customHeight="1">
      <c r="A352" s="5">
        <v>742</v>
      </c>
      <c r="B352" s="7" t="s">
        <v>633</v>
      </c>
      <c r="C352" s="17" t="s">
        <v>1054</v>
      </c>
    </row>
    <row r="353" spans="1:3" ht="45" customHeight="1">
      <c r="A353" s="5">
        <v>743</v>
      </c>
      <c r="B353" s="7" t="s">
        <v>634</v>
      </c>
      <c r="C353" s="17" t="s">
        <v>1055</v>
      </c>
    </row>
    <row r="354" spans="1:3" ht="45" customHeight="1">
      <c r="A354" s="5">
        <v>744</v>
      </c>
      <c r="B354" s="7" t="s">
        <v>344</v>
      </c>
      <c r="C354" s="17" t="s">
        <v>1056</v>
      </c>
    </row>
    <row r="355" spans="1:3" ht="45" customHeight="1">
      <c r="A355" s="5">
        <v>745</v>
      </c>
      <c r="B355" s="7" t="s">
        <v>238</v>
      </c>
      <c r="C355" s="17" t="s">
        <v>1057</v>
      </c>
    </row>
    <row r="356" spans="1:3" ht="45" customHeight="1">
      <c r="A356" s="5">
        <v>746</v>
      </c>
      <c r="B356" s="7" t="s">
        <v>345</v>
      </c>
      <c r="C356" s="17" t="s">
        <v>1058</v>
      </c>
    </row>
    <row r="357" spans="1:3" ht="45" customHeight="1">
      <c r="A357" s="5">
        <v>747</v>
      </c>
      <c r="B357" s="7" t="s">
        <v>1214</v>
      </c>
      <c r="C357" s="17" t="s">
        <v>1059</v>
      </c>
    </row>
    <row r="358" spans="1:3" ht="45" customHeight="1">
      <c r="A358" s="5">
        <v>748</v>
      </c>
      <c r="B358" s="7" t="s">
        <v>239</v>
      </c>
      <c r="C358" s="17" t="s">
        <v>1060</v>
      </c>
    </row>
    <row r="359" spans="1:3" ht="45" customHeight="1">
      <c r="A359" s="5">
        <v>749</v>
      </c>
      <c r="B359" s="7" t="s">
        <v>240</v>
      </c>
      <c r="C359" s="17" t="s">
        <v>1061</v>
      </c>
    </row>
    <row r="360" spans="1:3" ht="45" customHeight="1">
      <c r="A360" s="23">
        <v>7500</v>
      </c>
      <c r="B360" s="8" t="s">
        <v>241</v>
      </c>
      <c r="C360" s="20" t="s">
        <v>1062</v>
      </c>
    </row>
    <row r="361" spans="1:3" ht="45" customHeight="1">
      <c r="A361" s="5">
        <v>751</v>
      </c>
      <c r="B361" s="7" t="s">
        <v>249</v>
      </c>
      <c r="C361" s="17" t="s">
        <v>1063</v>
      </c>
    </row>
    <row r="362" spans="1:3" ht="45" customHeight="1">
      <c r="A362" s="5">
        <v>752</v>
      </c>
      <c r="B362" s="7" t="s">
        <v>243</v>
      </c>
      <c r="C362" s="17" t="s">
        <v>1064</v>
      </c>
    </row>
    <row r="363" spans="1:3" ht="45" customHeight="1">
      <c r="A363" s="5">
        <v>753</v>
      </c>
      <c r="B363" s="7" t="s">
        <v>244</v>
      </c>
      <c r="C363" s="17" t="s">
        <v>1065</v>
      </c>
    </row>
    <row r="364" spans="1:3" ht="45" customHeight="1">
      <c r="A364" s="5">
        <v>754</v>
      </c>
      <c r="B364" s="7" t="s">
        <v>250</v>
      </c>
      <c r="C364" s="17" t="s">
        <v>1066</v>
      </c>
    </row>
    <row r="365" spans="1:3" ht="45" customHeight="1">
      <c r="A365" s="5">
        <v>755</v>
      </c>
      <c r="B365" s="7" t="s">
        <v>245</v>
      </c>
      <c r="C365" s="17" t="s">
        <v>1067</v>
      </c>
    </row>
    <row r="366" spans="1:3" ht="45" customHeight="1">
      <c r="A366" s="5">
        <v>756</v>
      </c>
      <c r="B366" s="7" t="s">
        <v>246</v>
      </c>
      <c r="C366" s="17" t="s">
        <v>1068</v>
      </c>
    </row>
    <row r="367" spans="1:3" ht="45" customHeight="1">
      <c r="A367" s="5">
        <v>757</v>
      </c>
      <c r="B367" s="7" t="s">
        <v>247</v>
      </c>
      <c r="C367" s="17" t="s">
        <v>1069</v>
      </c>
    </row>
    <row r="368" spans="1:3" ht="45" customHeight="1">
      <c r="A368" s="5">
        <v>758</v>
      </c>
      <c r="B368" s="7" t="s">
        <v>248</v>
      </c>
      <c r="C368" s="17" t="s">
        <v>1070</v>
      </c>
    </row>
    <row r="369" spans="1:3" ht="45" customHeight="1">
      <c r="A369" s="5">
        <v>759</v>
      </c>
      <c r="B369" s="7" t="s">
        <v>251</v>
      </c>
      <c r="C369" s="17" t="s">
        <v>1071</v>
      </c>
    </row>
    <row r="370" spans="1:3" ht="45" customHeight="1">
      <c r="A370" s="23">
        <v>7600</v>
      </c>
      <c r="B370" s="8" t="s">
        <v>252</v>
      </c>
      <c r="C370" s="24" t="s">
        <v>1072</v>
      </c>
    </row>
    <row r="371" spans="1:3" ht="45" customHeight="1">
      <c r="A371" s="5">
        <v>761</v>
      </c>
      <c r="B371" s="7" t="s">
        <v>346</v>
      </c>
      <c r="C371" s="17" t="s">
        <v>1073</v>
      </c>
    </row>
    <row r="372" spans="1:3" ht="45" customHeight="1">
      <c r="A372" s="5">
        <v>762</v>
      </c>
      <c r="B372" s="7" t="s">
        <v>253</v>
      </c>
      <c r="C372" s="17" t="s">
        <v>1074</v>
      </c>
    </row>
    <row r="373" spans="1:3" ht="45" customHeight="1">
      <c r="A373" s="23">
        <v>7900</v>
      </c>
      <c r="B373" s="8" t="s">
        <v>254</v>
      </c>
      <c r="C373" s="24" t="s">
        <v>1075</v>
      </c>
    </row>
    <row r="374" spans="1:3" ht="60">
      <c r="A374" s="5">
        <v>791</v>
      </c>
      <c r="B374" s="7" t="s">
        <v>255</v>
      </c>
      <c r="C374" s="21" t="s">
        <v>1076</v>
      </c>
    </row>
    <row r="375" spans="1:3" ht="60">
      <c r="A375" s="5">
        <v>792</v>
      </c>
      <c r="B375" s="7" t="s">
        <v>256</v>
      </c>
      <c r="C375" s="21" t="s">
        <v>1077</v>
      </c>
    </row>
    <row r="376" spans="1:3" ht="60">
      <c r="A376" s="5">
        <v>799</v>
      </c>
      <c r="B376" s="7" t="s">
        <v>257</v>
      </c>
      <c r="C376" s="21" t="s">
        <v>1215</v>
      </c>
    </row>
    <row r="377" spans="1:3" ht="60">
      <c r="A377" s="23">
        <v>8000</v>
      </c>
      <c r="B377" s="8" t="s">
        <v>258</v>
      </c>
      <c r="C377" s="24" t="s">
        <v>1078</v>
      </c>
    </row>
    <row r="378" spans="1:3" ht="45" customHeight="1">
      <c r="A378" s="23">
        <v>8100</v>
      </c>
      <c r="B378" s="8" t="s">
        <v>259</v>
      </c>
      <c r="C378" s="24" t="s">
        <v>1385</v>
      </c>
    </row>
    <row r="379" spans="1:3" ht="45" customHeight="1">
      <c r="A379" s="5">
        <v>811</v>
      </c>
      <c r="B379" s="7" t="s">
        <v>306</v>
      </c>
      <c r="C379" s="21" t="s">
        <v>1079</v>
      </c>
    </row>
    <row r="380" spans="1:3" ht="45" customHeight="1">
      <c r="A380" s="5">
        <v>812</v>
      </c>
      <c r="B380" s="7" t="s">
        <v>260</v>
      </c>
      <c r="C380" s="17" t="s">
        <v>1080</v>
      </c>
    </row>
    <row r="381" spans="1:3" ht="45" customHeight="1">
      <c r="A381" s="5">
        <v>813</v>
      </c>
      <c r="B381" s="7" t="s">
        <v>261</v>
      </c>
      <c r="C381" s="17" t="s">
        <v>1081</v>
      </c>
    </row>
    <row r="382" spans="1:3" ht="105">
      <c r="A382" s="5">
        <v>814</v>
      </c>
      <c r="B382" s="7" t="s">
        <v>262</v>
      </c>
      <c r="C382" s="21" t="s">
        <v>1082</v>
      </c>
    </row>
    <row r="383" spans="1:3" ht="105">
      <c r="A383" s="5">
        <v>815</v>
      </c>
      <c r="B383" s="7" t="s">
        <v>263</v>
      </c>
      <c r="C383" s="21" t="s">
        <v>1216</v>
      </c>
    </row>
    <row r="384" spans="1:3" ht="45" customHeight="1">
      <c r="A384" s="5">
        <v>816</v>
      </c>
      <c r="B384" s="7" t="s">
        <v>264</v>
      </c>
      <c r="C384" s="17" t="s">
        <v>1083</v>
      </c>
    </row>
    <row r="385" spans="1:3" ht="45" customHeight="1">
      <c r="A385" s="23">
        <v>8300</v>
      </c>
      <c r="B385" s="8" t="s">
        <v>265</v>
      </c>
      <c r="C385" s="20" t="s">
        <v>1084</v>
      </c>
    </row>
    <row r="386" spans="1:3" ht="60">
      <c r="A386" s="5">
        <v>831</v>
      </c>
      <c r="B386" s="7" t="s">
        <v>266</v>
      </c>
      <c r="C386" s="21" t="s">
        <v>1355</v>
      </c>
    </row>
    <row r="387" spans="1:3" ht="60">
      <c r="A387" s="5">
        <v>832</v>
      </c>
      <c r="B387" s="7" t="s">
        <v>267</v>
      </c>
      <c r="C387" s="21" t="s">
        <v>1387</v>
      </c>
    </row>
    <row r="388" spans="1:3" ht="60">
      <c r="A388" s="5">
        <v>833</v>
      </c>
      <c r="B388" s="7" t="s">
        <v>268</v>
      </c>
      <c r="C388" s="21" t="s">
        <v>1085</v>
      </c>
    </row>
    <row r="389" spans="1:3" ht="45" customHeight="1">
      <c r="A389" s="5">
        <v>834</v>
      </c>
      <c r="B389" s="7" t="s">
        <v>269</v>
      </c>
      <c r="C389" s="17" t="s">
        <v>1086</v>
      </c>
    </row>
    <row r="390" spans="1:3" ht="45" customHeight="1">
      <c r="A390" s="5">
        <v>835</v>
      </c>
      <c r="B390" s="7" t="s">
        <v>610</v>
      </c>
      <c r="C390" s="17" t="s">
        <v>1087</v>
      </c>
    </row>
    <row r="391" spans="1:3" ht="45" customHeight="1">
      <c r="A391" s="23">
        <v>8500</v>
      </c>
      <c r="B391" s="8" t="s">
        <v>270</v>
      </c>
      <c r="C391" s="20" t="s">
        <v>1088</v>
      </c>
    </row>
    <row r="392" spans="1:3" ht="45" customHeight="1">
      <c r="A392" s="5">
        <v>851</v>
      </c>
      <c r="B392" s="7" t="s">
        <v>271</v>
      </c>
      <c r="C392" s="17" t="s">
        <v>1089</v>
      </c>
    </row>
    <row r="393" spans="1:3" ht="45" customHeight="1">
      <c r="A393" s="5">
        <v>852</v>
      </c>
      <c r="B393" s="7" t="s">
        <v>272</v>
      </c>
      <c r="C393" s="17" t="s">
        <v>1090</v>
      </c>
    </row>
    <row r="394" spans="1:3" ht="45" customHeight="1">
      <c r="A394" s="5">
        <v>853</v>
      </c>
      <c r="B394" s="7" t="s">
        <v>1386</v>
      </c>
      <c r="C394" s="17" t="s">
        <v>1091</v>
      </c>
    </row>
    <row r="395" spans="1:3" ht="60">
      <c r="A395" s="23">
        <v>9000</v>
      </c>
      <c r="B395" s="8" t="s">
        <v>311</v>
      </c>
      <c r="C395" s="24" t="s">
        <v>1092</v>
      </c>
    </row>
    <row r="396" spans="1:3" ht="45" customHeight="1">
      <c r="A396" s="23">
        <v>9100</v>
      </c>
      <c r="B396" s="8" t="s">
        <v>1287</v>
      </c>
      <c r="C396" s="24" t="s">
        <v>1093</v>
      </c>
    </row>
    <row r="397" spans="1:3" ht="45" customHeight="1">
      <c r="A397" s="5">
        <v>911</v>
      </c>
      <c r="B397" s="7" t="s">
        <v>273</v>
      </c>
      <c r="C397" s="17" t="s">
        <v>1094</v>
      </c>
    </row>
    <row r="398" spans="1:3" ht="45" customHeight="1">
      <c r="A398" s="5">
        <v>912</v>
      </c>
      <c r="B398" s="7" t="s">
        <v>347</v>
      </c>
      <c r="C398" s="17" t="s">
        <v>1095</v>
      </c>
    </row>
    <row r="399" spans="1:3" ht="45" customHeight="1">
      <c r="A399" s="5">
        <v>913</v>
      </c>
      <c r="B399" s="7" t="s">
        <v>274</v>
      </c>
      <c r="C399" s="17" t="s">
        <v>1096</v>
      </c>
    </row>
    <row r="400" spans="1:3" ht="45" customHeight="1">
      <c r="A400" s="5">
        <v>914</v>
      </c>
      <c r="B400" s="7" t="s">
        <v>275</v>
      </c>
      <c r="C400" s="17" t="s">
        <v>1097</v>
      </c>
    </row>
    <row r="401" spans="1:3" ht="45" customHeight="1">
      <c r="A401" s="5">
        <v>915</v>
      </c>
      <c r="B401" s="7" t="s">
        <v>276</v>
      </c>
      <c r="C401" s="17" t="s">
        <v>1098</v>
      </c>
    </row>
    <row r="402" spans="1:3" ht="45" customHeight="1">
      <c r="A402" s="5">
        <v>916</v>
      </c>
      <c r="B402" s="7" t="s">
        <v>277</v>
      </c>
      <c r="C402" s="17" t="s">
        <v>1099</v>
      </c>
    </row>
    <row r="403" spans="1:3" ht="45" customHeight="1">
      <c r="A403" s="5">
        <v>917</v>
      </c>
      <c r="B403" s="7" t="s">
        <v>348</v>
      </c>
      <c r="C403" s="17" t="s">
        <v>1100</v>
      </c>
    </row>
    <row r="404" spans="1:3" ht="45" customHeight="1">
      <c r="A404" s="5">
        <v>918</v>
      </c>
      <c r="B404" s="7" t="s">
        <v>278</v>
      </c>
      <c r="C404" s="17" t="s">
        <v>1101</v>
      </c>
    </row>
    <row r="405" spans="1:3" ht="45" customHeight="1">
      <c r="A405" s="23">
        <v>9200</v>
      </c>
      <c r="B405" s="8" t="s">
        <v>1217</v>
      </c>
      <c r="C405" s="24" t="s">
        <v>1102</v>
      </c>
    </row>
    <row r="406" spans="1:3" ht="45" customHeight="1">
      <c r="A406" s="5">
        <v>921</v>
      </c>
      <c r="B406" s="7" t="s">
        <v>282</v>
      </c>
      <c r="C406" s="17" t="s">
        <v>1103</v>
      </c>
    </row>
    <row r="407" spans="1:3" ht="45" customHeight="1">
      <c r="A407" s="5">
        <v>922</v>
      </c>
      <c r="B407" s="7" t="s">
        <v>349</v>
      </c>
      <c r="C407" s="17" t="s">
        <v>1104</v>
      </c>
    </row>
    <row r="408" spans="1:3" ht="45" customHeight="1">
      <c r="A408" s="5">
        <v>923</v>
      </c>
      <c r="B408" s="7" t="s">
        <v>281</v>
      </c>
      <c r="C408" s="17" t="s">
        <v>1105</v>
      </c>
    </row>
    <row r="409" spans="1:3" ht="45" customHeight="1">
      <c r="A409" s="5">
        <v>924</v>
      </c>
      <c r="B409" s="7" t="s">
        <v>283</v>
      </c>
      <c r="C409" s="17" t="s">
        <v>1106</v>
      </c>
    </row>
    <row r="410" spans="1:3" ht="45" customHeight="1">
      <c r="A410" s="5">
        <v>925</v>
      </c>
      <c r="B410" s="7" t="s">
        <v>279</v>
      </c>
      <c r="C410" s="17" t="s">
        <v>1107</v>
      </c>
    </row>
    <row r="411" spans="1:3" ht="45" customHeight="1">
      <c r="A411" s="5">
        <v>926</v>
      </c>
      <c r="B411" s="7" t="s">
        <v>280</v>
      </c>
      <c r="C411" s="17" t="s">
        <v>1108</v>
      </c>
    </row>
    <row r="412" spans="1:3" ht="45" customHeight="1">
      <c r="A412" s="5">
        <v>927</v>
      </c>
      <c r="B412" s="7" t="s">
        <v>350</v>
      </c>
      <c r="C412" s="17" t="s">
        <v>1109</v>
      </c>
    </row>
    <row r="413" spans="1:3" ht="45" customHeight="1">
      <c r="A413" s="5">
        <v>928</v>
      </c>
      <c r="B413" s="7" t="s">
        <v>284</v>
      </c>
      <c r="C413" s="17" t="s">
        <v>1110</v>
      </c>
    </row>
    <row r="414" spans="1:3" ht="45" customHeight="1">
      <c r="A414" s="23">
        <v>9300</v>
      </c>
      <c r="B414" s="8" t="s">
        <v>309</v>
      </c>
      <c r="C414" s="20" t="s">
        <v>1111</v>
      </c>
    </row>
    <row r="415" spans="1:3" ht="45" customHeight="1">
      <c r="A415" s="5">
        <v>931</v>
      </c>
      <c r="B415" s="7" t="s">
        <v>287</v>
      </c>
      <c r="C415" s="17" t="s">
        <v>1112</v>
      </c>
    </row>
    <row r="416" spans="1:3" ht="45" customHeight="1">
      <c r="A416" s="5">
        <v>932</v>
      </c>
      <c r="B416" s="7" t="s">
        <v>307</v>
      </c>
      <c r="C416" s="17" t="s">
        <v>1113</v>
      </c>
    </row>
    <row r="417" spans="1:3" ht="45" customHeight="1">
      <c r="A417" s="23">
        <v>9400</v>
      </c>
      <c r="B417" s="8" t="s">
        <v>310</v>
      </c>
      <c r="C417" s="20" t="s">
        <v>1114</v>
      </c>
    </row>
    <row r="418" spans="1:3" ht="75">
      <c r="A418" s="5">
        <v>941</v>
      </c>
      <c r="B418" s="7" t="s">
        <v>308</v>
      </c>
      <c r="C418" s="21" t="s">
        <v>1115</v>
      </c>
    </row>
    <row r="419" spans="1:3" ht="75">
      <c r="A419" s="5">
        <v>942</v>
      </c>
      <c r="B419" s="7" t="s">
        <v>285</v>
      </c>
      <c r="C419" s="21" t="s">
        <v>1116</v>
      </c>
    </row>
    <row r="420" spans="1:3" ht="45" customHeight="1">
      <c r="A420" s="23">
        <v>9500</v>
      </c>
      <c r="B420" s="8" t="s">
        <v>286</v>
      </c>
      <c r="C420" s="24" t="s">
        <v>1117</v>
      </c>
    </row>
    <row r="421" spans="1:3" ht="60">
      <c r="A421" s="5">
        <v>951</v>
      </c>
      <c r="B421" s="7" t="s">
        <v>1581</v>
      </c>
      <c r="C421" s="21" t="s">
        <v>1810</v>
      </c>
    </row>
    <row r="422" spans="1:3" ht="45" customHeight="1">
      <c r="A422" s="23">
        <v>9600</v>
      </c>
      <c r="B422" s="8" t="s">
        <v>288</v>
      </c>
      <c r="C422" s="20" t="s">
        <v>1118</v>
      </c>
    </row>
    <row r="423" spans="1:3" ht="45" customHeight="1">
      <c r="A423" s="5">
        <v>961</v>
      </c>
      <c r="B423" s="7" t="s">
        <v>289</v>
      </c>
      <c r="C423" s="17" t="s">
        <v>1119</v>
      </c>
    </row>
    <row r="424" spans="1:3" ht="45" customHeight="1">
      <c r="A424" s="5">
        <v>962</v>
      </c>
      <c r="B424" s="7" t="s">
        <v>290</v>
      </c>
      <c r="C424" s="17" t="s">
        <v>1120</v>
      </c>
    </row>
    <row r="425" spans="1:3" ht="60">
      <c r="A425" s="23">
        <v>9900</v>
      </c>
      <c r="B425" s="8" t="s">
        <v>291</v>
      </c>
      <c r="C425" s="24" t="s">
        <v>1121</v>
      </c>
    </row>
    <row r="426" spans="1:3" ht="60">
      <c r="A426" s="5">
        <v>991</v>
      </c>
      <c r="B426" s="7" t="s">
        <v>292</v>
      </c>
      <c r="C426" s="21" t="s">
        <v>1121</v>
      </c>
    </row>
    <row r="427" spans="1:3"/>
    <row r="428" spans="1:3"/>
    <row r="429" spans="1:3"/>
    <row r="430" spans="1:3"/>
    <row r="431" spans="1:3"/>
    <row r="432" spans="1:3"/>
    <row r="433"/>
    <row r="434"/>
    <row r="435"/>
    <row r="436"/>
    <row r="437"/>
    <row r="438"/>
  </sheetData>
  <sheetProtection password="D38D" sheet="1" objects="1" scenarios="1"/>
  <pageMargins left="1.1023622047244095" right="0.31496062992125984" top="0.59055118110236227" bottom="0.59055118110236227" header="0.31496062992125984" footer="0.31496062992125984"/>
  <pageSetup paperSize="5" orientation="landscape" r:id="rId1"/>
  <headerFooter>
    <oddFooter>&amp;CPágina &amp;P de &amp;N&amp;RFecha &amp;D</oddFooter>
  </headerFooter>
  <drawing r:id="rId2"/>
  <legacyDrawing r:id="rId3"/>
  <tableParts count="1">
    <tablePart r:id="rId4"/>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tabColor theme="6" tint="-0.249977111117893"/>
  </sheetPr>
  <dimension ref="A1:D4"/>
  <sheetViews>
    <sheetView workbookViewId="0">
      <pane ySplit="1" topLeftCell="A2" activePane="bottomLeft" state="frozen"/>
      <selection pane="bottomLeft" activeCell="A2" sqref="A2"/>
    </sheetView>
  </sheetViews>
  <sheetFormatPr baseColWidth="10" defaultColWidth="0" defaultRowHeight="15" zeroHeight="1"/>
  <cols>
    <col min="1" max="1" width="5.140625" style="5" customWidth="1"/>
    <col min="2" max="2" width="55" style="7" customWidth="1"/>
    <col min="3" max="3" width="99.85546875" style="3" customWidth="1"/>
    <col min="4" max="4" width="0.140625" style="3" customWidth="1"/>
    <col min="5" max="16384" width="11.42578125" style="3" hidden="1"/>
  </cols>
  <sheetData>
    <row r="1" spans="1:3" s="2" customFormat="1" ht="30" customHeight="1">
      <c r="A1" s="15" t="s">
        <v>608</v>
      </c>
      <c r="B1" s="16" t="s">
        <v>609</v>
      </c>
      <c r="C1" s="16" t="s">
        <v>664</v>
      </c>
    </row>
    <row r="2" spans="1:3" ht="60" customHeight="1">
      <c r="A2" s="4">
        <v>1</v>
      </c>
      <c r="B2" s="9" t="s">
        <v>635</v>
      </c>
      <c r="C2" s="17" t="s">
        <v>666</v>
      </c>
    </row>
    <row r="3" spans="1:3" ht="60" customHeight="1">
      <c r="A3" s="4">
        <v>2</v>
      </c>
      <c r="B3" s="9" t="s">
        <v>636</v>
      </c>
      <c r="C3" s="17" t="s">
        <v>667</v>
      </c>
    </row>
    <row r="4" spans="1:3" ht="60" customHeight="1">
      <c r="A4" s="5">
        <v>3</v>
      </c>
      <c r="B4" s="7" t="s">
        <v>1122</v>
      </c>
      <c r="C4" s="17" t="s">
        <v>668</v>
      </c>
    </row>
  </sheetData>
  <sheetProtection password="D38D" sheet="1" objects="1" scenarios="1"/>
  <pageMargins left="1.1023622047244095" right="0.31496062992125984" top="0.74803149606299213" bottom="0.74803149606299213" header="0.31496062992125984" footer="0.31496062992125984"/>
  <pageSetup paperSize="5" orientation="landscape" r:id="rId1"/>
  <headerFooter>
    <oddFooter>&amp;CPágina &amp;P de &amp;N&amp;RFecha &amp;D</oddFooter>
  </headerFooter>
  <drawing r:id="rId2"/>
  <legacyDrawing r:id="rId3"/>
  <tableParts count="1">
    <tablePart r:id="rId4"/>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tabColor theme="3" tint="0.39997558519241921"/>
  </sheetPr>
  <dimension ref="A1:E87"/>
  <sheetViews>
    <sheetView workbookViewId="0">
      <pane ySplit="1" topLeftCell="A35" activePane="bottomLeft" state="frozen"/>
      <selection pane="bottomLeft" activeCell="A2" sqref="A2"/>
    </sheetView>
  </sheetViews>
  <sheetFormatPr baseColWidth="10" defaultColWidth="0" defaultRowHeight="15" zeroHeight="1"/>
  <cols>
    <col min="1" max="1" width="5" style="41" customWidth="1"/>
    <col min="2" max="2" width="55" style="7" customWidth="1"/>
    <col min="3" max="3" width="99.85546875" style="3" hidden="1" customWidth="1"/>
    <col min="4" max="4" width="0.28515625" style="3" customWidth="1"/>
    <col min="5" max="5" width="0" style="3" hidden="1" customWidth="1"/>
    <col min="6" max="16384" width="11.42578125" style="3" hidden="1"/>
  </cols>
  <sheetData>
    <row r="1" spans="1:3" s="2" customFormat="1" ht="37.5" customHeight="1">
      <c r="A1" s="39" t="s">
        <v>733</v>
      </c>
      <c r="B1" s="19" t="s">
        <v>609</v>
      </c>
      <c r="C1" s="18" t="s">
        <v>664</v>
      </c>
    </row>
    <row r="2" spans="1:3" ht="45" customHeight="1">
      <c r="A2" s="46">
        <v>100</v>
      </c>
      <c r="B2" s="6" t="s">
        <v>724</v>
      </c>
      <c r="C2" s="17"/>
    </row>
    <row r="3" spans="1:3" ht="45" customHeight="1">
      <c r="A3" s="40">
        <v>101</v>
      </c>
      <c r="B3" s="9" t="s">
        <v>858</v>
      </c>
      <c r="C3" s="17"/>
    </row>
    <row r="4" spans="1:3" ht="45" customHeight="1">
      <c r="A4" s="40">
        <v>102</v>
      </c>
      <c r="B4" s="10" t="s">
        <v>538</v>
      </c>
      <c r="C4" s="17"/>
    </row>
    <row r="5" spans="1:3" ht="45" customHeight="1">
      <c r="A5" s="40">
        <v>103</v>
      </c>
      <c r="B5" s="7" t="s">
        <v>637</v>
      </c>
      <c r="C5" s="17"/>
    </row>
    <row r="6" spans="1:3" ht="45" customHeight="1">
      <c r="A6" s="40">
        <v>104</v>
      </c>
      <c r="B6" s="7" t="s">
        <v>934</v>
      </c>
      <c r="C6" s="17"/>
    </row>
    <row r="7" spans="1:3" ht="45" customHeight="1">
      <c r="A7" s="40">
        <v>105</v>
      </c>
      <c r="B7" s="7" t="s">
        <v>935</v>
      </c>
      <c r="C7" s="17"/>
    </row>
    <row r="8" spans="1:3" ht="45" customHeight="1">
      <c r="A8" s="40">
        <v>106</v>
      </c>
      <c r="B8" s="7" t="s">
        <v>905</v>
      </c>
      <c r="C8" s="17"/>
    </row>
    <row r="9" spans="1:3" ht="45" customHeight="1">
      <c r="A9" s="40">
        <v>199</v>
      </c>
      <c r="B9" s="7" t="s">
        <v>725</v>
      </c>
      <c r="C9" s="17"/>
    </row>
    <row r="10" spans="1:3" ht="45" customHeight="1">
      <c r="A10" s="46">
        <v>200</v>
      </c>
      <c r="B10" s="6" t="s">
        <v>360</v>
      </c>
      <c r="C10" s="17"/>
    </row>
    <row r="11" spans="1:3" ht="45" customHeight="1">
      <c r="A11" s="40">
        <v>201</v>
      </c>
      <c r="B11" s="9" t="s">
        <v>1388</v>
      </c>
      <c r="C11" s="17"/>
    </row>
    <row r="12" spans="1:3" ht="45" customHeight="1">
      <c r="A12" s="40">
        <v>202</v>
      </c>
      <c r="B12" s="9" t="s">
        <v>1389</v>
      </c>
      <c r="C12" s="17"/>
    </row>
    <row r="13" spans="1:3" ht="45" customHeight="1">
      <c r="A13" s="40">
        <v>203</v>
      </c>
      <c r="B13" s="9" t="s">
        <v>1390</v>
      </c>
      <c r="C13" s="17"/>
    </row>
    <row r="14" spans="1:3" ht="45" customHeight="1">
      <c r="A14" s="40">
        <v>204</v>
      </c>
      <c r="B14" s="9" t="s">
        <v>1391</v>
      </c>
      <c r="C14" s="17"/>
    </row>
    <row r="15" spans="1:3" ht="45" customHeight="1">
      <c r="A15" s="40">
        <v>205</v>
      </c>
      <c r="B15" s="9" t="s">
        <v>1392</v>
      </c>
      <c r="C15" s="17"/>
    </row>
    <row r="16" spans="1:3" ht="45" customHeight="1">
      <c r="A16" s="40">
        <v>206</v>
      </c>
      <c r="B16" s="9" t="s">
        <v>1393</v>
      </c>
      <c r="C16" s="17"/>
    </row>
    <row r="17" spans="1:3" ht="45" customHeight="1">
      <c r="A17" s="40">
        <v>207</v>
      </c>
      <c r="B17" s="9" t="s">
        <v>1394</v>
      </c>
      <c r="C17" s="17"/>
    </row>
    <row r="18" spans="1:3" ht="45" customHeight="1">
      <c r="A18" s="40">
        <v>208</v>
      </c>
      <c r="B18" s="9" t="s">
        <v>1395</v>
      </c>
      <c r="C18" s="17"/>
    </row>
    <row r="19" spans="1:3" ht="45" customHeight="1">
      <c r="A19" s="40">
        <v>209</v>
      </c>
      <c r="B19" s="9" t="s">
        <v>1396</v>
      </c>
      <c r="C19" s="17"/>
    </row>
    <row r="20" spans="1:3" ht="45" customHeight="1">
      <c r="A20" s="40">
        <v>210</v>
      </c>
      <c r="B20" s="9" t="s">
        <v>1397</v>
      </c>
      <c r="C20" s="17"/>
    </row>
    <row r="21" spans="1:3" ht="45" customHeight="1">
      <c r="A21" s="40">
        <v>211</v>
      </c>
      <c r="B21" s="9" t="s">
        <v>1398</v>
      </c>
      <c r="C21" s="17"/>
    </row>
    <row r="22" spans="1:3" ht="45" customHeight="1">
      <c r="A22" s="40">
        <v>212</v>
      </c>
      <c r="B22" s="9" t="s">
        <v>1399</v>
      </c>
      <c r="C22" s="17"/>
    </row>
    <row r="23" spans="1:3" ht="45" customHeight="1">
      <c r="A23" s="40">
        <v>213</v>
      </c>
      <c r="B23" s="9" t="s">
        <v>1400</v>
      </c>
      <c r="C23" s="17"/>
    </row>
    <row r="24" spans="1:3" ht="45" customHeight="1">
      <c r="A24" s="40">
        <v>214</v>
      </c>
      <c r="B24" s="9" t="s">
        <v>1401</v>
      </c>
      <c r="C24" s="17"/>
    </row>
    <row r="25" spans="1:3" ht="45" customHeight="1">
      <c r="A25" s="40">
        <v>215</v>
      </c>
      <c r="B25" s="9" t="s">
        <v>1402</v>
      </c>
      <c r="C25" s="17"/>
    </row>
    <row r="26" spans="1:3" ht="45" customHeight="1">
      <c r="A26" s="40">
        <v>216</v>
      </c>
      <c r="B26" s="9" t="s">
        <v>1403</v>
      </c>
      <c r="C26" s="17"/>
    </row>
    <row r="27" spans="1:3" ht="45" customHeight="1">
      <c r="A27" s="40">
        <v>217</v>
      </c>
      <c r="B27" s="9" t="s">
        <v>1404</v>
      </c>
      <c r="C27" s="17"/>
    </row>
    <row r="28" spans="1:3" ht="45" customHeight="1">
      <c r="A28" s="40">
        <v>218</v>
      </c>
      <c r="B28" s="9" t="s">
        <v>1405</v>
      </c>
      <c r="C28" s="17"/>
    </row>
    <row r="29" spans="1:3" ht="45" customHeight="1">
      <c r="A29" s="40">
        <v>219</v>
      </c>
      <c r="B29" s="9" t="s">
        <v>1406</v>
      </c>
      <c r="C29" s="17"/>
    </row>
    <row r="30" spans="1:3" ht="45" customHeight="1">
      <c r="A30" s="40">
        <v>220</v>
      </c>
      <c r="B30" s="9" t="s">
        <v>1407</v>
      </c>
      <c r="C30" s="17"/>
    </row>
    <row r="31" spans="1:3" ht="45" customHeight="1">
      <c r="A31" s="40">
        <v>221</v>
      </c>
      <c r="B31" s="9" t="s">
        <v>1408</v>
      </c>
      <c r="C31" s="17"/>
    </row>
    <row r="32" spans="1:3" ht="45" customHeight="1">
      <c r="A32" s="40">
        <v>222</v>
      </c>
      <c r="B32" s="9" t="s">
        <v>1409</v>
      </c>
      <c r="C32" s="17"/>
    </row>
    <row r="33" spans="1:3" ht="45" customHeight="1">
      <c r="A33" s="40">
        <v>223</v>
      </c>
      <c r="B33" s="9" t="s">
        <v>1410</v>
      </c>
      <c r="C33" s="17"/>
    </row>
    <row r="34" spans="1:3" ht="45" customHeight="1">
      <c r="A34" s="40">
        <v>224</v>
      </c>
      <c r="B34" s="9" t="s">
        <v>1411</v>
      </c>
      <c r="C34" s="17"/>
    </row>
    <row r="35" spans="1:3" ht="45" customHeight="1">
      <c r="A35" s="40">
        <v>225</v>
      </c>
      <c r="B35" s="9" t="s">
        <v>1412</v>
      </c>
      <c r="C35" s="17"/>
    </row>
    <row r="36" spans="1:3" ht="45" customHeight="1">
      <c r="A36" s="40">
        <v>226</v>
      </c>
      <c r="B36" s="9" t="s">
        <v>1413</v>
      </c>
      <c r="C36" s="17"/>
    </row>
    <row r="37" spans="1:3" ht="45" customHeight="1">
      <c r="A37" s="40">
        <v>227</v>
      </c>
      <c r="B37" s="9" t="s">
        <v>1414</v>
      </c>
      <c r="C37" s="17"/>
    </row>
    <row r="38" spans="1:3" ht="45" customHeight="1">
      <c r="A38" s="40">
        <v>228</v>
      </c>
      <c r="B38" s="9" t="s">
        <v>1415</v>
      </c>
      <c r="C38" s="17"/>
    </row>
    <row r="39" spans="1:3" ht="45" customHeight="1">
      <c r="A39" s="40">
        <v>229</v>
      </c>
      <c r="B39" s="9" t="s">
        <v>1813</v>
      </c>
      <c r="C39" s="17"/>
    </row>
    <row r="40" spans="1:3" ht="45" customHeight="1">
      <c r="A40" s="40">
        <v>230</v>
      </c>
      <c r="B40" s="9" t="s">
        <v>1814</v>
      </c>
      <c r="C40" s="17"/>
    </row>
    <row r="41" spans="1:3" ht="45" customHeight="1">
      <c r="A41" s="45">
        <v>300</v>
      </c>
      <c r="B41" s="38" t="s">
        <v>726</v>
      </c>
      <c r="C41" s="17"/>
    </row>
    <row r="42" spans="1:3" ht="45" customHeight="1">
      <c r="A42" s="41">
        <v>301</v>
      </c>
      <c r="B42" s="44" t="s">
        <v>936</v>
      </c>
      <c r="C42" s="17"/>
    </row>
    <row r="43" spans="1:3" ht="45" customHeight="1">
      <c r="A43" s="41">
        <v>302</v>
      </c>
      <c r="B43" s="44" t="s">
        <v>1332</v>
      </c>
      <c r="C43" s="17"/>
    </row>
    <row r="44" spans="1:3" ht="45" customHeight="1">
      <c r="A44" s="41">
        <v>303</v>
      </c>
      <c r="B44" s="44" t="s">
        <v>938</v>
      </c>
      <c r="C44" s="17"/>
    </row>
    <row r="45" spans="1:3" ht="45" customHeight="1">
      <c r="A45" s="41">
        <v>304</v>
      </c>
      <c r="B45" s="44" t="s">
        <v>939</v>
      </c>
      <c r="C45" s="17"/>
    </row>
    <row r="46" spans="1:3" ht="45" customHeight="1">
      <c r="A46" s="41">
        <v>305</v>
      </c>
      <c r="B46" s="44" t="s">
        <v>940</v>
      </c>
      <c r="C46" s="17"/>
    </row>
    <row r="47" spans="1:3" ht="45" customHeight="1">
      <c r="A47" s="41">
        <v>306</v>
      </c>
      <c r="B47" s="44" t="s">
        <v>941</v>
      </c>
      <c r="C47" s="17"/>
    </row>
    <row r="48" spans="1:3" ht="45" customHeight="1">
      <c r="A48" s="41">
        <v>307</v>
      </c>
      <c r="B48" s="44" t="s">
        <v>942</v>
      </c>
      <c r="C48" s="17"/>
    </row>
    <row r="49" spans="1:3" ht="45" customHeight="1">
      <c r="A49" s="41">
        <v>308</v>
      </c>
      <c r="B49" s="44" t="s">
        <v>1333</v>
      </c>
      <c r="C49" s="17"/>
    </row>
    <row r="50" spans="1:3" ht="45" customHeight="1">
      <c r="A50" s="41">
        <v>309</v>
      </c>
      <c r="B50" s="44" t="s">
        <v>944</v>
      </c>
      <c r="C50" s="17"/>
    </row>
    <row r="51" spans="1:3" ht="45" customHeight="1">
      <c r="A51" s="41">
        <v>310</v>
      </c>
      <c r="B51" s="44" t="s">
        <v>945</v>
      </c>
      <c r="C51" s="17"/>
    </row>
    <row r="52" spans="1:3" ht="45" customHeight="1">
      <c r="A52" s="41">
        <v>311</v>
      </c>
      <c r="B52" s="44" t="s">
        <v>946</v>
      </c>
      <c r="C52" s="17"/>
    </row>
    <row r="53" spans="1:3" ht="45" customHeight="1">
      <c r="A53" s="41">
        <v>312</v>
      </c>
      <c r="B53" s="44" t="s">
        <v>947</v>
      </c>
      <c r="C53" s="17"/>
    </row>
    <row r="54" spans="1:3" ht="45" customHeight="1">
      <c r="A54" s="41">
        <v>313</v>
      </c>
      <c r="B54" s="44" t="s">
        <v>948</v>
      </c>
      <c r="C54" s="17"/>
    </row>
    <row r="55" spans="1:3" ht="45" customHeight="1">
      <c r="A55" s="41">
        <v>314</v>
      </c>
      <c r="B55" s="44" t="s">
        <v>949</v>
      </c>
      <c r="C55" s="17"/>
    </row>
    <row r="56" spans="1:3" ht="45" customHeight="1">
      <c r="A56" s="41">
        <v>315</v>
      </c>
      <c r="B56" s="44" t="s">
        <v>950</v>
      </c>
      <c r="C56" s="17"/>
    </row>
    <row r="57" spans="1:3" ht="45" customHeight="1">
      <c r="A57" s="41">
        <v>316</v>
      </c>
      <c r="B57" s="44" t="s">
        <v>951</v>
      </c>
      <c r="C57" s="17"/>
    </row>
    <row r="58" spans="1:3" ht="45" customHeight="1">
      <c r="A58" s="41">
        <v>317</v>
      </c>
      <c r="B58" s="44" t="s">
        <v>952</v>
      </c>
      <c r="C58" s="17"/>
    </row>
    <row r="59" spans="1:3" ht="45" customHeight="1">
      <c r="A59" s="41">
        <v>399</v>
      </c>
      <c r="B59" s="44" t="s">
        <v>953</v>
      </c>
      <c r="C59" s="17"/>
    </row>
    <row r="60" spans="1:3" ht="45" customHeight="1">
      <c r="A60" s="45">
        <v>400</v>
      </c>
      <c r="B60" s="8" t="s">
        <v>727</v>
      </c>
      <c r="C60" s="17"/>
    </row>
    <row r="61" spans="1:3" ht="45" customHeight="1">
      <c r="A61" s="77">
        <v>401</v>
      </c>
      <c r="B61" s="78" t="s">
        <v>1125</v>
      </c>
      <c r="C61" s="17"/>
    </row>
    <row r="62" spans="1:3" ht="45" customHeight="1">
      <c r="A62" s="77">
        <v>402</v>
      </c>
      <c r="B62" s="78" t="s">
        <v>1126</v>
      </c>
      <c r="C62" s="17"/>
    </row>
    <row r="63" spans="1:3" ht="45" customHeight="1">
      <c r="A63" s="77">
        <v>403</v>
      </c>
      <c r="B63" s="78" t="s">
        <v>1127</v>
      </c>
      <c r="C63" s="17"/>
    </row>
    <row r="64" spans="1:3" ht="45" customHeight="1">
      <c r="A64" s="77">
        <v>404</v>
      </c>
      <c r="B64" s="7" t="s">
        <v>1334</v>
      </c>
      <c r="C64" s="17"/>
    </row>
    <row r="65" spans="1:3" ht="45" customHeight="1">
      <c r="A65" s="77">
        <v>405</v>
      </c>
      <c r="B65" s="7" t="s">
        <v>1129</v>
      </c>
      <c r="C65" s="17"/>
    </row>
    <row r="66" spans="1:3" ht="45" customHeight="1">
      <c r="A66" s="77">
        <v>406</v>
      </c>
      <c r="B66" s="78" t="s">
        <v>1130</v>
      </c>
      <c r="C66" s="17"/>
    </row>
    <row r="67" spans="1:3" ht="45" customHeight="1">
      <c r="A67" s="77">
        <v>407</v>
      </c>
      <c r="B67" s="7" t="s">
        <v>1335</v>
      </c>
      <c r="C67" s="17"/>
    </row>
    <row r="68" spans="1:3" ht="45" customHeight="1">
      <c r="A68" s="41">
        <v>499</v>
      </c>
      <c r="B68" s="7" t="s">
        <v>1132</v>
      </c>
      <c r="C68" s="17"/>
    </row>
    <row r="69" spans="1:3" ht="45" customHeight="1">
      <c r="A69" s="45">
        <v>500</v>
      </c>
      <c r="B69" s="8" t="s">
        <v>728</v>
      </c>
      <c r="C69" s="17"/>
    </row>
    <row r="70" spans="1:3" ht="45" customHeight="1">
      <c r="A70" s="41">
        <v>501</v>
      </c>
      <c r="B70" s="7" t="s">
        <v>730</v>
      </c>
      <c r="C70" s="17"/>
    </row>
    <row r="71" spans="1:3" ht="45" customHeight="1">
      <c r="A71" s="41">
        <v>502</v>
      </c>
      <c r="B71" s="7" t="s">
        <v>729</v>
      </c>
      <c r="C71" s="17"/>
    </row>
    <row r="72" spans="1:3" ht="45" customHeight="1">
      <c r="A72" s="41">
        <v>503</v>
      </c>
      <c r="B72" s="7" t="s">
        <v>731</v>
      </c>
      <c r="C72" s="17"/>
    </row>
    <row r="73" spans="1:3" ht="45" customHeight="1">
      <c r="A73" s="41">
        <v>599</v>
      </c>
      <c r="B73" s="7" t="s">
        <v>958</v>
      </c>
      <c r="C73" s="17"/>
    </row>
    <row r="74" spans="1:3" ht="45" customHeight="1">
      <c r="A74" s="45">
        <v>900</v>
      </c>
      <c r="B74" s="8" t="s">
        <v>732</v>
      </c>
      <c r="C74" s="17"/>
    </row>
    <row r="75" spans="1:3" ht="45" customHeight="1">
      <c r="A75" s="41">
        <v>901</v>
      </c>
      <c r="B75" s="7" t="s">
        <v>954</v>
      </c>
      <c r="C75" s="17"/>
    </row>
    <row r="76" spans="1:3" ht="45" customHeight="1">
      <c r="A76" s="41">
        <v>902</v>
      </c>
      <c r="B76" s="7" t="s">
        <v>955</v>
      </c>
      <c r="C76" s="17"/>
    </row>
    <row r="77" spans="1:3" ht="45" customHeight="1">
      <c r="A77" s="41">
        <v>903</v>
      </c>
      <c r="B77" s="7" t="s">
        <v>956</v>
      </c>
      <c r="C77" s="17"/>
    </row>
    <row r="78" spans="1:3" ht="45" customHeight="1">
      <c r="A78" s="41">
        <v>904</v>
      </c>
      <c r="B78" s="7" t="s">
        <v>957</v>
      </c>
      <c r="C78" s="17"/>
    </row>
    <row r="79" spans="1:3" ht="45" customHeight="1">
      <c r="A79" s="41">
        <v>999</v>
      </c>
      <c r="B79" s="7" t="s">
        <v>725</v>
      </c>
      <c r="C79" s="17"/>
    </row>
    <row r="80" spans="1:3" hidden="1"/>
    <row r="81" hidden="1"/>
    <row r="82" hidden="1"/>
    <row r="83" hidden="1"/>
    <row r="84" hidden="1"/>
    <row r="85" hidden="1"/>
    <row r="86" hidden="1"/>
    <row r="87" hidden="1"/>
  </sheetData>
  <sheetProtection password="D38D" sheet="1" objects="1" scenarios="1"/>
  <pageMargins left="1.1023622047244095" right="0.31496062992125984" top="0.74803149606299213" bottom="0.74803149606299213" header="0.31496062992125984" footer="0.31496062992125984"/>
  <pageSetup paperSize="5" orientation="portrait" r:id="rId1"/>
  <headerFooter>
    <oddFooter>&amp;CPágina &amp;P de &amp;N&amp;RFecha &amp;D</oddFooter>
  </headerFooter>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A15517"/>
  </sheetPr>
  <dimension ref="A1:K118"/>
  <sheetViews>
    <sheetView workbookViewId="0">
      <selection sqref="A1:J1"/>
    </sheetView>
  </sheetViews>
  <sheetFormatPr baseColWidth="10" defaultColWidth="0" defaultRowHeight="15" zeroHeight="1"/>
  <cols>
    <col min="1" max="1" width="5.7109375" style="259" customWidth="1"/>
    <col min="2" max="2" width="32.85546875" style="256" customWidth="1"/>
    <col min="3" max="3" width="14.28515625" style="257" customWidth="1"/>
    <col min="4" max="4" width="11.7109375" style="258" bestFit="1" customWidth="1"/>
    <col min="5" max="10" width="11.42578125" style="256" customWidth="1"/>
    <col min="11" max="11" width="0.140625" customWidth="1"/>
    <col min="12" max="16384" width="11.42578125" hidden="1"/>
  </cols>
  <sheetData>
    <row r="1" spans="1:10" s="272" customFormat="1" ht="21">
      <c r="A1" s="599" t="s">
        <v>1272</v>
      </c>
      <c r="B1" s="599"/>
      <c r="C1" s="599"/>
      <c r="D1" s="599"/>
      <c r="E1" s="599"/>
      <c r="F1" s="599"/>
      <c r="G1" s="599"/>
      <c r="H1" s="599"/>
      <c r="I1" s="599"/>
      <c r="J1" s="599"/>
    </row>
    <row r="2" spans="1:10" ht="3.75" customHeight="1"/>
    <row r="3" spans="1:10" s="252" customFormat="1">
      <c r="A3" s="250" t="s">
        <v>1279</v>
      </c>
      <c r="B3" s="250" t="s">
        <v>609</v>
      </c>
      <c r="C3" s="254" t="s">
        <v>1343</v>
      </c>
      <c r="D3" s="253" t="s">
        <v>1280</v>
      </c>
      <c r="E3" s="262"/>
      <c r="F3" s="262"/>
      <c r="G3" s="262"/>
      <c r="H3" s="262"/>
      <c r="I3" s="262"/>
      <c r="J3" s="262"/>
    </row>
    <row r="4" spans="1:10" ht="30" customHeight="1">
      <c r="A4" s="260">
        <v>1</v>
      </c>
      <c r="B4" s="261" t="s">
        <v>604</v>
      </c>
      <c r="C4" s="248">
        <f>'I-TI'!D346</f>
        <v>648520</v>
      </c>
      <c r="D4" s="451">
        <f>'I-TI'!E346</f>
        <v>2.1910121204336375E-2</v>
      </c>
    </row>
    <row r="5" spans="1:10" ht="30" customHeight="1">
      <c r="A5" s="260">
        <v>2</v>
      </c>
      <c r="B5" s="261" t="s">
        <v>576</v>
      </c>
      <c r="C5" s="248">
        <f>'I-TI'!D347</f>
        <v>0</v>
      </c>
      <c r="D5" s="451">
        <f>'I-TI'!E347</f>
        <v>0</v>
      </c>
    </row>
    <row r="6" spans="1:10" ht="30" customHeight="1">
      <c r="A6" s="260">
        <v>3</v>
      </c>
      <c r="B6" s="261" t="s">
        <v>571</v>
      </c>
      <c r="C6" s="248">
        <f>'I-TI'!D348</f>
        <v>0</v>
      </c>
      <c r="D6" s="451">
        <f>'I-TI'!E348</f>
        <v>0</v>
      </c>
    </row>
    <row r="7" spans="1:10" ht="30" customHeight="1">
      <c r="A7" s="260">
        <v>4</v>
      </c>
      <c r="B7" s="261" t="s">
        <v>563</v>
      </c>
      <c r="C7" s="248">
        <f>'I-TI'!D349</f>
        <v>468106</v>
      </c>
      <c r="D7" s="451">
        <f>'I-TI'!E349</f>
        <v>1.5814869543695001E-2</v>
      </c>
    </row>
    <row r="8" spans="1:10" ht="30" customHeight="1">
      <c r="A8" s="260">
        <v>5</v>
      </c>
      <c r="B8" s="261" t="s">
        <v>1139</v>
      </c>
      <c r="C8" s="248">
        <f>'I-TI'!D350</f>
        <v>92758</v>
      </c>
      <c r="D8" s="451">
        <f>'I-TI'!E350</f>
        <v>3.1338108657741216E-3</v>
      </c>
    </row>
    <row r="9" spans="1:10" ht="30" customHeight="1">
      <c r="A9" s="260">
        <v>6</v>
      </c>
      <c r="B9" s="261" t="s">
        <v>1141</v>
      </c>
      <c r="C9" s="248">
        <f>'I-TI'!D351</f>
        <v>9555</v>
      </c>
      <c r="D9" s="451">
        <f>'I-TI'!E351</f>
        <v>3.2281380390340167E-4</v>
      </c>
    </row>
    <row r="10" spans="1:10" ht="30" customHeight="1">
      <c r="A10" s="260">
        <v>7</v>
      </c>
      <c r="B10" s="261" t="s">
        <v>1224</v>
      </c>
      <c r="C10" s="248">
        <f>'I-TI'!D352</f>
        <v>0</v>
      </c>
      <c r="D10" s="451">
        <f>'I-TI'!E352</f>
        <v>0</v>
      </c>
    </row>
    <row r="11" spans="1:10" ht="30" customHeight="1">
      <c r="A11" s="260">
        <v>8</v>
      </c>
      <c r="B11" s="261" t="s">
        <v>258</v>
      </c>
      <c r="C11" s="248">
        <f>'I-TI'!D353</f>
        <v>28380167</v>
      </c>
      <c r="D11" s="451">
        <f>'I-TI'!E353</f>
        <v>0.95881838458229107</v>
      </c>
    </row>
    <row r="12" spans="1:10" ht="30" customHeight="1">
      <c r="A12" s="260">
        <v>9</v>
      </c>
      <c r="B12" s="261" t="s">
        <v>354</v>
      </c>
      <c r="C12" s="248">
        <f>'I-TI'!D354</f>
        <v>0</v>
      </c>
      <c r="D12" s="451">
        <f>'I-TI'!E354</f>
        <v>0</v>
      </c>
    </row>
    <row r="13" spans="1:10" ht="30" customHeight="1">
      <c r="A13" s="260">
        <v>0</v>
      </c>
      <c r="B13" s="261" t="s">
        <v>1149</v>
      </c>
      <c r="C13" s="248">
        <f>'I-TI'!D355</f>
        <v>0</v>
      </c>
      <c r="D13" s="451">
        <f>'I-TI'!E355</f>
        <v>0</v>
      </c>
    </row>
    <row r="14" spans="1:10">
      <c r="A14" s="263"/>
      <c r="B14" s="264" t="s">
        <v>712</v>
      </c>
      <c r="C14" s="265">
        <f>SUBTOTAL(109,C4:C13)</f>
        <v>29599106</v>
      </c>
      <c r="D14" s="452">
        <f>D4+D5+D6+D7+D8+D9+D10+D11+D12+D13</f>
        <v>1</v>
      </c>
    </row>
    <row r="15" spans="1:10"/>
    <row r="16" spans="1:10" ht="21">
      <c r="A16" s="599" t="s">
        <v>1273</v>
      </c>
      <c r="B16" s="599"/>
      <c r="C16" s="599"/>
      <c r="D16" s="599"/>
      <c r="E16" s="599"/>
      <c r="F16" s="599"/>
      <c r="G16" s="599"/>
      <c r="H16" s="599"/>
      <c r="I16" s="599"/>
      <c r="J16" s="599"/>
    </row>
    <row r="17" spans="1:10" ht="3.75" customHeight="1">
      <c r="B17" s="255"/>
    </row>
    <row r="18" spans="1:10" s="252" customFormat="1">
      <c r="A18" s="250" t="s">
        <v>1281</v>
      </c>
      <c r="B18" s="250" t="s">
        <v>609</v>
      </c>
      <c r="C18" s="254" t="s">
        <v>1343</v>
      </c>
      <c r="D18" s="253" t="s">
        <v>1280</v>
      </c>
      <c r="E18" s="262"/>
      <c r="F18" s="262"/>
      <c r="G18" s="262"/>
      <c r="H18" s="262"/>
      <c r="I18" s="262"/>
      <c r="J18" s="262"/>
    </row>
    <row r="19" spans="1:10" ht="18.75" customHeight="1">
      <c r="A19" s="260">
        <v>1</v>
      </c>
      <c r="B19" s="93" t="s">
        <v>604</v>
      </c>
      <c r="C19" s="248">
        <f>'I-TI'!D359</f>
        <v>648520</v>
      </c>
      <c r="D19" s="451">
        <f>'I-TI'!E359</f>
        <v>2.1910121204336375E-2</v>
      </c>
    </row>
    <row r="20" spans="1:10" ht="18.75" customHeight="1">
      <c r="A20" s="260">
        <v>2</v>
      </c>
      <c r="B20" s="93" t="s">
        <v>1271</v>
      </c>
      <c r="C20" s="248">
        <f>'I-TI'!D360</f>
        <v>0</v>
      </c>
      <c r="D20" s="451">
        <f>'I-TI'!E360</f>
        <v>0</v>
      </c>
    </row>
    <row r="21" spans="1:10" ht="18.75" customHeight="1">
      <c r="A21" s="260">
        <v>3</v>
      </c>
      <c r="B21" s="93" t="s">
        <v>563</v>
      </c>
      <c r="C21" s="248">
        <f>'I-TI'!D361</f>
        <v>468106</v>
      </c>
      <c r="D21" s="451">
        <f>'I-TI'!E361</f>
        <v>1.5814869543695001E-2</v>
      </c>
    </row>
    <row r="22" spans="1:10" ht="18.75" customHeight="1">
      <c r="A22" s="260">
        <v>4</v>
      </c>
      <c r="B22" s="93" t="s">
        <v>1139</v>
      </c>
      <c r="C22" s="248">
        <f>'I-TI'!D362</f>
        <v>92758</v>
      </c>
      <c r="D22" s="451">
        <f>'I-TI'!E362</f>
        <v>3.1338108657741216E-3</v>
      </c>
    </row>
    <row r="23" spans="1:10" ht="18.75" customHeight="1">
      <c r="A23" s="260">
        <v>5</v>
      </c>
      <c r="B23" s="93" t="s">
        <v>1141</v>
      </c>
      <c r="C23" s="248">
        <f>'I-TI'!D363</f>
        <v>9555</v>
      </c>
      <c r="D23" s="451">
        <f>'I-TI'!E363</f>
        <v>3.2281380390340167E-4</v>
      </c>
    </row>
    <row r="24" spans="1:10" ht="18.75" customHeight="1">
      <c r="A24" s="260">
        <v>6</v>
      </c>
      <c r="B24" s="93" t="s">
        <v>259</v>
      </c>
      <c r="C24" s="248">
        <f>'I-TI'!D364</f>
        <v>18995524</v>
      </c>
      <c r="D24" s="451">
        <f>'I-TI'!E364</f>
        <v>0.64176005856393092</v>
      </c>
    </row>
    <row r="25" spans="1:10" ht="18.75" customHeight="1">
      <c r="A25" s="260">
        <v>7</v>
      </c>
      <c r="B25" s="93" t="s">
        <v>360</v>
      </c>
      <c r="C25" s="248">
        <f>'I-TI'!D365</f>
        <v>9384643</v>
      </c>
      <c r="D25" s="451">
        <f>'I-TI'!E365</f>
        <v>0.31705832601836015</v>
      </c>
    </row>
    <row r="26" spans="1:10" s="93" customFormat="1">
      <c r="A26" s="263"/>
      <c r="B26" s="270" t="s">
        <v>712</v>
      </c>
      <c r="C26" s="265">
        <f>SUBTOTAL(109,Tabla8[Estimación])</f>
        <v>29599106</v>
      </c>
      <c r="D26" s="452">
        <f>D19+D20+D21+D22+D23+D24+D25</f>
        <v>1</v>
      </c>
      <c r="E26" s="271"/>
      <c r="F26" s="271"/>
      <c r="G26" s="271"/>
      <c r="H26" s="271"/>
      <c r="I26" s="271"/>
      <c r="J26" s="271"/>
    </row>
    <row r="27" spans="1:10"/>
    <row r="28" spans="1:10" ht="21">
      <c r="A28" s="599" t="s">
        <v>1276</v>
      </c>
      <c r="B28" s="599"/>
      <c r="C28" s="599"/>
      <c r="D28" s="599"/>
      <c r="E28" s="599"/>
      <c r="F28" s="599"/>
      <c r="G28" s="599"/>
      <c r="H28" s="599"/>
      <c r="I28" s="599"/>
      <c r="J28" s="599"/>
    </row>
    <row r="29" spans="1:10" ht="3.75" customHeight="1">
      <c r="B29" s="255"/>
    </row>
    <row r="30" spans="1:10" s="252" customFormat="1">
      <c r="A30" s="250" t="s">
        <v>1157</v>
      </c>
      <c r="B30" s="250" t="s">
        <v>609</v>
      </c>
      <c r="C30" s="254" t="s">
        <v>1343</v>
      </c>
      <c r="D30" s="253" t="s">
        <v>1280</v>
      </c>
      <c r="E30" s="262"/>
      <c r="F30" s="262"/>
      <c r="G30" s="262"/>
      <c r="H30" s="262"/>
      <c r="I30" s="262"/>
      <c r="J30" s="262"/>
    </row>
    <row r="31" spans="1:10" ht="45" customHeight="1">
      <c r="A31" s="260">
        <v>1</v>
      </c>
      <c r="B31" s="261" t="s">
        <v>1278</v>
      </c>
      <c r="C31" s="248">
        <f>'I-TI'!D368</f>
        <v>1218939</v>
      </c>
      <c r="D31" s="451">
        <f>'I-TI'!E368</f>
        <v>4.11816154177089E-2</v>
      </c>
    </row>
    <row r="32" spans="1:10" ht="45" customHeight="1">
      <c r="A32" s="260">
        <v>2</v>
      </c>
      <c r="B32" s="261" t="s">
        <v>1383</v>
      </c>
      <c r="C32" s="248">
        <f>'I-TI'!D369</f>
        <v>28380167</v>
      </c>
      <c r="D32" s="451">
        <f>'I-TI'!E369</f>
        <v>0.95881838458229107</v>
      </c>
    </row>
    <row r="33" spans="1:10" ht="45" customHeight="1">
      <c r="A33" s="260">
        <v>3</v>
      </c>
      <c r="B33" s="261" t="s">
        <v>1344</v>
      </c>
      <c r="C33" s="248">
        <f>'I-TI'!D370</f>
        <v>0</v>
      </c>
      <c r="D33" s="451">
        <f>'I-TI'!E370</f>
        <v>0</v>
      </c>
    </row>
    <row r="34" spans="1:10" ht="15" customHeight="1">
      <c r="A34" s="266"/>
      <c r="B34" s="264" t="s">
        <v>712</v>
      </c>
      <c r="C34" s="265">
        <f>SUBTOTAL(109,C31:C33)</f>
        <v>29599106</v>
      </c>
      <c r="D34" s="452">
        <f>'I-TI'!E371</f>
        <v>1</v>
      </c>
    </row>
    <row r="35" spans="1:10"/>
    <row r="36" spans="1:10" s="273" customFormat="1" ht="21">
      <c r="A36" s="599" t="s">
        <v>1277</v>
      </c>
      <c r="B36" s="599"/>
      <c r="C36" s="599"/>
      <c r="D36" s="599"/>
      <c r="E36" s="599"/>
      <c r="F36" s="599"/>
      <c r="G36" s="599"/>
      <c r="H36" s="599"/>
      <c r="I36" s="599"/>
      <c r="J36" s="599"/>
    </row>
    <row r="37" spans="1:10" ht="3.75" customHeight="1">
      <c r="A37" s="255"/>
    </row>
    <row r="38" spans="1:10" s="252" customFormat="1">
      <c r="A38" s="250" t="s">
        <v>733</v>
      </c>
      <c r="B38" s="250" t="s">
        <v>609</v>
      </c>
      <c r="C38" s="254" t="s">
        <v>1343</v>
      </c>
      <c r="D38" s="253" t="s">
        <v>1280</v>
      </c>
      <c r="E38" s="262"/>
      <c r="F38" s="262"/>
      <c r="G38" s="262"/>
      <c r="H38" s="262"/>
      <c r="I38" s="262"/>
      <c r="J38" s="262"/>
    </row>
    <row r="39" spans="1:10" ht="18.75" customHeight="1">
      <c r="A39" s="260">
        <v>100</v>
      </c>
      <c r="B39" s="93" t="s">
        <v>724</v>
      </c>
      <c r="C39" s="248">
        <f>'I-TI'!D373</f>
        <v>20214463</v>
      </c>
      <c r="D39" s="451">
        <f>'I-TI'!E373</f>
        <v>0.68294167398163985</v>
      </c>
    </row>
    <row r="40" spans="1:10" hidden="1">
      <c r="A40" s="260">
        <v>101</v>
      </c>
      <c r="B40" s="93" t="s">
        <v>858</v>
      </c>
      <c r="C40" s="248" t="e">
        <f>'I-TI'!#REF!</f>
        <v>#REF!</v>
      </c>
      <c r="D40" s="451">
        <f>'I-TI'!D374</f>
        <v>20166361</v>
      </c>
    </row>
    <row r="41" spans="1:10" hidden="1">
      <c r="A41" s="260">
        <v>102</v>
      </c>
      <c r="B41" s="93" t="s">
        <v>538</v>
      </c>
      <c r="C41" s="248" t="e">
        <f>'I-TI'!#REF!</f>
        <v>#REF!</v>
      </c>
      <c r="D41" s="451">
        <f>'I-TI'!D375</f>
        <v>41828</v>
      </c>
    </row>
    <row r="42" spans="1:10" hidden="1">
      <c r="A42" s="260">
        <v>103</v>
      </c>
      <c r="B42" s="93" t="s">
        <v>637</v>
      </c>
      <c r="C42" s="248" t="e">
        <f>'I-TI'!#REF!</f>
        <v>#REF!</v>
      </c>
      <c r="D42" s="451">
        <f>'I-TI'!D376</f>
        <v>6274</v>
      </c>
    </row>
    <row r="43" spans="1:10" hidden="1">
      <c r="A43" s="260">
        <v>104</v>
      </c>
      <c r="B43" s="93" t="s">
        <v>934</v>
      </c>
      <c r="C43" s="248" t="e">
        <f>'I-TI'!#REF!</f>
        <v>#REF!</v>
      </c>
      <c r="D43" s="451">
        <f>'I-TI'!D377</f>
        <v>0</v>
      </c>
    </row>
    <row r="44" spans="1:10" hidden="1">
      <c r="A44" s="260">
        <v>105</v>
      </c>
      <c r="B44" s="93" t="s">
        <v>935</v>
      </c>
      <c r="C44" s="248" t="e">
        <f>'I-TI'!#REF!</f>
        <v>#REF!</v>
      </c>
      <c r="D44" s="451">
        <f>'I-TI'!D378</f>
        <v>0</v>
      </c>
    </row>
    <row r="45" spans="1:10" hidden="1">
      <c r="A45" s="260">
        <v>106</v>
      </c>
      <c r="B45" s="93" t="s">
        <v>905</v>
      </c>
      <c r="C45" s="248" t="e">
        <f>'I-TI'!#REF!</f>
        <v>#REF!</v>
      </c>
      <c r="D45" s="451">
        <f>'I-TI'!D379</f>
        <v>0</v>
      </c>
    </row>
    <row r="46" spans="1:10" hidden="1">
      <c r="A46" s="260">
        <v>199</v>
      </c>
      <c r="B46" s="93" t="s">
        <v>725</v>
      </c>
      <c r="C46" s="248" t="e">
        <f>'I-TI'!#REF!</f>
        <v>#REF!</v>
      </c>
      <c r="D46" s="451">
        <f>'I-TI'!D380</f>
        <v>0</v>
      </c>
    </row>
    <row r="47" spans="1:10" ht="18.75" customHeight="1">
      <c r="A47" s="260">
        <v>200</v>
      </c>
      <c r="B47" s="93" t="s">
        <v>360</v>
      </c>
      <c r="C47" s="248">
        <f>'I-TI'!D381</f>
        <v>9384643</v>
      </c>
      <c r="D47" s="451">
        <f>'I-TI'!E381</f>
        <v>0.31705832601836015</v>
      </c>
    </row>
    <row r="48" spans="1:10" hidden="1">
      <c r="A48" s="260">
        <v>201</v>
      </c>
      <c r="B48" s="93" t="s">
        <v>906</v>
      </c>
      <c r="C48" s="248" t="e">
        <f>'I-TI'!#REF!</f>
        <v>#REF!</v>
      </c>
      <c r="D48" s="451">
        <f>'I-TI'!D382</f>
        <v>0</v>
      </c>
    </row>
    <row r="49" spans="1:4" hidden="1">
      <c r="A49" s="260">
        <v>202</v>
      </c>
      <c r="B49" s="93" t="s">
        <v>907</v>
      </c>
      <c r="C49" s="248" t="e">
        <f>'I-TI'!#REF!</f>
        <v>#REF!</v>
      </c>
      <c r="D49" s="451">
        <f>'I-TI'!D383</f>
        <v>0</v>
      </c>
    </row>
    <row r="50" spans="1:4" hidden="1">
      <c r="A50" s="260">
        <v>203</v>
      </c>
      <c r="B50" s="93" t="s">
        <v>908</v>
      </c>
      <c r="C50" s="248" t="e">
        <f>'I-TI'!#REF!</f>
        <v>#REF!</v>
      </c>
      <c r="D50" s="451">
        <f>'I-TI'!D384</f>
        <v>0</v>
      </c>
    </row>
    <row r="51" spans="1:4" hidden="1">
      <c r="A51" s="260">
        <v>204</v>
      </c>
      <c r="B51" s="93" t="s">
        <v>909</v>
      </c>
      <c r="C51" s="248" t="e">
        <f>'I-TI'!#REF!</f>
        <v>#REF!</v>
      </c>
      <c r="D51" s="451">
        <f>'I-TI'!D385</f>
        <v>0</v>
      </c>
    </row>
    <row r="52" spans="1:4" hidden="1">
      <c r="A52" s="260">
        <v>205</v>
      </c>
      <c r="B52" s="93" t="s">
        <v>910</v>
      </c>
      <c r="C52" s="248" t="e">
        <f>'I-TI'!#REF!</f>
        <v>#REF!</v>
      </c>
      <c r="D52" s="451">
        <f>'I-TI'!D386</f>
        <v>0</v>
      </c>
    </row>
    <row r="53" spans="1:4" hidden="1">
      <c r="A53" s="260">
        <v>206</v>
      </c>
      <c r="B53" s="93" t="s">
        <v>911</v>
      </c>
      <c r="C53" s="248" t="e">
        <f>'I-TI'!#REF!</f>
        <v>#REF!</v>
      </c>
      <c r="D53" s="451">
        <f>'I-TI'!D387</f>
        <v>0</v>
      </c>
    </row>
    <row r="54" spans="1:4" hidden="1">
      <c r="A54" s="260">
        <v>207</v>
      </c>
      <c r="B54" s="93" t="s">
        <v>912</v>
      </c>
      <c r="C54" s="248" t="e">
        <f>'I-TI'!#REF!</f>
        <v>#REF!</v>
      </c>
      <c r="D54" s="451">
        <f>'I-TI'!D388</f>
        <v>0</v>
      </c>
    </row>
    <row r="55" spans="1:4" hidden="1">
      <c r="A55" s="260">
        <v>208</v>
      </c>
      <c r="B55" s="93" t="s">
        <v>913</v>
      </c>
      <c r="C55" s="248" t="e">
        <f>'I-TI'!#REF!</f>
        <v>#REF!</v>
      </c>
      <c r="D55" s="451">
        <f>'I-TI'!D389</f>
        <v>0</v>
      </c>
    </row>
    <row r="56" spans="1:4" hidden="1">
      <c r="A56" s="260">
        <v>209</v>
      </c>
      <c r="B56" s="93" t="s">
        <v>914</v>
      </c>
      <c r="C56" s="248" t="e">
        <f>'I-TI'!#REF!</f>
        <v>#REF!</v>
      </c>
      <c r="D56" s="451">
        <f>'I-TI'!D390</f>
        <v>0</v>
      </c>
    </row>
    <row r="57" spans="1:4" hidden="1">
      <c r="A57" s="260">
        <v>210</v>
      </c>
      <c r="B57" s="93" t="s">
        <v>915</v>
      </c>
      <c r="C57" s="248" t="e">
        <f>'I-TI'!#REF!</f>
        <v>#REF!</v>
      </c>
      <c r="D57" s="451">
        <f>'I-TI'!D391</f>
        <v>0</v>
      </c>
    </row>
    <row r="58" spans="1:4" hidden="1">
      <c r="A58" s="260">
        <v>211</v>
      </c>
      <c r="B58" s="93" t="s">
        <v>916</v>
      </c>
      <c r="C58" s="248" t="e">
        <f>'I-TI'!#REF!</f>
        <v>#REF!</v>
      </c>
      <c r="D58" s="451">
        <f>'I-TI'!D392</f>
        <v>0</v>
      </c>
    </row>
    <row r="59" spans="1:4" hidden="1">
      <c r="A59" s="260">
        <v>212</v>
      </c>
      <c r="B59" s="93" t="s">
        <v>918</v>
      </c>
      <c r="C59" s="248" t="e">
        <f>'I-TI'!#REF!</f>
        <v>#REF!</v>
      </c>
      <c r="D59" s="451">
        <f>'I-TI'!D393</f>
        <v>0</v>
      </c>
    </row>
    <row r="60" spans="1:4" hidden="1">
      <c r="A60" s="260">
        <v>213</v>
      </c>
      <c r="B60" s="93" t="s">
        <v>919</v>
      </c>
      <c r="C60" s="248" t="e">
        <f>'I-TI'!#REF!</f>
        <v>#REF!</v>
      </c>
      <c r="D60" s="451">
        <f>'I-TI'!D394</f>
        <v>0</v>
      </c>
    </row>
    <row r="61" spans="1:4" hidden="1">
      <c r="A61" s="260">
        <v>214</v>
      </c>
      <c r="B61" s="93" t="s">
        <v>917</v>
      </c>
      <c r="C61" s="248" t="e">
        <f>'I-TI'!#REF!</f>
        <v>#REF!</v>
      </c>
      <c r="D61" s="451">
        <f>'I-TI'!D395</f>
        <v>0</v>
      </c>
    </row>
    <row r="62" spans="1:4" hidden="1">
      <c r="A62" s="260">
        <v>215</v>
      </c>
      <c r="B62" s="93" t="s">
        <v>920</v>
      </c>
      <c r="C62" s="248" t="e">
        <f>'I-TI'!#REF!</f>
        <v>#REF!</v>
      </c>
      <c r="D62" s="451">
        <f>'I-TI'!D396</f>
        <v>0</v>
      </c>
    </row>
    <row r="63" spans="1:4" hidden="1">
      <c r="A63" s="260">
        <v>216</v>
      </c>
      <c r="B63" s="93" t="s">
        <v>921</v>
      </c>
      <c r="C63" s="248" t="e">
        <f>'I-TI'!#REF!</f>
        <v>#REF!</v>
      </c>
      <c r="D63" s="451">
        <f>'I-TI'!D397</f>
        <v>0</v>
      </c>
    </row>
    <row r="64" spans="1:4" hidden="1">
      <c r="A64" s="260">
        <v>217</v>
      </c>
      <c r="B64" s="93" t="s">
        <v>922</v>
      </c>
      <c r="C64" s="248" t="e">
        <f>'I-TI'!#REF!</f>
        <v>#REF!</v>
      </c>
      <c r="D64" s="451">
        <f>'I-TI'!D398</f>
        <v>0</v>
      </c>
    </row>
    <row r="65" spans="1:4" hidden="1">
      <c r="A65" s="260">
        <v>218</v>
      </c>
      <c r="B65" s="93" t="s">
        <v>923</v>
      </c>
      <c r="C65" s="248" t="e">
        <f>'I-TI'!#REF!</f>
        <v>#REF!</v>
      </c>
      <c r="D65" s="451">
        <f>'I-TI'!D399</f>
        <v>0</v>
      </c>
    </row>
    <row r="66" spans="1:4" hidden="1">
      <c r="A66" s="260">
        <v>219</v>
      </c>
      <c r="B66" s="93" t="s">
        <v>924</v>
      </c>
      <c r="C66" s="248" t="e">
        <f>'I-TI'!#REF!</f>
        <v>#REF!</v>
      </c>
      <c r="D66" s="451">
        <f>'I-TI'!D400</f>
        <v>0</v>
      </c>
    </row>
    <row r="67" spans="1:4" hidden="1">
      <c r="A67" s="260">
        <v>220</v>
      </c>
      <c r="B67" s="93" t="s">
        <v>925</v>
      </c>
      <c r="C67" s="248" t="e">
        <f>'I-TI'!#REF!</f>
        <v>#REF!</v>
      </c>
      <c r="D67" s="451">
        <f>'I-TI'!D401</f>
        <v>0</v>
      </c>
    </row>
    <row r="68" spans="1:4" hidden="1">
      <c r="A68" s="260">
        <v>221</v>
      </c>
      <c r="B68" s="93" t="s">
        <v>926</v>
      </c>
      <c r="C68" s="248" t="e">
        <f>'I-TI'!#REF!</f>
        <v>#REF!</v>
      </c>
      <c r="D68" s="451">
        <f>'I-TI'!D402</f>
        <v>0</v>
      </c>
    </row>
    <row r="69" spans="1:4" hidden="1">
      <c r="A69" s="260">
        <v>222</v>
      </c>
      <c r="B69" s="93" t="s">
        <v>927</v>
      </c>
      <c r="C69" s="248" t="e">
        <f>'I-TI'!#REF!</f>
        <v>#REF!</v>
      </c>
      <c r="D69" s="451">
        <f>'I-TI'!D403</f>
        <v>0</v>
      </c>
    </row>
    <row r="70" spans="1:4" hidden="1">
      <c r="A70" s="260">
        <v>223</v>
      </c>
      <c r="B70" s="93" t="s">
        <v>928</v>
      </c>
      <c r="C70" s="248" t="e">
        <f>'I-TI'!#REF!</f>
        <v>#REF!</v>
      </c>
      <c r="D70" s="451">
        <f>'I-TI'!D404</f>
        <v>0</v>
      </c>
    </row>
    <row r="71" spans="1:4" hidden="1">
      <c r="A71" s="260">
        <v>224</v>
      </c>
      <c r="B71" s="93" t="s">
        <v>929</v>
      </c>
      <c r="C71" s="248" t="e">
        <f>'I-TI'!#REF!</f>
        <v>#REF!</v>
      </c>
      <c r="D71" s="451">
        <f>'I-TI'!D405</f>
        <v>0</v>
      </c>
    </row>
    <row r="72" spans="1:4" hidden="1">
      <c r="A72" s="260">
        <v>225</v>
      </c>
      <c r="B72" s="93" t="s">
        <v>930</v>
      </c>
      <c r="C72" s="248" t="e">
        <f>'I-TI'!#REF!</f>
        <v>#REF!</v>
      </c>
      <c r="D72" s="451">
        <f>'I-TI'!D406</f>
        <v>0</v>
      </c>
    </row>
    <row r="73" spans="1:4" hidden="1">
      <c r="A73" s="260">
        <v>226</v>
      </c>
      <c r="B73" s="93" t="s">
        <v>931</v>
      </c>
      <c r="C73" s="248" t="e">
        <f>'I-TI'!#REF!</f>
        <v>#REF!</v>
      </c>
      <c r="D73" s="451">
        <f>'I-TI'!D407</f>
        <v>0</v>
      </c>
    </row>
    <row r="74" spans="1:4" hidden="1">
      <c r="A74" s="260">
        <v>227</v>
      </c>
      <c r="B74" s="93" t="s">
        <v>932</v>
      </c>
      <c r="C74" s="248" t="e">
        <f>'I-TI'!#REF!</f>
        <v>#REF!</v>
      </c>
      <c r="D74" s="451">
        <f>'I-TI'!D408</f>
        <v>0</v>
      </c>
    </row>
    <row r="75" spans="1:4" hidden="1">
      <c r="A75" s="260">
        <v>228</v>
      </c>
      <c r="B75" s="93" t="s">
        <v>933</v>
      </c>
      <c r="C75" s="248" t="e">
        <f>'I-TI'!#REF!</f>
        <v>#REF!</v>
      </c>
      <c r="D75" s="451">
        <f>'I-TI'!D409</f>
        <v>0</v>
      </c>
    </row>
    <row r="76" spans="1:4" ht="18.75" customHeight="1">
      <c r="A76" s="260">
        <v>300</v>
      </c>
      <c r="B76" s="93" t="s">
        <v>726</v>
      </c>
      <c r="C76" s="248">
        <f>'I-TI'!D412</f>
        <v>0</v>
      </c>
      <c r="D76" s="451">
        <f>'I-TI'!E412</f>
        <v>0</v>
      </c>
    </row>
    <row r="77" spans="1:4" hidden="1">
      <c r="A77" s="260">
        <v>301</v>
      </c>
      <c r="B77" s="93" t="s">
        <v>936</v>
      </c>
      <c r="C77" s="248" t="e">
        <f>'I-TI'!#REF!</f>
        <v>#REF!</v>
      </c>
      <c r="D77" s="451">
        <f>'I-TI'!D413</f>
        <v>0</v>
      </c>
    </row>
    <row r="78" spans="1:4" hidden="1">
      <c r="A78" s="260">
        <v>302</v>
      </c>
      <c r="B78" s="93" t="s">
        <v>937</v>
      </c>
      <c r="C78" s="248" t="e">
        <f>'I-TI'!#REF!</f>
        <v>#REF!</v>
      </c>
      <c r="D78" s="451">
        <f>'I-TI'!D414</f>
        <v>0</v>
      </c>
    </row>
    <row r="79" spans="1:4" hidden="1">
      <c r="A79" s="260">
        <v>303</v>
      </c>
      <c r="B79" s="93" t="s">
        <v>938</v>
      </c>
      <c r="C79" s="248" t="e">
        <f>'I-TI'!#REF!</f>
        <v>#REF!</v>
      </c>
      <c r="D79" s="451">
        <f>'I-TI'!D415</f>
        <v>0</v>
      </c>
    </row>
    <row r="80" spans="1:4" hidden="1">
      <c r="A80" s="260">
        <v>304</v>
      </c>
      <c r="B80" s="93" t="s">
        <v>939</v>
      </c>
      <c r="C80" s="248" t="e">
        <f>'I-TI'!#REF!</f>
        <v>#REF!</v>
      </c>
      <c r="D80" s="451">
        <f>'I-TI'!D416</f>
        <v>0</v>
      </c>
    </row>
    <row r="81" spans="1:4" hidden="1">
      <c r="A81" s="260">
        <v>305</v>
      </c>
      <c r="B81" s="93" t="s">
        <v>940</v>
      </c>
      <c r="C81" s="248" t="e">
        <f>'I-TI'!#REF!</f>
        <v>#REF!</v>
      </c>
      <c r="D81" s="451">
        <f>'I-TI'!D417</f>
        <v>0</v>
      </c>
    </row>
    <row r="82" spans="1:4" hidden="1">
      <c r="A82" s="260">
        <v>306</v>
      </c>
      <c r="B82" s="93" t="s">
        <v>941</v>
      </c>
      <c r="C82" s="248" t="e">
        <f>'I-TI'!#REF!</f>
        <v>#REF!</v>
      </c>
      <c r="D82" s="451">
        <f>'I-TI'!D418</f>
        <v>0</v>
      </c>
    </row>
    <row r="83" spans="1:4" hidden="1">
      <c r="A83" s="260">
        <v>307</v>
      </c>
      <c r="B83" s="93" t="s">
        <v>942</v>
      </c>
      <c r="C83" s="248" t="e">
        <f>'I-TI'!#REF!</f>
        <v>#REF!</v>
      </c>
      <c r="D83" s="451">
        <f>'I-TI'!D419</f>
        <v>0</v>
      </c>
    </row>
    <row r="84" spans="1:4" hidden="1">
      <c r="A84" s="260">
        <v>308</v>
      </c>
      <c r="B84" s="93" t="s">
        <v>943</v>
      </c>
      <c r="C84" s="248" t="e">
        <f>'I-TI'!#REF!</f>
        <v>#REF!</v>
      </c>
      <c r="D84" s="451">
        <f>'I-TI'!D420</f>
        <v>0</v>
      </c>
    </row>
    <row r="85" spans="1:4" hidden="1">
      <c r="A85" s="260">
        <v>309</v>
      </c>
      <c r="B85" s="93" t="s">
        <v>944</v>
      </c>
      <c r="C85" s="248" t="e">
        <f>'I-TI'!#REF!</f>
        <v>#REF!</v>
      </c>
      <c r="D85" s="451">
        <f>'I-TI'!D421</f>
        <v>0</v>
      </c>
    </row>
    <row r="86" spans="1:4" hidden="1">
      <c r="A86" s="260">
        <v>310</v>
      </c>
      <c r="B86" s="93" t="s">
        <v>945</v>
      </c>
      <c r="C86" s="248" t="e">
        <f>'I-TI'!#REF!</f>
        <v>#REF!</v>
      </c>
      <c r="D86" s="451">
        <f>'I-TI'!D422</f>
        <v>0</v>
      </c>
    </row>
    <row r="87" spans="1:4" hidden="1">
      <c r="A87" s="260">
        <v>311</v>
      </c>
      <c r="B87" s="93" t="s">
        <v>946</v>
      </c>
      <c r="C87" s="248" t="e">
        <f>'I-TI'!#REF!</f>
        <v>#REF!</v>
      </c>
      <c r="D87" s="451">
        <f>'I-TI'!D423</f>
        <v>0</v>
      </c>
    </row>
    <row r="88" spans="1:4" hidden="1">
      <c r="A88" s="260">
        <v>312</v>
      </c>
      <c r="B88" s="93" t="s">
        <v>947</v>
      </c>
      <c r="C88" s="248" t="e">
        <f>'I-TI'!#REF!</f>
        <v>#REF!</v>
      </c>
      <c r="D88" s="451">
        <f>'I-TI'!D424</f>
        <v>0</v>
      </c>
    </row>
    <row r="89" spans="1:4" hidden="1">
      <c r="A89" s="260">
        <v>313</v>
      </c>
      <c r="B89" s="93" t="s">
        <v>948</v>
      </c>
      <c r="C89" s="248" t="e">
        <f>'I-TI'!#REF!</f>
        <v>#REF!</v>
      </c>
      <c r="D89" s="451">
        <f>'I-TI'!D425</f>
        <v>0</v>
      </c>
    </row>
    <row r="90" spans="1:4" hidden="1">
      <c r="A90" s="260">
        <v>314</v>
      </c>
      <c r="B90" s="93" t="s">
        <v>949</v>
      </c>
      <c r="C90" s="248" t="e">
        <f>'I-TI'!#REF!</f>
        <v>#REF!</v>
      </c>
      <c r="D90" s="451">
        <f>'I-TI'!D426</f>
        <v>0</v>
      </c>
    </row>
    <row r="91" spans="1:4" hidden="1">
      <c r="A91" s="260">
        <v>315</v>
      </c>
      <c r="B91" s="93" t="s">
        <v>950</v>
      </c>
      <c r="C91" s="248" t="e">
        <f>'I-TI'!#REF!</f>
        <v>#REF!</v>
      </c>
      <c r="D91" s="451">
        <f>'I-TI'!D427</f>
        <v>0</v>
      </c>
    </row>
    <row r="92" spans="1:4" hidden="1">
      <c r="A92" s="260">
        <v>316</v>
      </c>
      <c r="B92" s="93" t="s">
        <v>951</v>
      </c>
      <c r="C92" s="248" t="e">
        <f>'I-TI'!#REF!</f>
        <v>#REF!</v>
      </c>
      <c r="D92" s="451">
        <f>'I-TI'!D428</f>
        <v>0</v>
      </c>
    </row>
    <row r="93" spans="1:4" hidden="1">
      <c r="A93" s="260">
        <v>317</v>
      </c>
      <c r="B93" s="93" t="s">
        <v>952</v>
      </c>
      <c r="C93" s="248" t="e">
        <f>'I-TI'!#REF!</f>
        <v>#REF!</v>
      </c>
      <c r="D93" s="451">
        <f>'I-TI'!D429</f>
        <v>0</v>
      </c>
    </row>
    <row r="94" spans="1:4" hidden="1">
      <c r="A94" s="260">
        <v>399</v>
      </c>
      <c r="B94" s="93" t="s">
        <v>953</v>
      </c>
      <c r="C94" s="248" t="e">
        <f>'I-TI'!#REF!</f>
        <v>#REF!</v>
      </c>
      <c r="D94" s="451">
        <f>'I-TI'!D430</f>
        <v>0</v>
      </c>
    </row>
    <row r="95" spans="1:4" ht="18.75" customHeight="1">
      <c r="A95" s="260">
        <v>400</v>
      </c>
      <c r="B95" s="93" t="s">
        <v>727</v>
      </c>
      <c r="C95" s="248">
        <f>'I-TI'!D431</f>
        <v>0</v>
      </c>
      <c r="D95" s="451">
        <f>'I-TI'!E431</f>
        <v>0</v>
      </c>
    </row>
    <row r="96" spans="1:4" hidden="1">
      <c r="A96" s="260">
        <v>401</v>
      </c>
      <c r="B96" s="93" t="s">
        <v>1125</v>
      </c>
      <c r="C96" s="248" t="e">
        <f>'I-TI'!#REF!</f>
        <v>#REF!</v>
      </c>
      <c r="D96" s="451">
        <f>'I-TI'!D432</f>
        <v>0</v>
      </c>
    </row>
    <row r="97" spans="1:10" hidden="1">
      <c r="A97" s="260">
        <v>402</v>
      </c>
      <c r="B97" s="93" t="s">
        <v>1126</v>
      </c>
      <c r="C97" s="248" t="e">
        <f>'I-TI'!#REF!</f>
        <v>#REF!</v>
      </c>
      <c r="D97" s="451">
        <f>'I-TI'!D433</f>
        <v>0</v>
      </c>
    </row>
    <row r="98" spans="1:10" hidden="1">
      <c r="A98" s="260">
        <v>403</v>
      </c>
      <c r="B98" s="93" t="s">
        <v>1127</v>
      </c>
      <c r="C98" s="248" t="e">
        <f>'I-TI'!#REF!</f>
        <v>#REF!</v>
      </c>
      <c r="D98" s="451">
        <f>'I-TI'!D434</f>
        <v>0</v>
      </c>
    </row>
    <row r="99" spans="1:10" hidden="1">
      <c r="A99" s="260">
        <v>404</v>
      </c>
      <c r="B99" s="93" t="s">
        <v>1128</v>
      </c>
      <c r="C99" s="248" t="e">
        <f>'I-TI'!#REF!</f>
        <v>#REF!</v>
      </c>
      <c r="D99" s="451">
        <f>'I-TI'!D435</f>
        <v>0</v>
      </c>
    </row>
    <row r="100" spans="1:10" hidden="1">
      <c r="A100" s="260">
        <v>405</v>
      </c>
      <c r="B100" s="93" t="s">
        <v>1129</v>
      </c>
      <c r="C100" s="248" t="e">
        <f>'I-TI'!#REF!</f>
        <v>#REF!</v>
      </c>
      <c r="D100" s="451">
        <f>'I-TI'!D436</f>
        <v>0</v>
      </c>
    </row>
    <row r="101" spans="1:10" hidden="1">
      <c r="A101" s="260">
        <v>406</v>
      </c>
      <c r="B101" s="93" t="s">
        <v>1130</v>
      </c>
      <c r="C101" s="248" t="e">
        <f>'I-TI'!#REF!</f>
        <v>#REF!</v>
      </c>
      <c r="D101" s="451">
        <f>'I-TI'!D437</f>
        <v>0</v>
      </c>
    </row>
    <row r="102" spans="1:10" hidden="1">
      <c r="A102" s="260">
        <v>407</v>
      </c>
      <c r="B102" s="93" t="s">
        <v>1131</v>
      </c>
      <c r="C102" s="248" t="e">
        <f>'I-TI'!#REF!</f>
        <v>#REF!</v>
      </c>
      <c r="D102" s="451">
        <f>'I-TI'!D438</f>
        <v>0</v>
      </c>
    </row>
    <row r="103" spans="1:10" hidden="1">
      <c r="A103" s="260">
        <v>499</v>
      </c>
      <c r="B103" s="93" t="s">
        <v>1132</v>
      </c>
      <c r="C103" s="248" t="e">
        <f>'I-TI'!#REF!</f>
        <v>#REF!</v>
      </c>
      <c r="D103" s="451">
        <f>'I-TI'!D439</f>
        <v>0</v>
      </c>
    </row>
    <row r="104" spans="1:10" ht="18.75" customHeight="1">
      <c r="A104" s="260">
        <v>500</v>
      </c>
      <c r="B104" s="93" t="s">
        <v>728</v>
      </c>
      <c r="C104" s="248">
        <f>'I-TI'!D440</f>
        <v>0</v>
      </c>
      <c r="D104" s="451">
        <f>'I-TI'!E440</f>
        <v>0</v>
      </c>
    </row>
    <row r="105" spans="1:10" hidden="1">
      <c r="A105" s="260">
        <v>501</v>
      </c>
      <c r="B105" s="93" t="s">
        <v>730</v>
      </c>
      <c r="C105" s="248">
        <f>'I-TI'!E441</f>
        <v>0</v>
      </c>
      <c r="D105" s="451">
        <f>'I-TI'!D441</f>
        <v>0</v>
      </c>
    </row>
    <row r="106" spans="1:10" hidden="1">
      <c r="A106" s="260">
        <v>502</v>
      </c>
      <c r="B106" s="93" t="s">
        <v>729</v>
      </c>
      <c r="C106" s="248">
        <f>'I-TI'!E442</f>
        <v>0</v>
      </c>
      <c r="D106" s="451">
        <f>'I-TI'!D442</f>
        <v>0</v>
      </c>
    </row>
    <row r="107" spans="1:10" hidden="1">
      <c r="A107" s="260">
        <v>503</v>
      </c>
      <c r="B107" s="93" t="s">
        <v>731</v>
      </c>
      <c r="C107" s="248">
        <f>'I-TI'!E443</f>
        <v>0</v>
      </c>
      <c r="D107" s="451">
        <f>'I-TI'!D443</f>
        <v>0</v>
      </c>
    </row>
    <row r="108" spans="1:10" hidden="1">
      <c r="A108" s="260">
        <v>599</v>
      </c>
      <c r="B108" s="93" t="s">
        <v>958</v>
      </c>
      <c r="C108" s="248">
        <f>'I-TI'!E444</f>
        <v>0</v>
      </c>
      <c r="D108" s="451">
        <f>'I-TI'!D444</f>
        <v>0</v>
      </c>
    </row>
    <row r="109" spans="1:10" ht="18.75" customHeight="1">
      <c r="A109" s="260">
        <v>900</v>
      </c>
      <c r="B109" s="93" t="s">
        <v>732</v>
      </c>
      <c r="C109" s="248">
        <f>'I-TI'!D445</f>
        <v>0</v>
      </c>
      <c r="D109" s="451">
        <f>'I-TI'!E445</f>
        <v>0</v>
      </c>
    </row>
    <row r="110" spans="1:10" hidden="1">
      <c r="A110" s="251">
        <v>901</v>
      </c>
      <c r="B110" t="s">
        <v>954</v>
      </c>
      <c r="C110" s="146" t="e">
        <f>'I-TI'!#REF!</f>
        <v>#REF!</v>
      </c>
      <c r="D110" s="451">
        <f>'I-TI'!D446</f>
        <v>0</v>
      </c>
      <c r="E110"/>
      <c r="F110"/>
      <c r="G110"/>
      <c r="H110"/>
      <c r="I110"/>
      <c r="J110"/>
    </row>
    <row r="111" spans="1:10" hidden="1">
      <c r="A111" s="251">
        <v>902</v>
      </c>
      <c r="B111" t="s">
        <v>955</v>
      </c>
      <c r="C111" s="146" t="e">
        <f>'I-TI'!#REF!</f>
        <v>#REF!</v>
      </c>
      <c r="D111" s="451">
        <f>'I-TI'!D447</f>
        <v>0</v>
      </c>
      <c r="E111"/>
      <c r="F111"/>
      <c r="G111"/>
      <c r="H111"/>
      <c r="I111"/>
      <c r="J111"/>
    </row>
    <row r="112" spans="1:10" hidden="1">
      <c r="A112" s="251">
        <v>903</v>
      </c>
      <c r="B112" t="s">
        <v>956</v>
      </c>
      <c r="C112" s="146" t="e">
        <f>'I-TI'!#REF!</f>
        <v>#REF!</v>
      </c>
      <c r="D112" s="451">
        <f>'I-TI'!D448</f>
        <v>0</v>
      </c>
      <c r="E112"/>
      <c r="F112"/>
      <c r="G112"/>
      <c r="H112"/>
      <c r="I112"/>
      <c r="J112"/>
    </row>
    <row r="113" spans="1:10" hidden="1">
      <c r="A113" s="251">
        <v>904</v>
      </c>
      <c r="B113" t="s">
        <v>957</v>
      </c>
      <c r="C113" s="146" t="e">
        <f>'I-TI'!#REF!</f>
        <v>#REF!</v>
      </c>
      <c r="D113" s="451">
        <f>'I-TI'!D449</f>
        <v>0</v>
      </c>
      <c r="E113"/>
      <c r="F113"/>
      <c r="G113"/>
      <c r="H113"/>
      <c r="I113"/>
      <c r="J113"/>
    </row>
    <row r="114" spans="1:10" hidden="1">
      <c r="A114" s="251">
        <v>999</v>
      </c>
      <c r="B114" t="s">
        <v>725</v>
      </c>
      <c r="C114" s="146" t="e">
        <f>'I-TI'!#REF!</f>
        <v>#REF!</v>
      </c>
      <c r="D114" s="451">
        <f>'I-TI'!D450</f>
        <v>0</v>
      </c>
      <c r="E114"/>
      <c r="F114"/>
      <c r="G114"/>
      <c r="H114"/>
      <c r="I114"/>
      <c r="J114"/>
    </row>
    <row r="115" spans="1:10">
      <c r="A115" s="267"/>
      <c r="B115" s="268" t="s">
        <v>712</v>
      </c>
      <c r="C115" s="269">
        <f>C39+C47+C76+C95+C104+C109</f>
        <v>29599106</v>
      </c>
      <c r="D115" s="453">
        <f>D39+D47+D76+D95+D104+D109</f>
        <v>1</v>
      </c>
      <c r="E115"/>
      <c r="F115"/>
      <c r="G115"/>
      <c r="H115"/>
      <c r="I115"/>
      <c r="J115"/>
    </row>
    <row r="116" spans="1:10"/>
    <row r="117" spans="1:10" hidden="1"/>
    <row r="118" spans="1:10" hidden="1"/>
  </sheetData>
  <sheetProtection password="D38D" sheet="1" objects="1" scenarios="1" selectLockedCells="1" selectUnlockedCells="1"/>
  <mergeCells count="4">
    <mergeCell ref="A1:J1"/>
    <mergeCell ref="A16:J16"/>
    <mergeCell ref="A28:J28"/>
    <mergeCell ref="A36:J36"/>
  </mergeCells>
  <printOptions horizontalCentered="1"/>
  <pageMargins left="0.39370078740157483" right="0.39370078740157483" top="1.1417322834645669" bottom="0.74803149606299213" header="0.51181102362204722" footer="0.51181102362204722"/>
  <pageSetup scale="70" orientation="portrait" r:id="rId1"/>
  <headerFooter>
    <oddHeader>&amp;L&amp;"-,Negrita"&amp;20Informe a los Ingreso Presupuestados 2012
Municipio: &amp;F, Jalisco</oddHeader>
  </headerFooter>
  <drawing r:id="rId2"/>
  <tableParts count="4">
    <tablePart r:id="rId3"/>
    <tablePart r:id="rId4"/>
    <tablePart r:id="rId5"/>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A15517"/>
  </sheetPr>
  <dimension ref="A1:L103"/>
  <sheetViews>
    <sheetView workbookViewId="0">
      <selection activeCell="B1" sqref="B1:K1"/>
    </sheetView>
  </sheetViews>
  <sheetFormatPr baseColWidth="10" defaultColWidth="0" defaultRowHeight="15" zeroHeight="1"/>
  <cols>
    <col min="1" max="1" width="0.28515625" style="256" customWidth="1"/>
    <col min="2" max="2" width="5.7109375" style="277" customWidth="1"/>
    <col min="3" max="3" width="32.85546875" style="261" customWidth="1"/>
    <col min="4" max="4" width="14.28515625" customWidth="1"/>
    <col min="5" max="5" width="13.85546875" customWidth="1"/>
    <col min="6" max="11" width="11.42578125" style="256" customWidth="1"/>
    <col min="12" max="12" width="0.28515625" style="256" customWidth="1"/>
    <col min="13" max="16384" width="11.42578125" hidden="1"/>
  </cols>
  <sheetData>
    <row r="1" spans="2:11" ht="21">
      <c r="B1" s="600" t="s">
        <v>1288</v>
      </c>
      <c r="C1" s="600"/>
      <c r="D1" s="600"/>
      <c r="E1" s="600"/>
      <c r="F1" s="600"/>
      <c r="G1" s="600"/>
      <c r="H1" s="600"/>
      <c r="I1" s="600"/>
      <c r="J1" s="600"/>
      <c r="K1" s="600"/>
    </row>
    <row r="2" spans="2:11">
      <c r="B2" s="285" t="s">
        <v>1293</v>
      </c>
      <c r="C2" s="281" t="s">
        <v>609</v>
      </c>
      <c r="D2" s="282" t="s">
        <v>1343</v>
      </c>
      <c r="E2" s="286" t="s">
        <v>1280</v>
      </c>
    </row>
    <row r="3" spans="2:11" ht="30" customHeight="1">
      <c r="B3" s="276">
        <v>1000</v>
      </c>
      <c r="C3" s="278" t="s">
        <v>0</v>
      </c>
      <c r="D3" s="248">
        <f>'E-OG'!C434</f>
        <v>13201462</v>
      </c>
      <c r="E3" s="279">
        <f>'E-OG'!D434</f>
        <v>0.44600880850928404</v>
      </c>
    </row>
    <row r="4" spans="2:11" ht="30" customHeight="1">
      <c r="B4" s="276">
        <v>2000</v>
      </c>
      <c r="C4" s="278" t="s">
        <v>32</v>
      </c>
      <c r="D4" s="248">
        <f>'E-OG'!C435</f>
        <v>2686843</v>
      </c>
      <c r="E4" s="279">
        <f>'E-OG'!D435</f>
        <v>9.0774464607140504E-2</v>
      </c>
    </row>
    <row r="5" spans="2:11" ht="30" customHeight="1">
      <c r="B5" s="276">
        <v>3000</v>
      </c>
      <c r="C5" s="278" t="s">
        <v>89</v>
      </c>
      <c r="D5" s="248">
        <f>'E-OG'!C436</f>
        <v>4077769</v>
      </c>
      <c r="E5" s="279">
        <f>'E-OG'!D436</f>
        <v>0.13776662714069809</v>
      </c>
    </row>
    <row r="6" spans="2:11" ht="30" customHeight="1">
      <c r="B6" s="276">
        <v>4000</v>
      </c>
      <c r="C6" s="278" t="s">
        <v>150</v>
      </c>
      <c r="D6" s="248">
        <f>'E-OG'!C437</f>
        <v>1760263</v>
      </c>
      <c r="E6" s="279">
        <f>'E-OG'!D437</f>
        <v>5.9470140753575464E-2</v>
      </c>
    </row>
    <row r="7" spans="2:11" ht="30" customHeight="1">
      <c r="B7" s="276">
        <v>5000</v>
      </c>
      <c r="C7" s="278" t="s">
        <v>186</v>
      </c>
      <c r="D7" s="248">
        <f>'E-OG'!C438</f>
        <v>371297</v>
      </c>
      <c r="E7" s="279">
        <f>'E-OG'!D438</f>
        <v>1.2544196436203175E-2</v>
      </c>
    </row>
    <row r="8" spans="2:11" ht="30" customHeight="1">
      <c r="B8" s="276">
        <v>6000</v>
      </c>
      <c r="C8" s="278" t="s">
        <v>1286</v>
      </c>
      <c r="D8" s="248">
        <f>'E-OG'!C439</f>
        <v>7199325</v>
      </c>
      <c r="E8" s="279">
        <f>'E-OG'!D439</f>
        <v>0.24322778532567843</v>
      </c>
    </row>
    <row r="9" spans="2:11" ht="30" customHeight="1">
      <c r="B9" s="276">
        <v>7000</v>
      </c>
      <c r="C9" s="278" t="s">
        <v>230</v>
      </c>
      <c r="D9" s="248">
        <f>'E-OG'!C440</f>
        <v>0</v>
      </c>
      <c r="E9" s="279">
        <f>'E-OG'!D440</f>
        <v>0</v>
      </c>
    </row>
    <row r="10" spans="2:11" ht="30" customHeight="1">
      <c r="B10" s="276">
        <v>8000</v>
      </c>
      <c r="C10" s="278" t="s">
        <v>258</v>
      </c>
      <c r="D10" s="248">
        <f>'E-OG'!C441</f>
        <v>0</v>
      </c>
      <c r="E10" s="279">
        <f>'E-OG'!D441</f>
        <v>0</v>
      </c>
    </row>
    <row r="11" spans="2:11" ht="30" customHeight="1">
      <c r="B11" s="276">
        <v>9000</v>
      </c>
      <c r="C11" s="278" t="s">
        <v>311</v>
      </c>
      <c r="D11" s="248">
        <f>'E-OG'!C442</f>
        <v>302147</v>
      </c>
      <c r="E11" s="279">
        <f>'E-OG'!D442</f>
        <v>1.0207977227420315E-2</v>
      </c>
    </row>
    <row r="12" spans="2:11">
      <c r="B12" s="284"/>
      <c r="C12" s="287" t="s">
        <v>712</v>
      </c>
      <c r="D12" s="288">
        <f>SUM(D3:D11)</f>
        <v>29599106</v>
      </c>
      <c r="E12" s="289">
        <f>SUM(E3:E11)</f>
        <v>1.0000000000000002</v>
      </c>
    </row>
    <row r="13" spans="2:11" s="256" customFormat="1">
      <c r="B13" s="293"/>
      <c r="C13" s="294"/>
    </row>
    <row r="14" spans="2:11" s="256" customFormat="1" ht="21">
      <c r="B14" s="600" t="s">
        <v>1277</v>
      </c>
      <c r="C14" s="600"/>
      <c r="D14" s="600"/>
      <c r="E14" s="600"/>
      <c r="F14" s="600"/>
      <c r="G14" s="600"/>
      <c r="H14" s="600"/>
      <c r="I14" s="600"/>
      <c r="J14" s="600"/>
      <c r="K14" s="600"/>
    </row>
    <row r="15" spans="2:11">
      <c r="B15" s="280" t="s">
        <v>1293</v>
      </c>
      <c r="C15" s="281" t="s">
        <v>609</v>
      </c>
      <c r="D15" s="282" t="s">
        <v>1343</v>
      </c>
      <c r="E15" s="283" t="s">
        <v>1280</v>
      </c>
    </row>
    <row r="16" spans="2:11" ht="45" customHeight="1">
      <c r="B16" s="276">
        <v>100</v>
      </c>
      <c r="C16" s="278" t="s">
        <v>724</v>
      </c>
      <c r="D16" s="248">
        <f>'E-OG'!C446</f>
        <v>20214463</v>
      </c>
      <c r="E16" s="279">
        <f>'E-OG'!D446</f>
        <v>0.68294167398163985</v>
      </c>
    </row>
    <row r="17" spans="2:5" hidden="1">
      <c r="B17" s="276">
        <v>101</v>
      </c>
      <c r="C17" s="278" t="s">
        <v>858</v>
      </c>
      <c r="D17" s="93"/>
      <c r="E17" s="93"/>
    </row>
    <row r="18" spans="2:5" ht="30" hidden="1">
      <c r="B18" s="276">
        <v>102</v>
      </c>
      <c r="C18" s="278" t="s">
        <v>538</v>
      </c>
      <c r="D18" s="93"/>
      <c r="E18" s="93"/>
    </row>
    <row r="19" spans="2:5" ht="30" hidden="1">
      <c r="B19" s="276">
        <v>103</v>
      </c>
      <c r="C19" s="278" t="s">
        <v>637</v>
      </c>
      <c r="D19" s="93"/>
      <c r="E19" s="93"/>
    </row>
    <row r="20" spans="2:5" ht="30" hidden="1">
      <c r="B20" s="276">
        <v>104</v>
      </c>
      <c r="C20" s="278" t="s">
        <v>934</v>
      </c>
      <c r="D20" s="93"/>
      <c r="E20" s="93"/>
    </row>
    <row r="21" spans="2:5" ht="30" hidden="1">
      <c r="B21" s="276">
        <v>105</v>
      </c>
      <c r="C21" s="278" t="s">
        <v>935</v>
      </c>
      <c r="D21" s="93"/>
      <c r="E21" s="93"/>
    </row>
    <row r="22" spans="2:5" ht="30" hidden="1">
      <c r="B22" s="276">
        <v>106</v>
      </c>
      <c r="C22" s="278" t="s">
        <v>905</v>
      </c>
      <c r="D22" s="93"/>
      <c r="E22" s="93"/>
    </row>
    <row r="23" spans="2:5" hidden="1">
      <c r="B23" s="276">
        <v>199</v>
      </c>
      <c r="C23" s="278" t="s">
        <v>725</v>
      </c>
      <c r="D23" s="93"/>
      <c r="E23" s="93"/>
    </row>
    <row r="24" spans="2:5" ht="45" customHeight="1">
      <c r="B24" s="276">
        <v>200</v>
      </c>
      <c r="C24" s="278" t="s">
        <v>360</v>
      </c>
      <c r="D24" s="248">
        <f>'E-OG'!C454</f>
        <v>9384643</v>
      </c>
      <c r="E24" s="279">
        <f>'E-OG'!D454</f>
        <v>0.31705832601836015</v>
      </c>
    </row>
    <row r="25" spans="2:5" ht="30" hidden="1">
      <c r="B25" s="276">
        <v>201</v>
      </c>
      <c r="C25" s="278" t="s">
        <v>906</v>
      </c>
      <c r="D25" s="93"/>
      <c r="E25" s="93"/>
    </row>
    <row r="26" spans="2:5" ht="30" hidden="1">
      <c r="B26" s="276">
        <v>202</v>
      </c>
      <c r="C26" s="278" t="s">
        <v>907</v>
      </c>
      <c r="D26" s="93"/>
      <c r="E26" s="93"/>
    </row>
    <row r="27" spans="2:5" ht="30" hidden="1">
      <c r="B27" s="276">
        <v>203</v>
      </c>
      <c r="C27" s="278" t="s">
        <v>908</v>
      </c>
      <c r="D27" s="93"/>
      <c r="E27" s="93"/>
    </row>
    <row r="28" spans="2:5" ht="30" hidden="1">
      <c r="B28" s="276">
        <v>204</v>
      </c>
      <c r="C28" s="278" t="s">
        <v>909</v>
      </c>
      <c r="D28" s="93"/>
      <c r="E28" s="93"/>
    </row>
    <row r="29" spans="2:5" ht="30" hidden="1">
      <c r="B29" s="276">
        <v>205</v>
      </c>
      <c r="C29" s="278" t="s">
        <v>910</v>
      </c>
      <c r="D29" s="93"/>
      <c r="E29" s="93"/>
    </row>
    <row r="30" spans="2:5" ht="30" hidden="1">
      <c r="B30" s="276">
        <v>206</v>
      </c>
      <c r="C30" s="278" t="s">
        <v>911</v>
      </c>
      <c r="D30" s="93"/>
      <c r="E30" s="93"/>
    </row>
    <row r="31" spans="2:5" ht="30" hidden="1">
      <c r="B31" s="276">
        <v>207</v>
      </c>
      <c r="C31" s="278" t="s">
        <v>912</v>
      </c>
      <c r="D31" s="93"/>
      <c r="E31" s="93"/>
    </row>
    <row r="32" spans="2:5" ht="30" hidden="1">
      <c r="B32" s="276">
        <v>208</v>
      </c>
      <c r="C32" s="278" t="s">
        <v>913</v>
      </c>
      <c r="D32" s="93"/>
      <c r="E32" s="93"/>
    </row>
    <row r="33" spans="2:5" ht="30" hidden="1">
      <c r="B33" s="276">
        <v>209</v>
      </c>
      <c r="C33" s="278" t="s">
        <v>914</v>
      </c>
      <c r="D33" s="93"/>
      <c r="E33" s="93"/>
    </row>
    <row r="34" spans="2:5" ht="30" hidden="1">
      <c r="B34" s="276">
        <v>210</v>
      </c>
      <c r="C34" s="278" t="s">
        <v>915</v>
      </c>
      <c r="D34" s="93"/>
      <c r="E34" s="93"/>
    </row>
    <row r="35" spans="2:5" ht="30" hidden="1">
      <c r="B35" s="276">
        <v>211</v>
      </c>
      <c r="C35" s="278" t="s">
        <v>916</v>
      </c>
      <c r="D35" s="93"/>
      <c r="E35" s="93"/>
    </row>
    <row r="36" spans="2:5" ht="30" hidden="1">
      <c r="B36" s="276">
        <v>212</v>
      </c>
      <c r="C36" s="278" t="s">
        <v>918</v>
      </c>
      <c r="D36" s="93"/>
      <c r="E36" s="93"/>
    </row>
    <row r="37" spans="2:5" ht="30" hidden="1">
      <c r="B37" s="276">
        <v>213</v>
      </c>
      <c r="C37" s="278" t="s">
        <v>919</v>
      </c>
      <c r="D37" s="93"/>
      <c r="E37" s="93"/>
    </row>
    <row r="38" spans="2:5" ht="30" hidden="1">
      <c r="B38" s="276">
        <v>214</v>
      </c>
      <c r="C38" s="278" t="s">
        <v>917</v>
      </c>
      <c r="D38" s="93"/>
      <c r="E38" s="93"/>
    </row>
    <row r="39" spans="2:5" ht="30" hidden="1">
      <c r="B39" s="276">
        <v>215</v>
      </c>
      <c r="C39" s="278" t="s">
        <v>920</v>
      </c>
      <c r="D39" s="93"/>
      <c r="E39" s="93"/>
    </row>
    <row r="40" spans="2:5" ht="30" hidden="1">
      <c r="B40" s="276">
        <v>216</v>
      </c>
      <c r="C40" s="278" t="s">
        <v>921</v>
      </c>
      <c r="D40" s="93"/>
      <c r="E40" s="93"/>
    </row>
    <row r="41" spans="2:5" ht="30" hidden="1">
      <c r="B41" s="276">
        <v>217</v>
      </c>
      <c r="C41" s="278" t="s">
        <v>922</v>
      </c>
      <c r="D41" s="93"/>
      <c r="E41" s="93"/>
    </row>
    <row r="42" spans="2:5" ht="30" hidden="1">
      <c r="B42" s="276">
        <v>218</v>
      </c>
      <c r="C42" s="278" t="s">
        <v>923</v>
      </c>
      <c r="D42" s="93"/>
      <c r="E42" s="93"/>
    </row>
    <row r="43" spans="2:5" ht="30" hidden="1">
      <c r="B43" s="276">
        <v>219</v>
      </c>
      <c r="C43" s="278" t="s">
        <v>924</v>
      </c>
      <c r="D43" s="93"/>
      <c r="E43" s="93"/>
    </row>
    <row r="44" spans="2:5" ht="30" hidden="1">
      <c r="B44" s="276">
        <v>220</v>
      </c>
      <c r="C44" s="278" t="s">
        <v>925</v>
      </c>
      <c r="D44" s="93"/>
      <c r="E44" s="93"/>
    </row>
    <row r="45" spans="2:5" ht="30" hidden="1">
      <c r="B45" s="276">
        <v>221</v>
      </c>
      <c r="C45" s="278" t="s">
        <v>926</v>
      </c>
      <c r="D45" s="93"/>
      <c r="E45" s="93"/>
    </row>
    <row r="46" spans="2:5" ht="30" hidden="1">
      <c r="B46" s="276">
        <v>222</v>
      </c>
      <c r="C46" s="278" t="s">
        <v>927</v>
      </c>
      <c r="D46" s="93"/>
      <c r="E46" s="93"/>
    </row>
    <row r="47" spans="2:5" ht="30" hidden="1">
      <c r="B47" s="276">
        <v>223</v>
      </c>
      <c r="C47" s="278" t="s">
        <v>928</v>
      </c>
      <c r="D47" s="93"/>
      <c r="E47" s="93"/>
    </row>
    <row r="48" spans="2:5" ht="30" hidden="1">
      <c r="B48" s="276">
        <v>224</v>
      </c>
      <c r="C48" s="278" t="s">
        <v>929</v>
      </c>
      <c r="D48" s="93"/>
      <c r="E48" s="93"/>
    </row>
    <row r="49" spans="2:5" ht="30" hidden="1">
      <c r="B49" s="276">
        <v>225</v>
      </c>
      <c r="C49" s="278" t="s">
        <v>930</v>
      </c>
      <c r="D49" s="93"/>
      <c r="E49" s="93"/>
    </row>
    <row r="50" spans="2:5" ht="30" hidden="1">
      <c r="B50" s="276">
        <v>226</v>
      </c>
      <c r="C50" s="278" t="s">
        <v>931</v>
      </c>
      <c r="D50" s="93"/>
      <c r="E50" s="93"/>
    </row>
    <row r="51" spans="2:5" ht="30" hidden="1">
      <c r="B51" s="276">
        <v>227</v>
      </c>
      <c r="C51" s="278" t="s">
        <v>932</v>
      </c>
      <c r="D51" s="93"/>
      <c r="E51" s="93"/>
    </row>
    <row r="52" spans="2:5" ht="30" hidden="1">
      <c r="B52" s="276">
        <v>228</v>
      </c>
      <c r="C52" s="278" t="s">
        <v>933</v>
      </c>
      <c r="D52" s="93"/>
      <c r="E52" s="93"/>
    </row>
    <row r="53" spans="2:5" ht="45" customHeight="1">
      <c r="B53" s="276">
        <v>300</v>
      </c>
      <c r="C53" s="278" t="s">
        <v>726</v>
      </c>
      <c r="D53" s="248">
        <f>'E-OG'!C485</f>
        <v>0</v>
      </c>
      <c r="E53" s="279">
        <f>'E-OG'!D485</f>
        <v>0</v>
      </c>
    </row>
    <row r="54" spans="2:5" hidden="1">
      <c r="B54" s="276">
        <v>301</v>
      </c>
      <c r="C54" s="278" t="s">
        <v>936</v>
      </c>
      <c r="D54" s="93"/>
      <c r="E54" s="93"/>
    </row>
    <row r="55" spans="2:5" ht="30" hidden="1">
      <c r="B55" s="276">
        <v>302</v>
      </c>
      <c r="C55" s="278" t="s">
        <v>937</v>
      </c>
      <c r="D55" s="93"/>
      <c r="E55" s="93"/>
    </row>
    <row r="56" spans="2:5" hidden="1">
      <c r="B56" s="276">
        <v>303</v>
      </c>
      <c r="C56" s="278" t="s">
        <v>938</v>
      </c>
      <c r="D56" s="93"/>
      <c r="E56" s="93"/>
    </row>
    <row r="57" spans="2:5" hidden="1">
      <c r="B57" s="276">
        <v>304</v>
      </c>
      <c r="C57" s="278" t="s">
        <v>939</v>
      </c>
      <c r="D57" s="93"/>
      <c r="E57" s="93"/>
    </row>
    <row r="58" spans="2:5" hidden="1">
      <c r="B58" s="276">
        <v>305</v>
      </c>
      <c r="C58" s="278" t="s">
        <v>940</v>
      </c>
      <c r="D58" s="93"/>
      <c r="E58" s="93"/>
    </row>
    <row r="59" spans="2:5" hidden="1">
      <c r="B59" s="276">
        <v>306</v>
      </c>
      <c r="C59" s="278" t="s">
        <v>941</v>
      </c>
      <c r="D59" s="93"/>
      <c r="E59" s="93"/>
    </row>
    <row r="60" spans="2:5" hidden="1">
      <c r="B60" s="276">
        <v>307</v>
      </c>
      <c r="C60" s="278" t="s">
        <v>942</v>
      </c>
      <c r="D60" s="93"/>
      <c r="E60" s="93"/>
    </row>
    <row r="61" spans="2:5" hidden="1">
      <c r="B61" s="276">
        <v>308</v>
      </c>
      <c r="C61" s="278" t="s">
        <v>943</v>
      </c>
      <c r="D61" s="93"/>
      <c r="E61" s="93"/>
    </row>
    <row r="62" spans="2:5" hidden="1">
      <c r="B62" s="276">
        <v>309</v>
      </c>
      <c r="C62" s="278" t="s">
        <v>944</v>
      </c>
      <c r="D62" s="93"/>
      <c r="E62" s="93"/>
    </row>
    <row r="63" spans="2:5" hidden="1">
      <c r="B63" s="276">
        <v>310</v>
      </c>
      <c r="C63" s="278" t="s">
        <v>945</v>
      </c>
      <c r="D63" s="93"/>
      <c r="E63" s="93"/>
    </row>
    <row r="64" spans="2:5" hidden="1">
      <c r="B64" s="276">
        <v>311</v>
      </c>
      <c r="C64" s="278" t="s">
        <v>946</v>
      </c>
      <c r="D64" s="93"/>
      <c r="E64" s="93"/>
    </row>
    <row r="65" spans="2:5" hidden="1">
      <c r="B65" s="276">
        <v>312</v>
      </c>
      <c r="C65" s="278" t="s">
        <v>947</v>
      </c>
      <c r="D65" s="93"/>
      <c r="E65" s="93"/>
    </row>
    <row r="66" spans="2:5" hidden="1">
      <c r="B66" s="276">
        <v>313</v>
      </c>
      <c r="C66" s="278" t="s">
        <v>948</v>
      </c>
      <c r="D66" s="93"/>
      <c r="E66" s="93"/>
    </row>
    <row r="67" spans="2:5" hidden="1">
      <c r="B67" s="276">
        <v>314</v>
      </c>
      <c r="C67" s="278" t="s">
        <v>949</v>
      </c>
      <c r="D67" s="93"/>
      <c r="E67" s="93"/>
    </row>
    <row r="68" spans="2:5" hidden="1">
      <c r="B68" s="276">
        <v>315</v>
      </c>
      <c r="C68" s="278" t="s">
        <v>950</v>
      </c>
      <c r="D68" s="93"/>
      <c r="E68" s="93"/>
    </row>
    <row r="69" spans="2:5" hidden="1">
      <c r="B69" s="276">
        <v>316</v>
      </c>
      <c r="C69" s="278" t="s">
        <v>951</v>
      </c>
      <c r="D69" s="93"/>
      <c r="E69" s="93"/>
    </row>
    <row r="70" spans="2:5" hidden="1">
      <c r="B70" s="276">
        <v>317</v>
      </c>
      <c r="C70" s="278" t="s">
        <v>952</v>
      </c>
      <c r="D70" s="93"/>
      <c r="E70" s="93"/>
    </row>
    <row r="71" spans="2:5" hidden="1">
      <c r="B71" s="276">
        <v>399</v>
      </c>
      <c r="C71" s="278" t="s">
        <v>953</v>
      </c>
      <c r="D71" s="93"/>
      <c r="E71" s="93"/>
    </row>
    <row r="72" spans="2:5" ht="45" customHeight="1">
      <c r="B72" s="276">
        <v>400</v>
      </c>
      <c r="C72" s="278" t="s">
        <v>727</v>
      </c>
      <c r="D72" s="248">
        <f>'E-OG'!C504</f>
        <v>0</v>
      </c>
      <c r="E72" s="279">
        <f>'E-OG'!D504</f>
        <v>0</v>
      </c>
    </row>
    <row r="73" spans="2:5" hidden="1">
      <c r="B73" s="276">
        <v>401</v>
      </c>
      <c r="C73" s="278" t="s">
        <v>1125</v>
      </c>
      <c r="D73" s="93"/>
      <c r="E73" s="93"/>
    </row>
    <row r="74" spans="2:5" ht="30" hidden="1">
      <c r="B74" s="276">
        <v>402</v>
      </c>
      <c r="C74" s="278" t="s">
        <v>1126</v>
      </c>
      <c r="D74" s="93"/>
      <c r="E74" s="93"/>
    </row>
    <row r="75" spans="2:5" hidden="1">
      <c r="B75" s="276">
        <v>403</v>
      </c>
      <c r="C75" s="278" t="s">
        <v>1127</v>
      </c>
      <c r="D75" s="93"/>
      <c r="E75" s="93"/>
    </row>
    <row r="76" spans="2:5" ht="30" hidden="1">
      <c r="B76" s="276">
        <v>404</v>
      </c>
      <c r="C76" s="278" t="s">
        <v>1128</v>
      </c>
      <c r="D76" s="93"/>
      <c r="E76" s="93"/>
    </row>
    <row r="77" spans="2:5" ht="30" hidden="1">
      <c r="B77" s="276">
        <v>405</v>
      </c>
      <c r="C77" s="278" t="s">
        <v>1129</v>
      </c>
      <c r="D77" s="93"/>
      <c r="E77" s="93"/>
    </row>
    <row r="78" spans="2:5" hidden="1">
      <c r="B78" s="276">
        <v>406</v>
      </c>
      <c r="C78" s="278" t="s">
        <v>1130</v>
      </c>
      <c r="D78" s="93"/>
      <c r="E78" s="93"/>
    </row>
    <row r="79" spans="2:5" hidden="1">
      <c r="B79" s="276">
        <v>407</v>
      </c>
      <c r="C79" s="278" t="s">
        <v>1131</v>
      </c>
      <c r="D79" s="93"/>
      <c r="E79" s="93"/>
    </row>
    <row r="80" spans="2:5" hidden="1">
      <c r="B80" s="276">
        <v>499</v>
      </c>
      <c r="C80" s="278" t="s">
        <v>1132</v>
      </c>
      <c r="D80" s="93"/>
      <c r="E80" s="93"/>
    </row>
    <row r="81" spans="2:11" ht="45" customHeight="1">
      <c r="B81" s="276">
        <v>500</v>
      </c>
      <c r="C81" s="278" t="s">
        <v>728</v>
      </c>
      <c r="D81" s="248">
        <f>'E-OG'!C513</f>
        <v>0</v>
      </c>
      <c r="E81" s="279">
        <f>'E-OG'!D513</f>
        <v>0</v>
      </c>
    </row>
    <row r="82" spans="2:11" hidden="1">
      <c r="B82" s="276">
        <v>501</v>
      </c>
      <c r="C82" s="278" t="s">
        <v>730</v>
      </c>
      <c r="D82" s="93"/>
      <c r="E82" s="93"/>
    </row>
    <row r="83" spans="2:11" hidden="1">
      <c r="B83" s="276">
        <v>502</v>
      </c>
      <c r="C83" s="278" t="s">
        <v>729</v>
      </c>
      <c r="D83" s="93"/>
      <c r="E83" s="93"/>
    </row>
    <row r="84" spans="2:11" hidden="1">
      <c r="B84" s="276">
        <v>503</v>
      </c>
      <c r="C84" s="278" t="s">
        <v>731</v>
      </c>
      <c r="D84" s="93"/>
      <c r="E84" s="93"/>
    </row>
    <row r="85" spans="2:11" hidden="1">
      <c r="B85" s="276">
        <v>599</v>
      </c>
      <c r="C85" s="278" t="s">
        <v>958</v>
      </c>
      <c r="D85" s="93"/>
      <c r="E85" s="93"/>
    </row>
    <row r="86" spans="2:11" ht="45" customHeight="1">
      <c r="B86" s="276">
        <v>900</v>
      </c>
      <c r="C86" s="278" t="s">
        <v>732</v>
      </c>
      <c r="D86" s="248">
        <f>'E-OG'!C518</f>
        <v>0</v>
      </c>
      <c r="E86" s="279">
        <f>'E-OG'!D518</f>
        <v>0</v>
      </c>
    </row>
    <row r="87" spans="2:11" hidden="1">
      <c r="B87" s="276">
        <v>901</v>
      </c>
      <c r="C87" s="278" t="s">
        <v>954</v>
      </c>
    </row>
    <row r="88" spans="2:11" ht="30" hidden="1">
      <c r="B88" s="276">
        <v>902</v>
      </c>
      <c r="C88" s="278" t="s">
        <v>955</v>
      </c>
    </row>
    <row r="89" spans="2:11" ht="30" hidden="1">
      <c r="B89" s="276">
        <v>903</v>
      </c>
      <c r="C89" s="278" t="s">
        <v>956</v>
      </c>
    </row>
    <row r="90" spans="2:11" hidden="1">
      <c r="B90" s="276">
        <v>904</v>
      </c>
      <c r="C90" s="278" t="s">
        <v>957</v>
      </c>
    </row>
    <row r="91" spans="2:11" hidden="1">
      <c r="B91" s="276">
        <v>999</v>
      </c>
      <c r="C91" s="278" t="s">
        <v>725</v>
      </c>
    </row>
    <row r="92" spans="2:11">
      <c r="B92" s="284"/>
      <c r="C92" s="287" t="s">
        <v>712</v>
      </c>
      <c r="D92" s="288">
        <f>SUM(D16:D86)</f>
        <v>29599106</v>
      </c>
      <c r="E92" s="289">
        <f>SUM(E16:E86)</f>
        <v>1</v>
      </c>
    </row>
    <row r="93" spans="2:11" s="256" customFormat="1">
      <c r="B93" s="293"/>
      <c r="C93" s="295"/>
      <c r="D93" s="296"/>
      <c r="E93" s="297"/>
    </row>
    <row r="94" spans="2:11" s="256" customFormat="1" ht="21">
      <c r="B94" s="600" t="s">
        <v>1289</v>
      </c>
      <c r="C94" s="600"/>
      <c r="D94" s="600"/>
      <c r="E94" s="600"/>
      <c r="F94" s="600"/>
      <c r="G94" s="600"/>
      <c r="H94" s="600"/>
      <c r="I94" s="600"/>
      <c r="J94" s="600"/>
      <c r="K94" s="600"/>
    </row>
    <row r="95" spans="2:11">
      <c r="B95" s="280" t="s">
        <v>1293</v>
      </c>
      <c r="C95" s="281" t="s">
        <v>609</v>
      </c>
      <c r="D95" s="282" t="s">
        <v>1343</v>
      </c>
      <c r="E95" s="283" t="s">
        <v>1280</v>
      </c>
    </row>
    <row r="96" spans="2:11" ht="75" customHeight="1">
      <c r="B96" s="276">
        <v>1</v>
      </c>
      <c r="C96" s="278" t="s">
        <v>1290</v>
      </c>
      <c r="D96" s="248">
        <f>'E-OG'!C526</f>
        <v>21726337</v>
      </c>
      <c r="E96" s="279">
        <f>'E-OG'!D526</f>
        <v>0.73402004101069807</v>
      </c>
    </row>
    <row r="97" spans="2:5" ht="75" customHeight="1">
      <c r="B97" s="276">
        <v>2</v>
      </c>
      <c r="C97" s="278" t="s">
        <v>1291</v>
      </c>
      <c r="D97" s="248">
        <f>'E-OG'!C527</f>
        <v>7570622</v>
      </c>
      <c r="E97" s="279">
        <f>'E-OG'!D527</f>
        <v>0.25577198176188159</v>
      </c>
    </row>
    <row r="98" spans="2:5" ht="75" customHeight="1">
      <c r="B98" s="276">
        <v>3</v>
      </c>
      <c r="C98" s="278" t="s">
        <v>1292</v>
      </c>
      <c r="D98" s="248">
        <f>'E-OG'!C528</f>
        <v>302147</v>
      </c>
      <c r="E98" s="279">
        <f>'E-OG'!D528</f>
        <v>1.0207977227420315E-2</v>
      </c>
    </row>
    <row r="99" spans="2:5">
      <c r="B99" s="290"/>
      <c r="C99" s="287" t="s">
        <v>712</v>
      </c>
      <c r="D99" s="291">
        <f>SUM(D96:D98)</f>
        <v>29599106</v>
      </c>
      <c r="E99" s="292">
        <f>SUM(E96:E98)</f>
        <v>0.99999999999999989</v>
      </c>
    </row>
    <row r="100" spans="2:5" s="256" customFormat="1">
      <c r="B100" s="298"/>
      <c r="C100" s="299"/>
    </row>
    <row r="101" spans="2:5" hidden="1"/>
    <row r="102" spans="2:5" hidden="1"/>
    <row r="103" spans="2:5" hidden="1"/>
  </sheetData>
  <sheetProtection password="D38D" sheet="1" objects="1" scenarios="1" selectLockedCells="1" selectUnlockedCells="1"/>
  <mergeCells count="3">
    <mergeCell ref="B1:K1"/>
    <mergeCell ref="B14:K14"/>
    <mergeCell ref="B94:K94"/>
  </mergeCells>
  <printOptions horizontalCentered="1"/>
  <pageMargins left="0.39370078740157483" right="0.39370078740157483" top="1.1417322834645669" bottom="0.74803149606299213" header="0.51181102362204722" footer="0.51181102362204722"/>
  <pageSetup scale="70" orientation="portrait" r:id="rId1"/>
  <headerFooter>
    <oddHeader>&amp;L&amp;"-,Negrita"&amp;20Informe a los Egresos Presupuestados 2012
Municipio: &amp;F, Jalisco</oddHeader>
  </headerFooter>
  <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rgb="FFFFFF00"/>
  </sheetPr>
  <dimension ref="A1:WVN47"/>
  <sheetViews>
    <sheetView workbookViewId="0">
      <selection activeCell="B9" sqref="B9"/>
    </sheetView>
  </sheetViews>
  <sheetFormatPr baseColWidth="10" defaultColWidth="0" defaultRowHeight="0" customHeight="1" zeroHeight="1"/>
  <cols>
    <col min="1" max="1" width="1.7109375" style="319" customWidth="1"/>
    <col min="2" max="2" width="57.140625" style="319" customWidth="1"/>
    <col min="3" max="3" width="22.85546875" style="335" customWidth="1"/>
    <col min="4" max="4" width="0" style="367" hidden="1"/>
    <col min="5" max="5" width="22.85546875" style="335" customWidth="1"/>
    <col min="6" max="6" width="13.7109375" style="366" customWidth="1"/>
    <col min="7" max="9" width="0" style="319" hidden="1"/>
    <col min="10" max="253" width="11.42578125" style="319" hidden="1"/>
    <col min="254" max="254" width="1.7109375" style="319" customWidth="1"/>
    <col min="255" max="255" width="50.28515625" style="319" hidden="1" customWidth="1"/>
    <col min="256" max="256" width="16.7109375" style="319" hidden="1" customWidth="1"/>
    <col min="257" max="257" width="14.7109375" style="319" hidden="1" customWidth="1"/>
    <col min="258" max="258" width="16.7109375" style="319" hidden="1" customWidth="1"/>
    <col min="259" max="259" width="14.85546875" style="319" hidden="1" customWidth="1"/>
    <col min="260" max="260" width="16.7109375" style="319" hidden="1" customWidth="1"/>
    <col min="261" max="261" width="14.85546875" style="319" hidden="1" customWidth="1"/>
    <col min="262" max="262" width="1.7109375" style="319" hidden="1" customWidth="1"/>
    <col min="263" max="509" width="11.42578125" style="319" hidden="1"/>
    <col min="510" max="510" width="1.7109375" style="319" hidden="1" customWidth="1"/>
    <col min="511" max="511" width="50.28515625" style="319" hidden="1" customWidth="1"/>
    <col min="512" max="512" width="16.7109375" style="319" hidden="1" customWidth="1"/>
    <col min="513" max="513" width="14.7109375" style="319" hidden="1" customWidth="1"/>
    <col min="514" max="514" width="16.7109375" style="319" hidden="1" customWidth="1"/>
    <col min="515" max="515" width="14.85546875" style="319" hidden="1" customWidth="1"/>
    <col min="516" max="516" width="16.7109375" style="319" hidden="1" customWidth="1"/>
    <col min="517" max="517" width="14.85546875" style="319" hidden="1" customWidth="1"/>
    <col min="518" max="518" width="1.7109375" style="319" hidden="1" customWidth="1"/>
    <col min="519" max="765" width="11.42578125" style="319" hidden="1"/>
    <col min="766" max="766" width="1.7109375" style="319" hidden="1" customWidth="1"/>
    <col min="767" max="767" width="50.28515625" style="319" hidden="1" customWidth="1"/>
    <col min="768" max="768" width="16.7109375" style="319" hidden="1" customWidth="1"/>
    <col min="769" max="769" width="14.7109375" style="319" hidden="1" customWidth="1"/>
    <col min="770" max="770" width="16.7109375" style="319" hidden="1" customWidth="1"/>
    <col min="771" max="771" width="14.85546875" style="319" hidden="1" customWidth="1"/>
    <col min="772" max="772" width="16.7109375" style="319" hidden="1" customWidth="1"/>
    <col min="773" max="773" width="14.85546875" style="319" hidden="1" customWidth="1"/>
    <col min="774" max="774" width="1.7109375" style="319" hidden="1" customWidth="1"/>
    <col min="775" max="1021" width="11.42578125" style="319" hidden="1"/>
    <col min="1022" max="1022" width="1.7109375" style="319" hidden="1" customWidth="1"/>
    <col min="1023" max="1023" width="50.28515625" style="319" hidden="1" customWidth="1"/>
    <col min="1024" max="1024" width="16.7109375" style="319" hidden="1" customWidth="1"/>
    <col min="1025" max="1025" width="14.7109375" style="319" hidden="1" customWidth="1"/>
    <col min="1026" max="1026" width="16.7109375" style="319" hidden="1" customWidth="1"/>
    <col min="1027" max="1027" width="14.85546875" style="319" hidden="1" customWidth="1"/>
    <col min="1028" max="1028" width="16.7109375" style="319" hidden="1" customWidth="1"/>
    <col min="1029" max="1029" width="14.85546875" style="319" hidden="1" customWidth="1"/>
    <col min="1030" max="1030" width="1.7109375" style="319" hidden="1" customWidth="1"/>
    <col min="1031" max="1277" width="11.42578125" style="319" hidden="1"/>
    <col min="1278" max="1278" width="1.7109375" style="319" hidden="1" customWidth="1"/>
    <col min="1279" max="1279" width="50.28515625" style="319" hidden="1" customWidth="1"/>
    <col min="1280" max="1280" width="16.7109375" style="319" hidden="1" customWidth="1"/>
    <col min="1281" max="1281" width="14.7109375" style="319" hidden="1" customWidth="1"/>
    <col min="1282" max="1282" width="16.7109375" style="319" hidden="1" customWidth="1"/>
    <col min="1283" max="1283" width="14.85546875" style="319" hidden="1" customWidth="1"/>
    <col min="1284" max="1284" width="16.7109375" style="319" hidden="1" customWidth="1"/>
    <col min="1285" max="1285" width="14.85546875" style="319" hidden="1" customWidth="1"/>
    <col min="1286" max="1286" width="1.7109375" style="319" hidden="1" customWidth="1"/>
    <col min="1287" max="1533" width="11.42578125" style="319" hidden="1"/>
    <col min="1534" max="1534" width="1.7109375" style="319" hidden="1" customWidth="1"/>
    <col min="1535" max="1535" width="50.28515625" style="319" hidden="1" customWidth="1"/>
    <col min="1536" max="1536" width="16.7109375" style="319" hidden="1" customWidth="1"/>
    <col min="1537" max="1537" width="14.7109375" style="319" hidden="1" customWidth="1"/>
    <col min="1538" max="1538" width="16.7109375" style="319" hidden="1" customWidth="1"/>
    <col min="1539" max="1539" width="14.85546875" style="319" hidden="1" customWidth="1"/>
    <col min="1540" max="1540" width="16.7109375" style="319" hidden="1" customWidth="1"/>
    <col min="1541" max="1541" width="14.85546875" style="319" hidden="1" customWidth="1"/>
    <col min="1542" max="1542" width="1.7109375" style="319" hidden="1" customWidth="1"/>
    <col min="1543" max="1789" width="11.42578125" style="319" hidden="1"/>
    <col min="1790" max="1790" width="1.7109375" style="319" hidden="1" customWidth="1"/>
    <col min="1791" max="1791" width="50.28515625" style="319" hidden="1" customWidth="1"/>
    <col min="1792" max="1792" width="16.7109375" style="319" hidden="1" customWidth="1"/>
    <col min="1793" max="1793" width="14.7109375" style="319" hidden="1" customWidth="1"/>
    <col min="1794" max="1794" width="16.7109375" style="319" hidden="1" customWidth="1"/>
    <col min="1795" max="1795" width="14.85546875" style="319" hidden="1" customWidth="1"/>
    <col min="1796" max="1796" width="16.7109375" style="319" hidden="1" customWidth="1"/>
    <col min="1797" max="1797" width="14.85546875" style="319" hidden="1" customWidth="1"/>
    <col min="1798" max="1798" width="1.7109375" style="319" hidden="1" customWidth="1"/>
    <col min="1799" max="2045" width="11.42578125" style="319" hidden="1"/>
    <col min="2046" max="2046" width="1.7109375" style="319" hidden="1" customWidth="1"/>
    <col min="2047" max="2047" width="50.28515625" style="319" hidden="1" customWidth="1"/>
    <col min="2048" max="2048" width="16.7109375" style="319" hidden="1" customWidth="1"/>
    <col min="2049" max="2049" width="14.7109375" style="319" hidden="1" customWidth="1"/>
    <col min="2050" max="2050" width="16.7109375" style="319" hidden="1" customWidth="1"/>
    <col min="2051" max="2051" width="14.85546875" style="319" hidden="1" customWidth="1"/>
    <col min="2052" max="2052" width="16.7109375" style="319" hidden="1" customWidth="1"/>
    <col min="2053" max="2053" width="14.85546875" style="319" hidden="1" customWidth="1"/>
    <col min="2054" max="2054" width="1.7109375" style="319" hidden="1" customWidth="1"/>
    <col min="2055" max="2301" width="11.42578125" style="319" hidden="1"/>
    <col min="2302" max="2302" width="1.7109375" style="319" hidden="1" customWidth="1"/>
    <col min="2303" max="2303" width="50.28515625" style="319" hidden="1" customWidth="1"/>
    <col min="2304" max="2304" width="16.7109375" style="319" hidden="1" customWidth="1"/>
    <col min="2305" max="2305" width="14.7109375" style="319" hidden="1" customWidth="1"/>
    <col min="2306" max="2306" width="16.7109375" style="319" hidden="1" customWidth="1"/>
    <col min="2307" max="2307" width="14.85546875" style="319" hidden="1" customWidth="1"/>
    <col min="2308" max="2308" width="16.7109375" style="319" hidden="1" customWidth="1"/>
    <col min="2309" max="2309" width="14.85546875" style="319" hidden="1" customWidth="1"/>
    <col min="2310" max="2310" width="1.7109375" style="319" hidden="1" customWidth="1"/>
    <col min="2311" max="2557" width="11.42578125" style="319" hidden="1"/>
    <col min="2558" max="2558" width="1.7109375" style="319" hidden="1" customWidth="1"/>
    <col min="2559" max="2559" width="50.28515625" style="319" hidden="1" customWidth="1"/>
    <col min="2560" max="2560" width="16.7109375" style="319" hidden="1" customWidth="1"/>
    <col min="2561" max="2561" width="14.7109375" style="319" hidden="1" customWidth="1"/>
    <col min="2562" max="2562" width="16.7109375" style="319" hidden="1" customWidth="1"/>
    <col min="2563" max="2563" width="14.85546875" style="319" hidden="1" customWidth="1"/>
    <col min="2564" max="2564" width="16.7109375" style="319" hidden="1" customWidth="1"/>
    <col min="2565" max="2565" width="14.85546875" style="319" hidden="1" customWidth="1"/>
    <col min="2566" max="2566" width="1.7109375" style="319" hidden="1" customWidth="1"/>
    <col min="2567" max="2813" width="11.42578125" style="319" hidden="1"/>
    <col min="2814" max="2814" width="1.7109375" style="319" hidden="1" customWidth="1"/>
    <col min="2815" max="2815" width="50.28515625" style="319" hidden="1" customWidth="1"/>
    <col min="2816" max="2816" width="16.7109375" style="319" hidden="1" customWidth="1"/>
    <col min="2817" max="2817" width="14.7109375" style="319" hidden="1" customWidth="1"/>
    <col min="2818" max="2818" width="16.7109375" style="319" hidden="1" customWidth="1"/>
    <col min="2819" max="2819" width="14.85546875" style="319" hidden="1" customWidth="1"/>
    <col min="2820" max="2820" width="16.7109375" style="319" hidden="1" customWidth="1"/>
    <col min="2821" max="2821" width="14.85546875" style="319" hidden="1" customWidth="1"/>
    <col min="2822" max="2822" width="1.7109375" style="319" hidden="1" customWidth="1"/>
    <col min="2823" max="3069" width="11.42578125" style="319" hidden="1"/>
    <col min="3070" max="3070" width="1.7109375" style="319" hidden="1" customWidth="1"/>
    <col min="3071" max="3071" width="50.28515625" style="319" hidden="1" customWidth="1"/>
    <col min="3072" max="3072" width="16.7109375" style="319" hidden="1" customWidth="1"/>
    <col min="3073" max="3073" width="14.7109375" style="319" hidden="1" customWidth="1"/>
    <col min="3074" max="3074" width="16.7109375" style="319" hidden="1" customWidth="1"/>
    <col min="3075" max="3075" width="14.85546875" style="319" hidden="1" customWidth="1"/>
    <col min="3076" max="3076" width="16.7109375" style="319" hidden="1" customWidth="1"/>
    <col min="3077" max="3077" width="14.85546875" style="319" hidden="1" customWidth="1"/>
    <col min="3078" max="3078" width="1.7109375" style="319" hidden="1" customWidth="1"/>
    <col min="3079" max="3325" width="11.42578125" style="319" hidden="1"/>
    <col min="3326" max="3326" width="1.7109375" style="319" hidden="1" customWidth="1"/>
    <col min="3327" max="3327" width="50.28515625" style="319" hidden="1" customWidth="1"/>
    <col min="3328" max="3328" width="16.7109375" style="319" hidden="1" customWidth="1"/>
    <col min="3329" max="3329" width="14.7109375" style="319" hidden="1" customWidth="1"/>
    <col min="3330" max="3330" width="16.7109375" style="319" hidden="1" customWidth="1"/>
    <col min="3331" max="3331" width="14.85546875" style="319" hidden="1" customWidth="1"/>
    <col min="3332" max="3332" width="16.7109375" style="319" hidden="1" customWidth="1"/>
    <col min="3333" max="3333" width="14.85546875" style="319" hidden="1" customWidth="1"/>
    <col min="3334" max="3334" width="1.7109375" style="319" hidden="1" customWidth="1"/>
    <col min="3335" max="3581" width="11.42578125" style="319" hidden="1"/>
    <col min="3582" max="3582" width="1.7109375" style="319" hidden="1" customWidth="1"/>
    <col min="3583" max="3583" width="50.28515625" style="319" hidden="1" customWidth="1"/>
    <col min="3584" max="3584" width="16.7109375" style="319" hidden="1" customWidth="1"/>
    <col min="3585" max="3585" width="14.7109375" style="319" hidden="1" customWidth="1"/>
    <col min="3586" max="3586" width="16.7109375" style="319" hidden="1" customWidth="1"/>
    <col min="3587" max="3587" width="14.85546875" style="319" hidden="1" customWidth="1"/>
    <col min="3588" max="3588" width="16.7109375" style="319" hidden="1" customWidth="1"/>
    <col min="3589" max="3589" width="14.85546875" style="319" hidden="1" customWidth="1"/>
    <col min="3590" max="3590" width="1.7109375" style="319" hidden="1" customWidth="1"/>
    <col min="3591" max="3837" width="11.42578125" style="319" hidden="1"/>
    <col min="3838" max="3838" width="1.7109375" style="319" hidden="1" customWidth="1"/>
    <col min="3839" max="3839" width="50.28515625" style="319" hidden="1" customWidth="1"/>
    <col min="3840" max="3840" width="16.7109375" style="319" hidden="1" customWidth="1"/>
    <col min="3841" max="3841" width="14.7109375" style="319" hidden="1" customWidth="1"/>
    <col min="3842" max="3842" width="16.7109375" style="319" hidden="1" customWidth="1"/>
    <col min="3843" max="3843" width="14.85546875" style="319" hidden="1" customWidth="1"/>
    <col min="3844" max="3844" width="16.7109375" style="319" hidden="1" customWidth="1"/>
    <col min="3845" max="3845" width="14.85546875" style="319" hidden="1" customWidth="1"/>
    <col min="3846" max="3846" width="1.7109375" style="319" hidden="1" customWidth="1"/>
    <col min="3847" max="4093" width="11.42578125" style="319" hidden="1"/>
    <col min="4094" max="4094" width="1.7109375" style="319" hidden="1" customWidth="1"/>
    <col min="4095" max="4095" width="50.28515625" style="319" hidden="1" customWidth="1"/>
    <col min="4096" max="4096" width="16.7109375" style="319" hidden="1" customWidth="1"/>
    <col min="4097" max="4097" width="14.7109375" style="319" hidden="1" customWidth="1"/>
    <col min="4098" max="4098" width="16.7109375" style="319" hidden="1" customWidth="1"/>
    <col min="4099" max="4099" width="14.85546875" style="319" hidden="1" customWidth="1"/>
    <col min="4100" max="4100" width="16.7109375" style="319" hidden="1" customWidth="1"/>
    <col min="4101" max="4101" width="14.85546875" style="319" hidden="1" customWidth="1"/>
    <col min="4102" max="4102" width="1.7109375" style="319" hidden="1" customWidth="1"/>
    <col min="4103" max="4349" width="11.42578125" style="319" hidden="1"/>
    <col min="4350" max="4350" width="1.7109375" style="319" hidden="1" customWidth="1"/>
    <col min="4351" max="4351" width="50.28515625" style="319" hidden="1" customWidth="1"/>
    <col min="4352" max="4352" width="16.7109375" style="319" hidden="1" customWidth="1"/>
    <col min="4353" max="4353" width="14.7109375" style="319" hidden="1" customWidth="1"/>
    <col min="4354" max="4354" width="16.7109375" style="319" hidden="1" customWidth="1"/>
    <col min="4355" max="4355" width="14.85546875" style="319" hidden="1" customWidth="1"/>
    <col min="4356" max="4356" width="16.7109375" style="319" hidden="1" customWidth="1"/>
    <col min="4357" max="4357" width="14.85546875" style="319" hidden="1" customWidth="1"/>
    <col min="4358" max="4358" width="1.7109375" style="319" hidden="1" customWidth="1"/>
    <col min="4359" max="4605" width="11.42578125" style="319" hidden="1"/>
    <col min="4606" max="4606" width="1.7109375" style="319" hidden="1" customWidth="1"/>
    <col min="4607" max="4607" width="50.28515625" style="319" hidden="1" customWidth="1"/>
    <col min="4608" max="4608" width="16.7109375" style="319" hidden="1" customWidth="1"/>
    <col min="4609" max="4609" width="14.7109375" style="319" hidden="1" customWidth="1"/>
    <col min="4610" max="4610" width="16.7109375" style="319" hidden="1" customWidth="1"/>
    <col min="4611" max="4611" width="14.85546875" style="319" hidden="1" customWidth="1"/>
    <col min="4612" max="4612" width="16.7109375" style="319" hidden="1" customWidth="1"/>
    <col min="4613" max="4613" width="14.85546875" style="319" hidden="1" customWidth="1"/>
    <col min="4614" max="4614" width="1.7109375" style="319" hidden="1" customWidth="1"/>
    <col min="4615" max="4861" width="11.42578125" style="319" hidden="1"/>
    <col min="4862" max="4862" width="1.7109375" style="319" hidden="1" customWidth="1"/>
    <col min="4863" max="4863" width="50.28515625" style="319" hidden="1" customWidth="1"/>
    <col min="4864" max="4864" width="16.7109375" style="319" hidden="1" customWidth="1"/>
    <col min="4865" max="4865" width="14.7109375" style="319" hidden="1" customWidth="1"/>
    <col min="4866" max="4866" width="16.7109375" style="319" hidden="1" customWidth="1"/>
    <col min="4867" max="4867" width="14.85546875" style="319" hidden="1" customWidth="1"/>
    <col min="4868" max="4868" width="16.7109375" style="319" hidden="1" customWidth="1"/>
    <col min="4869" max="4869" width="14.85546875" style="319" hidden="1" customWidth="1"/>
    <col min="4870" max="4870" width="1.7109375" style="319" hidden="1" customWidth="1"/>
    <col min="4871" max="5117" width="11.42578125" style="319" hidden="1"/>
    <col min="5118" max="5118" width="1.7109375" style="319" hidden="1" customWidth="1"/>
    <col min="5119" max="5119" width="50.28515625" style="319" hidden="1" customWidth="1"/>
    <col min="5120" max="5120" width="16.7109375" style="319" hidden="1" customWidth="1"/>
    <col min="5121" max="5121" width="14.7109375" style="319" hidden="1" customWidth="1"/>
    <col min="5122" max="5122" width="16.7109375" style="319" hidden="1" customWidth="1"/>
    <col min="5123" max="5123" width="14.85546875" style="319" hidden="1" customWidth="1"/>
    <col min="5124" max="5124" width="16.7109375" style="319" hidden="1" customWidth="1"/>
    <col min="5125" max="5125" width="14.85546875" style="319" hidden="1" customWidth="1"/>
    <col min="5126" max="5126" width="1.7109375" style="319" hidden="1" customWidth="1"/>
    <col min="5127" max="5373" width="11.42578125" style="319" hidden="1"/>
    <col min="5374" max="5374" width="1.7109375" style="319" hidden="1" customWidth="1"/>
    <col min="5375" max="5375" width="50.28515625" style="319" hidden="1" customWidth="1"/>
    <col min="5376" max="5376" width="16.7109375" style="319" hidden="1" customWidth="1"/>
    <col min="5377" max="5377" width="14.7109375" style="319" hidden="1" customWidth="1"/>
    <col min="5378" max="5378" width="16.7109375" style="319" hidden="1" customWidth="1"/>
    <col min="5379" max="5379" width="14.85546875" style="319" hidden="1" customWidth="1"/>
    <col min="5380" max="5380" width="16.7109375" style="319" hidden="1" customWidth="1"/>
    <col min="5381" max="5381" width="14.85546875" style="319" hidden="1" customWidth="1"/>
    <col min="5382" max="5382" width="1.7109375" style="319" hidden="1" customWidth="1"/>
    <col min="5383" max="5629" width="11.42578125" style="319" hidden="1"/>
    <col min="5630" max="5630" width="1.7109375" style="319" hidden="1" customWidth="1"/>
    <col min="5631" max="5631" width="50.28515625" style="319" hidden="1" customWidth="1"/>
    <col min="5632" max="5632" width="16.7109375" style="319" hidden="1" customWidth="1"/>
    <col min="5633" max="5633" width="14.7109375" style="319" hidden="1" customWidth="1"/>
    <col min="5634" max="5634" width="16.7109375" style="319" hidden="1" customWidth="1"/>
    <col min="5635" max="5635" width="14.85546875" style="319" hidden="1" customWidth="1"/>
    <col min="5636" max="5636" width="16.7109375" style="319" hidden="1" customWidth="1"/>
    <col min="5637" max="5637" width="14.85546875" style="319" hidden="1" customWidth="1"/>
    <col min="5638" max="5638" width="1.7109375" style="319" hidden="1" customWidth="1"/>
    <col min="5639" max="5885" width="11.42578125" style="319" hidden="1"/>
    <col min="5886" max="5886" width="1.7109375" style="319" hidden="1" customWidth="1"/>
    <col min="5887" max="5887" width="50.28515625" style="319" hidden="1" customWidth="1"/>
    <col min="5888" max="5888" width="16.7109375" style="319" hidden="1" customWidth="1"/>
    <col min="5889" max="5889" width="14.7109375" style="319" hidden="1" customWidth="1"/>
    <col min="5890" max="5890" width="16.7109375" style="319" hidden="1" customWidth="1"/>
    <col min="5891" max="5891" width="14.85546875" style="319" hidden="1" customWidth="1"/>
    <col min="5892" max="5892" width="16.7109375" style="319" hidden="1" customWidth="1"/>
    <col min="5893" max="5893" width="14.85546875" style="319" hidden="1" customWidth="1"/>
    <col min="5894" max="5894" width="1.7109375" style="319" hidden="1" customWidth="1"/>
    <col min="5895" max="6141" width="11.42578125" style="319" hidden="1"/>
    <col min="6142" max="6142" width="1.7109375" style="319" hidden="1" customWidth="1"/>
    <col min="6143" max="6143" width="50.28515625" style="319" hidden="1" customWidth="1"/>
    <col min="6144" max="6144" width="16.7109375" style="319" hidden="1" customWidth="1"/>
    <col min="6145" max="6145" width="14.7109375" style="319" hidden="1" customWidth="1"/>
    <col min="6146" max="6146" width="16.7109375" style="319" hidden="1" customWidth="1"/>
    <col min="6147" max="6147" width="14.85546875" style="319" hidden="1" customWidth="1"/>
    <col min="6148" max="6148" width="16.7109375" style="319" hidden="1" customWidth="1"/>
    <col min="6149" max="6149" width="14.85546875" style="319" hidden="1" customWidth="1"/>
    <col min="6150" max="6150" width="1.7109375" style="319" hidden="1" customWidth="1"/>
    <col min="6151" max="6397" width="11.42578125" style="319" hidden="1"/>
    <col min="6398" max="6398" width="1.7109375" style="319" hidden="1" customWidth="1"/>
    <col min="6399" max="6399" width="50.28515625" style="319" hidden="1" customWidth="1"/>
    <col min="6400" max="6400" width="16.7109375" style="319" hidden="1" customWidth="1"/>
    <col min="6401" max="6401" width="14.7109375" style="319" hidden="1" customWidth="1"/>
    <col min="6402" max="6402" width="16.7109375" style="319" hidden="1" customWidth="1"/>
    <col min="6403" max="6403" width="14.85546875" style="319" hidden="1" customWidth="1"/>
    <col min="6404" max="6404" width="16.7109375" style="319" hidden="1" customWidth="1"/>
    <col min="6405" max="6405" width="14.85546875" style="319" hidden="1" customWidth="1"/>
    <col min="6406" max="6406" width="1.7109375" style="319" hidden="1" customWidth="1"/>
    <col min="6407" max="6653" width="11.42578125" style="319" hidden="1"/>
    <col min="6654" max="6654" width="1.7109375" style="319" hidden="1" customWidth="1"/>
    <col min="6655" max="6655" width="50.28515625" style="319" hidden="1" customWidth="1"/>
    <col min="6656" max="6656" width="16.7109375" style="319" hidden="1" customWidth="1"/>
    <col min="6657" max="6657" width="14.7109375" style="319" hidden="1" customWidth="1"/>
    <col min="6658" max="6658" width="16.7109375" style="319" hidden="1" customWidth="1"/>
    <col min="6659" max="6659" width="14.85546875" style="319" hidden="1" customWidth="1"/>
    <col min="6660" max="6660" width="16.7109375" style="319" hidden="1" customWidth="1"/>
    <col min="6661" max="6661" width="14.85546875" style="319" hidden="1" customWidth="1"/>
    <col min="6662" max="6662" width="1.7109375" style="319" hidden="1" customWidth="1"/>
    <col min="6663" max="6909" width="11.42578125" style="319" hidden="1"/>
    <col min="6910" max="6910" width="1.7109375" style="319" hidden="1" customWidth="1"/>
    <col min="6911" max="6911" width="50.28515625" style="319" hidden="1" customWidth="1"/>
    <col min="6912" max="6912" width="16.7109375" style="319" hidden="1" customWidth="1"/>
    <col min="6913" max="6913" width="14.7109375" style="319" hidden="1" customWidth="1"/>
    <col min="6914" max="6914" width="16.7109375" style="319" hidden="1" customWidth="1"/>
    <col min="6915" max="6915" width="14.85546875" style="319" hidden="1" customWidth="1"/>
    <col min="6916" max="6916" width="16.7109375" style="319" hidden="1" customWidth="1"/>
    <col min="6917" max="6917" width="14.85546875" style="319" hidden="1" customWidth="1"/>
    <col min="6918" max="6918" width="1.7109375" style="319" hidden="1" customWidth="1"/>
    <col min="6919" max="7165" width="11.42578125" style="319" hidden="1"/>
    <col min="7166" max="7166" width="1.7109375" style="319" hidden="1" customWidth="1"/>
    <col min="7167" max="7167" width="50.28515625" style="319" hidden="1" customWidth="1"/>
    <col min="7168" max="7168" width="16.7109375" style="319" hidden="1" customWidth="1"/>
    <col min="7169" max="7169" width="14.7109375" style="319" hidden="1" customWidth="1"/>
    <col min="7170" max="7170" width="16.7109375" style="319" hidden="1" customWidth="1"/>
    <col min="7171" max="7171" width="14.85546875" style="319" hidden="1" customWidth="1"/>
    <col min="7172" max="7172" width="16.7109375" style="319" hidden="1" customWidth="1"/>
    <col min="7173" max="7173" width="14.85546875" style="319" hidden="1" customWidth="1"/>
    <col min="7174" max="7174" width="1.7109375" style="319" hidden="1" customWidth="1"/>
    <col min="7175" max="7421" width="11.42578125" style="319" hidden="1"/>
    <col min="7422" max="7422" width="1.7109375" style="319" hidden="1" customWidth="1"/>
    <col min="7423" max="7423" width="50.28515625" style="319" hidden="1" customWidth="1"/>
    <col min="7424" max="7424" width="16.7109375" style="319" hidden="1" customWidth="1"/>
    <col min="7425" max="7425" width="14.7109375" style="319" hidden="1" customWidth="1"/>
    <col min="7426" max="7426" width="16.7109375" style="319" hidden="1" customWidth="1"/>
    <col min="7427" max="7427" width="14.85546875" style="319" hidden="1" customWidth="1"/>
    <col min="7428" max="7428" width="16.7109375" style="319" hidden="1" customWidth="1"/>
    <col min="7429" max="7429" width="14.85546875" style="319" hidden="1" customWidth="1"/>
    <col min="7430" max="7430" width="1.7109375" style="319" hidden="1" customWidth="1"/>
    <col min="7431" max="7677" width="11.42578125" style="319" hidden="1"/>
    <col min="7678" max="7678" width="1.7109375" style="319" hidden="1" customWidth="1"/>
    <col min="7679" max="7679" width="50.28515625" style="319" hidden="1" customWidth="1"/>
    <col min="7680" max="7680" width="16.7109375" style="319" hidden="1" customWidth="1"/>
    <col min="7681" max="7681" width="14.7109375" style="319" hidden="1" customWidth="1"/>
    <col min="7682" max="7682" width="16.7109375" style="319" hidden="1" customWidth="1"/>
    <col min="7683" max="7683" width="14.85546875" style="319" hidden="1" customWidth="1"/>
    <col min="7684" max="7684" width="16.7109375" style="319" hidden="1" customWidth="1"/>
    <col min="7685" max="7685" width="14.85546875" style="319" hidden="1" customWidth="1"/>
    <col min="7686" max="7686" width="1.7109375" style="319" hidden="1" customWidth="1"/>
    <col min="7687" max="7933" width="11.42578125" style="319" hidden="1"/>
    <col min="7934" max="7934" width="1.7109375" style="319" hidden="1" customWidth="1"/>
    <col min="7935" max="7935" width="50.28515625" style="319" hidden="1" customWidth="1"/>
    <col min="7936" max="7936" width="16.7109375" style="319" hidden="1" customWidth="1"/>
    <col min="7937" max="7937" width="14.7109375" style="319" hidden="1" customWidth="1"/>
    <col min="7938" max="7938" width="16.7109375" style="319" hidden="1" customWidth="1"/>
    <col min="7939" max="7939" width="14.85546875" style="319" hidden="1" customWidth="1"/>
    <col min="7940" max="7940" width="16.7109375" style="319" hidden="1" customWidth="1"/>
    <col min="7941" max="7941" width="14.85546875" style="319" hidden="1" customWidth="1"/>
    <col min="7942" max="7942" width="1.7109375" style="319" hidden="1" customWidth="1"/>
    <col min="7943" max="8189" width="11.42578125" style="319" hidden="1"/>
    <col min="8190" max="8190" width="1.7109375" style="319" hidden="1" customWidth="1"/>
    <col min="8191" max="8191" width="50.28515625" style="319" hidden="1" customWidth="1"/>
    <col min="8192" max="8192" width="16.7109375" style="319" hidden="1" customWidth="1"/>
    <col min="8193" max="8193" width="14.7109375" style="319" hidden="1" customWidth="1"/>
    <col min="8194" max="8194" width="16.7109375" style="319" hidden="1" customWidth="1"/>
    <col min="8195" max="8195" width="14.85546875" style="319" hidden="1" customWidth="1"/>
    <col min="8196" max="8196" width="16.7109375" style="319" hidden="1" customWidth="1"/>
    <col min="8197" max="8197" width="14.85546875" style="319" hidden="1" customWidth="1"/>
    <col min="8198" max="8198" width="1.7109375" style="319" hidden="1" customWidth="1"/>
    <col min="8199" max="8445" width="11.42578125" style="319" hidden="1"/>
    <col min="8446" max="8446" width="1.7109375" style="319" hidden="1" customWidth="1"/>
    <col min="8447" max="8447" width="50.28515625" style="319" hidden="1" customWidth="1"/>
    <col min="8448" max="8448" width="16.7109375" style="319" hidden="1" customWidth="1"/>
    <col min="8449" max="8449" width="14.7109375" style="319" hidden="1" customWidth="1"/>
    <col min="8450" max="8450" width="16.7109375" style="319" hidden="1" customWidth="1"/>
    <col min="8451" max="8451" width="14.85546875" style="319" hidden="1" customWidth="1"/>
    <col min="8452" max="8452" width="16.7109375" style="319" hidden="1" customWidth="1"/>
    <col min="8453" max="8453" width="14.85546875" style="319" hidden="1" customWidth="1"/>
    <col min="8454" max="8454" width="1.7109375" style="319" hidden="1" customWidth="1"/>
    <col min="8455" max="8701" width="11.42578125" style="319" hidden="1"/>
    <col min="8702" max="8702" width="1.7109375" style="319" hidden="1" customWidth="1"/>
    <col min="8703" max="8703" width="50.28515625" style="319" hidden="1" customWidth="1"/>
    <col min="8704" max="8704" width="16.7109375" style="319" hidden="1" customWidth="1"/>
    <col min="8705" max="8705" width="14.7109375" style="319" hidden="1" customWidth="1"/>
    <col min="8706" max="8706" width="16.7109375" style="319" hidden="1" customWidth="1"/>
    <col min="8707" max="8707" width="14.85546875" style="319" hidden="1" customWidth="1"/>
    <col min="8708" max="8708" width="16.7109375" style="319" hidden="1" customWidth="1"/>
    <col min="8709" max="8709" width="14.85546875" style="319" hidden="1" customWidth="1"/>
    <col min="8710" max="8710" width="1.7109375" style="319" hidden="1" customWidth="1"/>
    <col min="8711" max="8957" width="11.42578125" style="319" hidden="1"/>
    <col min="8958" max="8958" width="1.7109375" style="319" hidden="1" customWidth="1"/>
    <col min="8959" max="8959" width="50.28515625" style="319" hidden="1" customWidth="1"/>
    <col min="8960" max="8960" width="16.7109375" style="319" hidden="1" customWidth="1"/>
    <col min="8961" max="8961" width="14.7109375" style="319" hidden="1" customWidth="1"/>
    <col min="8962" max="8962" width="16.7109375" style="319" hidden="1" customWidth="1"/>
    <col min="8963" max="8963" width="14.85546875" style="319" hidden="1" customWidth="1"/>
    <col min="8964" max="8964" width="16.7109375" style="319" hidden="1" customWidth="1"/>
    <col min="8965" max="8965" width="14.85546875" style="319" hidden="1" customWidth="1"/>
    <col min="8966" max="8966" width="1.7109375" style="319" hidden="1" customWidth="1"/>
    <col min="8967" max="9213" width="11.42578125" style="319" hidden="1"/>
    <col min="9214" max="9214" width="1.7109375" style="319" hidden="1" customWidth="1"/>
    <col min="9215" max="9215" width="50.28515625" style="319" hidden="1" customWidth="1"/>
    <col min="9216" max="9216" width="16.7109375" style="319" hidden="1" customWidth="1"/>
    <col min="9217" max="9217" width="14.7109375" style="319" hidden="1" customWidth="1"/>
    <col min="9218" max="9218" width="16.7109375" style="319" hidden="1" customWidth="1"/>
    <col min="9219" max="9219" width="14.85546875" style="319" hidden="1" customWidth="1"/>
    <col min="9220" max="9220" width="16.7109375" style="319" hidden="1" customWidth="1"/>
    <col min="9221" max="9221" width="14.85546875" style="319" hidden="1" customWidth="1"/>
    <col min="9222" max="9222" width="1.7109375" style="319" hidden="1" customWidth="1"/>
    <col min="9223" max="9469" width="11.42578125" style="319" hidden="1"/>
    <col min="9470" max="9470" width="1.7109375" style="319" hidden="1" customWidth="1"/>
    <col min="9471" max="9471" width="50.28515625" style="319" hidden="1" customWidth="1"/>
    <col min="9472" max="9472" width="16.7109375" style="319" hidden="1" customWidth="1"/>
    <col min="9473" max="9473" width="14.7109375" style="319" hidden="1" customWidth="1"/>
    <col min="9474" max="9474" width="16.7109375" style="319" hidden="1" customWidth="1"/>
    <col min="9475" max="9475" width="14.85546875" style="319" hidden="1" customWidth="1"/>
    <col min="9476" max="9476" width="16.7109375" style="319" hidden="1" customWidth="1"/>
    <col min="9477" max="9477" width="14.85546875" style="319" hidden="1" customWidth="1"/>
    <col min="9478" max="9478" width="1.7109375" style="319" hidden="1" customWidth="1"/>
    <col min="9479" max="9725" width="11.42578125" style="319" hidden="1"/>
    <col min="9726" max="9726" width="1.7109375" style="319" hidden="1" customWidth="1"/>
    <col min="9727" max="9727" width="50.28515625" style="319" hidden="1" customWidth="1"/>
    <col min="9728" max="9728" width="16.7109375" style="319" hidden="1" customWidth="1"/>
    <col min="9729" max="9729" width="14.7109375" style="319" hidden="1" customWidth="1"/>
    <col min="9730" max="9730" width="16.7109375" style="319" hidden="1" customWidth="1"/>
    <col min="9731" max="9731" width="14.85546875" style="319" hidden="1" customWidth="1"/>
    <col min="9732" max="9732" width="16.7109375" style="319" hidden="1" customWidth="1"/>
    <col min="9733" max="9733" width="14.85546875" style="319" hidden="1" customWidth="1"/>
    <col min="9734" max="9734" width="1.7109375" style="319" hidden="1" customWidth="1"/>
    <col min="9735" max="9981" width="11.42578125" style="319" hidden="1"/>
    <col min="9982" max="9982" width="1.7109375" style="319" hidden="1" customWidth="1"/>
    <col min="9983" max="9983" width="50.28515625" style="319" hidden="1" customWidth="1"/>
    <col min="9984" max="9984" width="16.7109375" style="319" hidden="1" customWidth="1"/>
    <col min="9985" max="9985" width="14.7109375" style="319" hidden="1" customWidth="1"/>
    <col min="9986" max="9986" width="16.7109375" style="319" hidden="1" customWidth="1"/>
    <col min="9987" max="9987" width="14.85546875" style="319" hidden="1" customWidth="1"/>
    <col min="9988" max="9988" width="16.7109375" style="319" hidden="1" customWidth="1"/>
    <col min="9989" max="9989" width="14.85546875" style="319" hidden="1" customWidth="1"/>
    <col min="9990" max="9990" width="1.7109375" style="319" hidden="1" customWidth="1"/>
    <col min="9991" max="10237" width="11.42578125" style="319" hidden="1"/>
    <col min="10238" max="10238" width="1.7109375" style="319" hidden="1" customWidth="1"/>
    <col min="10239" max="10239" width="50.28515625" style="319" hidden="1" customWidth="1"/>
    <col min="10240" max="10240" width="16.7109375" style="319" hidden="1" customWidth="1"/>
    <col min="10241" max="10241" width="14.7109375" style="319" hidden="1" customWidth="1"/>
    <col min="10242" max="10242" width="16.7109375" style="319" hidden="1" customWidth="1"/>
    <col min="10243" max="10243" width="14.85546875" style="319" hidden="1" customWidth="1"/>
    <col min="10244" max="10244" width="16.7109375" style="319" hidden="1" customWidth="1"/>
    <col min="10245" max="10245" width="14.85546875" style="319" hidden="1" customWidth="1"/>
    <col min="10246" max="10246" width="1.7109375" style="319" hidden="1" customWidth="1"/>
    <col min="10247" max="10493" width="11.42578125" style="319" hidden="1"/>
    <col min="10494" max="10494" width="1.7109375" style="319" hidden="1" customWidth="1"/>
    <col min="10495" max="10495" width="50.28515625" style="319" hidden="1" customWidth="1"/>
    <col min="10496" max="10496" width="16.7109375" style="319" hidden="1" customWidth="1"/>
    <col min="10497" max="10497" width="14.7109375" style="319" hidden="1" customWidth="1"/>
    <col min="10498" max="10498" width="16.7109375" style="319" hidden="1" customWidth="1"/>
    <col min="10499" max="10499" width="14.85546875" style="319" hidden="1" customWidth="1"/>
    <col min="10500" max="10500" width="16.7109375" style="319" hidden="1" customWidth="1"/>
    <col min="10501" max="10501" width="14.85546875" style="319" hidden="1" customWidth="1"/>
    <col min="10502" max="10502" width="1.7109375" style="319" hidden="1" customWidth="1"/>
    <col min="10503" max="10749" width="11.42578125" style="319" hidden="1"/>
    <col min="10750" max="10750" width="1.7109375" style="319" hidden="1" customWidth="1"/>
    <col min="10751" max="10751" width="50.28515625" style="319" hidden="1" customWidth="1"/>
    <col min="10752" max="10752" width="16.7109375" style="319" hidden="1" customWidth="1"/>
    <col min="10753" max="10753" width="14.7109375" style="319" hidden="1" customWidth="1"/>
    <col min="10754" max="10754" width="16.7109375" style="319" hidden="1" customWidth="1"/>
    <col min="10755" max="10755" width="14.85546875" style="319" hidden="1" customWidth="1"/>
    <col min="10756" max="10756" width="16.7109375" style="319" hidden="1" customWidth="1"/>
    <col min="10757" max="10757" width="14.85546875" style="319" hidden="1" customWidth="1"/>
    <col min="10758" max="10758" width="1.7109375" style="319" hidden="1" customWidth="1"/>
    <col min="10759" max="11005" width="11.42578125" style="319" hidden="1"/>
    <col min="11006" max="11006" width="1.7109375" style="319" hidden="1" customWidth="1"/>
    <col min="11007" max="11007" width="50.28515625" style="319" hidden="1" customWidth="1"/>
    <col min="11008" max="11008" width="16.7109375" style="319" hidden="1" customWidth="1"/>
    <col min="11009" max="11009" width="14.7109375" style="319" hidden="1" customWidth="1"/>
    <col min="11010" max="11010" width="16.7109375" style="319" hidden="1" customWidth="1"/>
    <col min="11011" max="11011" width="14.85546875" style="319" hidden="1" customWidth="1"/>
    <col min="11012" max="11012" width="16.7109375" style="319" hidden="1" customWidth="1"/>
    <col min="11013" max="11013" width="14.85546875" style="319" hidden="1" customWidth="1"/>
    <col min="11014" max="11014" width="1.7109375" style="319" hidden="1" customWidth="1"/>
    <col min="11015" max="11261" width="11.42578125" style="319" hidden="1"/>
    <col min="11262" max="11262" width="1.7109375" style="319" hidden="1" customWidth="1"/>
    <col min="11263" max="11263" width="50.28515625" style="319" hidden="1" customWidth="1"/>
    <col min="11264" max="11264" width="16.7109375" style="319" hidden="1" customWidth="1"/>
    <col min="11265" max="11265" width="14.7109375" style="319" hidden="1" customWidth="1"/>
    <col min="11266" max="11266" width="16.7109375" style="319" hidden="1" customWidth="1"/>
    <col min="11267" max="11267" width="14.85546875" style="319" hidden="1" customWidth="1"/>
    <col min="11268" max="11268" width="16.7109375" style="319" hidden="1" customWidth="1"/>
    <col min="11269" max="11269" width="14.85546875" style="319" hidden="1" customWidth="1"/>
    <col min="11270" max="11270" width="1.7109375" style="319" hidden="1" customWidth="1"/>
    <col min="11271" max="11517" width="11.42578125" style="319" hidden="1"/>
    <col min="11518" max="11518" width="1.7109375" style="319" hidden="1" customWidth="1"/>
    <col min="11519" max="11519" width="50.28515625" style="319" hidden="1" customWidth="1"/>
    <col min="11520" max="11520" width="16.7109375" style="319" hidden="1" customWidth="1"/>
    <col min="11521" max="11521" width="14.7109375" style="319" hidden="1" customWidth="1"/>
    <col min="11522" max="11522" width="16.7109375" style="319" hidden="1" customWidth="1"/>
    <col min="11523" max="11523" width="14.85546875" style="319" hidden="1" customWidth="1"/>
    <col min="11524" max="11524" width="16.7109375" style="319" hidden="1" customWidth="1"/>
    <col min="11525" max="11525" width="14.85546875" style="319" hidden="1" customWidth="1"/>
    <col min="11526" max="11526" width="1.7109375" style="319" hidden="1" customWidth="1"/>
    <col min="11527" max="11773" width="11.42578125" style="319" hidden="1"/>
    <col min="11774" max="11774" width="1.7109375" style="319" hidden="1" customWidth="1"/>
    <col min="11775" max="11775" width="50.28515625" style="319" hidden="1" customWidth="1"/>
    <col min="11776" max="11776" width="16.7109375" style="319" hidden="1" customWidth="1"/>
    <col min="11777" max="11777" width="14.7109375" style="319" hidden="1" customWidth="1"/>
    <col min="11778" max="11778" width="16.7109375" style="319" hidden="1" customWidth="1"/>
    <col min="11779" max="11779" width="14.85546875" style="319" hidden="1" customWidth="1"/>
    <col min="11780" max="11780" width="16.7109375" style="319" hidden="1" customWidth="1"/>
    <col min="11781" max="11781" width="14.85546875" style="319" hidden="1" customWidth="1"/>
    <col min="11782" max="11782" width="1.7109375" style="319" hidden="1" customWidth="1"/>
    <col min="11783" max="12029" width="11.42578125" style="319" hidden="1"/>
    <col min="12030" max="12030" width="1.7109375" style="319" hidden="1" customWidth="1"/>
    <col min="12031" max="12031" width="50.28515625" style="319" hidden="1" customWidth="1"/>
    <col min="12032" max="12032" width="16.7109375" style="319" hidden="1" customWidth="1"/>
    <col min="12033" max="12033" width="14.7109375" style="319" hidden="1" customWidth="1"/>
    <col min="12034" max="12034" width="16.7109375" style="319" hidden="1" customWidth="1"/>
    <col min="12035" max="12035" width="14.85546875" style="319" hidden="1" customWidth="1"/>
    <col min="12036" max="12036" width="16.7109375" style="319" hidden="1" customWidth="1"/>
    <col min="12037" max="12037" width="14.85546875" style="319" hidden="1" customWidth="1"/>
    <col min="12038" max="12038" width="1.7109375" style="319" hidden="1" customWidth="1"/>
    <col min="12039" max="12285" width="11.42578125" style="319" hidden="1"/>
    <col min="12286" max="12286" width="1.7109375" style="319" hidden="1" customWidth="1"/>
    <col min="12287" max="12287" width="50.28515625" style="319" hidden="1" customWidth="1"/>
    <col min="12288" max="12288" width="16.7109375" style="319" hidden="1" customWidth="1"/>
    <col min="12289" max="12289" width="14.7109375" style="319" hidden="1" customWidth="1"/>
    <col min="12290" max="12290" width="16.7109375" style="319" hidden="1" customWidth="1"/>
    <col min="12291" max="12291" width="14.85546875" style="319" hidden="1" customWidth="1"/>
    <col min="12292" max="12292" width="16.7109375" style="319" hidden="1" customWidth="1"/>
    <col min="12293" max="12293" width="14.85546875" style="319" hidden="1" customWidth="1"/>
    <col min="12294" max="12294" width="1.7109375" style="319" hidden="1" customWidth="1"/>
    <col min="12295" max="12541" width="11.42578125" style="319" hidden="1"/>
    <col min="12542" max="12542" width="1.7109375" style="319" hidden="1" customWidth="1"/>
    <col min="12543" max="12543" width="50.28515625" style="319" hidden="1" customWidth="1"/>
    <col min="12544" max="12544" width="16.7109375" style="319" hidden="1" customWidth="1"/>
    <col min="12545" max="12545" width="14.7109375" style="319" hidden="1" customWidth="1"/>
    <col min="12546" max="12546" width="16.7109375" style="319" hidden="1" customWidth="1"/>
    <col min="12547" max="12547" width="14.85546875" style="319" hidden="1" customWidth="1"/>
    <col min="12548" max="12548" width="16.7109375" style="319" hidden="1" customWidth="1"/>
    <col min="12549" max="12549" width="14.85546875" style="319" hidden="1" customWidth="1"/>
    <col min="12550" max="12550" width="1.7109375" style="319" hidden="1" customWidth="1"/>
    <col min="12551" max="12797" width="11.42578125" style="319" hidden="1"/>
    <col min="12798" max="12798" width="1.7109375" style="319" hidden="1" customWidth="1"/>
    <col min="12799" max="12799" width="50.28515625" style="319" hidden="1" customWidth="1"/>
    <col min="12800" max="12800" width="16.7109375" style="319" hidden="1" customWidth="1"/>
    <col min="12801" max="12801" width="14.7109375" style="319" hidden="1" customWidth="1"/>
    <col min="12802" max="12802" width="16.7109375" style="319" hidden="1" customWidth="1"/>
    <col min="12803" max="12803" width="14.85546875" style="319" hidden="1" customWidth="1"/>
    <col min="12804" max="12804" width="16.7109375" style="319" hidden="1" customWidth="1"/>
    <col min="12805" max="12805" width="14.85546875" style="319" hidden="1" customWidth="1"/>
    <col min="12806" max="12806" width="1.7109375" style="319" hidden="1" customWidth="1"/>
    <col min="12807" max="13053" width="11.42578125" style="319" hidden="1"/>
    <col min="13054" max="13054" width="1.7109375" style="319" hidden="1" customWidth="1"/>
    <col min="13055" max="13055" width="50.28515625" style="319" hidden="1" customWidth="1"/>
    <col min="13056" max="13056" width="16.7109375" style="319" hidden="1" customWidth="1"/>
    <col min="13057" max="13057" width="14.7109375" style="319" hidden="1" customWidth="1"/>
    <col min="13058" max="13058" width="16.7109375" style="319" hidden="1" customWidth="1"/>
    <col min="13059" max="13059" width="14.85546875" style="319" hidden="1" customWidth="1"/>
    <col min="13060" max="13060" width="16.7109375" style="319" hidden="1" customWidth="1"/>
    <col min="13061" max="13061" width="14.85546875" style="319" hidden="1" customWidth="1"/>
    <col min="13062" max="13062" width="1.7109375" style="319" hidden="1" customWidth="1"/>
    <col min="13063" max="13309" width="11.42578125" style="319" hidden="1"/>
    <col min="13310" max="13310" width="1.7109375" style="319" hidden="1" customWidth="1"/>
    <col min="13311" max="13311" width="50.28515625" style="319" hidden="1" customWidth="1"/>
    <col min="13312" max="13312" width="16.7109375" style="319" hidden="1" customWidth="1"/>
    <col min="13313" max="13313" width="14.7109375" style="319" hidden="1" customWidth="1"/>
    <col min="13314" max="13314" width="16.7109375" style="319" hidden="1" customWidth="1"/>
    <col min="13315" max="13315" width="14.85546875" style="319" hidden="1" customWidth="1"/>
    <col min="13316" max="13316" width="16.7109375" style="319" hidden="1" customWidth="1"/>
    <col min="13317" max="13317" width="14.85546875" style="319" hidden="1" customWidth="1"/>
    <col min="13318" max="13318" width="1.7109375" style="319" hidden="1" customWidth="1"/>
    <col min="13319" max="13565" width="11.42578125" style="319" hidden="1"/>
    <col min="13566" max="13566" width="1.7109375" style="319" hidden="1" customWidth="1"/>
    <col min="13567" max="13567" width="50.28515625" style="319" hidden="1" customWidth="1"/>
    <col min="13568" max="13568" width="16.7109375" style="319" hidden="1" customWidth="1"/>
    <col min="13569" max="13569" width="14.7109375" style="319" hidden="1" customWidth="1"/>
    <col min="13570" max="13570" width="16.7109375" style="319" hidden="1" customWidth="1"/>
    <col min="13571" max="13571" width="14.85546875" style="319" hidden="1" customWidth="1"/>
    <col min="13572" max="13572" width="16.7109375" style="319" hidden="1" customWidth="1"/>
    <col min="13573" max="13573" width="14.85546875" style="319" hidden="1" customWidth="1"/>
    <col min="13574" max="13574" width="1.7109375" style="319" hidden="1" customWidth="1"/>
    <col min="13575" max="13821" width="11.42578125" style="319" hidden="1"/>
    <col min="13822" max="13822" width="1.7109375" style="319" hidden="1" customWidth="1"/>
    <col min="13823" max="13823" width="50.28515625" style="319" hidden="1" customWidth="1"/>
    <col min="13824" max="13824" width="16.7109375" style="319" hidden="1" customWidth="1"/>
    <col min="13825" max="13825" width="14.7109375" style="319" hidden="1" customWidth="1"/>
    <col min="13826" max="13826" width="16.7109375" style="319" hidden="1" customWidth="1"/>
    <col min="13827" max="13827" width="14.85546875" style="319" hidden="1" customWidth="1"/>
    <col min="13828" max="13828" width="16.7109375" style="319" hidden="1" customWidth="1"/>
    <col min="13829" max="13829" width="14.85546875" style="319" hidden="1" customWidth="1"/>
    <col min="13830" max="13830" width="1.7109375" style="319" hidden="1" customWidth="1"/>
    <col min="13831" max="14077" width="11.42578125" style="319" hidden="1"/>
    <col min="14078" max="14078" width="1.7109375" style="319" hidden="1" customWidth="1"/>
    <col min="14079" max="14079" width="50.28515625" style="319" hidden="1" customWidth="1"/>
    <col min="14080" max="14080" width="16.7109375" style="319" hidden="1" customWidth="1"/>
    <col min="14081" max="14081" width="14.7109375" style="319" hidden="1" customWidth="1"/>
    <col min="14082" max="14082" width="16.7109375" style="319" hidden="1" customWidth="1"/>
    <col min="14083" max="14083" width="14.85546875" style="319" hidden="1" customWidth="1"/>
    <col min="14084" max="14084" width="16.7109375" style="319" hidden="1" customWidth="1"/>
    <col min="14085" max="14085" width="14.85546875" style="319" hidden="1" customWidth="1"/>
    <col min="14086" max="14086" width="1.7109375" style="319" hidden="1" customWidth="1"/>
    <col min="14087" max="14333" width="11.42578125" style="319" hidden="1"/>
    <col min="14334" max="14334" width="1.7109375" style="319" hidden="1" customWidth="1"/>
    <col min="14335" max="14335" width="50.28515625" style="319" hidden="1" customWidth="1"/>
    <col min="14336" max="14336" width="16.7109375" style="319" hidden="1" customWidth="1"/>
    <col min="14337" max="14337" width="14.7109375" style="319" hidden="1" customWidth="1"/>
    <col min="14338" max="14338" width="16.7109375" style="319" hidden="1" customWidth="1"/>
    <col min="14339" max="14339" width="14.85546875" style="319" hidden="1" customWidth="1"/>
    <col min="14340" max="14340" width="16.7109375" style="319" hidden="1" customWidth="1"/>
    <col min="14341" max="14341" width="14.85546875" style="319" hidden="1" customWidth="1"/>
    <col min="14342" max="14342" width="1.7109375" style="319" hidden="1" customWidth="1"/>
    <col min="14343" max="14589" width="11.42578125" style="319" hidden="1"/>
    <col min="14590" max="14590" width="1.7109375" style="319" hidden="1" customWidth="1"/>
    <col min="14591" max="14591" width="50.28515625" style="319" hidden="1" customWidth="1"/>
    <col min="14592" max="14592" width="16.7109375" style="319" hidden="1" customWidth="1"/>
    <col min="14593" max="14593" width="14.7109375" style="319" hidden="1" customWidth="1"/>
    <col min="14594" max="14594" width="16.7109375" style="319" hidden="1" customWidth="1"/>
    <col min="14595" max="14595" width="14.85546875" style="319" hidden="1" customWidth="1"/>
    <col min="14596" max="14596" width="16.7109375" style="319" hidden="1" customWidth="1"/>
    <col min="14597" max="14597" width="14.85546875" style="319" hidden="1" customWidth="1"/>
    <col min="14598" max="14598" width="1.7109375" style="319" hidden="1" customWidth="1"/>
    <col min="14599" max="14845" width="11.42578125" style="319" hidden="1"/>
    <col min="14846" max="14846" width="1.7109375" style="319" hidden="1" customWidth="1"/>
    <col min="14847" max="14847" width="50.28515625" style="319" hidden="1" customWidth="1"/>
    <col min="14848" max="14848" width="16.7109375" style="319" hidden="1" customWidth="1"/>
    <col min="14849" max="14849" width="14.7109375" style="319" hidden="1" customWidth="1"/>
    <col min="14850" max="14850" width="16.7109375" style="319" hidden="1" customWidth="1"/>
    <col min="14851" max="14851" width="14.85546875" style="319" hidden="1" customWidth="1"/>
    <col min="14852" max="14852" width="16.7109375" style="319" hidden="1" customWidth="1"/>
    <col min="14853" max="14853" width="14.85546875" style="319" hidden="1" customWidth="1"/>
    <col min="14854" max="14854" width="1.7109375" style="319" hidden="1" customWidth="1"/>
    <col min="14855" max="15101" width="11.42578125" style="319" hidden="1"/>
    <col min="15102" max="15102" width="1.7109375" style="319" hidden="1" customWidth="1"/>
    <col min="15103" max="15103" width="50.28515625" style="319" hidden="1" customWidth="1"/>
    <col min="15104" max="15104" width="16.7109375" style="319" hidden="1" customWidth="1"/>
    <col min="15105" max="15105" width="14.7109375" style="319" hidden="1" customWidth="1"/>
    <col min="15106" max="15106" width="16.7109375" style="319" hidden="1" customWidth="1"/>
    <col min="15107" max="15107" width="14.85546875" style="319" hidden="1" customWidth="1"/>
    <col min="15108" max="15108" width="16.7109375" style="319" hidden="1" customWidth="1"/>
    <col min="15109" max="15109" width="14.85546875" style="319" hidden="1" customWidth="1"/>
    <col min="15110" max="15110" width="1.7109375" style="319" hidden="1" customWidth="1"/>
    <col min="15111" max="15357" width="11.42578125" style="319" hidden="1"/>
    <col min="15358" max="15358" width="1.7109375" style="319" hidden="1" customWidth="1"/>
    <col min="15359" max="15359" width="50.28515625" style="319" hidden="1" customWidth="1"/>
    <col min="15360" max="15360" width="16.7109375" style="319" hidden="1" customWidth="1"/>
    <col min="15361" max="15361" width="14.7109375" style="319" hidden="1" customWidth="1"/>
    <col min="15362" max="15362" width="16.7109375" style="319" hidden="1" customWidth="1"/>
    <col min="15363" max="15363" width="14.85546875" style="319" hidden="1" customWidth="1"/>
    <col min="15364" max="15364" width="16.7109375" style="319" hidden="1" customWidth="1"/>
    <col min="15365" max="15365" width="14.85546875" style="319" hidden="1" customWidth="1"/>
    <col min="15366" max="15366" width="1.7109375" style="319" hidden="1" customWidth="1"/>
    <col min="15367" max="15613" width="11.42578125" style="319" hidden="1"/>
    <col min="15614" max="15614" width="1.7109375" style="319" hidden="1" customWidth="1"/>
    <col min="15615" max="15615" width="50.28515625" style="319" hidden="1" customWidth="1"/>
    <col min="15616" max="15616" width="16.7109375" style="319" hidden="1" customWidth="1"/>
    <col min="15617" max="15617" width="14.7109375" style="319" hidden="1" customWidth="1"/>
    <col min="15618" max="15618" width="16.7109375" style="319" hidden="1" customWidth="1"/>
    <col min="15619" max="15619" width="14.85546875" style="319" hidden="1" customWidth="1"/>
    <col min="15620" max="15620" width="16.7109375" style="319" hidden="1" customWidth="1"/>
    <col min="15621" max="15621" width="14.85546875" style="319" hidden="1" customWidth="1"/>
    <col min="15622" max="15622" width="1.7109375" style="319" hidden="1" customWidth="1"/>
    <col min="15623" max="15869" width="11.42578125" style="319" hidden="1"/>
    <col min="15870" max="15870" width="1.7109375" style="319" hidden="1" customWidth="1"/>
    <col min="15871" max="15871" width="50.28515625" style="319" hidden="1" customWidth="1"/>
    <col min="15872" max="15872" width="16.7109375" style="319" hidden="1" customWidth="1"/>
    <col min="15873" max="15873" width="14.7109375" style="319" hidden="1" customWidth="1"/>
    <col min="15874" max="15874" width="16.7109375" style="319" hidden="1" customWidth="1"/>
    <col min="15875" max="15875" width="14.85546875" style="319" hidden="1" customWidth="1"/>
    <col min="15876" max="15876" width="16.7109375" style="319" hidden="1" customWidth="1"/>
    <col min="15877" max="15877" width="14.85546875" style="319" hidden="1" customWidth="1"/>
    <col min="15878" max="15878" width="1.7109375" style="319" hidden="1" customWidth="1"/>
    <col min="15879" max="16125" width="11.42578125" style="319" hidden="1"/>
    <col min="16126" max="16126" width="1.7109375" style="319" hidden="1" customWidth="1"/>
    <col min="16127" max="16127" width="50.28515625" style="319" hidden="1" customWidth="1"/>
    <col min="16128" max="16128" width="16.7109375" style="319" hidden="1" customWidth="1"/>
    <col min="16129" max="16129" width="14.7109375" style="319" hidden="1" customWidth="1"/>
    <col min="16130" max="16130" width="16.7109375" style="319" hidden="1" customWidth="1"/>
    <col min="16131" max="16131" width="14.85546875" style="319" hidden="1" customWidth="1"/>
    <col min="16132" max="16132" width="16.7109375" style="319" hidden="1" customWidth="1"/>
    <col min="16133" max="16133" width="14.85546875" style="319" hidden="1" customWidth="1"/>
    <col min="16134" max="16134" width="1.7109375" style="319" hidden="1" customWidth="1"/>
    <col min="16135" max="16384" width="11.42578125" style="319" hidden="1"/>
  </cols>
  <sheetData>
    <row r="1" spans="1:254" ht="12.75">
      <c r="A1" s="349"/>
      <c r="B1" s="601" t="s">
        <v>1300</v>
      </c>
      <c r="C1" s="603" t="s">
        <v>1417</v>
      </c>
      <c r="D1" s="355"/>
      <c r="E1" s="607" t="s">
        <v>1418</v>
      </c>
      <c r="F1" s="605" t="s">
        <v>1589</v>
      </c>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c r="BC1" s="349"/>
      <c r="BD1" s="349"/>
      <c r="BE1" s="349"/>
      <c r="BF1" s="349"/>
      <c r="BG1" s="349"/>
      <c r="BH1" s="349"/>
      <c r="BI1" s="349"/>
      <c r="BJ1" s="349"/>
      <c r="BK1" s="349"/>
      <c r="BL1" s="349"/>
      <c r="BM1" s="349"/>
      <c r="BN1" s="349"/>
      <c r="BO1" s="349"/>
      <c r="BP1" s="349"/>
      <c r="BQ1" s="349"/>
      <c r="BR1" s="349"/>
      <c r="BS1" s="349"/>
      <c r="BT1" s="349"/>
      <c r="BU1" s="349"/>
      <c r="BV1" s="349"/>
      <c r="BW1" s="349"/>
      <c r="BX1" s="349"/>
      <c r="BY1" s="349"/>
      <c r="BZ1" s="349"/>
      <c r="CA1" s="349"/>
      <c r="CB1" s="349"/>
      <c r="CC1" s="349"/>
      <c r="CD1" s="349"/>
      <c r="CE1" s="349"/>
      <c r="CF1" s="349"/>
      <c r="CG1" s="349"/>
      <c r="CH1" s="349"/>
      <c r="CI1" s="349"/>
      <c r="CJ1" s="349"/>
      <c r="CK1" s="349"/>
      <c r="CL1" s="349"/>
      <c r="CM1" s="349"/>
      <c r="CN1" s="349"/>
      <c r="CO1" s="349"/>
      <c r="CP1" s="349"/>
      <c r="CQ1" s="349"/>
      <c r="CR1" s="349"/>
      <c r="CS1" s="349"/>
      <c r="CT1" s="349"/>
      <c r="CU1" s="349"/>
      <c r="CV1" s="349"/>
      <c r="CW1" s="349"/>
      <c r="CX1" s="349"/>
      <c r="CY1" s="349"/>
      <c r="CZ1" s="349"/>
      <c r="DA1" s="349"/>
      <c r="DB1" s="349"/>
      <c r="DC1" s="349"/>
      <c r="DD1" s="349"/>
      <c r="DE1" s="349"/>
      <c r="DF1" s="349"/>
      <c r="DG1" s="349"/>
      <c r="DH1" s="349"/>
      <c r="DI1" s="349"/>
      <c r="DJ1" s="349"/>
      <c r="DK1" s="349"/>
      <c r="DL1" s="349"/>
      <c r="DM1" s="349"/>
      <c r="DN1" s="349"/>
      <c r="DO1" s="349"/>
      <c r="DP1" s="349"/>
      <c r="DQ1" s="349"/>
      <c r="DR1" s="349"/>
      <c r="DS1" s="349"/>
      <c r="DT1" s="349"/>
      <c r="DU1" s="349"/>
      <c r="DV1" s="349"/>
      <c r="DW1" s="349"/>
      <c r="DX1" s="349"/>
      <c r="DY1" s="349"/>
      <c r="DZ1" s="349"/>
      <c r="EA1" s="349"/>
      <c r="EB1" s="349"/>
      <c r="EC1" s="349"/>
      <c r="ED1" s="349"/>
      <c r="EE1" s="349"/>
      <c r="EF1" s="349"/>
      <c r="EG1" s="349"/>
      <c r="EH1" s="349"/>
      <c r="EI1" s="349"/>
      <c r="EJ1" s="349"/>
      <c r="EK1" s="349"/>
      <c r="EL1" s="349"/>
      <c r="EM1" s="349"/>
      <c r="EN1" s="349"/>
      <c r="EO1" s="349"/>
      <c r="EP1" s="349"/>
      <c r="EQ1" s="349"/>
      <c r="ER1" s="349"/>
      <c r="ES1" s="349"/>
      <c r="ET1" s="349"/>
      <c r="EU1" s="349"/>
      <c r="EV1" s="349"/>
      <c r="EW1" s="349"/>
      <c r="EX1" s="349"/>
      <c r="EY1" s="349"/>
      <c r="EZ1" s="349"/>
      <c r="FA1" s="349"/>
      <c r="FB1" s="349"/>
      <c r="FC1" s="349"/>
      <c r="FD1" s="349"/>
      <c r="FE1" s="349"/>
      <c r="FF1" s="349"/>
      <c r="FG1" s="349"/>
      <c r="FH1" s="349"/>
      <c r="FI1" s="349"/>
      <c r="FJ1" s="349"/>
      <c r="FK1" s="349"/>
      <c r="FL1" s="349"/>
      <c r="FM1" s="349"/>
      <c r="FN1" s="349"/>
      <c r="FO1" s="349"/>
      <c r="FP1" s="349"/>
      <c r="FQ1" s="349"/>
      <c r="FR1" s="349"/>
      <c r="FS1" s="349"/>
      <c r="FT1" s="349"/>
      <c r="FU1" s="349"/>
      <c r="FV1" s="349"/>
      <c r="FW1" s="349"/>
      <c r="FX1" s="349"/>
      <c r="FY1" s="349"/>
      <c r="FZ1" s="349"/>
      <c r="GA1" s="349"/>
      <c r="GB1" s="349"/>
      <c r="GC1" s="349"/>
      <c r="GD1" s="349"/>
      <c r="GE1" s="349"/>
      <c r="GF1" s="349"/>
      <c r="GG1" s="349"/>
      <c r="GH1" s="349"/>
      <c r="GI1" s="349"/>
      <c r="GJ1" s="349"/>
      <c r="GK1" s="349"/>
      <c r="GL1" s="349"/>
      <c r="GM1" s="349"/>
      <c r="GN1" s="349"/>
      <c r="GO1" s="349"/>
      <c r="GP1" s="349"/>
      <c r="GQ1" s="349"/>
      <c r="GR1" s="349"/>
      <c r="GS1" s="349"/>
      <c r="GT1" s="349"/>
      <c r="GU1" s="349"/>
      <c r="GV1" s="349"/>
      <c r="GW1" s="349"/>
      <c r="GX1" s="349"/>
      <c r="GY1" s="349"/>
      <c r="GZ1" s="349"/>
      <c r="HA1" s="349"/>
      <c r="HB1" s="349"/>
      <c r="HC1" s="349"/>
      <c r="HD1" s="349"/>
      <c r="HE1" s="349"/>
      <c r="HF1" s="349"/>
      <c r="HG1" s="349"/>
      <c r="HH1" s="349"/>
      <c r="HI1" s="349"/>
      <c r="HJ1" s="349"/>
      <c r="HK1" s="349"/>
      <c r="HL1" s="349"/>
      <c r="HM1" s="349"/>
      <c r="HN1" s="349"/>
      <c r="HO1" s="349"/>
      <c r="HP1" s="349"/>
      <c r="HQ1" s="349"/>
      <c r="HR1" s="349"/>
      <c r="HS1" s="349"/>
      <c r="HT1" s="349"/>
      <c r="HU1" s="349"/>
      <c r="HV1" s="349"/>
      <c r="HW1" s="349"/>
      <c r="HX1" s="349"/>
      <c r="HY1" s="349"/>
      <c r="HZ1" s="349"/>
      <c r="IA1" s="349"/>
      <c r="IB1" s="349"/>
      <c r="IC1" s="349"/>
      <c r="ID1" s="349"/>
      <c r="IE1" s="349"/>
      <c r="IF1" s="349"/>
      <c r="IG1" s="349"/>
      <c r="IH1" s="349"/>
      <c r="II1" s="349"/>
      <c r="IJ1" s="349"/>
      <c r="IK1" s="349"/>
      <c r="IL1" s="349"/>
      <c r="IM1" s="349"/>
      <c r="IN1" s="349"/>
      <c r="IO1" s="349"/>
      <c r="IP1" s="349"/>
      <c r="IQ1" s="349"/>
      <c r="IR1" s="349"/>
      <c r="IS1" s="349"/>
      <c r="IT1" s="349"/>
    </row>
    <row r="2" spans="1:254" ht="13.5" customHeight="1" thickBot="1">
      <c r="A2" s="349"/>
      <c r="B2" s="602"/>
      <c r="C2" s="604"/>
      <c r="D2" s="355"/>
      <c r="E2" s="608"/>
      <c r="F2" s="606"/>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c r="AI2" s="349"/>
      <c r="AJ2" s="349"/>
      <c r="AK2" s="349"/>
      <c r="AL2" s="349"/>
      <c r="AM2" s="349"/>
      <c r="AN2" s="349"/>
      <c r="AO2" s="349"/>
      <c r="AP2" s="349"/>
      <c r="AQ2" s="349"/>
      <c r="AR2" s="349"/>
      <c r="AS2" s="349"/>
      <c r="AT2" s="349"/>
      <c r="AU2" s="349"/>
      <c r="AV2" s="349"/>
      <c r="AW2" s="349"/>
      <c r="AX2" s="349"/>
      <c r="AY2" s="349"/>
      <c r="AZ2" s="349"/>
      <c r="BA2" s="349"/>
      <c r="BB2" s="349"/>
      <c r="BC2" s="349"/>
      <c r="BD2" s="349"/>
      <c r="BE2" s="349"/>
      <c r="BF2" s="349"/>
      <c r="BG2" s="349"/>
      <c r="BH2" s="349"/>
      <c r="BI2" s="349"/>
      <c r="BJ2" s="349"/>
      <c r="BK2" s="349"/>
      <c r="BL2" s="349"/>
      <c r="BM2" s="349"/>
      <c r="BN2" s="349"/>
      <c r="BO2" s="349"/>
      <c r="BP2" s="349"/>
      <c r="BQ2" s="349"/>
      <c r="BR2" s="349"/>
      <c r="BS2" s="349"/>
      <c r="BT2" s="349"/>
      <c r="BU2" s="349"/>
      <c r="BV2" s="349"/>
      <c r="BW2" s="349"/>
      <c r="BX2" s="349"/>
      <c r="BY2" s="349"/>
      <c r="BZ2" s="349"/>
      <c r="CA2" s="349"/>
      <c r="CB2" s="349"/>
      <c r="CC2" s="349"/>
      <c r="CD2" s="349"/>
      <c r="CE2" s="349"/>
      <c r="CF2" s="349"/>
      <c r="CG2" s="349"/>
      <c r="CH2" s="349"/>
      <c r="CI2" s="349"/>
      <c r="CJ2" s="349"/>
      <c r="CK2" s="349"/>
      <c r="CL2" s="349"/>
      <c r="CM2" s="349"/>
      <c r="CN2" s="349"/>
      <c r="CO2" s="349"/>
      <c r="CP2" s="349"/>
      <c r="CQ2" s="349"/>
      <c r="CR2" s="349"/>
      <c r="CS2" s="349"/>
      <c r="CT2" s="349"/>
      <c r="CU2" s="349"/>
      <c r="CV2" s="349"/>
      <c r="CW2" s="349"/>
      <c r="CX2" s="349"/>
      <c r="CY2" s="349"/>
      <c r="CZ2" s="349"/>
      <c r="DA2" s="349"/>
      <c r="DB2" s="349"/>
      <c r="DC2" s="349"/>
      <c r="DD2" s="349"/>
      <c r="DE2" s="349"/>
      <c r="DF2" s="349"/>
      <c r="DG2" s="349"/>
      <c r="DH2" s="349"/>
      <c r="DI2" s="349"/>
      <c r="DJ2" s="349"/>
      <c r="DK2" s="349"/>
      <c r="DL2" s="349"/>
      <c r="DM2" s="349"/>
      <c r="DN2" s="349"/>
      <c r="DO2" s="349"/>
      <c r="DP2" s="349"/>
      <c r="DQ2" s="349"/>
      <c r="DR2" s="349"/>
      <c r="DS2" s="349"/>
      <c r="DT2" s="349"/>
      <c r="DU2" s="349"/>
      <c r="DV2" s="349"/>
      <c r="DW2" s="349"/>
      <c r="DX2" s="349"/>
      <c r="DY2" s="349"/>
      <c r="DZ2" s="349"/>
      <c r="EA2" s="349"/>
      <c r="EB2" s="349"/>
      <c r="EC2" s="349"/>
      <c r="ED2" s="349"/>
      <c r="EE2" s="349"/>
      <c r="EF2" s="349"/>
      <c r="EG2" s="349"/>
      <c r="EH2" s="349"/>
      <c r="EI2" s="349"/>
      <c r="EJ2" s="349"/>
      <c r="EK2" s="349"/>
      <c r="EL2" s="349"/>
      <c r="EM2" s="349"/>
      <c r="EN2" s="349"/>
      <c r="EO2" s="349"/>
      <c r="EP2" s="349"/>
      <c r="EQ2" s="349"/>
      <c r="ER2" s="349"/>
      <c r="ES2" s="349"/>
      <c r="ET2" s="349"/>
      <c r="EU2" s="349"/>
      <c r="EV2" s="349"/>
      <c r="EW2" s="349"/>
      <c r="EX2" s="349"/>
      <c r="EY2" s="349"/>
      <c r="EZ2" s="349"/>
      <c r="FA2" s="349"/>
      <c r="FB2" s="349"/>
      <c r="FC2" s="349"/>
      <c r="FD2" s="349"/>
      <c r="FE2" s="349"/>
      <c r="FF2" s="349"/>
      <c r="FG2" s="349"/>
      <c r="FH2" s="349"/>
      <c r="FI2" s="349"/>
      <c r="FJ2" s="349"/>
      <c r="FK2" s="349"/>
      <c r="FL2" s="349"/>
      <c r="FM2" s="349"/>
      <c r="FN2" s="349"/>
      <c r="FO2" s="349"/>
      <c r="FP2" s="349"/>
      <c r="FQ2" s="349"/>
      <c r="FR2" s="349"/>
      <c r="FS2" s="349"/>
      <c r="FT2" s="349"/>
      <c r="FU2" s="349"/>
      <c r="FV2" s="349"/>
      <c r="FW2" s="349"/>
      <c r="FX2" s="349"/>
      <c r="FY2" s="349"/>
      <c r="FZ2" s="349"/>
      <c r="GA2" s="349"/>
      <c r="GB2" s="349"/>
      <c r="GC2" s="349"/>
      <c r="GD2" s="349"/>
      <c r="GE2" s="349"/>
      <c r="GF2" s="349"/>
      <c r="GG2" s="349"/>
      <c r="GH2" s="349"/>
      <c r="GI2" s="349"/>
      <c r="GJ2" s="349"/>
      <c r="GK2" s="349"/>
      <c r="GL2" s="349"/>
      <c r="GM2" s="349"/>
      <c r="GN2" s="349"/>
      <c r="GO2" s="349"/>
      <c r="GP2" s="349"/>
      <c r="GQ2" s="349"/>
      <c r="GR2" s="349"/>
      <c r="GS2" s="349"/>
      <c r="GT2" s="349"/>
      <c r="GU2" s="349"/>
      <c r="GV2" s="349"/>
      <c r="GW2" s="349"/>
      <c r="GX2" s="349"/>
      <c r="GY2" s="349"/>
      <c r="GZ2" s="349"/>
      <c r="HA2" s="349"/>
      <c r="HB2" s="349"/>
      <c r="HC2" s="349"/>
      <c r="HD2" s="349"/>
      <c r="HE2" s="349"/>
      <c r="HF2" s="349"/>
      <c r="HG2" s="349"/>
      <c r="HH2" s="349"/>
      <c r="HI2" s="349"/>
      <c r="HJ2" s="349"/>
      <c r="HK2" s="349"/>
      <c r="HL2" s="349"/>
      <c r="HM2" s="349"/>
      <c r="HN2" s="349"/>
      <c r="HO2" s="349"/>
      <c r="HP2" s="349"/>
      <c r="HQ2" s="349"/>
      <c r="HR2" s="349"/>
      <c r="HS2" s="349"/>
      <c r="HT2" s="349"/>
      <c r="HU2" s="349"/>
      <c r="HV2" s="349"/>
      <c r="HW2" s="349"/>
      <c r="HX2" s="349"/>
      <c r="HY2" s="349"/>
      <c r="HZ2" s="349"/>
      <c r="IA2" s="349"/>
      <c r="IB2" s="349"/>
      <c r="IC2" s="349"/>
      <c r="ID2" s="349"/>
      <c r="IE2" s="349"/>
      <c r="IF2" s="349"/>
      <c r="IG2" s="349"/>
      <c r="IH2" s="349"/>
      <c r="II2" s="349"/>
      <c r="IJ2" s="349"/>
      <c r="IK2" s="349"/>
      <c r="IL2" s="349"/>
      <c r="IM2" s="349"/>
      <c r="IN2" s="349"/>
      <c r="IO2" s="349"/>
      <c r="IP2" s="349"/>
      <c r="IQ2" s="349"/>
      <c r="IR2" s="349"/>
      <c r="IS2" s="349"/>
      <c r="IT2" s="349"/>
    </row>
    <row r="3" spans="1:254" ht="23.25">
      <c r="A3" s="349"/>
      <c r="B3" s="610" t="s">
        <v>1310</v>
      </c>
      <c r="C3" s="610"/>
      <c r="D3" s="610"/>
      <c r="E3" s="610"/>
      <c r="F3" s="610"/>
      <c r="G3" s="349"/>
      <c r="H3" s="349"/>
      <c r="I3" s="349"/>
      <c r="J3" s="349"/>
      <c r="K3" s="349"/>
      <c r="L3" s="349"/>
      <c r="M3" s="349"/>
      <c r="N3" s="349"/>
      <c r="O3" s="349"/>
      <c r="P3" s="349"/>
      <c r="Q3" s="349"/>
      <c r="R3" s="349"/>
      <c r="S3" s="349"/>
      <c r="T3" s="349"/>
      <c r="U3" s="349"/>
      <c r="V3" s="349"/>
      <c r="W3" s="349"/>
      <c r="X3" s="349"/>
      <c r="Y3" s="349"/>
      <c r="Z3" s="349"/>
      <c r="AA3" s="349"/>
      <c r="AB3" s="349"/>
      <c r="AC3" s="349"/>
      <c r="AD3" s="349"/>
      <c r="AE3" s="349"/>
      <c r="AF3" s="349"/>
      <c r="AG3" s="349"/>
      <c r="AH3" s="349"/>
      <c r="AI3" s="349"/>
      <c r="AJ3" s="349"/>
      <c r="AK3" s="349"/>
      <c r="AL3" s="349"/>
      <c r="AM3" s="349"/>
      <c r="AN3" s="349"/>
      <c r="AO3" s="349"/>
      <c r="AP3" s="349"/>
      <c r="AQ3" s="349"/>
      <c r="AR3" s="349"/>
      <c r="AS3" s="349"/>
      <c r="AT3" s="349"/>
      <c r="AU3" s="349"/>
      <c r="AV3" s="349"/>
      <c r="AW3" s="349"/>
      <c r="AX3" s="349"/>
      <c r="AY3" s="349"/>
      <c r="AZ3" s="349"/>
      <c r="BA3" s="349"/>
      <c r="BB3" s="349"/>
      <c r="BC3" s="349"/>
      <c r="BD3" s="349"/>
      <c r="BE3" s="349"/>
      <c r="BF3" s="349"/>
      <c r="BG3" s="349"/>
      <c r="BH3" s="349"/>
      <c r="BI3" s="349"/>
      <c r="BJ3" s="349"/>
      <c r="BK3" s="349"/>
      <c r="BL3" s="349"/>
      <c r="BM3" s="349"/>
      <c r="BN3" s="349"/>
      <c r="BO3" s="349"/>
      <c r="BP3" s="349"/>
      <c r="BQ3" s="349"/>
      <c r="BR3" s="349"/>
      <c r="BS3" s="349"/>
      <c r="BT3" s="349"/>
      <c r="BU3" s="349"/>
      <c r="BV3" s="349"/>
      <c r="BW3" s="349"/>
      <c r="BX3" s="349"/>
      <c r="BY3" s="349"/>
      <c r="BZ3" s="349"/>
      <c r="CA3" s="349"/>
      <c r="CB3" s="349"/>
      <c r="CC3" s="349"/>
      <c r="CD3" s="349"/>
      <c r="CE3" s="349"/>
      <c r="CF3" s="349"/>
      <c r="CG3" s="349"/>
      <c r="CH3" s="349"/>
      <c r="CI3" s="349"/>
      <c r="CJ3" s="349"/>
      <c r="CK3" s="349"/>
      <c r="CL3" s="349"/>
      <c r="CM3" s="349"/>
      <c r="CN3" s="349"/>
      <c r="CO3" s="349"/>
      <c r="CP3" s="349"/>
      <c r="CQ3" s="349"/>
      <c r="CR3" s="349"/>
      <c r="CS3" s="349"/>
      <c r="CT3" s="349"/>
      <c r="CU3" s="349"/>
      <c r="CV3" s="349"/>
      <c r="CW3" s="349"/>
      <c r="CX3" s="349"/>
      <c r="CY3" s="349"/>
      <c r="CZ3" s="349"/>
      <c r="DA3" s="349"/>
      <c r="DB3" s="349"/>
      <c r="DC3" s="349"/>
      <c r="DD3" s="349"/>
      <c r="DE3" s="349"/>
      <c r="DF3" s="349"/>
      <c r="DG3" s="349"/>
      <c r="DH3" s="349"/>
      <c r="DI3" s="349"/>
      <c r="DJ3" s="349"/>
      <c r="DK3" s="349"/>
      <c r="DL3" s="349"/>
      <c r="DM3" s="349"/>
      <c r="DN3" s="349"/>
      <c r="DO3" s="349"/>
      <c r="DP3" s="349"/>
      <c r="DQ3" s="349"/>
      <c r="DR3" s="349"/>
      <c r="DS3" s="349"/>
      <c r="DT3" s="349"/>
      <c r="DU3" s="349"/>
      <c r="DV3" s="349"/>
      <c r="DW3" s="349"/>
      <c r="DX3" s="349"/>
      <c r="DY3" s="349"/>
      <c r="DZ3" s="349"/>
      <c r="EA3" s="349"/>
      <c r="EB3" s="349"/>
      <c r="EC3" s="349"/>
      <c r="ED3" s="349"/>
      <c r="EE3" s="349"/>
      <c r="EF3" s="349"/>
      <c r="EG3" s="349"/>
      <c r="EH3" s="349"/>
      <c r="EI3" s="349"/>
      <c r="EJ3" s="349"/>
      <c r="EK3" s="349"/>
      <c r="EL3" s="349"/>
      <c r="EM3" s="349"/>
      <c r="EN3" s="349"/>
      <c r="EO3" s="349"/>
      <c r="EP3" s="349"/>
      <c r="EQ3" s="349"/>
      <c r="ER3" s="349"/>
      <c r="ES3" s="349"/>
      <c r="ET3" s="349"/>
      <c r="EU3" s="349"/>
      <c r="EV3" s="349"/>
      <c r="EW3" s="349"/>
      <c r="EX3" s="349"/>
      <c r="EY3" s="349"/>
      <c r="EZ3" s="349"/>
      <c r="FA3" s="349"/>
      <c r="FB3" s="349"/>
      <c r="FC3" s="349"/>
      <c r="FD3" s="349"/>
      <c r="FE3" s="349"/>
      <c r="FF3" s="349"/>
      <c r="FG3" s="349"/>
      <c r="FH3" s="349"/>
      <c r="FI3" s="349"/>
      <c r="FJ3" s="349"/>
      <c r="FK3" s="349"/>
      <c r="FL3" s="349"/>
      <c r="FM3" s="349"/>
      <c r="FN3" s="349"/>
      <c r="FO3" s="349"/>
      <c r="FP3" s="349"/>
      <c r="FQ3" s="349"/>
      <c r="FR3" s="349"/>
      <c r="FS3" s="349"/>
      <c r="FT3" s="349"/>
      <c r="FU3" s="349"/>
      <c r="FV3" s="349"/>
      <c r="FW3" s="349"/>
      <c r="FX3" s="349"/>
      <c r="FY3" s="349"/>
      <c r="FZ3" s="349"/>
      <c r="GA3" s="349"/>
      <c r="GB3" s="349"/>
      <c r="GC3" s="349"/>
      <c r="GD3" s="349"/>
      <c r="GE3" s="349"/>
      <c r="GF3" s="349"/>
      <c r="GG3" s="349"/>
      <c r="GH3" s="349"/>
      <c r="GI3" s="349"/>
      <c r="GJ3" s="349"/>
      <c r="GK3" s="349"/>
      <c r="GL3" s="349"/>
      <c r="GM3" s="349"/>
      <c r="GN3" s="349"/>
      <c r="GO3" s="349"/>
      <c r="GP3" s="349"/>
      <c r="GQ3" s="349"/>
      <c r="GR3" s="349"/>
      <c r="GS3" s="349"/>
      <c r="GT3" s="349"/>
      <c r="GU3" s="349"/>
      <c r="GV3" s="349"/>
      <c r="GW3" s="349"/>
      <c r="GX3" s="349"/>
      <c r="GY3" s="349"/>
      <c r="GZ3" s="349"/>
      <c r="HA3" s="349"/>
      <c r="HB3" s="349"/>
      <c r="HC3" s="349"/>
      <c r="HD3" s="349"/>
      <c r="HE3" s="349"/>
      <c r="HF3" s="349"/>
      <c r="HG3" s="349"/>
      <c r="HH3" s="349"/>
      <c r="HI3" s="349"/>
      <c r="HJ3" s="349"/>
      <c r="HK3" s="349"/>
      <c r="HL3" s="349"/>
      <c r="HM3" s="349"/>
      <c r="HN3" s="349"/>
      <c r="HO3" s="349"/>
      <c r="HP3" s="349"/>
      <c r="HQ3" s="349"/>
      <c r="HR3" s="349"/>
      <c r="HS3" s="349"/>
      <c r="HT3" s="349"/>
      <c r="HU3" s="349"/>
      <c r="HV3" s="349"/>
      <c r="HW3" s="349"/>
      <c r="HX3" s="349"/>
      <c r="HY3" s="349"/>
      <c r="HZ3" s="349"/>
      <c r="IA3" s="349"/>
      <c r="IB3" s="349"/>
      <c r="IC3" s="349"/>
      <c r="ID3" s="349"/>
      <c r="IE3" s="349"/>
      <c r="IF3" s="349"/>
      <c r="IG3" s="349"/>
      <c r="IH3" s="349"/>
      <c r="II3" s="349"/>
      <c r="IJ3" s="349"/>
      <c r="IK3" s="349"/>
      <c r="IL3" s="349"/>
      <c r="IM3" s="349"/>
      <c r="IN3" s="349"/>
      <c r="IO3" s="349"/>
      <c r="IP3" s="349"/>
      <c r="IQ3" s="349"/>
      <c r="IR3" s="349"/>
      <c r="IS3" s="349"/>
      <c r="IT3" s="349"/>
    </row>
    <row r="4" spans="1:254" ht="18.75" customHeight="1">
      <c r="A4" s="349"/>
      <c r="B4" s="376" t="s">
        <v>1309</v>
      </c>
      <c r="C4" s="377"/>
      <c r="D4" s="356"/>
      <c r="E4" s="375"/>
      <c r="F4" s="350"/>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c r="AH4" s="349"/>
      <c r="AI4" s="349"/>
      <c r="AJ4" s="349"/>
      <c r="AK4" s="349"/>
      <c r="AL4" s="349"/>
      <c r="AM4" s="349"/>
      <c r="AN4" s="349"/>
      <c r="AO4" s="349"/>
      <c r="AP4" s="349"/>
      <c r="AQ4" s="349"/>
      <c r="AR4" s="349"/>
      <c r="AS4" s="349"/>
      <c r="AT4" s="349"/>
      <c r="AU4" s="349"/>
      <c r="AV4" s="349"/>
      <c r="AW4" s="349"/>
      <c r="AX4" s="349"/>
      <c r="AY4" s="349"/>
      <c r="AZ4" s="349"/>
      <c r="BA4" s="349"/>
      <c r="BB4" s="349"/>
      <c r="BC4" s="349"/>
      <c r="BD4" s="349"/>
      <c r="BE4" s="349"/>
      <c r="BF4" s="349"/>
      <c r="BG4" s="349"/>
      <c r="BH4" s="349"/>
      <c r="BI4" s="349"/>
      <c r="BJ4" s="349"/>
      <c r="BK4" s="349"/>
      <c r="BL4" s="349"/>
      <c r="BM4" s="349"/>
      <c r="BN4" s="349"/>
      <c r="BO4" s="349"/>
      <c r="BP4" s="349"/>
      <c r="BQ4" s="349"/>
      <c r="BR4" s="349"/>
      <c r="BS4" s="349"/>
      <c r="BT4" s="349"/>
      <c r="BU4" s="349"/>
      <c r="BV4" s="349"/>
      <c r="BW4" s="349"/>
      <c r="BX4" s="349"/>
      <c r="BY4" s="349"/>
      <c r="BZ4" s="349"/>
      <c r="CA4" s="349"/>
      <c r="CB4" s="349"/>
      <c r="CC4" s="349"/>
      <c r="CD4" s="349"/>
      <c r="CE4" s="349"/>
      <c r="CF4" s="349"/>
      <c r="CG4" s="349"/>
      <c r="CH4" s="349"/>
      <c r="CI4" s="349"/>
      <c r="CJ4" s="349"/>
      <c r="CK4" s="349"/>
      <c r="CL4" s="349"/>
      <c r="CM4" s="349"/>
      <c r="CN4" s="349"/>
      <c r="CO4" s="349"/>
      <c r="CP4" s="349"/>
      <c r="CQ4" s="349"/>
      <c r="CR4" s="349"/>
      <c r="CS4" s="349"/>
      <c r="CT4" s="349"/>
      <c r="CU4" s="349"/>
      <c r="CV4" s="349"/>
      <c r="CW4" s="349"/>
      <c r="CX4" s="349"/>
      <c r="CY4" s="349"/>
      <c r="CZ4" s="349"/>
      <c r="DA4" s="349"/>
      <c r="DB4" s="349"/>
      <c r="DC4" s="349"/>
      <c r="DD4" s="349"/>
      <c r="DE4" s="349"/>
      <c r="DF4" s="349"/>
      <c r="DG4" s="349"/>
      <c r="DH4" s="349"/>
      <c r="DI4" s="349"/>
      <c r="DJ4" s="349"/>
      <c r="DK4" s="349"/>
      <c r="DL4" s="349"/>
      <c r="DM4" s="349"/>
      <c r="DN4" s="349"/>
      <c r="DO4" s="349"/>
      <c r="DP4" s="349"/>
      <c r="DQ4" s="349"/>
      <c r="DR4" s="349"/>
      <c r="DS4" s="349"/>
      <c r="DT4" s="349"/>
      <c r="DU4" s="349"/>
      <c r="DV4" s="349"/>
      <c r="DW4" s="349"/>
      <c r="DX4" s="349"/>
      <c r="DY4" s="349"/>
      <c r="DZ4" s="349"/>
      <c r="EA4" s="349"/>
      <c r="EB4" s="349"/>
      <c r="EC4" s="349"/>
      <c r="ED4" s="349"/>
      <c r="EE4" s="349"/>
      <c r="EF4" s="349"/>
      <c r="EG4" s="349"/>
      <c r="EH4" s="349"/>
      <c r="EI4" s="349"/>
      <c r="EJ4" s="349"/>
      <c r="EK4" s="349"/>
      <c r="EL4" s="349"/>
      <c r="EM4" s="349"/>
      <c r="EN4" s="349"/>
      <c r="EO4" s="349"/>
      <c r="EP4" s="349"/>
      <c r="EQ4" s="349"/>
      <c r="ER4" s="349"/>
      <c r="ES4" s="349"/>
      <c r="ET4" s="349"/>
      <c r="EU4" s="349"/>
      <c r="EV4" s="349"/>
      <c r="EW4" s="349"/>
      <c r="EX4" s="349"/>
      <c r="EY4" s="349"/>
      <c r="EZ4" s="349"/>
      <c r="FA4" s="349"/>
      <c r="FB4" s="349"/>
      <c r="FC4" s="349"/>
      <c r="FD4" s="349"/>
      <c r="FE4" s="349"/>
      <c r="FF4" s="349"/>
      <c r="FG4" s="349"/>
      <c r="FH4" s="349"/>
      <c r="FI4" s="349"/>
      <c r="FJ4" s="349"/>
      <c r="FK4" s="349"/>
      <c r="FL4" s="349"/>
      <c r="FM4" s="349"/>
      <c r="FN4" s="349"/>
      <c r="FO4" s="349"/>
      <c r="FP4" s="349"/>
      <c r="FQ4" s="349"/>
      <c r="FR4" s="349"/>
      <c r="FS4" s="349"/>
      <c r="FT4" s="349"/>
      <c r="FU4" s="349"/>
      <c r="FV4" s="349"/>
      <c r="FW4" s="349"/>
      <c r="FX4" s="349"/>
      <c r="FY4" s="349"/>
      <c r="FZ4" s="349"/>
      <c r="GA4" s="349"/>
      <c r="GB4" s="349"/>
      <c r="GC4" s="349"/>
      <c r="GD4" s="349"/>
      <c r="GE4" s="349"/>
      <c r="GF4" s="349"/>
      <c r="GG4" s="349"/>
      <c r="GH4" s="349"/>
      <c r="GI4" s="349"/>
      <c r="GJ4" s="349"/>
      <c r="GK4" s="349"/>
      <c r="GL4" s="349"/>
      <c r="GM4" s="349"/>
      <c r="GN4" s="349"/>
      <c r="GO4" s="349"/>
      <c r="GP4" s="349"/>
      <c r="GQ4" s="349"/>
      <c r="GR4" s="349"/>
      <c r="GS4" s="349"/>
      <c r="GT4" s="349"/>
      <c r="GU4" s="349"/>
      <c r="GV4" s="349"/>
      <c r="GW4" s="349"/>
      <c r="GX4" s="349"/>
      <c r="GY4" s="349"/>
      <c r="GZ4" s="349"/>
      <c r="HA4" s="349"/>
      <c r="HB4" s="349"/>
      <c r="HC4" s="349"/>
      <c r="HD4" s="349"/>
      <c r="HE4" s="349"/>
      <c r="HF4" s="349"/>
      <c r="HG4" s="349"/>
      <c r="HH4" s="349"/>
      <c r="HI4" s="349"/>
      <c r="HJ4" s="349"/>
      <c r="HK4" s="349"/>
      <c r="HL4" s="349"/>
      <c r="HM4" s="349"/>
      <c r="HN4" s="349"/>
      <c r="HO4" s="349"/>
      <c r="HP4" s="349"/>
      <c r="HQ4" s="349"/>
      <c r="HR4" s="349"/>
      <c r="HS4" s="349"/>
      <c r="HT4" s="349"/>
      <c r="HU4" s="349"/>
      <c r="HV4" s="349"/>
      <c r="HW4" s="349"/>
      <c r="HX4" s="349"/>
      <c r="HY4" s="349"/>
      <c r="HZ4" s="349"/>
      <c r="IA4" s="349"/>
      <c r="IB4" s="349"/>
      <c r="IC4" s="349"/>
      <c r="ID4" s="349"/>
      <c r="IE4" s="349"/>
      <c r="IF4" s="349"/>
      <c r="IG4" s="349"/>
      <c r="IH4" s="349"/>
      <c r="II4" s="349"/>
      <c r="IJ4" s="349"/>
      <c r="IK4" s="349"/>
      <c r="IL4" s="349"/>
      <c r="IM4" s="349"/>
      <c r="IN4" s="349"/>
      <c r="IO4" s="349"/>
      <c r="IP4" s="349"/>
      <c r="IQ4" s="349"/>
      <c r="IR4" s="349"/>
      <c r="IS4" s="349"/>
      <c r="IT4" s="349"/>
    </row>
    <row r="5" spans="1:254" s="312" customFormat="1" ht="18.75" customHeight="1">
      <c r="A5" s="351"/>
      <c r="B5" s="352" t="s">
        <v>604</v>
      </c>
      <c r="C5" s="357">
        <v>609279</v>
      </c>
      <c r="D5" s="358"/>
      <c r="E5" s="359">
        <f>'I-TI'!P4</f>
        <v>648520</v>
      </c>
      <c r="F5" s="398">
        <f>(E5-C5)/C5</f>
        <v>6.4405633543910101E-2</v>
      </c>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1"/>
      <c r="AN5" s="351"/>
      <c r="AO5" s="351"/>
      <c r="AP5" s="351"/>
      <c r="AQ5" s="351"/>
      <c r="AR5" s="351"/>
      <c r="AS5" s="351"/>
      <c r="AT5" s="351"/>
      <c r="AU5" s="351"/>
      <c r="AV5" s="351"/>
      <c r="AW5" s="351"/>
      <c r="AX5" s="351"/>
      <c r="AY5" s="351"/>
      <c r="AZ5" s="351"/>
      <c r="BA5" s="351"/>
      <c r="BB5" s="351"/>
      <c r="BC5" s="351"/>
      <c r="BD5" s="351"/>
      <c r="BE5" s="351"/>
      <c r="BF5" s="351"/>
      <c r="BG5" s="351"/>
      <c r="BH5" s="351"/>
      <c r="BI5" s="351"/>
      <c r="BJ5" s="351"/>
      <c r="BK5" s="351"/>
      <c r="BL5" s="351"/>
      <c r="BM5" s="351"/>
      <c r="BN5" s="351"/>
      <c r="BO5" s="351"/>
      <c r="BP5" s="351"/>
      <c r="BQ5" s="351"/>
      <c r="BR5" s="351"/>
      <c r="BS5" s="351"/>
      <c r="BT5" s="351"/>
      <c r="BU5" s="351"/>
      <c r="BV5" s="351"/>
      <c r="BW5" s="351"/>
      <c r="BX5" s="351"/>
      <c r="BY5" s="351"/>
      <c r="BZ5" s="351"/>
      <c r="CA5" s="351"/>
      <c r="CB5" s="351"/>
      <c r="CC5" s="351"/>
      <c r="CD5" s="351"/>
      <c r="CE5" s="351"/>
      <c r="CF5" s="351"/>
      <c r="CG5" s="351"/>
      <c r="CH5" s="351"/>
      <c r="CI5" s="351"/>
      <c r="CJ5" s="351"/>
      <c r="CK5" s="351"/>
      <c r="CL5" s="351"/>
      <c r="CM5" s="351"/>
      <c r="CN5" s="351"/>
      <c r="CO5" s="351"/>
      <c r="CP5" s="351"/>
      <c r="CQ5" s="351"/>
      <c r="CR5" s="351"/>
      <c r="CS5" s="351"/>
      <c r="CT5" s="351"/>
      <c r="CU5" s="351"/>
      <c r="CV5" s="351"/>
      <c r="CW5" s="351"/>
      <c r="CX5" s="351"/>
      <c r="CY5" s="351"/>
      <c r="CZ5" s="351"/>
      <c r="DA5" s="351"/>
      <c r="DB5" s="351"/>
      <c r="DC5" s="351"/>
      <c r="DD5" s="351"/>
      <c r="DE5" s="351"/>
      <c r="DF5" s="351"/>
      <c r="DG5" s="351"/>
      <c r="DH5" s="351"/>
      <c r="DI5" s="351"/>
      <c r="DJ5" s="351"/>
      <c r="DK5" s="351"/>
      <c r="DL5" s="351"/>
      <c r="DM5" s="351"/>
      <c r="DN5" s="351"/>
      <c r="DO5" s="351"/>
      <c r="DP5" s="351"/>
      <c r="DQ5" s="351"/>
      <c r="DR5" s="351"/>
      <c r="DS5" s="351"/>
      <c r="DT5" s="351"/>
      <c r="DU5" s="351"/>
      <c r="DV5" s="351"/>
      <c r="DW5" s="351"/>
      <c r="DX5" s="351"/>
      <c r="DY5" s="351"/>
      <c r="DZ5" s="351"/>
      <c r="EA5" s="351"/>
      <c r="EB5" s="351"/>
      <c r="EC5" s="351"/>
      <c r="ED5" s="351"/>
      <c r="EE5" s="351"/>
      <c r="EF5" s="351"/>
      <c r="EG5" s="351"/>
      <c r="EH5" s="351"/>
      <c r="EI5" s="351"/>
      <c r="EJ5" s="351"/>
      <c r="EK5" s="351"/>
      <c r="EL5" s="351"/>
      <c r="EM5" s="351"/>
      <c r="EN5" s="351"/>
      <c r="EO5" s="351"/>
      <c r="EP5" s="351"/>
      <c r="EQ5" s="351"/>
      <c r="ER5" s="351"/>
      <c r="ES5" s="351"/>
      <c r="ET5" s="351"/>
      <c r="EU5" s="351"/>
      <c r="EV5" s="351"/>
      <c r="EW5" s="351"/>
      <c r="EX5" s="351"/>
      <c r="EY5" s="351"/>
      <c r="EZ5" s="351"/>
      <c r="FA5" s="351"/>
      <c r="FB5" s="351"/>
      <c r="FC5" s="351"/>
      <c r="FD5" s="351"/>
      <c r="FE5" s="351"/>
      <c r="FF5" s="351"/>
      <c r="FG5" s="351"/>
      <c r="FH5" s="351"/>
      <c r="FI5" s="351"/>
      <c r="FJ5" s="351"/>
      <c r="FK5" s="351"/>
      <c r="FL5" s="351"/>
      <c r="FM5" s="351"/>
      <c r="FN5" s="351"/>
      <c r="FO5" s="351"/>
      <c r="FP5" s="351"/>
      <c r="FQ5" s="351"/>
      <c r="FR5" s="351"/>
      <c r="FS5" s="351"/>
      <c r="FT5" s="351"/>
      <c r="FU5" s="351"/>
      <c r="FV5" s="351"/>
      <c r="FW5" s="351"/>
      <c r="FX5" s="351"/>
      <c r="FY5" s="351"/>
      <c r="FZ5" s="351"/>
      <c r="GA5" s="351"/>
      <c r="GB5" s="351"/>
      <c r="GC5" s="351"/>
      <c r="GD5" s="351"/>
      <c r="GE5" s="351"/>
      <c r="GF5" s="351"/>
      <c r="GG5" s="351"/>
      <c r="GH5" s="351"/>
      <c r="GI5" s="351"/>
      <c r="GJ5" s="351"/>
      <c r="GK5" s="351"/>
      <c r="GL5" s="351"/>
      <c r="GM5" s="351"/>
      <c r="GN5" s="351"/>
      <c r="GO5" s="351"/>
      <c r="GP5" s="351"/>
      <c r="GQ5" s="351"/>
      <c r="GR5" s="351"/>
      <c r="GS5" s="351"/>
      <c r="GT5" s="351"/>
      <c r="GU5" s="351"/>
      <c r="GV5" s="351"/>
      <c r="GW5" s="351"/>
      <c r="GX5" s="351"/>
      <c r="GY5" s="351"/>
      <c r="GZ5" s="351"/>
      <c r="HA5" s="351"/>
      <c r="HB5" s="351"/>
      <c r="HC5" s="351"/>
      <c r="HD5" s="351"/>
      <c r="HE5" s="351"/>
      <c r="HF5" s="351"/>
      <c r="HG5" s="351"/>
      <c r="HH5" s="351"/>
      <c r="HI5" s="351"/>
      <c r="HJ5" s="351"/>
      <c r="HK5" s="351"/>
      <c r="HL5" s="351"/>
      <c r="HM5" s="351"/>
      <c r="HN5" s="351"/>
      <c r="HO5" s="351"/>
      <c r="HP5" s="351"/>
      <c r="HQ5" s="351"/>
      <c r="HR5" s="351"/>
      <c r="HS5" s="351"/>
      <c r="HT5" s="351"/>
      <c r="HU5" s="351"/>
      <c r="HV5" s="351"/>
      <c r="HW5" s="351"/>
      <c r="HX5" s="351"/>
      <c r="HY5" s="351"/>
      <c r="HZ5" s="351"/>
      <c r="IA5" s="351"/>
      <c r="IB5" s="351"/>
      <c r="IC5" s="351"/>
      <c r="ID5" s="351"/>
      <c r="IE5" s="351"/>
      <c r="IF5" s="351"/>
      <c r="IG5" s="351"/>
      <c r="IH5" s="351"/>
      <c r="II5" s="351"/>
      <c r="IJ5" s="351"/>
      <c r="IK5" s="351"/>
      <c r="IL5" s="351"/>
      <c r="IM5" s="351"/>
      <c r="IN5" s="351"/>
      <c r="IO5" s="351"/>
      <c r="IP5" s="351"/>
      <c r="IQ5" s="351"/>
      <c r="IR5" s="351"/>
      <c r="IS5" s="351"/>
      <c r="IT5" s="351"/>
    </row>
    <row r="6" spans="1:254" s="312" customFormat="1" ht="18.75" customHeight="1">
      <c r="A6" s="351"/>
      <c r="B6" s="352" t="s">
        <v>576</v>
      </c>
      <c r="C6" s="357">
        <v>0</v>
      </c>
      <c r="D6" s="358"/>
      <c r="E6" s="359">
        <f>'I-TI'!P57</f>
        <v>0</v>
      </c>
      <c r="F6" s="398" t="e">
        <f t="shared" ref="F6:F26" si="0">(E6-C6)/C6</f>
        <v>#DIV/0!</v>
      </c>
      <c r="G6" s="351"/>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c r="AH6" s="351"/>
      <c r="AI6" s="351"/>
      <c r="AJ6" s="351"/>
      <c r="AK6" s="351"/>
      <c r="AL6" s="351"/>
      <c r="AM6" s="351"/>
      <c r="AN6" s="351"/>
      <c r="AO6" s="351"/>
      <c r="AP6" s="351"/>
      <c r="AQ6" s="351"/>
      <c r="AR6" s="351"/>
      <c r="AS6" s="351"/>
      <c r="AT6" s="351"/>
      <c r="AU6" s="351"/>
      <c r="AV6" s="351"/>
      <c r="AW6" s="351"/>
      <c r="AX6" s="351"/>
      <c r="AY6" s="351"/>
      <c r="AZ6" s="351"/>
      <c r="BA6" s="351"/>
      <c r="BB6" s="351"/>
      <c r="BC6" s="351"/>
      <c r="BD6" s="351"/>
      <c r="BE6" s="351"/>
      <c r="BF6" s="351"/>
      <c r="BG6" s="351"/>
      <c r="BH6" s="351"/>
      <c r="BI6" s="351"/>
      <c r="BJ6" s="351"/>
      <c r="BK6" s="351"/>
      <c r="BL6" s="351"/>
      <c r="BM6" s="351"/>
      <c r="BN6" s="351"/>
      <c r="BO6" s="351"/>
      <c r="BP6" s="351"/>
      <c r="BQ6" s="351"/>
      <c r="BR6" s="351"/>
      <c r="BS6" s="351"/>
      <c r="BT6" s="351"/>
      <c r="BU6" s="351"/>
      <c r="BV6" s="351"/>
      <c r="BW6" s="351"/>
      <c r="BX6" s="351"/>
      <c r="BY6" s="351"/>
      <c r="BZ6" s="351"/>
      <c r="CA6" s="351"/>
      <c r="CB6" s="351"/>
      <c r="CC6" s="351"/>
      <c r="CD6" s="351"/>
      <c r="CE6" s="351"/>
      <c r="CF6" s="351"/>
      <c r="CG6" s="351"/>
      <c r="CH6" s="351"/>
      <c r="CI6" s="351"/>
      <c r="CJ6" s="351"/>
      <c r="CK6" s="351"/>
      <c r="CL6" s="351"/>
      <c r="CM6" s="351"/>
      <c r="CN6" s="351"/>
      <c r="CO6" s="351"/>
      <c r="CP6" s="351"/>
      <c r="CQ6" s="351"/>
      <c r="CR6" s="351"/>
      <c r="CS6" s="351"/>
      <c r="CT6" s="351"/>
      <c r="CU6" s="351"/>
      <c r="CV6" s="351"/>
      <c r="CW6" s="351"/>
      <c r="CX6" s="351"/>
      <c r="CY6" s="351"/>
      <c r="CZ6" s="351"/>
      <c r="DA6" s="351"/>
      <c r="DB6" s="351"/>
      <c r="DC6" s="351"/>
      <c r="DD6" s="351"/>
      <c r="DE6" s="351"/>
      <c r="DF6" s="351"/>
      <c r="DG6" s="351"/>
      <c r="DH6" s="351"/>
      <c r="DI6" s="351"/>
      <c r="DJ6" s="351"/>
      <c r="DK6" s="351"/>
      <c r="DL6" s="351"/>
      <c r="DM6" s="351"/>
      <c r="DN6" s="351"/>
      <c r="DO6" s="351"/>
      <c r="DP6" s="351"/>
      <c r="DQ6" s="351"/>
      <c r="DR6" s="351"/>
      <c r="DS6" s="351"/>
      <c r="DT6" s="351"/>
      <c r="DU6" s="351"/>
      <c r="DV6" s="351"/>
      <c r="DW6" s="351"/>
      <c r="DX6" s="351"/>
      <c r="DY6" s="351"/>
      <c r="DZ6" s="351"/>
      <c r="EA6" s="351"/>
      <c r="EB6" s="351"/>
      <c r="EC6" s="351"/>
      <c r="ED6" s="351"/>
      <c r="EE6" s="351"/>
      <c r="EF6" s="351"/>
      <c r="EG6" s="351"/>
      <c r="EH6" s="351"/>
      <c r="EI6" s="351"/>
      <c r="EJ6" s="351"/>
      <c r="EK6" s="351"/>
      <c r="EL6" s="351"/>
      <c r="EM6" s="351"/>
      <c r="EN6" s="351"/>
      <c r="EO6" s="351"/>
      <c r="EP6" s="351"/>
      <c r="EQ6" s="351"/>
      <c r="ER6" s="351"/>
      <c r="ES6" s="351"/>
      <c r="ET6" s="351"/>
      <c r="EU6" s="351"/>
      <c r="EV6" s="351"/>
      <c r="EW6" s="351"/>
      <c r="EX6" s="351"/>
      <c r="EY6" s="351"/>
      <c r="EZ6" s="351"/>
      <c r="FA6" s="351"/>
      <c r="FB6" s="351"/>
      <c r="FC6" s="351"/>
      <c r="FD6" s="351"/>
      <c r="FE6" s="351"/>
      <c r="FF6" s="351"/>
      <c r="FG6" s="351"/>
      <c r="FH6" s="351"/>
      <c r="FI6" s="351"/>
      <c r="FJ6" s="351"/>
      <c r="FK6" s="351"/>
      <c r="FL6" s="351"/>
      <c r="FM6" s="351"/>
      <c r="FN6" s="351"/>
      <c r="FO6" s="351"/>
      <c r="FP6" s="351"/>
      <c r="FQ6" s="351"/>
      <c r="FR6" s="351"/>
      <c r="FS6" s="351"/>
      <c r="FT6" s="351"/>
      <c r="FU6" s="351"/>
      <c r="FV6" s="351"/>
      <c r="FW6" s="351"/>
      <c r="FX6" s="351"/>
      <c r="FY6" s="351"/>
      <c r="FZ6" s="351"/>
      <c r="GA6" s="351"/>
      <c r="GB6" s="351"/>
      <c r="GC6" s="351"/>
      <c r="GD6" s="351"/>
      <c r="GE6" s="351"/>
      <c r="GF6" s="351"/>
      <c r="GG6" s="351"/>
      <c r="GH6" s="351"/>
      <c r="GI6" s="351"/>
      <c r="GJ6" s="351"/>
      <c r="GK6" s="351"/>
      <c r="GL6" s="351"/>
      <c r="GM6" s="351"/>
      <c r="GN6" s="351"/>
      <c r="GO6" s="351"/>
      <c r="GP6" s="351"/>
      <c r="GQ6" s="351"/>
      <c r="GR6" s="351"/>
      <c r="GS6" s="351"/>
      <c r="GT6" s="351"/>
      <c r="GU6" s="351"/>
      <c r="GV6" s="351"/>
      <c r="GW6" s="351"/>
      <c r="GX6" s="351"/>
      <c r="GY6" s="351"/>
      <c r="GZ6" s="351"/>
      <c r="HA6" s="351"/>
      <c r="HB6" s="351"/>
      <c r="HC6" s="351"/>
      <c r="HD6" s="351"/>
      <c r="HE6" s="351"/>
      <c r="HF6" s="351"/>
      <c r="HG6" s="351"/>
      <c r="HH6" s="351"/>
      <c r="HI6" s="351"/>
      <c r="HJ6" s="351"/>
      <c r="HK6" s="351"/>
      <c r="HL6" s="351"/>
      <c r="HM6" s="351"/>
      <c r="HN6" s="351"/>
      <c r="HO6" s="351"/>
      <c r="HP6" s="351"/>
      <c r="HQ6" s="351"/>
      <c r="HR6" s="351"/>
      <c r="HS6" s="351"/>
      <c r="HT6" s="351"/>
      <c r="HU6" s="351"/>
      <c r="HV6" s="351"/>
      <c r="HW6" s="351"/>
      <c r="HX6" s="351"/>
      <c r="HY6" s="351"/>
      <c r="HZ6" s="351"/>
      <c r="IA6" s="351"/>
      <c r="IB6" s="351"/>
      <c r="IC6" s="351"/>
      <c r="ID6" s="351"/>
      <c r="IE6" s="351"/>
      <c r="IF6" s="351"/>
      <c r="IG6" s="351"/>
      <c r="IH6" s="351"/>
      <c r="II6" s="351"/>
      <c r="IJ6" s="351"/>
      <c r="IK6" s="351"/>
      <c r="IL6" s="351"/>
      <c r="IM6" s="351"/>
      <c r="IN6" s="351"/>
      <c r="IO6" s="351"/>
      <c r="IP6" s="351"/>
      <c r="IQ6" s="351"/>
      <c r="IR6" s="351"/>
      <c r="IS6" s="351"/>
      <c r="IT6" s="351"/>
    </row>
    <row r="7" spans="1:254" s="312" customFormat="1" ht="18.75" customHeight="1">
      <c r="A7" s="351"/>
      <c r="B7" s="352" t="s">
        <v>571</v>
      </c>
      <c r="C7" s="357">
        <v>0</v>
      </c>
      <c r="D7" s="358"/>
      <c r="E7" s="359">
        <f>'I-TI'!P63</f>
        <v>0</v>
      </c>
      <c r="F7" s="398" t="e">
        <f t="shared" si="0"/>
        <v>#DIV/0!</v>
      </c>
      <c r="G7" s="351"/>
      <c r="H7" s="351"/>
      <c r="I7" s="351"/>
      <c r="J7" s="351"/>
      <c r="K7" s="351"/>
      <c r="L7" s="351"/>
      <c r="M7" s="351"/>
      <c r="N7" s="351"/>
      <c r="O7" s="351"/>
      <c r="P7" s="351"/>
      <c r="Q7" s="351"/>
      <c r="R7" s="351"/>
      <c r="S7" s="351"/>
      <c r="T7" s="351"/>
      <c r="U7" s="351"/>
      <c r="V7" s="351"/>
      <c r="W7" s="351"/>
      <c r="X7" s="351"/>
      <c r="Y7" s="351"/>
      <c r="Z7" s="351"/>
      <c r="AA7" s="351"/>
      <c r="AB7" s="351"/>
      <c r="AC7" s="351"/>
      <c r="AD7" s="351"/>
      <c r="AE7" s="351"/>
      <c r="AF7" s="351"/>
      <c r="AG7" s="351"/>
      <c r="AH7" s="351"/>
      <c r="AI7" s="351"/>
      <c r="AJ7" s="351"/>
      <c r="AK7" s="351"/>
      <c r="AL7" s="351"/>
      <c r="AM7" s="351"/>
      <c r="AN7" s="351"/>
      <c r="AO7" s="351"/>
      <c r="AP7" s="351"/>
      <c r="AQ7" s="351"/>
      <c r="AR7" s="351"/>
      <c r="AS7" s="351"/>
      <c r="AT7" s="351"/>
      <c r="AU7" s="351"/>
      <c r="AV7" s="351"/>
      <c r="AW7" s="351"/>
      <c r="AX7" s="351"/>
      <c r="AY7" s="351"/>
      <c r="AZ7" s="351"/>
      <c r="BA7" s="351"/>
      <c r="BB7" s="351"/>
      <c r="BC7" s="351"/>
      <c r="BD7" s="351"/>
      <c r="BE7" s="351"/>
      <c r="BF7" s="351"/>
      <c r="BG7" s="351"/>
      <c r="BH7" s="351"/>
      <c r="BI7" s="351"/>
      <c r="BJ7" s="351"/>
      <c r="BK7" s="351"/>
      <c r="BL7" s="351"/>
      <c r="BM7" s="351"/>
      <c r="BN7" s="351"/>
      <c r="BO7" s="351"/>
      <c r="BP7" s="351"/>
      <c r="BQ7" s="351"/>
      <c r="BR7" s="351"/>
      <c r="BS7" s="351"/>
      <c r="BT7" s="351"/>
      <c r="BU7" s="351"/>
      <c r="BV7" s="351"/>
      <c r="BW7" s="351"/>
      <c r="BX7" s="351"/>
      <c r="BY7" s="351"/>
      <c r="BZ7" s="351"/>
      <c r="CA7" s="351"/>
      <c r="CB7" s="351"/>
      <c r="CC7" s="351"/>
      <c r="CD7" s="351"/>
      <c r="CE7" s="351"/>
      <c r="CF7" s="351"/>
      <c r="CG7" s="351"/>
      <c r="CH7" s="351"/>
      <c r="CI7" s="351"/>
      <c r="CJ7" s="351"/>
      <c r="CK7" s="351"/>
      <c r="CL7" s="351"/>
      <c r="CM7" s="351"/>
      <c r="CN7" s="351"/>
      <c r="CO7" s="351"/>
      <c r="CP7" s="351"/>
      <c r="CQ7" s="351"/>
      <c r="CR7" s="351"/>
      <c r="CS7" s="351"/>
      <c r="CT7" s="351"/>
      <c r="CU7" s="351"/>
      <c r="CV7" s="351"/>
      <c r="CW7" s="351"/>
      <c r="CX7" s="351"/>
      <c r="CY7" s="351"/>
      <c r="CZ7" s="351"/>
      <c r="DA7" s="351"/>
      <c r="DB7" s="351"/>
      <c r="DC7" s="351"/>
      <c r="DD7" s="351"/>
      <c r="DE7" s="351"/>
      <c r="DF7" s="351"/>
      <c r="DG7" s="351"/>
      <c r="DH7" s="351"/>
      <c r="DI7" s="351"/>
      <c r="DJ7" s="351"/>
      <c r="DK7" s="351"/>
      <c r="DL7" s="351"/>
      <c r="DM7" s="351"/>
      <c r="DN7" s="351"/>
      <c r="DO7" s="351"/>
      <c r="DP7" s="351"/>
      <c r="DQ7" s="351"/>
      <c r="DR7" s="351"/>
      <c r="DS7" s="351"/>
      <c r="DT7" s="351"/>
      <c r="DU7" s="351"/>
      <c r="DV7" s="351"/>
      <c r="DW7" s="351"/>
      <c r="DX7" s="351"/>
      <c r="DY7" s="351"/>
      <c r="DZ7" s="351"/>
      <c r="EA7" s="351"/>
      <c r="EB7" s="351"/>
      <c r="EC7" s="351"/>
      <c r="ED7" s="351"/>
      <c r="EE7" s="351"/>
      <c r="EF7" s="351"/>
      <c r="EG7" s="351"/>
      <c r="EH7" s="351"/>
      <c r="EI7" s="351"/>
      <c r="EJ7" s="351"/>
      <c r="EK7" s="351"/>
      <c r="EL7" s="351"/>
      <c r="EM7" s="351"/>
      <c r="EN7" s="351"/>
      <c r="EO7" s="351"/>
      <c r="EP7" s="351"/>
      <c r="EQ7" s="351"/>
      <c r="ER7" s="351"/>
      <c r="ES7" s="351"/>
      <c r="ET7" s="351"/>
      <c r="EU7" s="351"/>
      <c r="EV7" s="351"/>
      <c r="EW7" s="351"/>
      <c r="EX7" s="351"/>
      <c r="EY7" s="351"/>
      <c r="EZ7" s="351"/>
      <c r="FA7" s="351"/>
      <c r="FB7" s="351"/>
      <c r="FC7" s="351"/>
      <c r="FD7" s="351"/>
      <c r="FE7" s="351"/>
      <c r="FF7" s="351"/>
      <c r="FG7" s="351"/>
      <c r="FH7" s="351"/>
      <c r="FI7" s="351"/>
      <c r="FJ7" s="351"/>
      <c r="FK7" s="351"/>
      <c r="FL7" s="351"/>
      <c r="FM7" s="351"/>
      <c r="FN7" s="351"/>
      <c r="FO7" s="351"/>
      <c r="FP7" s="351"/>
      <c r="FQ7" s="351"/>
      <c r="FR7" s="351"/>
      <c r="FS7" s="351"/>
      <c r="FT7" s="351"/>
      <c r="FU7" s="351"/>
      <c r="FV7" s="351"/>
      <c r="FW7" s="351"/>
      <c r="FX7" s="351"/>
      <c r="FY7" s="351"/>
      <c r="FZ7" s="351"/>
      <c r="GA7" s="351"/>
      <c r="GB7" s="351"/>
      <c r="GC7" s="351"/>
      <c r="GD7" s="351"/>
      <c r="GE7" s="351"/>
      <c r="GF7" s="351"/>
      <c r="GG7" s="351"/>
      <c r="GH7" s="351"/>
      <c r="GI7" s="351"/>
      <c r="GJ7" s="351"/>
      <c r="GK7" s="351"/>
      <c r="GL7" s="351"/>
      <c r="GM7" s="351"/>
      <c r="GN7" s="351"/>
      <c r="GO7" s="351"/>
      <c r="GP7" s="351"/>
      <c r="GQ7" s="351"/>
      <c r="GR7" s="351"/>
      <c r="GS7" s="351"/>
      <c r="GT7" s="351"/>
      <c r="GU7" s="351"/>
      <c r="GV7" s="351"/>
      <c r="GW7" s="351"/>
      <c r="GX7" s="351"/>
      <c r="GY7" s="351"/>
      <c r="GZ7" s="351"/>
      <c r="HA7" s="351"/>
      <c r="HB7" s="351"/>
      <c r="HC7" s="351"/>
      <c r="HD7" s="351"/>
      <c r="HE7" s="351"/>
      <c r="HF7" s="351"/>
      <c r="HG7" s="351"/>
      <c r="HH7" s="351"/>
      <c r="HI7" s="351"/>
      <c r="HJ7" s="351"/>
      <c r="HK7" s="351"/>
      <c r="HL7" s="351"/>
      <c r="HM7" s="351"/>
      <c r="HN7" s="351"/>
      <c r="HO7" s="351"/>
      <c r="HP7" s="351"/>
      <c r="HQ7" s="351"/>
      <c r="HR7" s="351"/>
      <c r="HS7" s="351"/>
      <c r="HT7" s="351"/>
      <c r="HU7" s="351"/>
      <c r="HV7" s="351"/>
      <c r="HW7" s="351"/>
      <c r="HX7" s="351"/>
      <c r="HY7" s="351"/>
      <c r="HZ7" s="351"/>
      <c r="IA7" s="351"/>
      <c r="IB7" s="351"/>
      <c r="IC7" s="351"/>
      <c r="ID7" s="351"/>
      <c r="IE7" s="351"/>
      <c r="IF7" s="351"/>
      <c r="IG7" s="351"/>
      <c r="IH7" s="351"/>
      <c r="II7" s="351"/>
      <c r="IJ7" s="351"/>
      <c r="IK7" s="351"/>
      <c r="IL7" s="351"/>
      <c r="IM7" s="351"/>
      <c r="IN7" s="351"/>
      <c r="IO7" s="351"/>
      <c r="IP7" s="351"/>
      <c r="IQ7" s="351"/>
      <c r="IR7" s="351"/>
      <c r="IS7" s="351"/>
      <c r="IT7" s="351"/>
    </row>
    <row r="8" spans="1:254" s="312" customFormat="1" ht="18.75" customHeight="1">
      <c r="A8" s="351"/>
      <c r="B8" s="352" t="s">
        <v>563</v>
      </c>
      <c r="C8" s="357">
        <v>445140</v>
      </c>
      <c r="D8" s="358"/>
      <c r="E8" s="359">
        <f>'I-TI'!P68</f>
        <v>468106</v>
      </c>
      <c r="F8" s="398">
        <f t="shared" si="0"/>
        <v>5.1592757334771082E-2</v>
      </c>
      <c r="G8" s="351"/>
      <c r="H8" s="351"/>
      <c r="I8" s="351"/>
      <c r="J8" s="351"/>
      <c r="K8" s="351"/>
      <c r="L8" s="351"/>
      <c r="M8" s="351"/>
      <c r="N8" s="351"/>
      <c r="O8" s="351"/>
      <c r="P8" s="351"/>
      <c r="Q8" s="351"/>
      <c r="R8" s="351"/>
      <c r="S8" s="351"/>
      <c r="T8" s="351"/>
      <c r="U8" s="351"/>
      <c r="V8" s="351"/>
      <c r="W8" s="351"/>
      <c r="X8" s="351"/>
      <c r="Y8" s="351"/>
      <c r="Z8" s="351"/>
      <c r="AA8" s="351"/>
      <c r="AB8" s="351"/>
      <c r="AC8" s="351"/>
      <c r="AD8" s="351"/>
      <c r="AE8" s="351"/>
      <c r="AF8" s="351"/>
      <c r="AG8" s="351"/>
      <c r="AH8" s="351"/>
      <c r="AI8" s="351"/>
      <c r="AJ8" s="351"/>
      <c r="AK8" s="351"/>
      <c r="AL8" s="351"/>
      <c r="AM8" s="351"/>
      <c r="AN8" s="351"/>
      <c r="AO8" s="351"/>
      <c r="AP8" s="351"/>
      <c r="AQ8" s="351"/>
      <c r="AR8" s="351"/>
      <c r="AS8" s="351"/>
      <c r="AT8" s="351"/>
      <c r="AU8" s="351"/>
      <c r="AV8" s="351"/>
      <c r="AW8" s="351"/>
      <c r="AX8" s="351"/>
      <c r="AY8" s="351"/>
      <c r="AZ8" s="351"/>
      <c r="BA8" s="351"/>
      <c r="BB8" s="351"/>
      <c r="BC8" s="351"/>
      <c r="BD8" s="351"/>
      <c r="BE8" s="351"/>
      <c r="BF8" s="351"/>
      <c r="BG8" s="351"/>
      <c r="BH8" s="351"/>
      <c r="BI8" s="351"/>
      <c r="BJ8" s="351"/>
      <c r="BK8" s="351"/>
      <c r="BL8" s="351"/>
      <c r="BM8" s="351"/>
      <c r="BN8" s="351"/>
      <c r="BO8" s="351"/>
      <c r="BP8" s="351"/>
      <c r="BQ8" s="351"/>
      <c r="BR8" s="351"/>
      <c r="BS8" s="351"/>
      <c r="BT8" s="351"/>
      <c r="BU8" s="351"/>
      <c r="BV8" s="351"/>
      <c r="BW8" s="351"/>
      <c r="BX8" s="351"/>
      <c r="BY8" s="351"/>
      <c r="BZ8" s="351"/>
      <c r="CA8" s="351"/>
      <c r="CB8" s="351"/>
      <c r="CC8" s="351"/>
      <c r="CD8" s="351"/>
      <c r="CE8" s="351"/>
      <c r="CF8" s="351"/>
      <c r="CG8" s="351"/>
      <c r="CH8" s="351"/>
      <c r="CI8" s="351"/>
      <c r="CJ8" s="351"/>
      <c r="CK8" s="351"/>
      <c r="CL8" s="351"/>
      <c r="CM8" s="351"/>
      <c r="CN8" s="351"/>
      <c r="CO8" s="351"/>
      <c r="CP8" s="351"/>
      <c r="CQ8" s="351"/>
      <c r="CR8" s="351"/>
      <c r="CS8" s="351"/>
      <c r="CT8" s="351"/>
      <c r="CU8" s="351"/>
      <c r="CV8" s="351"/>
      <c r="CW8" s="351"/>
      <c r="CX8" s="351"/>
      <c r="CY8" s="351"/>
      <c r="CZ8" s="351"/>
      <c r="DA8" s="351"/>
      <c r="DB8" s="351"/>
      <c r="DC8" s="351"/>
      <c r="DD8" s="351"/>
      <c r="DE8" s="351"/>
      <c r="DF8" s="351"/>
      <c r="DG8" s="351"/>
      <c r="DH8" s="351"/>
      <c r="DI8" s="351"/>
      <c r="DJ8" s="351"/>
      <c r="DK8" s="351"/>
      <c r="DL8" s="351"/>
      <c r="DM8" s="351"/>
      <c r="DN8" s="351"/>
      <c r="DO8" s="351"/>
      <c r="DP8" s="351"/>
      <c r="DQ8" s="351"/>
      <c r="DR8" s="351"/>
      <c r="DS8" s="351"/>
      <c r="DT8" s="351"/>
      <c r="DU8" s="351"/>
      <c r="DV8" s="351"/>
      <c r="DW8" s="351"/>
      <c r="DX8" s="351"/>
      <c r="DY8" s="351"/>
      <c r="DZ8" s="351"/>
      <c r="EA8" s="351"/>
      <c r="EB8" s="351"/>
      <c r="EC8" s="351"/>
      <c r="ED8" s="351"/>
      <c r="EE8" s="351"/>
      <c r="EF8" s="351"/>
      <c r="EG8" s="351"/>
      <c r="EH8" s="351"/>
      <c r="EI8" s="351"/>
      <c r="EJ8" s="351"/>
      <c r="EK8" s="351"/>
      <c r="EL8" s="351"/>
      <c r="EM8" s="351"/>
      <c r="EN8" s="351"/>
      <c r="EO8" s="351"/>
      <c r="EP8" s="351"/>
      <c r="EQ8" s="351"/>
      <c r="ER8" s="351"/>
      <c r="ES8" s="351"/>
      <c r="ET8" s="351"/>
      <c r="EU8" s="351"/>
      <c r="EV8" s="351"/>
      <c r="EW8" s="351"/>
      <c r="EX8" s="351"/>
      <c r="EY8" s="351"/>
      <c r="EZ8" s="351"/>
      <c r="FA8" s="351"/>
      <c r="FB8" s="351"/>
      <c r="FC8" s="351"/>
      <c r="FD8" s="351"/>
      <c r="FE8" s="351"/>
      <c r="FF8" s="351"/>
      <c r="FG8" s="351"/>
      <c r="FH8" s="351"/>
      <c r="FI8" s="351"/>
      <c r="FJ8" s="351"/>
      <c r="FK8" s="351"/>
      <c r="FL8" s="351"/>
      <c r="FM8" s="351"/>
      <c r="FN8" s="351"/>
      <c r="FO8" s="351"/>
      <c r="FP8" s="351"/>
      <c r="FQ8" s="351"/>
      <c r="FR8" s="351"/>
      <c r="FS8" s="351"/>
      <c r="FT8" s="351"/>
      <c r="FU8" s="351"/>
      <c r="FV8" s="351"/>
      <c r="FW8" s="351"/>
      <c r="FX8" s="351"/>
      <c r="FY8" s="351"/>
      <c r="FZ8" s="351"/>
      <c r="GA8" s="351"/>
      <c r="GB8" s="351"/>
      <c r="GC8" s="351"/>
      <c r="GD8" s="351"/>
      <c r="GE8" s="351"/>
      <c r="GF8" s="351"/>
      <c r="GG8" s="351"/>
      <c r="GH8" s="351"/>
      <c r="GI8" s="351"/>
      <c r="GJ8" s="351"/>
      <c r="GK8" s="351"/>
      <c r="GL8" s="351"/>
      <c r="GM8" s="351"/>
      <c r="GN8" s="351"/>
      <c r="GO8" s="351"/>
      <c r="GP8" s="351"/>
      <c r="GQ8" s="351"/>
      <c r="GR8" s="351"/>
      <c r="GS8" s="351"/>
      <c r="GT8" s="351"/>
      <c r="GU8" s="351"/>
      <c r="GV8" s="351"/>
      <c r="GW8" s="351"/>
      <c r="GX8" s="351"/>
      <c r="GY8" s="351"/>
      <c r="GZ8" s="351"/>
      <c r="HA8" s="351"/>
      <c r="HB8" s="351"/>
      <c r="HC8" s="351"/>
      <c r="HD8" s="351"/>
      <c r="HE8" s="351"/>
      <c r="HF8" s="351"/>
      <c r="HG8" s="351"/>
      <c r="HH8" s="351"/>
      <c r="HI8" s="351"/>
      <c r="HJ8" s="351"/>
      <c r="HK8" s="351"/>
      <c r="HL8" s="351"/>
      <c r="HM8" s="351"/>
      <c r="HN8" s="351"/>
      <c r="HO8" s="351"/>
      <c r="HP8" s="351"/>
      <c r="HQ8" s="351"/>
      <c r="HR8" s="351"/>
      <c r="HS8" s="351"/>
      <c r="HT8" s="351"/>
      <c r="HU8" s="351"/>
      <c r="HV8" s="351"/>
      <c r="HW8" s="351"/>
      <c r="HX8" s="351"/>
      <c r="HY8" s="351"/>
      <c r="HZ8" s="351"/>
      <c r="IA8" s="351"/>
      <c r="IB8" s="351"/>
      <c r="IC8" s="351"/>
      <c r="ID8" s="351"/>
      <c r="IE8" s="351"/>
      <c r="IF8" s="351"/>
      <c r="IG8" s="351"/>
      <c r="IH8" s="351"/>
      <c r="II8" s="351"/>
      <c r="IJ8" s="351"/>
      <c r="IK8" s="351"/>
      <c r="IL8" s="351"/>
      <c r="IM8" s="351"/>
      <c r="IN8" s="351"/>
      <c r="IO8" s="351"/>
      <c r="IP8" s="351"/>
      <c r="IQ8" s="351"/>
      <c r="IR8" s="351"/>
      <c r="IS8" s="351"/>
      <c r="IT8" s="351"/>
    </row>
    <row r="9" spans="1:254" s="312" customFormat="1" ht="18.75" customHeight="1">
      <c r="A9" s="351"/>
      <c r="B9" s="352" t="s">
        <v>1139</v>
      </c>
      <c r="C9" s="357">
        <v>101950</v>
      </c>
      <c r="D9" s="358"/>
      <c r="E9" s="359">
        <f>'I-TI'!P210</f>
        <v>92758</v>
      </c>
      <c r="F9" s="398">
        <f t="shared" si="0"/>
        <v>-9.0161844041196662E-2</v>
      </c>
      <c r="G9" s="351"/>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1"/>
      <c r="AN9" s="351"/>
      <c r="AO9" s="351"/>
      <c r="AP9" s="351"/>
      <c r="AQ9" s="351"/>
      <c r="AR9" s="351"/>
      <c r="AS9" s="351"/>
      <c r="AT9" s="351"/>
      <c r="AU9" s="351"/>
      <c r="AV9" s="351"/>
      <c r="AW9" s="351"/>
      <c r="AX9" s="351"/>
      <c r="AY9" s="351"/>
      <c r="AZ9" s="351"/>
      <c r="BA9" s="351"/>
      <c r="BB9" s="351"/>
      <c r="BC9" s="351"/>
      <c r="BD9" s="351"/>
      <c r="BE9" s="351"/>
      <c r="BF9" s="351"/>
      <c r="BG9" s="351"/>
      <c r="BH9" s="351"/>
      <c r="BI9" s="351"/>
      <c r="BJ9" s="351"/>
      <c r="BK9" s="351"/>
      <c r="BL9" s="351"/>
      <c r="BM9" s="351"/>
      <c r="BN9" s="351"/>
      <c r="BO9" s="351"/>
      <c r="BP9" s="351"/>
      <c r="BQ9" s="351"/>
      <c r="BR9" s="351"/>
      <c r="BS9" s="351"/>
      <c r="BT9" s="351"/>
      <c r="BU9" s="351"/>
      <c r="BV9" s="351"/>
      <c r="BW9" s="351"/>
      <c r="BX9" s="351"/>
      <c r="BY9" s="351"/>
      <c r="BZ9" s="351"/>
      <c r="CA9" s="351"/>
      <c r="CB9" s="351"/>
      <c r="CC9" s="351"/>
      <c r="CD9" s="351"/>
      <c r="CE9" s="351"/>
      <c r="CF9" s="351"/>
      <c r="CG9" s="351"/>
      <c r="CH9" s="351"/>
      <c r="CI9" s="351"/>
      <c r="CJ9" s="351"/>
      <c r="CK9" s="351"/>
      <c r="CL9" s="351"/>
      <c r="CM9" s="351"/>
      <c r="CN9" s="351"/>
      <c r="CO9" s="351"/>
      <c r="CP9" s="351"/>
      <c r="CQ9" s="351"/>
      <c r="CR9" s="351"/>
      <c r="CS9" s="351"/>
      <c r="CT9" s="351"/>
      <c r="CU9" s="351"/>
      <c r="CV9" s="351"/>
      <c r="CW9" s="351"/>
      <c r="CX9" s="351"/>
      <c r="CY9" s="351"/>
      <c r="CZ9" s="351"/>
      <c r="DA9" s="351"/>
      <c r="DB9" s="351"/>
      <c r="DC9" s="351"/>
      <c r="DD9" s="351"/>
      <c r="DE9" s="351"/>
      <c r="DF9" s="351"/>
      <c r="DG9" s="351"/>
      <c r="DH9" s="351"/>
      <c r="DI9" s="351"/>
      <c r="DJ9" s="351"/>
      <c r="DK9" s="351"/>
      <c r="DL9" s="351"/>
      <c r="DM9" s="351"/>
      <c r="DN9" s="351"/>
      <c r="DO9" s="351"/>
      <c r="DP9" s="351"/>
      <c r="DQ9" s="351"/>
      <c r="DR9" s="351"/>
      <c r="DS9" s="351"/>
      <c r="DT9" s="351"/>
      <c r="DU9" s="351"/>
      <c r="DV9" s="351"/>
      <c r="DW9" s="351"/>
      <c r="DX9" s="351"/>
      <c r="DY9" s="351"/>
      <c r="DZ9" s="351"/>
      <c r="EA9" s="351"/>
      <c r="EB9" s="351"/>
      <c r="EC9" s="351"/>
      <c r="ED9" s="351"/>
      <c r="EE9" s="351"/>
      <c r="EF9" s="351"/>
      <c r="EG9" s="351"/>
      <c r="EH9" s="351"/>
      <c r="EI9" s="351"/>
      <c r="EJ9" s="351"/>
      <c r="EK9" s="351"/>
      <c r="EL9" s="351"/>
      <c r="EM9" s="351"/>
      <c r="EN9" s="351"/>
      <c r="EO9" s="351"/>
      <c r="EP9" s="351"/>
      <c r="EQ9" s="351"/>
      <c r="ER9" s="351"/>
      <c r="ES9" s="351"/>
      <c r="ET9" s="351"/>
      <c r="EU9" s="351"/>
      <c r="EV9" s="351"/>
      <c r="EW9" s="351"/>
      <c r="EX9" s="351"/>
      <c r="EY9" s="351"/>
      <c r="EZ9" s="351"/>
      <c r="FA9" s="351"/>
      <c r="FB9" s="351"/>
      <c r="FC9" s="351"/>
      <c r="FD9" s="351"/>
      <c r="FE9" s="351"/>
      <c r="FF9" s="351"/>
      <c r="FG9" s="351"/>
      <c r="FH9" s="351"/>
      <c r="FI9" s="351"/>
      <c r="FJ9" s="351"/>
      <c r="FK9" s="351"/>
      <c r="FL9" s="351"/>
      <c r="FM9" s="351"/>
      <c r="FN9" s="351"/>
      <c r="FO9" s="351"/>
      <c r="FP9" s="351"/>
      <c r="FQ9" s="351"/>
      <c r="FR9" s="351"/>
      <c r="FS9" s="351"/>
      <c r="FT9" s="351"/>
      <c r="FU9" s="351"/>
      <c r="FV9" s="351"/>
      <c r="FW9" s="351"/>
      <c r="FX9" s="351"/>
      <c r="FY9" s="351"/>
      <c r="FZ9" s="351"/>
      <c r="GA9" s="351"/>
      <c r="GB9" s="351"/>
      <c r="GC9" s="351"/>
      <c r="GD9" s="351"/>
      <c r="GE9" s="351"/>
      <c r="GF9" s="351"/>
      <c r="GG9" s="351"/>
      <c r="GH9" s="351"/>
      <c r="GI9" s="351"/>
      <c r="GJ9" s="351"/>
      <c r="GK9" s="351"/>
      <c r="GL9" s="351"/>
      <c r="GM9" s="351"/>
      <c r="GN9" s="351"/>
      <c r="GO9" s="351"/>
      <c r="GP9" s="351"/>
      <c r="GQ9" s="351"/>
      <c r="GR9" s="351"/>
      <c r="GS9" s="351"/>
      <c r="GT9" s="351"/>
      <c r="GU9" s="351"/>
      <c r="GV9" s="351"/>
      <c r="GW9" s="351"/>
      <c r="GX9" s="351"/>
      <c r="GY9" s="351"/>
      <c r="GZ9" s="351"/>
      <c r="HA9" s="351"/>
      <c r="HB9" s="351"/>
      <c r="HC9" s="351"/>
      <c r="HD9" s="351"/>
      <c r="HE9" s="351"/>
      <c r="HF9" s="351"/>
      <c r="HG9" s="351"/>
      <c r="HH9" s="351"/>
      <c r="HI9" s="351"/>
      <c r="HJ9" s="351"/>
      <c r="HK9" s="351"/>
      <c r="HL9" s="351"/>
      <c r="HM9" s="351"/>
      <c r="HN9" s="351"/>
      <c r="HO9" s="351"/>
      <c r="HP9" s="351"/>
      <c r="HQ9" s="351"/>
      <c r="HR9" s="351"/>
      <c r="HS9" s="351"/>
      <c r="HT9" s="351"/>
      <c r="HU9" s="351"/>
      <c r="HV9" s="351"/>
      <c r="HW9" s="351"/>
      <c r="HX9" s="351"/>
      <c r="HY9" s="351"/>
      <c r="HZ9" s="351"/>
      <c r="IA9" s="351"/>
      <c r="IB9" s="351"/>
      <c r="IC9" s="351"/>
      <c r="ID9" s="351"/>
      <c r="IE9" s="351"/>
      <c r="IF9" s="351"/>
      <c r="IG9" s="351"/>
      <c r="IH9" s="351"/>
      <c r="II9" s="351"/>
      <c r="IJ9" s="351"/>
      <c r="IK9" s="351"/>
      <c r="IL9" s="351"/>
      <c r="IM9" s="351"/>
      <c r="IN9" s="351"/>
      <c r="IO9" s="351"/>
      <c r="IP9" s="351"/>
      <c r="IQ9" s="351"/>
      <c r="IR9" s="351"/>
      <c r="IS9" s="351"/>
      <c r="IT9" s="351"/>
    </row>
    <row r="10" spans="1:254" s="312" customFormat="1" ht="18.75" customHeight="1">
      <c r="A10" s="351"/>
      <c r="B10" s="352" t="s">
        <v>1141</v>
      </c>
      <c r="C10" s="357">
        <v>9100</v>
      </c>
      <c r="D10" s="358"/>
      <c r="E10" s="359">
        <f>'I-TI'!P260</f>
        <v>9555</v>
      </c>
      <c r="F10" s="398">
        <f t="shared" si="0"/>
        <v>0.05</v>
      </c>
      <c r="G10" s="351"/>
      <c r="H10" s="351"/>
      <c r="I10" s="351"/>
      <c r="J10" s="351"/>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351"/>
      <c r="AK10" s="351"/>
      <c r="AL10" s="351"/>
      <c r="AM10" s="351"/>
      <c r="AN10" s="351"/>
      <c r="AO10" s="351"/>
      <c r="AP10" s="351"/>
      <c r="AQ10" s="351"/>
      <c r="AR10" s="351"/>
      <c r="AS10" s="351"/>
      <c r="AT10" s="351"/>
      <c r="AU10" s="351"/>
      <c r="AV10" s="351"/>
      <c r="AW10" s="351"/>
      <c r="AX10" s="351"/>
      <c r="AY10" s="351"/>
      <c r="AZ10" s="351"/>
      <c r="BA10" s="351"/>
      <c r="BB10" s="351"/>
      <c r="BC10" s="351"/>
      <c r="BD10" s="351"/>
      <c r="BE10" s="351"/>
      <c r="BF10" s="351"/>
      <c r="BG10" s="351"/>
      <c r="BH10" s="351"/>
      <c r="BI10" s="351"/>
      <c r="BJ10" s="351"/>
      <c r="BK10" s="351"/>
      <c r="BL10" s="351"/>
      <c r="BM10" s="351"/>
      <c r="BN10" s="351"/>
      <c r="BO10" s="351"/>
      <c r="BP10" s="351"/>
      <c r="BQ10" s="351"/>
      <c r="BR10" s="351"/>
      <c r="BS10" s="351"/>
      <c r="BT10" s="351"/>
      <c r="BU10" s="351"/>
      <c r="BV10" s="351"/>
      <c r="BW10" s="351"/>
      <c r="BX10" s="351"/>
      <c r="BY10" s="351"/>
      <c r="BZ10" s="351"/>
      <c r="CA10" s="351"/>
      <c r="CB10" s="351"/>
      <c r="CC10" s="351"/>
      <c r="CD10" s="351"/>
      <c r="CE10" s="351"/>
      <c r="CF10" s="351"/>
      <c r="CG10" s="351"/>
      <c r="CH10" s="351"/>
      <c r="CI10" s="351"/>
      <c r="CJ10" s="351"/>
      <c r="CK10" s="351"/>
      <c r="CL10" s="351"/>
      <c r="CM10" s="351"/>
      <c r="CN10" s="351"/>
      <c r="CO10" s="351"/>
      <c r="CP10" s="351"/>
      <c r="CQ10" s="351"/>
      <c r="CR10" s="351"/>
      <c r="CS10" s="351"/>
      <c r="CT10" s="351"/>
      <c r="CU10" s="351"/>
      <c r="CV10" s="351"/>
      <c r="CW10" s="351"/>
      <c r="CX10" s="351"/>
      <c r="CY10" s="351"/>
      <c r="CZ10" s="351"/>
      <c r="DA10" s="351"/>
      <c r="DB10" s="351"/>
      <c r="DC10" s="351"/>
      <c r="DD10" s="351"/>
      <c r="DE10" s="351"/>
      <c r="DF10" s="351"/>
      <c r="DG10" s="351"/>
      <c r="DH10" s="351"/>
      <c r="DI10" s="351"/>
      <c r="DJ10" s="351"/>
      <c r="DK10" s="351"/>
      <c r="DL10" s="351"/>
      <c r="DM10" s="351"/>
      <c r="DN10" s="351"/>
      <c r="DO10" s="351"/>
      <c r="DP10" s="351"/>
      <c r="DQ10" s="351"/>
      <c r="DR10" s="351"/>
      <c r="DS10" s="351"/>
      <c r="DT10" s="351"/>
      <c r="DU10" s="351"/>
      <c r="DV10" s="351"/>
      <c r="DW10" s="351"/>
      <c r="DX10" s="351"/>
      <c r="DY10" s="351"/>
      <c r="DZ10" s="351"/>
      <c r="EA10" s="351"/>
      <c r="EB10" s="351"/>
      <c r="EC10" s="351"/>
      <c r="ED10" s="351"/>
      <c r="EE10" s="351"/>
      <c r="EF10" s="351"/>
      <c r="EG10" s="351"/>
      <c r="EH10" s="351"/>
      <c r="EI10" s="351"/>
      <c r="EJ10" s="351"/>
      <c r="EK10" s="351"/>
      <c r="EL10" s="351"/>
      <c r="EM10" s="351"/>
      <c r="EN10" s="351"/>
      <c r="EO10" s="351"/>
      <c r="EP10" s="351"/>
      <c r="EQ10" s="351"/>
      <c r="ER10" s="351"/>
      <c r="ES10" s="351"/>
      <c r="ET10" s="351"/>
      <c r="EU10" s="351"/>
      <c r="EV10" s="351"/>
      <c r="EW10" s="351"/>
      <c r="EX10" s="351"/>
      <c r="EY10" s="351"/>
      <c r="EZ10" s="351"/>
      <c r="FA10" s="351"/>
      <c r="FB10" s="351"/>
      <c r="FC10" s="351"/>
      <c r="FD10" s="351"/>
      <c r="FE10" s="351"/>
      <c r="FF10" s="351"/>
      <c r="FG10" s="351"/>
      <c r="FH10" s="351"/>
      <c r="FI10" s="351"/>
      <c r="FJ10" s="351"/>
      <c r="FK10" s="351"/>
      <c r="FL10" s="351"/>
      <c r="FM10" s="351"/>
      <c r="FN10" s="351"/>
      <c r="FO10" s="351"/>
      <c r="FP10" s="351"/>
      <c r="FQ10" s="351"/>
      <c r="FR10" s="351"/>
      <c r="FS10" s="351"/>
      <c r="FT10" s="351"/>
      <c r="FU10" s="351"/>
      <c r="FV10" s="351"/>
      <c r="FW10" s="351"/>
      <c r="FX10" s="351"/>
      <c r="FY10" s="351"/>
      <c r="FZ10" s="351"/>
      <c r="GA10" s="351"/>
      <c r="GB10" s="351"/>
      <c r="GC10" s="351"/>
      <c r="GD10" s="351"/>
      <c r="GE10" s="351"/>
      <c r="GF10" s="351"/>
      <c r="GG10" s="351"/>
      <c r="GH10" s="351"/>
      <c r="GI10" s="351"/>
      <c r="GJ10" s="351"/>
      <c r="GK10" s="351"/>
      <c r="GL10" s="351"/>
      <c r="GM10" s="351"/>
      <c r="GN10" s="351"/>
      <c r="GO10" s="351"/>
      <c r="GP10" s="351"/>
      <c r="GQ10" s="351"/>
      <c r="GR10" s="351"/>
      <c r="GS10" s="351"/>
      <c r="GT10" s="351"/>
      <c r="GU10" s="351"/>
      <c r="GV10" s="351"/>
      <c r="GW10" s="351"/>
      <c r="GX10" s="351"/>
      <c r="GY10" s="351"/>
      <c r="GZ10" s="351"/>
      <c r="HA10" s="351"/>
      <c r="HB10" s="351"/>
      <c r="HC10" s="351"/>
      <c r="HD10" s="351"/>
      <c r="HE10" s="351"/>
      <c r="HF10" s="351"/>
      <c r="HG10" s="351"/>
      <c r="HH10" s="351"/>
      <c r="HI10" s="351"/>
      <c r="HJ10" s="351"/>
      <c r="HK10" s="351"/>
      <c r="HL10" s="351"/>
      <c r="HM10" s="351"/>
      <c r="HN10" s="351"/>
      <c r="HO10" s="351"/>
      <c r="HP10" s="351"/>
      <c r="HQ10" s="351"/>
      <c r="HR10" s="351"/>
      <c r="HS10" s="351"/>
      <c r="HT10" s="351"/>
      <c r="HU10" s="351"/>
      <c r="HV10" s="351"/>
      <c r="HW10" s="351"/>
      <c r="HX10" s="351"/>
      <c r="HY10" s="351"/>
      <c r="HZ10" s="351"/>
      <c r="IA10" s="351"/>
      <c r="IB10" s="351"/>
      <c r="IC10" s="351"/>
      <c r="ID10" s="351"/>
      <c r="IE10" s="351"/>
      <c r="IF10" s="351"/>
      <c r="IG10" s="351"/>
      <c r="IH10" s="351"/>
      <c r="II10" s="351"/>
      <c r="IJ10" s="351"/>
      <c r="IK10" s="351"/>
      <c r="IL10" s="351"/>
      <c r="IM10" s="351"/>
      <c r="IN10" s="351"/>
      <c r="IO10" s="351"/>
      <c r="IP10" s="351"/>
      <c r="IQ10" s="351"/>
      <c r="IR10" s="351"/>
      <c r="IS10" s="351"/>
      <c r="IT10" s="351"/>
    </row>
    <row r="11" spans="1:254" s="312" customFormat="1" ht="18.75" customHeight="1">
      <c r="A11" s="351"/>
      <c r="B11" s="352" t="s">
        <v>1224</v>
      </c>
      <c r="C11" s="357">
        <v>0</v>
      </c>
      <c r="D11" s="358"/>
      <c r="E11" s="359">
        <f>'I-TI'!P290</f>
        <v>0</v>
      </c>
      <c r="F11" s="398" t="e">
        <f t="shared" si="0"/>
        <v>#DIV/0!</v>
      </c>
      <c r="G11" s="351"/>
      <c r="H11" s="351"/>
      <c r="I11" s="351"/>
      <c r="J11" s="351"/>
      <c r="K11" s="351"/>
      <c r="L11" s="351"/>
      <c r="M11" s="351"/>
      <c r="N11" s="351"/>
      <c r="O11" s="351"/>
      <c r="P11" s="351"/>
      <c r="Q11" s="351"/>
      <c r="R11" s="351"/>
      <c r="S11" s="351"/>
      <c r="T11" s="351"/>
      <c r="U11" s="351"/>
      <c r="V11" s="351"/>
      <c r="W11" s="351"/>
      <c r="X11" s="351"/>
      <c r="Y11" s="351"/>
      <c r="Z11" s="351"/>
      <c r="AA11" s="351"/>
      <c r="AB11" s="351"/>
      <c r="AC11" s="351"/>
      <c r="AD11" s="351"/>
      <c r="AE11" s="351"/>
      <c r="AF11" s="351"/>
      <c r="AG11" s="351"/>
      <c r="AH11" s="351"/>
      <c r="AI11" s="351"/>
      <c r="AJ11" s="351"/>
      <c r="AK11" s="351"/>
      <c r="AL11" s="351"/>
      <c r="AM11" s="351"/>
      <c r="AN11" s="351"/>
      <c r="AO11" s="351"/>
      <c r="AP11" s="351"/>
      <c r="AQ11" s="351"/>
      <c r="AR11" s="351"/>
      <c r="AS11" s="351"/>
      <c r="AT11" s="351"/>
      <c r="AU11" s="351"/>
      <c r="AV11" s="351"/>
      <c r="AW11" s="351"/>
      <c r="AX11" s="351"/>
      <c r="AY11" s="351"/>
      <c r="AZ11" s="351"/>
      <c r="BA11" s="351"/>
      <c r="BB11" s="351"/>
      <c r="BC11" s="351"/>
      <c r="BD11" s="351"/>
      <c r="BE11" s="351"/>
      <c r="BF11" s="351"/>
      <c r="BG11" s="351"/>
      <c r="BH11" s="351"/>
      <c r="BI11" s="351"/>
      <c r="BJ11" s="351"/>
      <c r="BK11" s="351"/>
      <c r="BL11" s="351"/>
      <c r="BM11" s="351"/>
      <c r="BN11" s="351"/>
      <c r="BO11" s="351"/>
      <c r="BP11" s="351"/>
      <c r="BQ11" s="351"/>
      <c r="BR11" s="351"/>
      <c r="BS11" s="351"/>
      <c r="BT11" s="351"/>
      <c r="BU11" s="351"/>
      <c r="BV11" s="351"/>
      <c r="BW11" s="351"/>
      <c r="BX11" s="351"/>
      <c r="BY11" s="351"/>
      <c r="BZ11" s="351"/>
      <c r="CA11" s="351"/>
      <c r="CB11" s="351"/>
      <c r="CC11" s="351"/>
      <c r="CD11" s="351"/>
      <c r="CE11" s="351"/>
      <c r="CF11" s="351"/>
      <c r="CG11" s="351"/>
      <c r="CH11" s="351"/>
      <c r="CI11" s="351"/>
      <c r="CJ11" s="351"/>
      <c r="CK11" s="351"/>
      <c r="CL11" s="351"/>
      <c r="CM11" s="351"/>
      <c r="CN11" s="351"/>
      <c r="CO11" s="351"/>
      <c r="CP11" s="351"/>
      <c r="CQ11" s="351"/>
      <c r="CR11" s="351"/>
      <c r="CS11" s="351"/>
      <c r="CT11" s="351"/>
      <c r="CU11" s="351"/>
      <c r="CV11" s="351"/>
      <c r="CW11" s="351"/>
      <c r="CX11" s="351"/>
      <c r="CY11" s="351"/>
      <c r="CZ11" s="351"/>
      <c r="DA11" s="351"/>
      <c r="DB11" s="351"/>
      <c r="DC11" s="351"/>
      <c r="DD11" s="351"/>
      <c r="DE11" s="351"/>
      <c r="DF11" s="351"/>
      <c r="DG11" s="351"/>
      <c r="DH11" s="351"/>
      <c r="DI11" s="351"/>
      <c r="DJ11" s="351"/>
      <c r="DK11" s="351"/>
      <c r="DL11" s="351"/>
      <c r="DM11" s="351"/>
      <c r="DN11" s="351"/>
      <c r="DO11" s="351"/>
      <c r="DP11" s="351"/>
      <c r="DQ11" s="351"/>
      <c r="DR11" s="351"/>
      <c r="DS11" s="351"/>
      <c r="DT11" s="351"/>
      <c r="DU11" s="351"/>
      <c r="DV11" s="351"/>
      <c r="DW11" s="351"/>
      <c r="DX11" s="351"/>
      <c r="DY11" s="351"/>
      <c r="DZ11" s="351"/>
      <c r="EA11" s="351"/>
      <c r="EB11" s="351"/>
      <c r="EC11" s="351"/>
      <c r="ED11" s="351"/>
      <c r="EE11" s="351"/>
      <c r="EF11" s="351"/>
      <c r="EG11" s="351"/>
      <c r="EH11" s="351"/>
      <c r="EI11" s="351"/>
      <c r="EJ11" s="351"/>
      <c r="EK11" s="351"/>
      <c r="EL11" s="351"/>
      <c r="EM11" s="351"/>
      <c r="EN11" s="351"/>
      <c r="EO11" s="351"/>
      <c r="EP11" s="351"/>
      <c r="EQ11" s="351"/>
      <c r="ER11" s="351"/>
      <c r="ES11" s="351"/>
      <c r="ET11" s="351"/>
      <c r="EU11" s="351"/>
      <c r="EV11" s="351"/>
      <c r="EW11" s="351"/>
      <c r="EX11" s="351"/>
      <c r="EY11" s="351"/>
      <c r="EZ11" s="351"/>
      <c r="FA11" s="351"/>
      <c r="FB11" s="351"/>
      <c r="FC11" s="351"/>
      <c r="FD11" s="351"/>
      <c r="FE11" s="351"/>
      <c r="FF11" s="351"/>
      <c r="FG11" s="351"/>
      <c r="FH11" s="351"/>
      <c r="FI11" s="351"/>
      <c r="FJ11" s="351"/>
      <c r="FK11" s="351"/>
      <c r="FL11" s="351"/>
      <c r="FM11" s="351"/>
      <c r="FN11" s="351"/>
      <c r="FO11" s="351"/>
      <c r="FP11" s="351"/>
      <c r="FQ11" s="351"/>
      <c r="FR11" s="351"/>
      <c r="FS11" s="351"/>
      <c r="FT11" s="351"/>
      <c r="FU11" s="351"/>
      <c r="FV11" s="351"/>
      <c r="FW11" s="351"/>
      <c r="FX11" s="351"/>
      <c r="FY11" s="351"/>
      <c r="FZ11" s="351"/>
      <c r="GA11" s="351"/>
      <c r="GB11" s="351"/>
      <c r="GC11" s="351"/>
      <c r="GD11" s="351"/>
      <c r="GE11" s="351"/>
      <c r="GF11" s="351"/>
      <c r="GG11" s="351"/>
      <c r="GH11" s="351"/>
      <c r="GI11" s="351"/>
      <c r="GJ11" s="351"/>
      <c r="GK11" s="351"/>
      <c r="GL11" s="351"/>
      <c r="GM11" s="351"/>
      <c r="GN11" s="351"/>
      <c r="GO11" s="351"/>
      <c r="GP11" s="351"/>
      <c r="GQ11" s="351"/>
      <c r="GR11" s="351"/>
      <c r="GS11" s="351"/>
      <c r="GT11" s="351"/>
      <c r="GU11" s="351"/>
      <c r="GV11" s="351"/>
      <c r="GW11" s="351"/>
      <c r="GX11" s="351"/>
      <c r="GY11" s="351"/>
      <c r="GZ11" s="351"/>
      <c r="HA11" s="351"/>
      <c r="HB11" s="351"/>
      <c r="HC11" s="351"/>
      <c r="HD11" s="351"/>
      <c r="HE11" s="351"/>
      <c r="HF11" s="351"/>
      <c r="HG11" s="351"/>
      <c r="HH11" s="351"/>
      <c r="HI11" s="351"/>
      <c r="HJ11" s="351"/>
      <c r="HK11" s="351"/>
      <c r="HL11" s="351"/>
      <c r="HM11" s="351"/>
      <c r="HN11" s="351"/>
      <c r="HO11" s="351"/>
      <c r="HP11" s="351"/>
      <c r="HQ11" s="351"/>
      <c r="HR11" s="351"/>
      <c r="HS11" s="351"/>
      <c r="HT11" s="351"/>
      <c r="HU11" s="351"/>
      <c r="HV11" s="351"/>
      <c r="HW11" s="351"/>
      <c r="HX11" s="351"/>
      <c r="HY11" s="351"/>
      <c r="HZ11" s="351"/>
      <c r="IA11" s="351"/>
      <c r="IB11" s="351"/>
      <c r="IC11" s="351"/>
      <c r="ID11" s="351"/>
      <c r="IE11" s="351"/>
      <c r="IF11" s="351"/>
      <c r="IG11" s="351"/>
      <c r="IH11" s="351"/>
      <c r="II11" s="351"/>
      <c r="IJ11" s="351"/>
      <c r="IK11" s="351"/>
      <c r="IL11" s="351"/>
      <c r="IM11" s="351"/>
      <c r="IN11" s="351"/>
      <c r="IO11" s="351"/>
      <c r="IP11" s="351"/>
      <c r="IQ11" s="351"/>
      <c r="IR11" s="351"/>
      <c r="IS11" s="351"/>
      <c r="IT11" s="351"/>
    </row>
    <row r="12" spans="1:254" s="312" customFormat="1" ht="18.75" customHeight="1">
      <c r="A12" s="351"/>
      <c r="B12" s="352" t="s">
        <v>258</v>
      </c>
      <c r="C12" s="357">
        <v>27028730</v>
      </c>
      <c r="D12" s="358"/>
      <c r="E12" s="359">
        <f>'I-TI'!P294</f>
        <v>28380167</v>
      </c>
      <c r="F12" s="398">
        <f t="shared" si="0"/>
        <v>5.0000018498834391E-2</v>
      </c>
      <c r="G12" s="351"/>
      <c r="H12" s="351"/>
      <c r="I12" s="351"/>
      <c r="J12" s="351"/>
      <c r="K12" s="351"/>
      <c r="L12" s="351"/>
      <c r="M12" s="351"/>
      <c r="N12" s="351"/>
      <c r="O12" s="351"/>
      <c r="P12" s="351"/>
      <c r="Q12" s="351"/>
      <c r="R12" s="351"/>
      <c r="S12" s="351"/>
      <c r="T12" s="351"/>
      <c r="U12" s="351"/>
      <c r="V12" s="351"/>
      <c r="W12" s="351"/>
      <c r="X12" s="351"/>
      <c r="Y12" s="351"/>
      <c r="Z12" s="351"/>
      <c r="AA12" s="351"/>
      <c r="AB12" s="351"/>
      <c r="AC12" s="351"/>
      <c r="AD12" s="351"/>
      <c r="AE12" s="351"/>
      <c r="AF12" s="351"/>
      <c r="AG12" s="351"/>
      <c r="AH12" s="351"/>
      <c r="AI12" s="351"/>
      <c r="AJ12" s="351"/>
      <c r="AK12" s="351"/>
      <c r="AL12" s="351"/>
      <c r="AM12" s="351"/>
      <c r="AN12" s="351"/>
      <c r="AO12" s="351"/>
      <c r="AP12" s="351"/>
      <c r="AQ12" s="351"/>
      <c r="AR12" s="351"/>
      <c r="AS12" s="351"/>
      <c r="AT12" s="351"/>
      <c r="AU12" s="351"/>
      <c r="AV12" s="351"/>
      <c r="AW12" s="351"/>
      <c r="AX12" s="351"/>
      <c r="AY12" s="351"/>
      <c r="AZ12" s="351"/>
      <c r="BA12" s="351"/>
      <c r="BB12" s="351"/>
      <c r="BC12" s="351"/>
      <c r="BD12" s="351"/>
      <c r="BE12" s="351"/>
      <c r="BF12" s="351"/>
      <c r="BG12" s="351"/>
      <c r="BH12" s="351"/>
      <c r="BI12" s="351"/>
      <c r="BJ12" s="351"/>
      <c r="BK12" s="351"/>
      <c r="BL12" s="351"/>
      <c r="BM12" s="351"/>
      <c r="BN12" s="351"/>
      <c r="BO12" s="351"/>
      <c r="BP12" s="351"/>
      <c r="BQ12" s="351"/>
      <c r="BR12" s="351"/>
      <c r="BS12" s="351"/>
      <c r="BT12" s="351"/>
      <c r="BU12" s="351"/>
      <c r="BV12" s="351"/>
      <c r="BW12" s="351"/>
      <c r="BX12" s="351"/>
      <c r="BY12" s="351"/>
      <c r="BZ12" s="351"/>
      <c r="CA12" s="351"/>
      <c r="CB12" s="351"/>
      <c r="CC12" s="351"/>
      <c r="CD12" s="351"/>
      <c r="CE12" s="351"/>
      <c r="CF12" s="351"/>
      <c r="CG12" s="351"/>
      <c r="CH12" s="351"/>
      <c r="CI12" s="351"/>
      <c r="CJ12" s="351"/>
      <c r="CK12" s="351"/>
      <c r="CL12" s="351"/>
      <c r="CM12" s="351"/>
      <c r="CN12" s="351"/>
      <c r="CO12" s="351"/>
      <c r="CP12" s="351"/>
      <c r="CQ12" s="351"/>
      <c r="CR12" s="351"/>
      <c r="CS12" s="351"/>
      <c r="CT12" s="351"/>
      <c r="CU12" s="351"/>
      <c r="CV12" s="351"/>
      <c r="CW12" s="351"/>
      <c r="CX12" s="351"/>
      <c r="CY12" s="351"/>
      <c r="CZ12" s="351"/>
      <c r="DA12" s="351"/>
      <c r="DB12" s="351"/>
      <c r="DC12" s="351"/>
      <c r="DD12" s="351"/>
      <c r="DE12" s="351"/>
      <c r="DF12" s="351"/>
      <c r="DG12" s="351"/>
      <c r="DH12" s="351"/>
      <c r="DI12" s="351"/>
      <c r="DJ12" s="351"/>
      <c r="DK12" s="351"/>
      <c r="DL12" s="351"/>
      <c r="DM12" s="351"/>
      <c r="DN12" s="351"/>
      <c r="DO12" s="351"/>
      <c r="DP12" s="351"/>
      <c r="DQ12" s="351"/>
      <c r="DR12" s="351"/>
      <c r="DS12" s="351"/>
      <c r="DT12" s="351"/>
      <c r="DU12" s="351"/>
      <c r="DV12" s="351"/>
      <c r="DW12" s="351"/>
      <c r="DX12" s="351"/>
      <c r="DY12" s="351"/>
      <c r="DZ12" s="351"/>
      <c r="EA12" s="351"/>
      <c r="EB12" s="351"/>
      <c r="EC12" s="351"/>
      <c r="ED12" s="351"/>
      <c r="EE12" s="351"/>
      <c r="EF12" s="351"/>
      <c r="EG12" s="351"/>
      <c r="EH12" s="351"/>
      <c r="EI12" s="351"/>
      <c r="EJ12" s="351"/>
      <c r="EK12" s="351"/>
      <c r="EL12" s="351"/>
      <c r="EM12" s="351"/>
      <c r="EN12" s="351"/>
      <c r="EO12" s="351"/>
      <c r="EP12" s="351"/>
      <c r="EQ12" s="351"/>
      <c r="ER12" s="351"/>
      <c r="ES12" s="351"/>
      <c r="ET12" s="351"/>
      <c r="EU12" s="351"/>
      <c r="EV12" s="351"/>
      <c r="EW12" s="351"/>
      <c r="EX12" s="351"/>
      <c r="EY12" s="351"/>
      <c r="EZ12" s="351"/>
      <c r="FA12" s="351"/>
      <c r="FB12" s="351"/>
      <c r="FC12" s="351"/>
      <c r="FD12" s="351"/>
      <c r="FE12" s="351"/>
      <c r="FF12" s="351"/>
      <c r="FG12" s="351"/>
      <c r="FH12" s="351"/>
      <c r="FI12" s="351"/>
      <c r="FJ12" s="351"/>
      <c r="FK12" s="351"/>
      <c r="FL12" s="351"/>
      <c r="FM12" s="351"/>
      <c r="FN12" s="351"/>
      <c r="FO12" s="351"/>
      <c r="FP12" s="351"/>
      <c r="FQ12" s="351"/>
      <c r="FR12" s="351"/>
      <c r="FS12" s="351"/>
      <c r="FT12" s="351"/>
      <c r="FU12" s="351"/>
      <c r="FV12" s="351"/>
      <c r="FW12" s="351"/>
      <c r="FX12" s="351"/>
      <c r="FY12" s="351"/>
      <c r="FZ12" s="351"/>
      <c r="GA12" s="351"/>
      <c r="GB12" s="351"/>
      <c r="GC12" s="351"/>
      <c r="GD12" s="351"/>
      <c r="GE12" s="351"/>
      <c r="GF12" s="351"/>
      <c r="GG12" s="351"/>
      <c r="GH12" s="351"/>
      <c r="GI12" s="351"/>
      <c r="GJ12" s="351"/>
      <c r="GK12" s="351"/>
      <c r="GL12" s="351"/>
      <c r="GM12" s="351"/>
      <c r="GN12" s="351"/>
      <c r="GO12" s="351"/>
      <c r="GP12" s="351"/>
      <c r="GQ12" s="351"/>
      <c r="GR12" s="351"/>
      <c r="GS12" s="351"/>
      <c r="GT12" s="351"/>
      <c r="GU12" s="351"/>
      <c r="GV12" s="351"/>
      <c r="GW12" s="351"/>
      <c r="GX12" s="351"/>
      <c r="GY12" s="351"/>
      <c r="GZ12" s="351"/>
      <c r="HA12" s="351"/>
      <c r="HB12" s="351"/>
      <c r="HC12" s="351"/>
      <c r="HD12" s="351"/>
      <c r="HE12" s="351"/>
      <c r="HF12" s="351"/>
      <c r="HG12" s="351"/>
      <c r="HH12" s="351"/>
      <c r="HI12" s="351"/>
      <c r="HJ12" s="351"/>
      <c r="HK12" s="351"/>
      <c r="HL12" s="351"/>
      <c r="HM12" s="351"/>
      <c r="HN12" s="351"/>
      <c r="HO12" s="351"/>
      <c r="HP12" s="351"/>
      <c r="HQ12" s="351"/>
      <c r="HR12" s="351"/>
      <c r="HS12" s="351"/>
      <c r="HT12" s="351"/>
      <c r="HU12" s="351"/>
      <c r="HV12" s="351"/>
      <c r="HW12" s="351"/>
      <c r="HX12" s="351"/>
      <c r="HY12" s="351"/>
      <c r="HZ12" s="351"/>
      <c r="IA12" s="351"/>
      <c r="IB12" s="351"/>
      <c r="IC12" s="351"/>
      <c r="ID12" s="351"/>
      <c r="IE12" s="351"/>
      <c r="IF12" s="351"/>
      <c r="IG12" s="351"/>
      <c r="IH12" s="351"/>
      <c r="II12" s="351"/>
      <c r="IJ12" s="351"/>
      <c r="IK12" s="351"/>
      <c r="IL12" s="351"/>
      <c r="IM12" s="351"/>
      <c r="IN12" s="351"/>
      <c r="IO12" s="351"/>
      <c r="IP12" s="351"/>
      <c r="IQ12" s="351"/>
      <c r="IR12" s="351"/>
      <c r="IS12" s="351"/>
      <c r="IT12" s="351"/>
    </row>
    <row r="13" spans="1:254" s="312" customFormat="1" ht="18.75" customHeight="1">
      <c r="A13" s="351"/>
      <c r="B13" s="352" t="s">
        <v>354</v>
      </c>
      <c r="C13" s="357">
        <v>0</v>
      </c>
      <c r="D13" s="358"/>
      <c r="E13" s="359">
        <f>'I-TI'!P310</f>
        <v>0</v>
      </c>
      <c r="F13" s="398" t="e">
        <f t="shared" si="0"/>
        <v>#DIV/0!</v>
      </c>
      <c r="G13" s="351"/>
      <c r="H13" s="351"/>
      <c r="I13" s="351"/>
      <c r="J13" s="351"/>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1"/>
      <c r="AI13" s="351"/>
      <c r="AJ13" s="351"/>
      <c r="AK13" s="351"/>
      <c r="AL13" s="351"/>
      <c r="AM13" s="351"/>
      <c r="AN13" s="351"/>
      <c r="AO13" s="351"/>
      <c r="AP13" s="351"/>
      <c r="AQ13" s="351"/>
      <c r="AR13" s="351"/>
      <c r="AS13" s="351"/>
      <c r="AT13" s="351"/>
      <c r="AU13" s="351"/>
      <c r="AV13" s="351"/>
      <c r="AW13" s="351"/>
      <c r="AX13" s="351"/>
      <c r="AY13" s="351"/>
      <c r="AZ13" s="351"/>
      <c r="BA13" s="351"/>
      <c r="BB13" s="351"/>
      <c r="BC13" s="351"/>
      <c r="BD13" s="351"/>
      <c r="BE13" s="351"/>
      <c r="BF13" s="351"/>
      <c r="BG13" s="351"/>
      <c r="BH13" s="351"/>
      <c r="BI13" s="351"/>
      <c r="BJ13" s="351"/>
      <c r="BK13" s="351"/>
      <c r="BL13" s="351"/>
      <c r="BM13" s="351"/>
      <c r="BN13" s="351"/>
      <c r="BO13" s="351"/>
      <c r="BP13" s="351"/>
      <c r="BQ13" s="351"/>
      <c r="BR13" s="351"/>
      <c r="BS13" s="351"/>
      <c r="BT13" s="351"/>
      <c r="BU13" s="351"/>
      <c r="BV13" s="351"/>
      <c r="BW13" s="351"/>
      <c r="BX13" s="351"/>
      <c r="BY13" s="351"/>
      <c r="BZ13" s="351"/>
      <c r="CA13" s="351"/>
      <c r="CB13" s="351"/>
      <c r="CC13" s="351"/>
      <c r="CD13" s="351"/>
      <c r="CE13" s="351"/>
      <c r="CF13" s="351"/>
      <c r="CG13" s="351"/>
      <c r="CH13" s="351"/>
      <c r="CI13" s="351"/>
      <c r="CJ13" s="351"/>
      <c r="CK13" s="351"/>
      <c r="CL13" s="351"/>
      <c r="CM13" s="351"/>
      <c r="CN13" s="351"/>
      <c r="CO13" s="351"/>
      <c r="CP13" s="351"/>
      <c r="CQ13" s="351"/>
      <c r="CR13" s="351"/>
      <c r="CS13" s="351"/>
      <c r="CT13" s="351"/>
      <c r="CU13" s="351"/>
      <c r="CV13" s="351"/>
      <c r="CW13" s="351"/>
      <c r="CX13" s="351"/>
      <c r="CY13" s="351"/>
      <c r="CZ13" s="351"/>
      <c r="DA13" s="351"/>
      <c r="DB13" s="351"/>
      <c r="DC13" s="351"/>
      <c r="DD13" s="351"/>
      <c r="DE13" s="351"/>
      <c r="DF13" s="351"/>
      <c r="DG13" s="351"/>
      <c r="DH13" s="351"/>
      <c r="DI13" s="351"/>
      <c r="DJ13" s="351"/>
      <c r="DK13" s="351"/>
      <c r="DL13" s="351"/>
      <c r="DM13" s="351"/>
      <c r="DN13" s="351"/>
      <c r="DO13" s="351"/>
      <c r="DP13" s="351"/>
      <c r="DQ13" s="351"/>
      <c r="DR13" s="351"/>
      <c r="DS13" s="351"/>
      <c r="DT13" s="351"/>
      <c r="DU13" s="351"/>
      <c r="DV13" s="351"/>
      <c r="DW13" s="351"/>
      <c r="DX13" s="351"/>
      <c r="DY13" s="351"/>
      <c r="DZ13" s="351"/>
      <c r="EA13" s="351"/>
      <c r="EB13" s="351"/>
      <c r="EC13" s="351"/>
      <c r="ED13" s="351"/>
      <c r="EE13" s="351"/>
      <c r="EF13" s="351"/>
      <c r="EG13" s="351"/>
      <c r="EH13" s="351"/>
      <c r="EI13" s="351"/>
      <c r="EJ13" s="351"/>
      <c r="EK13" s="351"/>
      <c r="EL13" s="351"/>
      <c r="EM13" s="351"/>
      <c r="EN13" s="351"/>
      <c r="EO13" s="351"/>
      <c r="EP13" s="351"/>
      <c r="EQ13" s="351"/>
      <c r="ER13" s="351"/>
      <c r="ES13" s="351"/>
      <c r="ET13" s="351"/>
      <c r="EU13" s="351"/>
      <c r="EV13" s="351"/>
      <c r="EW13" s="351"/>
      <c r="EX13" s="351"/>
      <c r="EY13" s="351"/>
      <c r="EZ13" s="351"/>
      <c r="FA13" s="351"/>
      <c r="FB13" s="351"/>
      <c r="FC13" s="351"/>
      <c r="FD13" s="351"/>
      <c r="FE13" s="351"/>
      <c r="FF13" s="351"/>
      <c r="FG13" s="351"/>
      <c r="FH13" s="351"/>
      <c r="FI13" s="351"/>
      <c r="FJ13" s="351"/>
      <c r="FK13" s="351"/>
      <c r="FL13" s="351"/>
      <c r="FM13" s="351"/>
      <c r="FN13" s="351"/>
      <c r="FO13" s="351"/>
      <c r="FP13" s="351"/>
      <c r="FQ13" s="351"/>
      <c r="FR13" s="351"/>
      <c r="FS13" s="351"/>
      <c r="FT13" s="351"/>
      <c r="FU13" s="351"/>
      <c r="FV13" s="351"/>
      <c r="FW13" s="351"/>
      <c r="FX13" s="351"/>
      <c r="FY13" s="351"/>
      <c r="FZ13" s="351"/>
      <c r="GA13" s="351"/>
      <c r="GB13" s="351"/>
      <c r="GC13" s="351"/>
      <c r="GD13" s="351"/>
      <c r="GE13" s="351"/>
      <c r="GF13" s="351"/>
      <c r="GG13" s="351"/>
      <c r="GH13" s="351"/>
      <c r="GI13" s="351"/>
      <c r="GJ13" s="351"/>
      <c r="GK13" s="351"/>
      <c r="GL13" s="351"/>
      <c r="GM13" s="351"/>
      <c r="GN13" s="351"/>
      <c r="GO13" s="351"/>
      <c r="GP13" s="351"/>
      <c r="GQ13" s="351"/>
      <c r="GR13" s="351"/>
      <c r="GS13" s="351"/>
      <c r="GT13" s="351"/>
      <c r="GU13" s="351"/>
      <c r="GV13" s="351"/>
      <c r="GW13" s="351"/>
      <c r="GX13" s="351"/>
      <c r="GY13" s="351"/>
      <c r="GZ13" s="351"/>
      <c r="HA13" s="351"/>
      <c r="HB13" s="351"/>
      <c r="HC13" s="351"/>
      <c r="HD13" s="351"/>
      <c r="HE13" s="351"/>
      <c r="HF13" s="351"/>
      <c r="HG13" s="351"/>
      <c r="HH13" s="351"/>
      <c r="HI13" s="351"/>
      <c r="HJ13" s="351"/>
      <c r="HK13" s="351"/>
      <c r="HL13" s="351"/>
      <c r="HM13" s="351"/>
      <c r="HN13" s="351"/>
      <c r="HO13" s="351"/>
      <c r="HP13" s="351"/>
      <c r="HQ13" s="351"/>
      <c r="HR13" s="351"/>
      <c r="HS13" s="351"/>
      <c r="HT13" s="351"/>
      <c r="HU13" s="351"/>
      <c r="HV13" s="351"/>
      <c r="HW13" s="351"/>
      <c r="HX13" s="351"/>
      <c r="HY13" s="351"/>
      <c r="HZ13" s="351"/>
      <c r="IA13" s="351"/>
      <c r="IB13" s="351"/>
      <c r="IC13" s="351"/>
      <c r="ID13" s="351"/>
      <c r="IE13" s="351"/>
      <c r="IF13" s="351"/>
      <c r="IG13" s="351"/>
      <c r="IH13" s="351"/>
      <c r="II13" s="351"/>
      <c r="IJ13" s="351"/>
      <c r="IK13" s="351"/>
      <c r="IL13" s="351"/>
      <c r="IM13" s="351"/>
      <c r="IN13" s="351"/>
      <c r="IO13" s="351"/>
      <c r="IP13" s="351"/>
      <c r="IQ13" s="351"/>
      <c r="IR13" s="351"/>
      <c r="IS13" s="351"/>
      <c r="IT13" s="351"/>
    </row>
    <row r="14" spans="1:254" s="312" customFormat="1" ht="18.75" customHeight="1">
      <c r="A14" s="351"/>
      <c r="B14" s="352" t="s">
        <v>1149</v>
      </c>
      <c r="C14" s="357">
        <v>0</v>
      </c>
      <c r="D14" s="358"/>
      <c r="E14" s="359">
        <f>'I-TI'!P333</f>
        <v>0</v>
      </c>
      <c r="F14" s="398" t="e">
        <f t="shared" si="0"/>
        <v>#DIV/0!</v>
      </c>
      <c r="G14" s="351"/>
      <c r="H14" s="351"/>
      <c r="I14" s="351"/>
      <c r="J14" s="351"/>
      <c r="K14" s="351"/>
      <c r="L14" s="351"/>
      <c r="M14" s="351"/>
      <c r="N14" s="351"/>
      <c r="O14" s="351"/>
      <c r="P14" s="351"/>
      <c r="Q14" s="351"/>
      <c r="R14" s="351"/>
      <c r="S14" s="351"/>
      <c r="T14" s="351"/>
      <c r="U14" s="351"/>
      <c r="V14" s="351"/>
      <c r="W14" s="351"/>
      <c r="X14" s="351"/>
      <c r="Y14" s="351"/>
      <c r="Z14" s="351"/>
      <c r="AA14" s="351"/>
      <c r="AB14" s="351"/>
      <c r="AC14" s="351"/>
      <c r="AD14" s="351"/>
      <c r="AE14" s="351"/>
      <c r="AF14" s="351"/>
      <c r="AG14" s="351"/>
      <c r="AH14" s="351"/>
      <c r="AI14" s="351"/>
      <c r="AJ14" s="351"/>
      <c r="AK14" s="351"/>
      <c r="AL14" s="351"/>
      <c r="AM14" s="351"/>
      <c r="AN14" s="351"/>
      <c r="AO14" s="351"/>
      <c r="AP14" s="351"/>
      <c r="AQ14" s="351"/>
      <c r="AR14" s="351"/>
      <c r="AS14" s="351"/>
      <c r="AT14" s="351"/>
      <c r="AU14" s="351"/>
      <c r="AV14" s="351"/>
      <c r="AW14" s="351"/>
      <c r="AX14" s="351"/>
      <c r="AY14" s="351"/>
      <c r="AZ14" s="351"/>
      <c r="BA14" s="351"/>
      <c r="BB14" s="351"/>
      <c r="BC14" s="351"/>
      <c r="BD14" s="351"/>
      <c r="BE14" s="351"/>
      <c r="BF14" s="351"/>
      <c r="BG14" s="351"/>
      <c r="BH14" s="351"/>
      <c r="BI14" s="351"/>
      <c r="BJ14" s="351"/>
      <c r="BK14" s="351"/>
      <c r="BL14" s="351"/>
      <c r="BM14" s="351"/>
      <c r="BN14" s="351"/>
      <c r="BO14" s="351"/>
      <c r="BP14" s="351"/>
      <c r="BQ14" s="351"/>
      <c r="BR14" s="351"/>
      <c r="BS14" s="351"/>
      <c r="BT14" s="351"/>
      <c r="BU14" s="351"/>
      <c r="BV14" s="351"/>
      <c r="BW14" s="351"/>
      <c r="BX14" s="351"/>
      <c r="BY14" s="351"/>
      <c r="BZ14" s="351"/>
      <c r="CA14" s="351"/>
      <c r="CB14" s="351"/>
      <c r="CC14" s="351"/>
      <c r="CD14" s="351"/>
      <c r="CE14" s="351"/>
      <c r="CF14" s="351"/>
      <c r="CG14" s="351"/>
      <c r="CH14" s="351"/>
      <c r="CI14" s="351"/>
      <c r="CJ14" s="351"/>
      <c r="CK14" s="351"/>
      <c r="CL14" s="351"/>
      <c r="CM14" s="351"/>
      <c r="CN14" s="351"/>
      <c r="CO14" s="351"/>
      <c r="CP14" s="351"/>
      <c r="CQ14" s="351"/>
      <c r="CR14" s="351"/>
      <c r="CS14" s="351"/>
      <c r="CT14" s="351"/>
      <c r="CU14" s="351"/>
      <c r="CV14" s="351"/>
      <c r="CW14" s="351"/>
      <c r="CX14" s="351"/>
      <c r="CY14" s="351"/>
      <c r="CZ14" s="351"/>
      <c r="DA14" s="351"/>
      <c r="DB14" s="351"/>
      <c r="DC14" s="351"/>
      <c r="DD14" s="351"/>
      <c r="DE14" s="351"/>
      <c r="DF14" s="351"/>
      <c r="DG14" s="351"/>
      <c r="DH14" s="351"/>
      <c r="DI14" s="351"/>
      <c r="DJ14" s="351"/>
      <c r="DK14" s="351"/>
      <c r="DL14" s="351"/>
      <c r="DM14" s="351"/>
      <c r="DN14" s="351"/>
      <c r="DO14" s="351"/>
      <c r="DP14" s="351"/>
      <c r="DQ14" s="351"/>
      <c r="DR14" s="351"/>
      <c r="DS14" s="351"/>
      <c r="DT14" s="351"/>
      <c r="DU14" s="351"/>
      <c r="DV14" s="351"/>
      <c r="DW14" s="351"/>
      <c r="DX14" s="351"/>
      <c r="DY14" s="351"/>
      <c r="DZ14" s="351"/>
      <c r="EA14" s="351"/>
      <c r="EB14" s="351"/>
      <c r="EC14" s="351"/>
      <c r="ED14" s="351"/>
      <c r="EE14" s="351"/>
      <c r="EF14" s="351"/>
      <c r="EG14" s="351"/>
      <c r="EH14" s="351"/>
      <c r="EI14" s="351"/>
      <c r="EJ14" s="351"/>
      <c r="EK14" s="351"/>
      <c r="EL14" s="351"/>
      <c r="EM14" s="351"/>
      <c r="EN14" s="351"/>
      <c r="EO14" s="351"/>
      <c r="EP14" s="351"/>
      <c r="EQ14" s="351"/>
      <c r="ER14" s="351"/>
      <c r="ES14" s="351"/>
      <c r="ET14" s="351"/>
      <c r="EU14" s="351"/>
      <c r="EV14" s="351"/>
      <c r="EW14" s="351"/>
      <c r="EX14" s="351"/>
      <c r="EY14" s="351"/>
      <c r="EZ14" s="351"/>
      <c r="FA14" s="351"/>
      <c r="FB14" s="351"/>
      <c r="FC14" s="351"/>
      <c r="FD14" s="351"/>
      <c r="FE14" s="351"/>
      <c r="FF14" s="351"/>
      <c r="FG14" s="351"/>
      <c r="FH14" s="351"/>
      <c r="FI14" s="351"/>
      <c r="FJ14" s="351"/>
      <c r="FK14" s="351"/>
      <c r="FL14" s="351"/>
      <c r="FM14" s="351"/>
      <c r="FN14" s="351"/>
      <c r="FO14" s="351"/>
      <c r="FP14" s="351"/>
      <c r="FQ14" s="351"/>
      <c r="FR14" s="351"/>
      <c r="FS14" s="351"/>
      <c r="FT14" s="351"/>
      <c r="FU14" s="351"/>
      <c r="FV14" s="351"/>
      <c r="FW14" s="351"/>
      <c r="FX14" s="351"/>
      <c r="FY14" s="351"/>
      <c r="FZ14" s="351"/>
      <c r="GA14" s="351"/>
      <c r="GB14" s="351"/>
      <c r="GC14" s="351"/>
      <c r="GD14" s="351"/>
      <c r="GE14" s="351"/>
      <c r="GF14" s="351"/>
      <c r="GG14" s="351"/>
      <c r="GH14" s="351"/>
      <c r="GI14" s="351"/>
      <c r="GJ14" s="351"/>
      <c r="GK14" s="351"/>
      <c r="GL14" s="351"/>
      <c r="GM14" s="351"/>
      <c r="GN14" s="351"/>
      <c r="GO14" s="351"/>
      <c r="GP14" s="351"/>
      <c r="GQ14" s="351"/>
      <c r="GR14" s="351"/>
      <c r="GS14" s="351"/>
      <c r="GT14" s="351"/>
      <c r="GU14" s="351"/>
      <c r="GV14" s="351"/>
      <c r="GW14" s="351"/>
      <c r="GX14" s="351"/>
      <c r="GY14" s="351"/>
      <c r="GZ14" s="351"/>
      <c r="HA14" s="351"/>
      <c r="HB14" s="351"/>
      <c r="HC14" s="351"/>
      <c r="HD14" s="351"/>
      <c r="HE14" s="351"/>
      <c r="HF14" s="351"/>
      <c r="HG14" s="351"/>
      <c r="HH14" s="351"/>
      <c r="HI14" s="351"/>
      <c r="HJ14" s="351"/>
      <c r="HK14" s="351"/>
      <c r="HL14" s="351"/>
      <c r="HM14" s="351"/>
      <c r="HN14" s="351"/>
      <c r="HO14" s="351"/>
      <c r="HP14" s="351"/>
      <c r="HQ14" s="351"/>
      <c r="HR14" s="351"/>
      <c r="HS14" s="351"/>
      <c r="HT14" s="351"/>
      <c r="HU14" s="351"/>
      <c r="HV14" s="351"/>
      <c r="HW14" s="351"/>
      <c r="HX14" s="351"/>
      <c r="HY14" s="351"/>
      <c r="HZ14" s="351"/>
      <c r="IA14" s="351"/>
      <c r="IB14" s="351"/>
      <c r="IC14" s="351"/>
      <c r="ID14" s="351"/>
      <c r="IE14" s="351"/>
      <c r="IF14" s="351"/>
      <c r="IG14" s="351"/>
      <c r="IH14" s="351"/>
      <c r="II14" s="351"/>
      <c r="IJ14" s="351"/>
      <c r="IK14" s="351"/>
      <c r="IL14" s="351"/>
      <c r="IM14" s="351"/>
      <c r="IN14" s="351"/>
      <c r="IO14" s="351"/>
      <c r="IP14" s="351"/>
      <c r="IQ14" s="351"/>
      <c r="IR14" s="351"/>
      <c r="IS14" s="351"/>
      <c r="IT14" s="351"/>
    </row>
    <row r="15" spans="1:254" ht="15.75">
      <c r="A15" s="349"/>
      <c r="B15" s="353" t="s">
        <v>1158</v>
      </c>
      <c r="C15" s="360">
        <f>SUM(C5:C14)</f>
        <v>28194199</v>
      </c>
      <c r="D15" s="361"/>
      <c r="E15" s="372">
        <f>SUM(E4:E14)</f>
        <v>29599106</v>
      </c>
      <c r="F15" s="399">
        <f t="shared" si="0"/>
        <v>4.9829647581050275E-2</v>
      </c>
      <c r="G15" s="349"/>
      <c r="H15" s="349"/>
      <c r="I15" s="349"/>
      <c r="J15" s="349"/>
      <c r="K15" s="349"/>
      <c r="L15" s="349"/>
      <c r="M15" s="349"/>
      <c r="N15" s="349"/>
      <c r="O15" s="349"/>
      <c r="P15" s="349"/>
      <c r="Q15" s="349"/>
      <c r="R15" s="349"/>
      <c r="S15" s="349"/>
      <c r="T15" s="349"/>
      <c r="U15" s="349"/>
      <c r="V15" s="349"/>
      <c r="W15" s="349"/>
      <c r="X15" s="349"/>
      <c r="Y15" s="349"/>
      <c r="Z15" s="349"/>
      <c r="AA15" s="349"/>
      <c r="AB15" s="349"/>
      <c r="AC15" s="349"/>
      <c r="AD15" s="349"/>
      <c r="AE15" s="349"/>
      <c r="AF15" s="349"/>
      <c r="AG15" s="349"/>
      <c r="AH15" s="349"/>
      <c r="AI15" s="349"/>
      <c r="AJ15" s="349"/>
      <c r="AK15" s="349"/>
      <c r="AL15" s="349"/>
      <c r="AM15" s="349"/>
      <c r="AN15" s="349"/>
      <c r="AO15" s="349"/>
      <c r="AP15" s="349"/>
      <c r="AQ15" s="349"/>
      <c r="AR15" s="349"/>
      <c r="AS15" s="349"/>
      <c r="AT15" s="349"/>
      <c r="AU15" s="349"/>
      <c r="AV15" s="349"/>
      <c r="AW15" s="349"/>
      <c r="AX15" s="349"/>
      <c r="AY15" s="349"/>
      <c r="AZ15" s="349"/>
      <c r="BA15" s="349"/>
      <c r="BB15" s="349"/>
      <c r="BC15" s="349"/>
      <c r="BD15" s="349"/>
      <c r="BE15" s="349"/>
      <c r="BF15" s="349"/>
      <c r="BG15" s="349"/>
      <c r="BH15" s="349"/>
      <c r="BI15" s="349"/>
      <c r="BJ15" s="349"/>
      <c r="BK15" s="349"/>
      <c r="BL15" s="349"/>
      <c r="BM15" s="349"/>
      <c r="BN15" s="349"/>
      <c r="BO15" s="349"/>
      <c r="BP15" s="349"/>
      <c r="BQ15" s="349"/>
      <c r="BR15" s="349"/>
      <c r="BS15" s="349"/>
      <c r="BT15" s="349"/>
      <c r="BU15" s="349"/>
      <c r="BV15" s="349"/>
      <c r="BW15" s="349"/>
      <c r="BX15" s="349"/>
      <c r="BY15" s="349"/>
      <c r="BZ15" s="349"/>
      <c r="CA15" s="349"/>
      <c r="CB15" s="349"/>
      <c r="CC15" s="349"/>
      <c r="CD15" s="349"/>
      <c r="CE15" s="349"/>
      <c r="CF15" s="349"/>
      <c r="CG15" s="349"/>
      <c r="CH15" s="349"/>
      <c r="CI15" s="349"/>
      <c r="CJ15" s="349"/>
      <c r="CK15" s="349"/>
      <c r="CL15" s="349"/>
      <c r="CM15" s="349"/>
      <c r="CN15" s="349"/>
      <c r="CO15" s="349"/>
      <c r="CP15" s="349"/>
      <c r="CQ15" s="349"/>
      <c r="CR15" s="349"/>
      <c r="CS15" s="349"/>
      <c r="CT15" s="349"/>
      <c r="CU15" s="349"/>
      <c r="CV15" s="349"/>
      <c r="CW15" s="349"/>
      <c r="CX15" s="349"/>
      <c r="CY15" s="349"/>
      <c r="CZ15" s="349"/>
      <c r="DA15" s="349"/>
      <c r="DB15" s="349"/>
      <c r="DC15" s="349"/>
      <c r="DD15" s="349"/>
      <c r="DE15" s="349"/>
      <c r="DF15" s="349"/>
      <c r="DG15" s="349"/>
      <c r="DH15" s="349"/>
      <c r="DI15" s="349"/>
      <c r="DJ15" s="349"/>
      <c r="DK15" s="349"/>
      <c r="DL15" s="349"/>
      <c r="DM15" s="349"/>
      <c r="DN15" s="349"/>
      <c r="DO15" s="349"/>
      <c r="DP15" s="349"/>
      <c r="DQ15" s="349"/>
      <c r="DR15" s="349"/>
      <c r="DS15" s="349"/>
      <c r="DT15" s="349"/>
      <c r="DU15" s="349"/>
      <c r="DV15" s="349"/>
      <c r="DW15" s="349"/>
      <c r="DX15" s="349"/>
      <c r="DY15" s="349"/>
      <c r="DZ15" s="349"/>
      <c r="EA15" s="349"/>
      <c r="EB15" s="349"/>
      <c r="EC15" s="349"/>
      <c r="ED15" s="349"/>
      <c r="EE15" s="349"/>
      <c r="EF15" s="349"/>
      <c r="EG15" s="349"/>
      <c r="EH15" s="349"/>
      <c r="EI15" s="349"/>
      <c r="EJ15" s="349"/>
      <c r="EK15" s="349"/>
      <c r="EL15" s="349"/>
      <c r="EM15" s="349"/>
      <c r="EN15" s="349"/>
      <c r="EO15" s="349"/>
      <c r="EP15" s="349"/>
      <c r="EQ15" s="349"/>
      <c r="ER15" s="349"/>
      <c r="ES15" s="349"/>
      <c r="ET15" s="349"/>
      <c r="EU15" s="349"/>
      <c r="EV15" s="349"/>
      <c r="EW15" s="349"/>
      <c r="EX15" s="349"/>
      <c r="EY15" s="349"/>
      <c r="EZ15" s="349"/>
      <c r="FA15" s="349"/>
      <c r="FB15" s="349"/>
      <c r="FC15" s="349"/>
      <c r="FD15" s="349"/>
      <c r="FE15" s="349"/>
      <c r="FF15" s="349"/>
      <c r="FG15" s="349"/>
      <c r="FH15" s="349"/>
      <c r="FI15" s="349"/>
      <c r="FJ15" s="349"/>
      <c r="FK15" s="349"/>
      <c r="FL15" s="349"/>
      <c r="FM15" s="349"/>
      <c r="FN15" s="349"/>
      <c r="FO15" s="349"/>
      <c r="FP15" s="349"/>
      <c r="FQ15" s="349"/>
      <c r="FR15" s="349"/>
      <c r="FS15" s="349"/>
      <c r="FT15" s="349"/>
      <c r="FU15" s="349"/>
      <c r="FV15" s="349"/>
      <c r="FW15" s="349"/>
      <c r="FX15" s="349"/>
      <c r="FY15" s="349"/>
      <c r="FZ15" s="349"/>
      <c r="GA15" s="349"/>
      <c r="GB15" s="349"/>
      <c r="GC15" s="349"/>
      <c r="GD15" s="349"/>
      <c r="GE15" s="349"/>
      <c r="GF15" s="349"/>
      <c r="GG15" s="349"/>
      <c r="GH15" s="349"/>
      <c r="GI15" s="349"/>
      <c r="GJ15" s="349"/>
      <c r="GK15" s="349"/>
      <c r="GL15" s="349"/>
      <c r="GM15" s="349"/>
      <c r="GN15" s="349"/>
      <c r="GO15" s="349"/>
      <c r="GP15" s="349"/>
      <c r="GQ15" s="349"/>
      <c r="GR15" s="349"/>
      <c r="GS15" s="349"/>
      <c r="GT15" s="349"/>
      <c r="GU15" s="349"/>
      <c r="GV15" s="349"/>
      <c r="GW15" s="349"/>
      <c r="GX15" s="349"/>
      <c r="GY15" s="349"/>
      <c r="GZ15" s="349"/>
      <c r="HA15" s="349"/>
      <c r="HB15" s="349"/>
      <c r="HC15" s="349"/>
      <c r="HD15" s="349"/>
      <c r="HE15" s="349"/>
      <c r="HF15" s="349"/>
      <c r="HG15" s="349"/>
      <c r="HH15" s="349"/>
      <c r="HI15" s="349"/>
      <c r="HJ15" s="349"/>
      <c r="HK15" s="349"/>
      <c r="HL15" s="349"/>
      <c r="HM15" s="349"/>
      <c r="HN15" s="349"/>
      <c r="HO15" s="349"/>
      <c r="HP15" s="349"/>
      <c r="HQ15" s="349"/>
      <c r="HR15" s="349"/>
      <c r="HS15" s="349"/>
      <c r="HT15" s="349"/>
      <c r="HU15" s="349"/>
      <c r="HV15" s="349"/>
      <c r="HW15" s="349"/>
      <c r="HX15" s="349"/>
      <c r="HY15" s="349"/>
      <c r="HZ15" s="349"/>
      <c r="IA15" s="349"/>
      <c r="IB15" s="349"/>
      <c r="IC15" s="349"/>
      <c r="ID15" s="349"/>
      <c r="IE15" s="349"/>
      <c r="IF15" s="349"/>
      <c r="IG15" s="349"/>
      <c r="IH15" s="349"/>
      <c r="II15" s="349"/>
      <c r="IJ15" s="349"/>
      <c r="IK15" s="349"/>
      <c r="IL15" s="349"/>
      <c r="IM15" s="349"/>
      <c r="IN15" s="349"/>
      <c r="IO15" s="349"/>
      <c r="IP15" s="349"/>
      <c r="IQ15" s="349"/>
      <c r="IR15" s="349"/>
      <c r="IS15" s="349"/>
      <c r="IT15" s="349"/>
    </row>
    <row r="16" spans="1:254" ht="23.25">
      <c r="A16" s="349"/>
      <c r="B16" s="609" t="s">
        <v>1311</v>
      </c>
      <c r="C16" s="609"/>
      <c r="D16" s="609"/>
      <c r="E16" s="609"/>
      <c r="F16" s="609"/>
      <c r="G16" s="349"/>
      <c r="H16" s="349"/>
      <c r="I16" s="349"/>
      <c r="J16" s="349"/>
      <c r="K16" s="349"/>
      <c r="L16" s="349"/>
      <c r="M16" s="349"/>
      <c r="N16" s="349"/>
      <c r="O16" s="349"/>
      <c r="P16" s="349"/>
      <c r="Q16" s="349"/>
      <c r="R16" s="349"/>
      <c r="S16" s="349"/>
      <c r="T16" s="349"/>
      <c r="U16" s="349"/>
      <c r="V16" s="349"/>
      <c r="W16" s="349"/>
      <c r="X16" s="349"/>
      <c r="Y16" s="349"/>
      <c r="Z16" s="349"/>
      <c r="AA16" s="349"/>
      <c r="AB16" s="349"/>
      <c r="AC16" s="349"/>
      <c r="AD16" s="349"/>
      <c r="AE16" s="349"/>
      <c r="AF16" s="349"/>
      <c r="AG16" s="349"/>
      <c r="AH16" s="349"/>
      <c r="AI16" s="349"/>
      <c r="AJ16" s="349"/>
      <c r="AK16" s="349"/>
      <c r="AL16" s="349"/>
      <c r="AM16" s="349"/>
      <c r="AN16" s="349"/>
      <c r="AO16" s="349"/>
      <c r="AP16" s="349"/>
      <c r="AQ16" s="349"/>
      <c r="AR16" s="349"/>
      <c r="AS16" s="349"/>
      <c r="AT16" s="349"/>
      <c r="AU16" s="349"/>
      <c r="AV16" s="349"/>
      <c r="AW16" s="349"/>
      <c r="AX16" s="349"/>
      <c r="AY16" s="349"/>
      <c r="AZ16" s="349"/>
      <c r="BA16" s="349"/>
      <c r="BB16" s="349"/>
      <c r="BC16" s="349"/>
      <c r="BD16" s="349"/>
      <c r="BE16" s="349"/>
      <c r="BF16" s="349"/>
      <c r="BG16" s="349"/>
      <c r="BH16" s="349"/>
      <c r="BI16" s="349"/>
      <c r="BJ16" s="349"/>
      <c r="BK16" s="349"/>
      <c r="BL16" s="349"/>
      <c r="BM16" s="349"/>
      <c r="BN16" s="349"/>
      <c r="BO16" s="349"/>
      <c r="BP16" s="349"/>
      <c r="BQ16" s="349"/>
      <c r="BR16" s="349"/>
      <c r="BS16" s="349"/>
      <c r="BT16" s="349"/>
      <c r="BU16" s="349"/>
      <c r="BV16" s="349"/>
      <c r="BW16" s="349"/>
      <c r="BX16" s="349"/>
      <c r="BY16" s="349"/>
      <c r="BZ16" s="349"/>
      <c r="CA16" s="349"/>
      <c r="CB16" s="349"/>
      <c r="CC16" s="349"/>
      <c r="CD16" s="349"/>
      <c r="CE16" s="349"/>
      <c r="CF16" s="349"/>
      <c r="CG16" s="349"/>
      <c r="CH16" s="349"/>
      <c r="CI16" s="349"/>
      <c r="CJ16" s="349"/>
      <c r="CK16" s="349"/>
      <c r="CL16" s="349"/>
      <c r="CM16" s="349"/>
      <c r="CN16" s="349"/>
      <c r="CO16" s="349"/>
      <c r="CP16" s="349"/>
      <c r="CQ16" s="349"/>
      <c r="CR16" s="349"/>
      <c r="CS16" s="349"/>
      <c r="CT16" s="349"/>
      <c r="CU16" s="349"/>
      <c r="CV16" s="349"/>
      <c r="CW16" s="349"/>
      <c r="CX16" s="349"/>
      <c r="CY16" s="349"/>
      <c r="CZ16" s="349"/>
      <c r="DA16" s="349"/>
      <c r="DB16" s="349"/>
      <c r="DC16" s="349"/>
      <c r="DD16" s="349"/>
      <c r="DE16" s="349"/>
      <c r="DF16" s="349"/>
      <c r="DG16" s="349"/>
      <c r="DH16" s="349"/>
      <c r="DI16" s="349"/>
      <c r="DJ16" s="349"/>
      <c r="DK16" s="349"/>
      <c r="DL16" s="349"/>
      <c r="DM16" s="349"/>
      <c r="DN16" s="349"/>
      <c r="DO16" s="349"/>
      <c r="DP16" s="349"/>
      <c r="DQ16" s="349"/>
      <c r="DR16" s="349"/>
      <c r="DS16" s="349"/>
      <c r="DT16" s="349"/>
      <c r="DU16" s="349"/>
      <c r="DV16" s="349"/>
      <c r="DW16" s="349"/>
      <c r="DX16" s="349"/>
      <c r="DY16" s="349"/>
      <c r="DZ16" s="349"/>
      <c r="EA16" s="349"/>
      <c r="EB16" s="349"/>
      <c r="EC16" s="349"/>
      <c r="ED16" s="349"/>
      <c r="EE16" s="349"/>
      <c r="EF16" s="349"/>
      <c r="EG16" s="349"/>
      <c r="EH16" s="349"/>
      <c r="EI16" s="349"/>
      <c r="EJ16" s="349"/>
      <c r="EK16" s="349"/>
      <c r="EL16" s="349"/>
      <c r="EM16" s="349"/>
      <c r="EN16" s="349"/>
      <c r="EO16" s="349"/>
      <c r="EP16" s="349"/>
      <c r="EQ16" s="349"/>
      <c r="ER16" s="349"/>
      <c r="ES16" s="349"/>
      <c r="ET16" s="349"/>
      <c r="EU16" s="349"/>
      <c r="EV16" s="349"/>
      <c r="EW16" s="349"/>
      <c r="EX16" s="349"/>
      <c r="EY16" s="349"/>
      <c r="EZ16" s="349"/>
      <c r="FA16" s="349"/>
      <c r="FB16" s="349"/>
      <c r="FC16" s="349"/>
      <c r="FD16" s="349"/>
      <c r="FE16" s="349"/>
      <c r="FF16" s="349"/>
      <c r="FG16" s="349"/>
      <c r="FH16" s="349"/>
      <c r="FI16" s="349"/>
      <c r="FJ16" s="349"/>
      <c r="FK16" s="349"/>
      <c r="FL16" s="349"/>
      <c r="FM16" s="349"/>
      <c r="FN16" s="349"/>
      <c r="FO16" s="349"/>
      <c r="FP16" s="349"/>
      <c r="FQ16" s="349"/>
      <c r="FR16" s="349"/>
      <c r="FS16" s="349"/>
      <c r="FT16" s="349"/>
      <c r="FU16" s="349"/>
      <c r="FV16" s="349"/>
      <c r="FW16" s="349"/>
      <c r="FX16" s="349"/>
      <c r="FY16" s="349"/>
      <c r="FZ16" s="349"/>
      <c r="GA16" s="349"/>
      <c r="GB16" s="349"/>
      <c r="GC16" s="349"/>
      <c r="GD16" s="349"/>
      <c r="GE16" s="349"/>
      <c r="GF16" s="349"/>
      <c r="GG16" s="349"/>
      <c r="GH16" s="349"/>
      <c r="GI16" s="349"/>
      <c r="GJ16" s="349"/>
      <c r="GK16" s="349"/>
      <c r="GL16" s="349"/>
      <c r="GM16" s="349"/>
      <c r="GN16" s="349"/>
      <c r="GO16" s="349"/>
      <c r="GP16" s="349"/>
      <c r="GQ16" s="349"/>
      <c r="GR16" s="349"/>
      <c r="GS16" s="349"/>
      <c r="GT16" s="349"/>
      <c r="GU16" s="349"/>
      <c r="GV16" s="349"/>
      <c r="GW16" s="349"/>
      <c r="GX16" s="349"/>
      <c r="GY16" s="349"/>
      <c r="GZ16" s="349"/>
      <c r="HA16" s="349"/>
      <c r="HB16" s="349"/>
      <c r="HC16" s="349"/>
      <c r="HD16" s="349"/>
      <c r="HE16" s="349"/>
      <c r="HF16" s="349"/>
      <c r="HG16" s="349"/>
      <c r="HH16" s="349"/>
      <c r="HI16" s="349"/>
      <c r="HJ16" s="349"/>
      <c r="HK16" s="349"/>
      <c r="HL16" s="349"/>
      <c r="HM16" s="349"/>
      <c r="HN16" s="349"/>
      <c r="HO16" s="349"/>
      <c r="HP16" s="349"/>
      <c r="HQ16" s="349"/>
      <c r="HR16" s="349"/>
      <c r="HS16" s="349"/>
      <c r="HT16" s="349"/>
      <c r="HU16" s="349"/>
      <c r="HV16" s="349"/>
      <c r="HW16" s="349"/>
      <c r="HX16" s="349"/>
      <c r="HY16" s="349"/>
      <c r="HZ16" s="349"/>
      <c r="IA16" s="349"/>
      <c r="IB16" s="349"/>
      <c r="IC16" s="349"/>
      <c r="ID16" s="349"/>
      <c r="IE16" s="349"/>
      <c r="IF16" s="349"/>
      <c r="IG16" s="349"/>
      <c r="IH16" s="349"/>
      <c r="II16" s="349"/>
      <c r="IJ16" s="349"/>
      <c r="IK16" s="349"/>
      <c r="IL16" s="349"/>
      <c r="IM16" s="349"/>
      <c r="IN16" s="349"/>
      <c r="IO16" s="349"/>
      <c r="IP16" s="349"/>
      <c r="IQ16" s="349"/>
      <c r="IR16" s="349"/>
      <c r="IS16" s="349"/>
      <c r="IT16" s="349"/>
    </row>
    <row r="17" spans="1:254" s="312" customFormat="1" ht="18.75" customHeight="1">
      <c r="A17" s="351"/>
      <c r="B17" s="352" t="s">
        <v>0</v>
      </c>
      <c r="C17" s="357">
        <v>12499916</v>
      </c>
      <c r="D17" s="358"/>
      <c r="E17" s="359">
        <f>'E-OG'!O5</f>
        <v>13201462</v>
      </c>
      <c r="F17" s="398">
        <f t="shared" si="0"/>
        <v>5.6124057153664073E-2</v>
      </c>
      <c r="G17" s="351"/>
      <c r="H17" s="351"/>
      <c r="I17" s="351"/>
      <c r="J17" s="351"/>
      <c r="K17" s="351"/>
      <c r="L17" s="351"/>
      <c r="M17" s="351"/>
      <c r="N17" s="351"/>
      <c r="O17" s="351"/>
      <c r="P17" s="351"/>
      <c r="Q17" s="351"/>
      <c r="R17" s="351"/>
      <c r="S17" s="351"/>
      <c r="T17" s="351"/>
      <c r="U17" s="351"/>
      <c r="V17" s="351"/>
      <c r="W17" s="351"/>
      <c r="X17" s="351"/>
      <c r="Y17" s="351"/>
      <c r="Z17" s="351"/>
      <c r="AA17" s="351"/>
      <c r="AB17" s="351"/>
      <c r="AC17" s="351"/>
      <c r="AD17" s="351"/>
      <c r="AE17" s="351"/>
      <c r="AF17" s="351"/>
      <c r="AG17" s="351"/>
      <c r="AH17" s="351"/>
      <c r="AI17" s="351"/>
      <c r="AJ17" s="351"/>
      <c r="AK17" s="351"/>
      <c r="AL17" s="351"/>
      <c r="AM17" s="351"/>
      <c r="AN17" s="351"/>
      <c r="AO17" s="351"/>
      <c r="AP17" s="351"/>
      <c r="AQ17" s="351"/>
      <c r="AR17" s="351"/>
      <c r="AS17" s="351"/>
      <c r="AT17" s="351"/>
      <c r="AU17" s="351"/>
      <c r="AV17" s="351"/>
      <c r="AW17" s="351"/>
      <c r="AX17" s="351"/>
      <c r="AY17" s="351"/>
      <c r="AZ17" s="351"/>
      <c r="BA17" s="351"/>
      <c r="BB17" s="351"/>
      <c r="BC17" s="351"/>
      <c r="BD17" s="351"/>
      <c r="BE17" s="351"/>
      <c r="BF17" s="351"/>
      <c r="BG17" s="351"/>
      <c r="BH17" s="351"/>
      <c r="BI17" s="351"/>
      <c r="BJ17" s="351"/>
      <c r="BK17" s="351"/>
      <c r="BL17" s="351"/>
      <c r="BM17" s="351"/>
      <c r="BN17" s="351"/>
      <c r="BO17" s="351"/>
      <c r="BP17" s="351"/>
      <c r="BQ17" s="351"/>
      <c r="BR17" s="351"/>
      <c r="BS17" s="351"/>
      <c r="BT17" s="351"/>
      <c r="BU17" s="351"/>
      <c r="BV17" s="351"/>
      <c r="BW17" s="351"/>
      <c r="BX17" s="351"/>
      <c r="BY17" s="351"/>
      <c r="BZ17" s="351"/>
      <c r="CA17" s="351"/>
      <c r="CB17" s="351"/>
      <c r="CC17" s="351"/>
      <c r="CD17" s="351"/>
      <c r="CE17" s="351"/>
      <c r="CF17" s="351"/>
      <c r="CG17" s="351"/>
      <c r="CH17" s="351"/>
      <c r="CI17" s="351"/>
      <c r="CJ17" s="351"/>
      <c r="CK17" s="351"/>
      <c r="CL17" s="351"/>
      <c r="CM17" s="351"/>
      <c r="CN17" s="351"/>
      <c r="CO17" s="351"/>
      <c r="CP17" s="351"/>
      <c r="CQ17" s="351"/>
      <c r="CR17" s="351"/>
      <c r="CS17" s="351"/>
      <c r="CT17" s="351"/>
      <c r="CU17" s="351"/>
      <c r="CV17" s="351"/>
      <c r="CW17" s="351"/>
      <c r="CX17" s="351"/>
      <c r="CY17" s="351"/>
      <c r="CZ17" s="351"/>
      <c r="DA17" s="351"/>
      <c r="DB17" s="351"/>
      <c r="DC17" s="351"/>
      <c r="DD17" s="351"/>
      <c r="DE17" s="351"/>
      <c r="DF17" s="351"/>
      <c r="DG17" s="351"/>
      <c r="DH17" s="351"/>
      <c r="DI17" s="351"/>
      <c r="DJ17" s="351"/>
      <c r="DK17" s="351"/>
      <c r="DL17" s="351"/>
      <c r="DM17" s="351"/>
      <c r="DN17" s="351"/>
      <c r="DO17" s="351"/>
      <c r="DP17" s="351"/>
      <c r="DQ17" s="351"/>
      <c r="DR17" s="351"/>
      <c r="DS17" s="351"/>
      <c r="DT17" s="351"/>
      <c r="DU17" s="351"/>
      <c r="DV17" s="351"/>
      <c r="DW17" s="351"/>
      <c r="DX17" s="351"/>
      <c r="DY17" s="351"/>
      <c r="DZ17" s="351"/>
      <c r="EA17" s="351"/>
      <c r="EB17" s="351"/>
      <c r="EC17" s="351"/>
      <c r="ED17" s="351"/>
      <c r="EE17" s="351"/>
      <c r="EF17" s="351"/>
      <c r="EG17" s="351"/>
      <c r="EH17" s="351"/>
      <c r="EI17" s="351"/>
      <c r="EJ17" s="351"/>
      <c r="EK17" s="351"/>
      <c r="EL17" s="351"/>
      <c r="EM17" s="351"/>
      <c r="EN17" s="351"/>
      <c r="EO17" s="351"/>
      <c r="EP17" s="351"/>
      <c r="EQ17" s="351"/>
      <c r="ER17" s="351"/>
      <c r="ES17" s="351"/>
      <c r="ET17" s="351"/>
      <c r="EU17" s="351"/>
      <c r="EV17" s="351"/>
      <c r="EW17" s="351"/>
      <c r="EX17" s="351"/>
      <c r="EY17" s="351"/>
      <c r="EZ17" s="351"/>
      <c r="FA17" s="351"/>
      <c r="FB17" s="351"/>
      <c r="FC17" s="351"/>
      <c r="FD17" s="351"/>
      <c r="FE17" s="351"/>
      <c r="FF17" s="351"/>
      <c r="FG17" s="351"/>
      <c r="FH17" s="351"/>
      <c r="FI17" s="351"/>
      <c r="FJ17" s="351"/>
      <c r="FK17" s="351"/>
      <c r="FL17" s="351"/>
      <c r="FM17" s="351"/>
      <c r="FN17" s="351"/>
      <c r="FO17" s="351"/>
      <c r="FP17" s="351"/>
      <c r="FQ17" s="351"/>
      <c r="FR17" s="351"/>
      <c r="FS17" s="351"/>
      <c r="FT17" s="351"/>
      <c r="FU17" s="351"/>
      <c r="FV17" s="351"/>
      <c r="FW17" s="351"/>
      <c r="FX17" s="351"/>
      <c r="FY17" s="351"/>
      <c r="FZ17" s="351"/>
      <c r="GA17" s="351"/>
      <c r="GB17" s="351"/>
      <c r="GC17" s="351"/>
      <c r="GD17" s="351"/>
      <c r="GE17" s="351"/>
      <c r="GF17" s="351"/>
      <c r="GG17" s="351"/>
      <c r="GH17" s="351"/>
      <c r="GI17" s="351"/>
      <c r="GJ17" s="351"/>
      <c r="GK17" s="351"/>
      <c r="GL17" s="351"/>
      <c r="GM17" s="351"/>
      <c r="GN17" s="351"/>
      <c r="GO17" s="351"/>
      <c r="GP17" s="351"/>
      <c r="GQ17" s="351"/>
      <c r="GR17" s="351"/>
      <c r="GS17" s="351"/>
      <c r="GT17" s="351"/>
      <c r="GU17" s="351"/>
      <c r="GV17" s="351"/>
      <c r="GW17" s="351"/>
      <c r="GX17" s="351"/>
      <c r="GY17" s="351"/>
      <c r="GZ17" s="351"/>
      <c r="HA17" s="351"/>
      <c r="HB17" s="351"/>
      <c r="HC17" s="351"/>
      <c r="HD17" s="351"/>
      <c r="HE17" s="351"/>
      <c r="HF17" s="351"/>
      <c r="HG17" s="351"/>
      <c r="HH17" s="351"/>
      <c r="HI17" s="351"/>
      <c r="HJ17" s="351"/>
      <c r="HK17" s="351"/>
      <c r="HL17" s="351"/>
      <c r="HM17" s="351"/>
      <c r="HN17" s="351"/>
      <c r="HO17" s="351"/>
      <c r="HP17" s="351"/>
      <c r="HQ17" s="351"/>
      <c r="HR17" s="351"/>
      <c r="HS17" s="351"/>
      <c r="HT17" s="351"/>
      <c r="HU17" s="351"/>
      <c r="HV17" s="351"/>
      <c r="HW17" s="351"/>
      <c r="HX17" s="351"/>
      <c r="HY17" s="351"/>
      <c r="HZ17" s="351"/>
      <c r="IA17" s="351"/>
      <c r="IB17" s="351"/>
      <c r="IC17" s="351"/>
      <c r="ID17" s="351"/>
      <c r="IE17" s="351"/>
      <c r="IF17" s="351"/>
      <c r="IG17" s="351"/>
      <c r="IH17" s="351"/>
      <c r="II17" s="351"/>
      <c r="IJ17" s="351"/>
      <c r="IK17" s="351"/>
      <c r="IL17" s="351"/>
      <c r="IM17" s="351"/>
      <c r="IN17" s="351"/>
      <c r="IO17" s="351"/>
      <c r="IP17" s="351"/>
      <c r="IQ17" s="351"/>
      <c r="IR17" s="351"/>
      <c r="IS17" s="351"/>
      <c r="IT17" s="351"/>
    </row>
    <row r="18" spans="1:254" s="312" customFormat="1" ht="18.75" customHeight="1">
      <c r="A18" s="351"/>
      <c r="B18" s="352" t="s">
        <v>32</v>
      </c>
      <c r="C18" s="357">
        <v>2465116</v>
      </c>
      <c r="D18" s="358"/>
      <c r="E18" s="359">
        <f>'E-OG'!O42</f>
        <v>2686843</v>
      </c>
      <c r="F18" s="398">
        <f t="shared" si="0"/>
        <v>8.9945868673117213E-2</v>
      </c>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c r="AM18" s="351"/>
      <c r="AN18" s="351"/>
      <c r="AO18" s="351"/>
      <c r="AP18" s="351"/>
      <c r="AQ18" s="351"/>
      <c r="AR18" s="351"/>
      <c r="AS18" s="351"/>
      <c r="AT18" s="351"/>
      <c r="AU18" s="351"/>
      <c r="AV18" s="351"/>
      <c r="AW18" s="351"/>
      <c r="AX18" s="351"/>
      <c r="AY18" s="351"/>
      <c r="AZ18" s="351"/>
      <c r="BA18" s="351"/>
      <c r="BB18" s="351"/>
      <c r="BC18" s="351"/>
      <c r="BD18" s="351"/>
      <c r="BE18" s="351"/>
      <c r="BF18" s="351"/>
      <c r="BG18" s="351"/>
      <c r="BH18" s="351"/>
      <c r="BI18" s="351"/>
      <c r="BJ18" s="351"/>
      <c r="BK18" s="351"/>
      <c r="BL18" s="351"/>
      <c r="BM18" s="351"/>
      <c r="BN18" s="351"/>
      <c r="BO18" s="351"/>
      <c r="BP18" s="351"/>
      <c r="BQ18" s="351"/>
      <c r="BR18" s="351"/>
      <c r="BS18" s="351"/>
      <c r="BT18" s="351"/>
      <c r="BU18" s="351"/>
      <c r="BV18" s="351"/>
      <c r="BW18" s="351"/>
      <c r="BX18" s="351"/>
      <c r="BY18" s="351"/>
      <c r="BZ18" s="351"/>
      <c r="CA18" s="351"/>
      <c r="CB18" s="351"/>
      <c r="CC18" s="351"/>
      <c r="CD18" s="351"/>
      <c r="CE18" s="351"/>
      <c r="CF18" s="351"/>
      <c r="CG18" s="351"/>
      <c r="CH18" s="351"/>
      <c r="CI18" s="351"/>
      <c r="CJ18" s="351"/>
      <c r="CK18" s="351"/>
      <c r="CL18" s="351"/>
      <c r="CM18" s="351"/>
      <c r="CN18" s="351"/>
      <c r="CO18" s="351"/>
      <c r="CP18" s="351"/>
      <c r="CQ18" s="351"/>
      <c r="CR18" s="351"/>
      <c r="CS18" s="351"/>
      <c r="CT18" s="351"/>
      <c r="CU18" s="351"/>
      <c r="CV18" s="351"/>
      <c r="CW18" s="351"/>
      <c r="CX18" s="351"/>
      <c r="CY18" s="351"/>
      <c r="CZ18" s="351"/>
      <c r="DA18" s="351"/>
      <c r="DB18" s="351"/>
      <c r="DC18" s="351"/>
      <c r="DD18" s="351"/>
      <c r="DE18" s="351"/>
      <c r="DF18" s="351"/>
      <c r="DG18" s="351"/>
      <c r="DH18" s="351"/>
      <c r="DI18" s="351"/>
      <c r="DJ18" s="351"/>
      <c r="DK18" s="351"/>
      <c r="DL18" s="351"/>
      <c r="DM18" s="351"/>
      <c r="DN18" s="351"/>
      <c r="DO18" s="351"/>
      <c r="DP18" s="351"/>
      <c r="DQ18" s="351"/>
      <c r="DR18" s="351"/>
      <c r="DS18" s="351"/>
      <c r="DT18" s="351"/>
      <c r="DU18" s="351"/>
      <c r="DV18" s="351"/>
      <c r="DW18" s="351"/>
      <c r="DX18" s="351"/>
      <c r="DY18" s="351"/>
      <c r="DZ18" s="351"/>
      <c r="EA18" s="351"/>
      <c r="EB18" s="351"/>
      <c r="EC18" s="351"/>
      <c r="ED18" s="351"/>
      <c r="EE18" s="351"/>
      <c r="EF18" s="351"/>
      <c r="EG18" s="351"/>
      <c r="EH18" s="351"/>
      <c r="EI18" s="351"/>
      <c r="EJ18" s="351"/>
      <c r="EK18" s="351"/>
      <c r="EL18" s="351"/>
      <c r="EM18" s="351"/>
      <c r="EN18" s="351"/>
      <c r="EO18" s="351"/>
      <c r="EP18" s="351"/>
      <c r="EQ18" s="351"/>
      <c r="ER18" s="351"/>
      <c r="ES18" s="351"/>
      <c r="ET18" s="351"/>
      <c r="EU18" s="351"/>
      <c r="EV18" s="351"/>
      <c r="EW18" s="351"/>
      <c r="EX18" s="351"/>
      <c r="EY18" s="351"/>
      <c r="EZ18" s="351"/>
      <c r="FA18" s="351"/>
      <c r="FB18" s="351"/>
      <c r="FC18" s="351"/>
      <c r="FD18" s="351"/>
      <c r="FE18" s="351"/>
      <c r="FF18" s="351"/>
      <c r="FG18" s="351"/>
      <c r="FH18" s="351"/>
      <c r="FI18" s="351"/>
      <c r="FJ18" s="351"/>
      <c r="FK18" s="351"/>
      <c r="FL18" s="351"/>
      <c r="FM18" s="351"/>
      <c r="FN18" s="351"/>
      <c r="FO18" s="351"/>
      <c r="FP18" s="351"/>
      <c r="FQ18" s="351"/>
      <c r="FR18" s="351"/>
      <c r="FS18" s="351"/>
      <c r="FT18" s="351"/>
      <c r="FU18" s="351"/>
      <c r="FV18" s="351"/>
      <c r="FW18" s="351"/>
      <c r="FX18" s="351"/>
      <c r="FY18" s="351"/>
      <c r="FZ18" s="351"/>
      <c r="GA18" s="351"/>
      <c r="GB18" s="351"/>
      <c r="GC18" s="351"/>
      <c r="GD18" s="351"/>
      <c r="GE18" s="351"/>
      <c r="GF18" s="351"/>
      <c r="GG18" s="351"/>
      <c r="GH18" s="351"/>
      <c r="GI18" s="351"/>
      <c r="GJ18" s="351"/>
      <c r="GK18" s="351"/>
      <c r="GL18" s="351"/>
      <c r="GM18" s="351"/>
      <c r="GN18" s="351"/>
      <c r="GO18" s="351"/>
      <c r="GP18" s="351"/>
      <c r="GQ18" s="351"/>
      <c r="GR18" s="351"/>
      <c r="GS18" s="351"/>
      <c r="GT18" s="351"/>
      <c r="GU18" s="351"/>
      <c r="GV18" s="351"/>
      <c r="GW18" s="351"/>
      <c r="GX18" s="351"/>
      <c r="GY18" s="351"/>
      <c r="GZ18" s="351"/>
      <c r="HA18" s="351"/>
      <c r="HB18" s="351"/>
      <c r="HC18" s="351"/>
      <c r="HD18" s="351"/>
      <c r="HE18" s="351"/>
      <c r="HF18" s="351"/>
      <c r="HG18" s="351"/>
      <c r="HH18" s="351"/>
      <c r="HI18" s="351"/>
      <c r="HJ18" s="351"/>
      <c r="HK18" s="351"/>
      <c r="HL18" s="351"/>
      <c r="HM18" s="351"/>
      <c r="HN18" s="351"/>
      <c r="HO18" s="351"/>
      <c r="HP18" s="351"/>
      <c r="HQ18" s="351"/>
      <c r="HR18" s="351"/>
      <c r="HS18" s="351"/>
      <c r="HT18" s="351"/>
      <c r="HU18" s="351"/>
      <c r="HV18" s="351"/>
      <c r="HW18" s="351"/>
      <c r="HX18" s="351"/>
      <c r="HY18" s="351"/>
      <c r="HZ18" s="351"/>
      <c r="IA18" s="351"/>
      <c r="IB18" s="351"/>
      <c r="IC18" s="351"/>
      <c r="ID18" s="351"/>
      <c r="IE18" s="351"/>
      <c r="IF18" s="351"/>
      <c r="IG18" s="351"/>
      <c r="IH18" s="351"/>
      <c r="II18" s="351"/>
      <c r="IJ18" s="351"/>
      <c r="IK18" s="351"/>
      <c r="IL18" s="351"/>
      <c r="IM18" s="351"/>
      <c r="IN18" s="351"/>
      <c r="IO18" s="351"/>
      <c r="IP18" s="351"/>
      <c r="IQ18" s="351"/>
      <c r="IR18" s="351"/>
      <c r="IS18" s="351"/>
      <c r="IT18" s="351"/>
    </row>
    <row r="19" spans="1:254" s="312" customFormat="1" ht="18.75" customHeight="1">
      <c r="A19" s="351"/>
      <c r="B19" s="352" t="s">
        <v>89</v>
      </c>
      <c r="C19" s="357">
        <v>3886775</v>
      </c>
      <c r="D19" s="358"/>
      <c r="E19" s="359">
        <f>'E-OG'!O107</f>
        <v>4077769</v>
      </c>
      <c r="F19" s="398">
        <f t="shared" si="0"/>
        <v>4.9139453660168135E-2</v>
      </c>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c r="AJ19" s="351"/>
      <c r="AK19" s="351"/>
      <c r="AL19" s="351"/>
      <c r="AM19" s="351"/>
      <c r="AN19" s="351"/>
      <c r="AO19" s="351"/>
      <c r="AP19" s="351"/>
      <c r="AQ19" s="351"/>
      <c r="AR19" s="351"/>
      <c r="AS19" s="351"/>
      <c r="AT19" s="351"/>
      <c r="AU19" s="351"/>
      <c r="AV19" s="351"/>
      <c r="AW19" s="351"/>
      <c r="AX19" s="351"/>
      <c r="AY19" s="351"/>
      <c r="AZ19" s="351"/>
      <c r="BA19" s="351"/>
      <c r="BB19" s="351"/>
      <c r="BC19" s="351"/>
      <c r="BD19" s="351"/>
      <c r="BE19" s="351"/>
      <c r="BF19" s="351"/>
      <c r="BG19" s="351"/>
      <c r="BH19" s="351"/>
      <c r="BI19" s="351"/>
      <c r="BJ19" s="351"/>
      <c r="BK19" s="351"/>
      <c r="BL19" s="351"/>
      <c r="BM19" s="351"/>
      <c r="BN19" s="351"/>
      <c r="BO19" s="351"/>
      <c r="BP19" s="351"/>
      <c r="BQ19" s="351"/>
      <c r="BR19" s="351"/>
      <c r="BS19" s="351"/>
      <c r="BT19" s="351"/>
      <c r="BU19" s="351"/>
      <c r="BV19" s="351"/>
      <c r="BW19" s="351"/>
      <c r="BX19" s="351"/>
      <c r="BY19" s="351"/>
      <c r="BZ19" s="351"/>
      <c r="CA19" s="351"/>
      <c r="CB19" s="351"/>
      <c r="CC19" s="351"/>
      <c r="CD19" s="351"/>
      <c r="CE19" s="351"/>
      <c r="CF19" s="351"/>
      <c r="CG19" s="351"/>
      <c r="CH19" s="351"/>
      <c r="CI19" s="351"/>
      <c r="CJ19" s="351"/>
      <c r="CK19" s="351"/>
      <c r="CL19" s="351"/>
      <c r="CM19" s="351"/>
      <c r="CN19" s="351"/>
      <c r="CO19" s="351"/>
      <c r="CP19" s="351"/>
      <c r="CQ19" s="351"/>
      <c r="CR19" s="351"/>
      <c r="CS19" s="351"/>
      <c r="CT19" s="351"/>
      <c r="CU19" s="351"/>
      <c r="CV19" s="351"/>
      <c r="CW19" s="351"/>
      <c r="CX19" s="351"/>
      <c r="CY19" s="351"/>
      <c r="CZ19" s="351"/>
      <c r="DA19" s="351"/>
      <c r="DB19" s="351"/>
      <c r="DC19" s="351"/>
      <c r="DD19" s="351"/>
      <c r="DE19" s="351"/>
      <c r="DF19" s="351"/>
      <c r="DG19" s="351"/>
      <c r="DH19" s="351"/>
      <c r="DI19" s="351"/>
      <c r="DJ19" s="351"/>
      <c r="DK19" s="351"/>
      <c r="DL19" s="351"/>
      <c r="DM19" s="351"/>
      <c r="DN19" s="351"/>
      <c r="DO19" s="351"/>
      <c r="DP19" s="351"/>
      <c r="DQ19" s="351"/>
      <c r="DR19" s="351"/>
      <c r="DS19" s="351"/>
      <c r="DT19" s="351"/>
      <c r="DU19" s="351"/>
      <c r="DV19" s="351"/>
      <c r="DW19" s="351"/>
      <c r="DX19" s="351"/>
      <c r="DY19" s="351"/>
      <c r="DZ19" s="351"/>
      <c r="EA19" s="351"/>
      <c r="EB19" s="351"/>
      <c r="EC19" s="351"/>
      <c r="ED19" s="351"/>
      <c r="EE19" s="351"/>
      <c r="EF19" s="351"/>
      <c r="EG19" s="351"/>
      <c r="EH19" s="351"/>
      <c r="EI19" s="351"/>
      <c r="EJ19" s="351"/>
      <c r="EK19" s="351"/>
      <c r="EL19" s="351"/>
      <c r="EM19" s="351"/>
      <c r="EN19" s="351"/>
      <c r="EO19" s="351"/>
      <c r="EP19" s="351"/>
      <c r="EQ19" s="351"/>
      <c r="ER19" s="351"/>
      <c r="ES19" s="351"/>
      <c r="ET19" s="351"/>
      <c r="EU19" s="351"/>
      <c r="EV19" s="351"/>
      <c r="EW19" s="351"/>
      <c r="EX19" s="351"/>
      <c r="EY19" s="351"/>
      <c r="EZ19" s="351"/>
      <c r="FA19" s="351"/>
      <c r="FB19" s="351"/>
      <c r="FC19" s="351"/>
      <c r="FD19" s="351"/>
      <c r="FE19" s="351"/>
      <c r="FF19" s="351"/>
      <c r="FG19" s="351"/>
      <c r="FH19" s="351"/>
      <c r="FI19" s="351"/>
      <c r="FJ19" s="351"/>
      <c r="FK19" s="351"/>
      <c r="FL19" s="351"/>
      <c r="FM19" s="351"/>
      <c r="FN19" s="351"/>
      <c r="FO19" s="351"/>
      <c r="FP19" s="351"/>
      <c r="FQ19" s="351"/>
      <c r="FR19" s="351"/>
      <c r="FS19" s="351"/>
      <c r="FT19" s="351"/>
      <c r="FU19" s="351"/>
      <c r="FV19" s="351"/>
      <c r="FW19" s="351"/>
      <c r="FX19" s="351"/>
      <c r="FY19" s="351"/>
      <c r="FZ19" s="351"/>
      <c r="GA19" s="351"/>
      <c r="GB19" s="351"/>
      <c r="GC19" s="351"/>
      <c r="GD19" s="351"/>
      <c r="GE19" s="351"/>
      <c r="GF19" s="351"/>
      <c r="GG19" s="351"/>
      <c r="GH19" s="351"/>
      <c r="GI19" s="351"/>
      <c r="GJ19" s="351"/>
      <c r="GK19" s="351"/>
      <c r="GL19" s="351"/>
      <c r="GM19" s="351"/>
      <c r="GN19" s="351"/>
      <c r="GO19" s="351"/>
      <c r="GP19" s="351"/>
      <c r="GQ19" s="351"/>
      <c r="GR19" s="351"/>
      <c r="GS19" s="351"/>
      <c r="GT19" s="351"/>
      <c r="GU19" s="351"/>
      <c r="GV19" s="351"/>
      <c r="GW19" s="351"/>
      <c r="GX19" s="351"/>
      <c r="GY19" s="351"/>
      <c r="GZ19" s="351"/>
      <c r="HA19" s="351"/>
      <c r="HB19" s="351"/>
      <c r="HC19" s="351"/>
      <c r="HD19" s="351"/>
      <c r="HE19" s="351"/>
      <c r="HF19" s="351"/>
      <c r="HG19" s="351"/>
      <c r="HH19" s="351"/>
      <c r="HI19" s="351"/>
      <c r="HJ19" s="351"/>
      <c r="HK19" s="351"/>
      <c r="HL19" s="351"/>
      <c r="HM19" s="351"/>
      <c r="HN19" s="351"/>
      <c r="HO19" s="351"/>
      <c r="HP19" s="351"/>
      <c r="HQ19" s="351"/>
      <c r="HR19" s="351"/>
      <c r="HS19" s="351"/>
      <c r="HT19" s="351"/>
      <c r="HU19" s="351"/>
      <c r="HV19" s="351"/>
      <c r="HW19" s="351"/>
      <c r="HX19" s="351"/>
      <c r="HY19" s="351"/>
      <c r="HZ19" s="351"/>
      <c r="IA19" s="351"/>
      <c r="IB19" s="351"/>
      <c r="IC19" s="351"/>
      <c r="ID19" s="351"/>
      <c r="IE19" s="351"/>
      <c r="IF19" s="351"/>
      <c r="IG19" s="351"/>
      <c r="IH19" s="351"/>
      <c r="II19" s="351"/>
      <c r="IJ19" s="351"/>
      <c r="IK19" s="351"/>
      <c r="IL19" s="351"/>
      <c r="IM19" s="351"/>
      <c r="IN19" s="351"/>
      <c r="IO19" s="351"/>
      <c r="IP19" s="351"/>
      <c r="IQ19" s="351"/>
      <c r="IR19" s="351"/>
      <c r="IS19" s="351"/>
      <c r="IT19" s="351"/>
    </row>
    <row r="20" spans="1:254" s="312" customFormat="1" ht="18.75" customHeight="1">
      <c r="A20" s="351"/>
      <c r="B20" s="352" t="s">
        <v>150</v>
      </c>
      <c r="C20" s="357">
        <v>1640118</v>
      </c>
      <c r="D20" s="358"/>
      <c r="E20" s="359">
        <f>'E-OG'!O192</f>
        <v>1760263</v>
      </c>
      <c r="F20" s="398">
        <f t="shared" si="0"/>
        <v>7.3253875635777427E-2</v>
      </c>
      <c r="G20" s="351"/>
      <c r="H20" s="351"/>
      <c r="I20" s="351"/>
      <c r="J20" s="351"/>
      <c r="K20" s="351"/>
      <c r="L20" s="351"/>
      <c r="M20" s="351"/>
      <c r="N20" s="351"/>
      <c r="O20" s="351"/>
      <c r="P20" s="351"/>
      <c r="Q20" s="351"/>
      <c r="R20" s="351"/>
      <c r="S20" s="351"/>
      <c r="T20" s="351"/>
      <c r="U20" s="351"/>
      <c r="V20" s="351"/>
      <c r="W20" s="351"/>
      <c r="X20" s="351"/>
      <c r="Y20" s="351"/>
      <c r="Z20" s="351"/>
      <c r="AA20" s="351"/>
      <c r="AB20" s="351"/>
      <c r="AC20" s="351"/>
      <c r="AD20" s="351"/>
      <c r="AE20" s="351"/>
      <c r="AF20" s="351"/>
      <c r="AG20" s="351"/>
      <c r="AH20" s="351"/>
      <c r="AI20" s="351"/>
      <c r="AJ20" s="351"/>
      <c r="AK20" s="351"/>
      <c r="AL20" s="351"/>
      <c r="AM20" s="351"/>
      <c r="AN20" s="351"/>
      <c r="AO20" s="351"/>
      <c r="AP20" s="351"/>
      <c r="AQ20" s="351"/>
      <c r="AR20" s="351"/>
      <c r="AS20" s="351"/>
      <c r="AT20" s="351"/>
      <c r="AU20" s="351"/>
      <c r="AV20" s="351"/>
      <c r="AW20" s="351"/>
      <c r="AX20" s="351"/>
      <c r="AY20" s="351"/>
      <c r="AZ20" s="351"/>
      <c r="BA20" s="351"/>
      <c r="BB20" s="351"/>
      <c r="BC20" s="351"/>
      <c r="BD20" s="351"/>
      <c r="BE20" s="351"/>
      <c r="BF20" s="351"/>
      <c r="BG20" s="351"/>
      <c r="BH20" s="351"/>
      <c r="BI20" s="351"/>
      <c r="BJ20" s="351"/>
      <c r="BK20" s="351"/>
      <c r="BL20" s="351"/>
      <c r="BM20" s="351"/>
      <c r="BN20" s="351"/>
      <c r="BO20" s="351"/>
      <c r="BP20" s="351"/>
      <c r="BQ20" s="351"/>
      <c r="BR20" s="351"/>
      <c r="BS20" s="351"/>
      <c r="BT20" s="351"/>
      <c r="BU20" s="351"/>
      <c r="BV20" s="351"/>
      <c r="BW20" s="351"/>
      <c r="BX20" s="351"/>
      <c r="BY20" s="351"/>
      <c r="BZ20" s="351"/>
      <c r="CA20" s="351"/>
      <c r="CB20" s="351"/>
      <c r="CC20" s="351"/>
      <c r="CD20" s="351"/>
      <c r="CE20" s="351"/>
      <c r="CF20" s="351"/>
      <c r="CG20" s="351"/>
      <c r="CH20" s="351"/>
      <c r="CI20" s="351"/>
      <c r="CJ20" s="351"/>
      <c r="CK20" s="351"/>
      <c r="CL20" s="351"/>
      <c r="CM20" s="351"/>
      <c r="CN20" s="351"/>
      <c r="CO20" s="351"/>
      <c r="CP20" s="351"/>
      <c r="CQ20" s="351"/>
      <c r="CR20" s="351"/>
      <c r="CS20" s="351"/>
      <c r="CT20" s="351"/>
      <c r="CU20" s="351"/>
      <c r="CV20" s="351"/>
      <c r="CW20" s="351"/>
      <c r="CX20" s="351"/>
      <c r="CY20" s="351"/>
      <c r="CZ20" s="351"/>
      <c r="DA20" s="351"/>
      <c r="DB20" s="351"/>
      <c r="DC20" s="351"/>
      <c r="DD20" s="351"/>
      <c r="DE20" s="351"/>
      <c r="DF20" s="351"/>
      <c r="DG20" s="351"/>
      <c r="DH20" s="351"/>
      <c r="DI20" s="351"/>
      <c r="DJ20" s="351"/>
      <c r="DK20" s="351"/>
      <c r="DL20" s="351"/>
      <c r="DM20" s="351"/>
      <c r="DN20" s="351"/>
      <c r="DO20" s="351"/>
      <c r="DP20" s="351"/>
      <c r="DQ20" s="351"/>
      <c r="DR20" s="351"/>
      <c r="DS20" s="351"/>
      <c r="DT20" s="351"/>
      <c r="DU20" s="351"/>
      <c r="DV20" s="351"/>
      <c r="DW20" s="351"/>
      <c r="DX20" s="351"/>
      <c r="DY20" s="351"/>
      <c r="DZ20" s="351"/>
      <c r="EA20" s="351"/>
      <c r="EB20" s="351"/>
      <c r="EC20" s="351"/>
      <c r="ED20" s="351"/>
      <c r="EE20" s="351"/>
      <c r="EF20" s="351"/>
      <c r="EG20" s="351"/>
      <c r="EH20" s="351"/>
      <c r="EI20" s="351"/>
      <c r="EJ20" s="351"/>
      <c r="EK20" s="351"/>
      <c r="EL20" s="351"/>
      <c r="EM20" s="351"/>
      <c r="EN20" s="351"/>
      <c r="EO20" s="351"/>
      <c r="EP20" s="351"/>
      <c r="EQ20" s="351"/>
      <c r="ER20" s="351"/>
      <c r="ES20" s="351"/>
      <c r="ET20" s="351"/>
      <c r="EU20" s="351"/>
      <c r="EV20" s="351"/>
      <c r="EW20" s="351"/>
      <c r="EX20" s="351"/>
      <c r="EY20" s="351"/>
      <c r="EZ20" s="351"/>
      <c r="FA20" s="351"/>
      <c r="FB20" s="351"/>
      <c r="FC20" s="351"/>
      <c r="FD20" s="351"/>
      <c r="FE20" s="351"/>
      <c r="FF20" s="351"/>
      <c r="FG20" s="351"/>
      <c r="FH20" s="351"/>
      <c r="FI20" s="351"/>
      <c r="FJ20" s="351"/>
      <c r="FK20" s="351"/>
      <c r="FL20" s="351"/>
      <c r="FM20" s="351"/>
      <c r="FN20" s="351"/>
      <c r="FO20" s="351"/>
      <c r="FP20" s="351"/>
      <c r="FQ20" s="351"/>
      <c r="FR20" s="351"/>
      <c r="FS20" s="351"/>
      <c r="FT20" s="351"/>
      <c r="FU20" s="351"/>
      <c r="FV20" s="351"/>
      <c r="FW20" s="351"/>
      <c r="FX20" s="351"/>
      <c r="FY20" s="351"/>
      <c r="FZ20" s="351"/>
      <c r="GA20" s="351"/>
      <c r="GB20" s="351"/>
      <c r="GC20" s="351"/>
      <c r="GD20" s="351"/>
      <c r="GE20" s="351"/>
      <c r="GF20" s="351"/>
      <c r="GG20" s="351"/>
      <c r="GH20" s="351"/>
      <c r="GI20" s="351"/>
      <c r="GJ20" s="351"/>
      <c r="GK20" s="351"/>
      <c r="GL20" s="351"/>
      <c r="GM20" s="351"/>
      <c r="GN20" s="351"/>
      <c r="GO20" s="351"/>
      <c r="GP20" s="351"/>
      <c r="GQ20" s="351"/>
      <c r="GR20" s="351"/>
      <c r="GS20" s="351"/>
      <c r="GT20" s="351"/>
      <c r="GU20" s="351"/>
      <c r="GV20" s="351"/>
      <c r="GW20" s="351"/>
      <c r="GX20" s="351"/>
      <c r="GY20" s="351"/>
      <c r="GZ20" s="351"/>
      <c r="HA20" s="351"/>
      <c r="HB20" s="351"/>
      <c r="HC20" s="351"/>
      <c r="HD20" s="351"/>
      <c r="HE20" s="351"/>
      <c r="HF20" s="351"/>
      <c r="HG20" s="351"/>
      <c r="HH20" s="351"/>
      <c r="HI20" s="351"/>
      <c r="HJ20" s="351"/>
      <c r="HK20" s="351"/>
      <c r="HL20" s="351"/>
      <c r="HM20" s="351"/>
      <c r="HN20" s="351"/>
      <c r="HO20" s="351"/>
      <c r="HP20" s="351"/>
      <c r="HQ20" s="351"/>
      <c r="HR20" s="351"/>
      <c r="HS20" s="351"/>
      <c r="HT20" s="351"/>
      <c r="HU20" s="351"/>
      <c r="HV20" s="351"/>
      <c r="HW20" s="351"/>
      <c r="HX20" s="351"/>
      <c r="HY20" s="351"/>
      <c r="HZ20" s="351"/>
      <c r="IA20" s="351"/>
      <c r="IB20" s="351"/>
      <c r="IC20" s="351"/>
      <c r="ID20" s="351"/>
      <c r="IE20" s="351"/>
      <c r="IF20" s="351"/>
      <c r="IG20" s="351"/>
      <c r="IH20" s="351"/>
      <c r="II20" s="351"/>
      <c r="IJ20" s="351"/>
      <c r="IK20" s="351"/>
      <c r="IL20" s="351"/>
      <c r="IM20" s="351"/>
      <c r="IN20" s="351"/>
      <c r="IO20" s="351"/>
      <c r="IP20" s="351"/>
      <c r="IQ20" s="351"/>
      <c r="IR20" s="351"/>
      <c r="IS20" s="351"/>
      <c r="IT20" s="351"/>
    </row>
    <row r="21" spans="1:254" s="312" customFormat="1" ht="18.75" customHeight="1">
      <c r="A21" s="351"/>
      <c r="B21" s="352" t="s">
        <v>186</v>
      </c>
      <c r="C21" s="357">
        <v>351331</v>
      </c>
      <c r="D21" s="358"/>
      <c r="E21" s="359">
        <f>'E-OG'!O251</f>
        <v>371297</v>
      </c>
      <c r="F21" s="398">
        <f t="shared" si="0"/>
        <v>5.6829599437567421E-2</v>
      </c>
      <c r="G21" s="351"/>
      <c r="H21" s="351"/>
      <c r="I21" s="351"/>
      <c r="J21" s="351"/>
      <c r="K21" s="351"/>
      <c r="L21" s="351"/>
      <c r="M21" s="351"/>
      <c r="N21" s="351"/>
      <c r="O21" s="351"/>
      <c r="P21" s="351"/>
      <c r="Q21" s="351"/>
      <c r="R21" s="351"/>
      <c r="S21" s="351"/>
      <c r="T21" s="351"/>
      <c r="U21" s="351"/>
      <c r="V21" s="351"/>
      <c r="W21" s="351"/>
      <c r="X21" s="351"/>
      <c r="Y21" s="351"/>
      <c r="Z21" s="351"/>
      <c r="AA21" s="351"/>
      <c r="AB21" s="351"/>
      <c r="AC21" s="351"/>
      <c r="AD21" s="351"/>
      <c r="AE21" s="351"/>
      <c r="AF21" s="351"/>
      <c r="AG21" s="351"/>
      <c r="AH21" s="351"/>
      <c r="AI21" s="351"/>
      <c r="AJ21" s="351"/>
      <c r="AK21" s="351"/>
      <c r="AL21" s="351"/>
      <c r="AM21" s="351"/>
      <c r="AN21" s="351"/>
      <c r="AO21" s="351"/>
      <c r="AP21" s="351"/>
      <c r="AQ21" s="351"/>
      <c r="AR21" s="351"/>
      <c r="AS21" s="351"/>
      <c r="AT21" s="351"/>
      <c r="AU21" s="351"/>
      <c r="AV21" s="351"/>
      <c r="AW21" s="351"/>
      <c r="AX21" s="351"/>
      <c r="AY21" s="351"/>
      <c r="AZ21" s="351"/>
      <c r="BA21" s="351"/>
      <c r="BB21" s="351"/>
      <c r="BC21" s="351"/>
      <c r="BD21" s="351"/>
      <c r="BE21" s="351"/>
      <c r="BF21" s="351"/>
      <c r="BG21" s="351"/>
      <c r="BH21" s="351"/>
      <c r="BI21" s="351"/>
      <c r="BJ21" s="351"/>
      <c r="BK21" s="351"/>
      <c r="BL21" s="351"/>
      <c r="BM21" s="351"/>
      <c r="BN21" s="351"/>
      <c r="BO21" s="351"/>
      <c r="BP21" s="351"/>
      <c r="BQ21" s="351"/>
      <c r="BR21" s="351"/>
      <c r="BS21" s="351"/>
      <c r="BT21" s="351"/>
      <c r="BU21" s="351"/>
      <c r="BV21" s="351"/>
      <c r="BW21" s="351"/>
      <c r="BX21" s="351"/>
      <c r="BY21" s="351"/>
      <c r="BZ21" s="351"/>
      <c r="CA21" s="351"/>
      <c r="CB21" s="351"/>
      <c r="CC21" s="351"/>
      <c r="CD21" s="351"/>
      <c r="CE21" s="351"/>
      <c r="CF21" s="351"/>
      <c r="CG21" s="351"/>
      <c r="CH21" s="351"/>
      <c r="CI21" s="351"/>
      <c r="CJ21" s="351"/>
      <c r="CK21" s="351"/>
      <c r="CL21" s="351"/>
      <c r="CM21" s="351"/>
      <c r="CN21" s="351"/>
      <c r="CO21" s="351"/>
      <c r="CP21" s="351"/>
      <c r="CQ21" s="351"/>
      <c r="CR21" s="351"/>
      <c r="CS21" s="351"/>
      <c r="CT21" s="351"/>
      <c r="CU21" s="351"/>
      <c r="CV21" s="351"/>
      <c r="CW21" s="351"/>
      <c r="CX21" s="351"/>
      <c r="CY21" s="351"/>
      <c r="CZ21" s="351"/>
      <c r="DA21" s="351"/>
      <c r="DB21" s="351"/>
      <c r="DC21" s="351"/>
      <c r="DD21" s="351"/>
      <c r="DE21" s="351"/>
      <c r="DF21" s="351"/>
      <c r="DG21" s="351"/>
      <c r="DH21" s="351"/>
      <c r="DI21" s="351"/>
      <c r="DJ21" s="351"/>
      <c r="DK21" s="351"/>
      <c r="DL21" s="351"/>
      <c r="DM21" s="351"/>
      <c r="DN21" s="351"/>
      <c r="DO21" s="351"/>
      <c r="DP21" s="351"/>
      <c r="DQ21" s="351"/>
      <c r="DR21" s="351"/>
      <c r="DS21" s="351"/>
      <c r="DT21" s="351"/>
      <c r="DU21" s="351"/>
      <c r="DV21" s="351"/>
      <c r="DW21" s="351"/>
      <c r="DX21" s="351"/>
      <c r="DY21" s="351"/>
      <c r="DZ21" s="351"/>
      <c r="EA21" s="351"/>
      <c r="EB21" s="351"/>
      <c r="EC21" s="351"/>
      <c r="ED21" s="351"/>
      <c r="EE21" s="351"/>
      <c r="EF21" s="351"/>
      <c r="EG21" s="351"/>
      <c r="EH21" s="351"/>
      <c r="EI21" s="351"/>
      <c r="EJ21" s="351"/>
      <c r="EK21" s="351"/>
      <c r="EL21" s="351"/>
      <c r="EM21" s="351"/>
      <c r="EN21" s="351"/>
      <c r="EO21" s="351"/>
      <c r="EP21" s="351"/>
      <c r="EQ21" s="351"/>
      <c r="ER21" s="351"/>
      <c r="ES21" s="351"/>
      <c r="ET21" s="351"/>
      <c r="EU21" s="351"/>
      <c r="EV21" s="351"/>
      <c r="EW21" s="351"/>
      <c r="EX21" s="351"/>
      <c r="EY21" s="351"/>
      <c r="EZ21" s="351"/>
      <c r="FA21" s="351"/>
      <c r="FB21" s="351"/>
      <c r="FC21" s="351"/>
      <c r="FD21" s="351"/>
      <c r="FE21" s="351"/>
      <c r="FF21" s="351"/>
      <c r="FG21" s="351"/>
      <c r="FH21" s="351"/>
      <c r="FI21" s="351"/>
      <c r="FJ21" s="351"/>
      <c r="FK21" s="351"/>
      <c r="FL21" s="351"/>
      <c r="FM21" s="351"/>
      <c r="FN21" s="351"/>
      <c r="FO21" s="351"/>
      <c r="FP21" s="351"/>
      <c r="FQ21" s="351"/>
      <c r="FR21" s="351"/>
      <c r="FS21" s="351"/>
      <c r="FT21" s="351"/>
      <c r="FU21" s="351"/>
      <c r="FV21" s="351"/>
      <c r="FW21" s="351"/>
      <c r="FX21" s="351"/>
      <c r="FY21" s="351"/>
      <c r="FZ21" s="351"/>
      <c r="GA21" s="351"/>
      <c r="GB21" s="351"/>
      <c r="GC21" s="351"/>
      <c r="GD21" s="351"/>
      <c r="GE21" s="351"/>
      <c r="GF21" s="351"/>
      <c r="GG21" s="351"/>
      <c r="GH21" s="351"/>
      <c r="GI21" s="351"/>
      <c r="GJ21" s="351"/>
      <c r="GK21" s="351"/>
      <c r="GL21" s="351"/>
      <c r="GM21" s="351"/>
      <c r="GN21" s="351"/>
      <c r="GO21" s="351"/>
      <c r="GP21" s="351"/>
      <c r="GQ21" s="351"/>
      <c r="GR21" s="351"/>
      <c r="GS21" s="351"/>
      <c r="GT21" s="351"/>
      <c r="GU21" s="351"/>
      <c r="GV21" s="351"/>
      <c r="GW21" s="351"/>
      <c r="GX21" s="351"/>
      <c r="GY21" s="351"/>
      <c r="GZ21" s="351"/>
      <c r="HA21" s="351"/>
      <c r="HB21" s="351"/>
      <c r="HC21" s="351"/>
      <c r="HD21" s="351"/>
      <c r="HE21" s="351"/>
      <c r="HF21" s="351"/>
      <c r="HG21" s="351"/>
      <c r="HH21" s="351"/>
      <c r="HI21" s="351"/>
      <c r="HJ21" s="351"/>
      <c r="HK21" s="351"/>
      <c r="HL21" s="351"/>
      <c r="HM21" s="351"/>
      <c r="HN21" s="351"/>
      <c r="HO21" s="351"/>
      <c r="HP21" s="351"/>
      <c r="HQ21" s="351"/>
      <c r="HR21" s="351"/>
      <c r="HS21" s="351"/>
      <c r="HT21" s="351"/>
      <c r="HU21" s="351"/>
      <c r="HV21" s="351"/>
      <c r="HW21" s="351"/>
      <c r="HX21" s="351"/>
      <c r="HY21" s="351"/>
      <c r="HZ21" s="351"/>
      <c r="IA21" s="351"/>
      <c r="IB21" s="351"/>
      <c r="IC21" s="351"/>
      <c r="ID21" s="351"/>
      <c r="IE21" s="351"/>
      <c r="IF21" s="351"/>
      <c r="IG21" s="351"/>
      <c r="IH21" s="351"/>
      <c r="II21" s="351"/>
      <c r="IJ21" s="351"/>
      <c r="IK21" s="351"/>
      <c r="IL21" s="351"/>
      <c r="IM21" s="351"/>
      <c r="IN21" s="351"/>
      <c r="IO21" s="351"/>
      <c r="IP21" s="351"/>
      <c r="IQ21" s="351"/>
      <c r="IR21" s="351"/>
      <c r="IS21" s="351"/>
      <c r="IT21" s="351"/>
    </row>
    <row r="22" spans="1:254" s="312" customFormat="1" ht="18.75" customHeight="1">
      <c r="A22" s="351"/>
      <c r="B22" s="352" t="s">
        <v>1286</v>
      </c>
      <c r="C22" s="357">
        <v>6856500</v>
      </c>
      <c r="D22" s="358"/>
      <c r="E22" s="359">
        <f>'E-OG'!O310</f>
        <v>7199325</v>
      </c>
      <c r="F22" s="398">
        <f t="shared" si="0"/>
        <v>0.05</v>
      </c>
      <c r="G22" s="351"/>
      <c r="H22" s="351"/>
      <c r="I22" s="351"/>
      <c r="J22" s="351"/>
      <c r="K22" s="351"/>
      <c r="L22" s="351"/>
      <c r="M22" s="351"/>
      <c r="N22" s="351"/>
      <c r="O22" s="351"/>
      <c r="P22" s="351"/>
      <c r="Q22" s="351"/>
      <c r="R22" s="351"/>
      <c r="S22" s="351"/>
      <c r="T22" s="351"/>
      <c r="U22" s="351"/>
      <c r="V22" s="351"/>
      <c r="W22" s="351"/>
      <c r="X22" s="351"/>
      <c r="Y22" s="351"/>
      <c r="Z22" s="351"/>
      <c r="AA22" s="351"/>
      <c r="AB22" s="351"/>
      <c r="AC22" s="351"/>
      <c r="AD22" s="351"/>
      <c r="AE22" s="351"/>
      <c r="AF22" s="351"/>
      <c r="AG22" s="351"/>
      <c r="AH22" s="351"/>
      <c r="AI22" s="351"/>
      <c r="AJ22" s="351"/>
      <c r="AK22" s="351"/>
      <c r="AL22" s="351"/>
      <c r="AM22" s="351"/>
      <c r="AN22" s="351"/>
      <c r="AO22" s="351"/>
      <c r="AP22" s="351"/>
      <c r="AQ22" s="351"/>
      <c r="AR22" s="351"/>
      <c r="AS22" s="351"/>
      <c r="AT22" s="351"/>
      <c r="AU22" s="351"/>
      <c r="AV22" s="351"/>
      <c r="AW22" s="351"/>
      <c r="AX22" s="351"/>
      <c r="AY22" s="351"/>
      <c r="AZ22" s="351"/>
      <c r="BA22" s="351"/>
      <c r="BB22" s="351"/>
      <c r="BC22" s="351"/>
      <c r="BD22" s="351"/>
      <c r="BE22" s="351"/>
      <c r="BF22" s="351"/>
      <c r="BG22" s="351"/>
      <c r="BH22" s="351"/>
      <c r="BI22" s="351"/>
      <c r="BJ22" s="351"/>
      <c r="BK22" s="351"/>
      <c r="BL22" s="351"/>
      <c r="BM22" s="351"/>
      <c r="BN22" s="351"/>
      <c r="BO22" s="351"/>
      <c r="BP22" s="351"/>
      <c r="BQ22" s="351"/>
      <c r="BR22" s="351"/>
      <c r="BS22" s="351"/>
      <c r="BT22" s="351"/>
      <c r="BU22" s="351"/>
      <c r="BV22" s="351"/>
      <c r="BW22" s="351"/>
      <c r="BX22" s="351"/>
      <c r="BY22" s="351"/>
      <c r="BZ22" s="351"/>
      <c r="CA22" s="351"/>
      <c r="CB22" s="351"/>
      <c r="CC22" s="351"/>
      <c r="CD22" s="351"/>
      <c r="CE22" s="351"/>
      <c r="CF22" s="351"/>
      <c r="CG22" s="351"/>
      <c r="CH22" s="351"/>
      <c r="CI22" s="351"/>
      <c r="CJ22" s="351"/>
      <c r="CK22" s="351"/>
      <c r="CL22" s="351"/>
      <c r="CM22" s="351"/>
      <c r="CN22" s="351"/>
      <c r="CO22" s="351"/>
      <c r="CP22" s="351"/>
      <c r="CQ22" s="351"/>
      <c r="CR22" s="351"/>
      <c r="CS22" s="351"/>
      <c r="CT22" s="351"/>
      <c r="CU22" s="351"/>
      <c r="CV22" s="351"/>
      <c r="CW22" s="351"/>
      <c r="CX22" s="351"/>
      <c r="CY22" s="351"/>
      <c r="CZ22" s="351"/>
      <c r="DA22" s="351"/>
      <c r="DB22" s="351"/>
      <c r="DC22" s="351"/>
      <c r="DD22" s="351"/>
      <c r="DE22" s="351"/>
      <c r="DF22" s="351"/>
      <c r="DG22" s="351"/>
      <c r="DH22" s="351"/>
      <c r="DI22" s="351"/>
      <c r="DJ22" s="351"/>
      <c r="DK22" s="351"/>
      <c r="DL22" s="351"/>
      <c r="DM22" s="351"/>
      <c r="DN22" s="351"/>
      <c r="DO22" s="351"/>
      <c r="DP22" s="351"/>
      <c r="DQ22" s="351"/>
      <c r="DR22" s="351"/>
      <c r="DS22" s="351"/>
      <c r="DT22" s="351"/>
      <c r="DU22" s="351"/>
      <c r="DV22" s="351"/>
      <c r="DW22" s="351"/>
      <c r="DX22" s="351"/>
      <c r="DY22" s="351"/>
      <c r="DZ22" s="351"/>
      <c r="EA22" s="351"/>
      <c r="EB22" s="351"/>
      <c r="EC22" s="351"/>
      <c r="ED22" s="351"/>
      <c r="EE22" s="351"/>
      <c r="EF22" s="351"/>
      <c r="EG22" s="351"/>
      <c r="EH22" s="351"/>
      <c r="EI22" s="351"/>
      <c r="EJ22" s="351"/>
      <c r="EK22" s="351"/>
      <c r="EL22" s="351"/>
      <c r="EM22" s="351"/>
      <c r="EN22" s="351"/>
      <c r="EO22" s="351"/>
      <c r="EP22" s="351"/>
      <c r="EQ22" s="351"/>
      <c r="ER22" s="351"/>
      <c r="ES22" s="351"/>
      <c r="ET22" s="351"/>
      <c r="EU22" s="351"/>
      <c r="EV22" s="351"/>
      <c r="EW22" s="351"/>
      <c r="EX22" s="351"/>
      <c r="EY22" s="351"/>
      <c r="EZ22" s="351"/>
      <c r="FA22" s="351"/>
      <c r="FB22" s="351"/>
      <c r="FC22" s="351"/>
      <c r="FD22" s="351"/>
      <c r="FE22" s="351"/>
      <c r="FF22" s="351"/>
      <c r="FG22" s="351"/>
      <c r="FH22" s="351"/>
      <c r="FI22" s="351"/>
      <c r="FJ22" s="351"/>
      <c r="FK22" s="351"/>
      <c r="FL22" s="351"/>
      <c r="FM22" s="351"/>
      <c r="FN22" s="351"/>
      <c r="FO22" s="351"/>
      <c r="FP22" s="351"/>
      <c r="FQ22" s="351"/>
      <c r="FR22" s="351"/>
      <c r="FS22" s="351"/>
      <c r="FT22" s="351"/>
      <c r="FU22" s="351"/>
      <c r="FV22" s="351"/>
      <c r="FW22" s="351"/>
      <c r="FX22" s="351"/>
      <c r="FY22" s="351"/>
      <c r="FZ22" s="351"/>
      <c r="GA22" s="351"/>
      <c r="GB22" s="351"/>
      <c r="GC22" s="351"/>
      <c r="GD22" s="351"/>
      <c r="GE22" s="351"/>
      <c r="GF22" s="351"/>
      <c r="GG22" s="351"/>
      <c r="GH22" s="351"/>
      <c r="GI22" s="351"/>
      <c r="GJ22" s="351"/>
      <c r="GK22" s="351"/>
      <c r="GL22" s="351"/>
      <c r="GM22" s="351"/>
      <c r="GN22" s="351"/>
      <c r="GO22" s="351"/>
      <c r="GP22" s="351"/>
      <c r="GQ22" s="351"/>
      <c r="GR22" s="351"/>
      <c r="GS22" s="351"/>
      <c r="GT22" s="351"/>
      <c r="GU22" s="351"/>
      <c r="GV22" s="351"/>
      <c r="GW22" s="351"/>
      <c r="GX22" s="351"/>
      <c r="GY22" s="351"/>
      <c r="GZ22" s="351"/>
      <c r="HA22" s="351"/>
      <c r="HB22" s="351"/>
      <c r="HC22" s="351"/>
      <c r="HD22" s="351"/>
      <c r="HE22" s="351"/>
      <c r="HF22" s="351"/>
      <c r="HG22" s="351"/>
      <c r="HH22" s="351"/>
      <c r="HI22" s="351"/>
      <c r="HJ22" s="351"/>
      <c r="HK22" s="351"/>
      <c r="HL22" s="351"/>
      <c r="HM22" s="351"/>
      <c r="HN22" s="351"/>
      <c r="HO22" s="351"/>
      <c r="HP22" s="351"/>
      <c r="HQ22" s="351"/>
      <c r="HR22" s="351"/>
      <c r="HS22" s="351"/>
      <c r="HT22" s="351"/>
      <c r="HU22" s="351"/>
      <c r="HV22" s="351"/>
      <c r="HW22" s="351"/>
      <c r="HX22" s="351"/>
      <c r="HY22" s="351"/>
      <c r="HZ22" s="351"/>
      <c r="IA22" s="351"/>
      <c r="IB22" s="351"/>
      <c r="IC22" s="351"/>
      <c r="ID22" s="351"/>
      <c r="IE22" s="351"/>
      <c r="IF22" s="351"/>
      <c r="IG22" s="351"/>
      <c r="IH22" s="351"/>
      <c r="II22" s="351"/>
      <c r="IJ22" s="351"/>
      <c r="IK22" s="351"/>
      <c r="IL22" s="351"/>
      <c r="IM22" s="351"/>
      <c r="IN22" s="351"/>
      <c r="IO22" s="351"/>
      <c r="IP22" s="351"/>
      <c r="IQ22" s="351"/>
      <c r="IR22" s="351"/>
      <c r="IS22" s="351"/>
      <c r="IT22" s="351"/>
    </row>
    <row r="23" spans="1:254" s="312" customFormat="1" ht="18.75" customHeight="1">
      <c r="A23" s="351"/>
      <c r="B23" s="352" t="s">
        <v>230</v>
      </c>
      <c r="C23" s="357">
        <v>0</v>
      </c>
      <c r="D23" s="358"/>
      <c r="E23" s="359">
        <f>'E-OG'!O332</f>
        <v>0</v>
      </c>
      <c r="F23" s="398" t="e">
        <f t="shared" si="0"/>
        <v>#DIV/0!</v>
      </c>
      <c r="G23" s="351"/>
      <c r="H23" s="351"/>
      <c r="I23" s="351"/>
      <c r="J23" s="351"/>
      <c r="K23" s="351"/>
      <c r="L23" s="351"/>
      <c r="M23" s="351"/>
      <c r="N23" s="351"/>
      <c r="O23" s="351"/>
      <c r="P23" s="351"/>
      <c r="Q23" s="351"/>
      <c r="R23" s="351"/>
      <c r="S23" s="351"/>
      <c r="T23" s="351"/>
      <c r="U23" s="351"/>
      <c r="V23" s="351"/>
      <c r="W23" s="351"/>
      <c r="X23" s="351"/>
      <c r="Y23" s="351"/>
      <c r="Z23" s="351"/>
      <c r="AA23" s="351"/>
      <c r="AB23" s="351"/>
      <c r="AC23" s="351"/>
      <c r="AD23" s="351"/>
      <c r="AE23" s="351"/>
      <c r="AF23" s="351"/>
      <c r="AG23" s="351"/>
      <c r="AH23" s="351"/>
      <c r="AI23" s="351"/>
      <c r="AJ23" s="351"/>
      <c r="AK23" s="351"/>
      <c r="AL23" s="351"/>
      <c r="AM23" s="351"/>
      <c r="AN23" s="351"/>
      <c r="AO23" s="351"/>
      <c r="AP23" s="351"/>
      <c r="AQ23" s="351"/>
      <c r="AR23" s="351"/>
      <c r="AS23" s="351"/>
      <c r="AT23" s="351"/>
      <c r="AU23" s="351"/>
      <c r="AV23" s="351"/>
      <c r="AW23" s="351"/>
      <c r="AX23" s="351"/>
      <c r="AY23" s="351"/>
      <c r="AZ23" s="351"/>
      <c r="BA23" s="351"/>
      <c r="BB23" s="351"/>
      <c r="BC23" s="351"/>
      <c r="BD23" s="351"/>
      <c r="BE23" s="351"/>
      <c r="BF23" s="351"/>
      <c r="BG23" s="351"/>
      <c r="BH23" s="351"/>
      <c r="BI23" s="351"/>
      <c r="BJ23" s="351"/>
      <c r="BK23" s="351"/>
      <c r="BL23" s="351"/>
      <c r="BM23" s="351"/>
      <c r="BN23" s="351"/>
      <c r="BO23" s="351"/>
      <c r="BP23" s="351"/>
      <c r="BQ23" s="351"/>
      <c r="BR23" s="351"/>
      <c r="BS23" s="351"/>
      <c r="BT23" s="351"/>
      <c r="BU23" s="351"/>
      <c r="BV23" s="351"/>
      <c r="BW23" s="351"/>
      <c r="BX23" s="351"/>
      <c r="BY23" s="351"/>
      <c r="BZ23" s="351"/>
      <c r="CA23" s="351"/>
      <c r="CB23" s="351"/>
      <c r="CC23" s="351"/>
      <c r="CD23" s="351"/>
      <c r="CE23" s="351"/>
      <c r="CF23" s="351"/>
      <c r="CG23" s="351"/>
      <c r="CH23" s="351"/>
      <c r="CI23" s="351"/>
      <c r="CJ23" s="351"/>
      <c r="CK23" s="351"/>
      <c r="CL23" s="351"/>
      <c r="CM23" s="351"/>
      <c r="CN23" s="351"/>
      <c r="CO23" s="351"/>
      <c r="CP23" s="351"/>
      <c r="CQ23" s="351"/>
      <c r="CR23" s="351"/>
      <c r="CS23" s="351"/>
      <c r="CT23" s="351"/>
      <c r="CU23" s="351"/>
      <c r="CV23" s="351"/>
      <c r="CW23" s="351"/>
      <c r="CX23" s="351"/>
      <c r="CY23" s="351"/>
      <c r="CZ23" s="351"/>
      <c r="DA23" s="351"/>
      <c r="DB23" s="351"/>
      <c r="DC23" s="351"/>
      <c r="DD23" s="351"/>
      <c r="DE23" s="351"/>
      <c r="DF23" s="351"/>
      <c r="DG23" s="351"/>
      <c r="DH23" s="351"/>
      <c r="DI23" s="351"/>
      <c r="DJ23" s="351"/>
      <c r="DK23" s="351"/>
      <c r="DL23" s="351"/>
      <c r="DM23" s="351"/>
      <c r="DN23" s="351"/>
      <c r="DO23" s="351"/>
      <c r="DP23" s="351"/>
      <c r="DQ23" s="351"/>
      <c r="DR23" s="351"/>
      <c r="DS23" s="351"/>
      <c r="DT23" s="351"/>
      <c r="DU23" s="351"/>
      <c r="DV23" s="351"/>
      <c r="DW23" s="351"/>
      <c r="DX23" s="351"/>
      <c r="DY23" s="351"/>
      <c r="DZ23" s="351"/>
      <c r="EA23" s="351"/>
      <c r="EB23" s="351"/>
      <c r="EC23" s="351"/>
      <c r="ED23" s="351"/>
      <c r="EE23" s="351"/>
      <c r="EF23" s="351"/>
      <c r="EG23" s="351"/>
      <c r="EH23" s="351"/>
      <c r="EI23" s="351"/>
      <c r="EJ23" s="351"/>
      <c r="EK23" s="351"/>
      <c r="EL23" s="351"/>
      <c r="EM23" s="351"/>
      <c r="EN23" s="351"/>
      <c r="EO23" s="351"/>
      <c r="EP23" s="351"/>
      <c r="EQ23" s="351"/>
      <c r="ER23" s="351"/>
      <c r="ES23" s="351"/>
      <c r="ET23" s="351"/>
      <c r="EU23" s="351"/>
      <c r="EV23" s="351"/>
      <c r="EW23" s="351"/>
      <c r="EX23" s="351"/>
      <c r="EY23" s="351"/>
      <c r="EZ23" s="351"/>
      <c r="FA23" s="351"/>
      <c r="FB23" s="351"/>
      <c r="FC23" s="351"/>
      <c r="FD23" s="351"/>
      <c r="FE23" s="351"/>
      <c r="FF23" s="351"/>
      <c r="FG23" s="351"/>
      <c r="FH23" s="351"/>
      <c r="FI23" s="351"/>
      <c r="FJ23" s="351"/>
      <c r="FK23" s="351"/>
      <c r="FL23" s="351"/>
      <c r="FM23" s="351"/>
      <c r="FN23" s="351"/>
      <c r="FO23" s="351"/>
      <c r="FP23" s="351"/>
      <c r="FQ23" s="351"/>
      <c r="FR23" s="351"/>
      <c r="FS23" s="351"/>
      <c r="FT23" s="351"/>
      <c r="FU23" s="351"/>
      <c r="FV23" s="351"/>
      <c r="FW23" s="351"/>
      <c r="FX23" s="351"/>
      <c r="FY23" s="351"/>
      <c r="FZ23" s="351"/>
      <c r="GA23" s="351"/>
      <c r="GB23" s="351"/>
      <c r="GC23" s="351"/>
      <c r="GD23" s="351"/>
      <c r="GE23" s="351"/>
      <c r="GF23" s="351"/>
      <c r="GG23" s="351"/>
      <c r="GH23" s="351"/>
      <c r="GI23" s="351"/>
      <c r="GJ23" s="351"/>
      <c r="GK23" s="351"/>
      <c r="GL23" s="351"/>
      <c r="GM23" s="351"/>
      <c r="GN23" s="351"/>
      <c r="GO23" s="351"/>
      <c r="GP23" s="351"/>
      <c r="GQ23" s="351"/>
      <c r="GR23" s="351"/>
      <c r="GS23" s="351"/>
      <c r="GT23" s="351"/>
      <c r="GU23" s="351"/>
      <c r="GV23" s="351"/>
      <c r="GW23" s="351"/>
      <c r="GX23" s="351"/>
      <c r="GY23" s="351"/>
      <c r="GZ23" s="351"/>
      <c r="HA23" s="351"/>
      <c r="HB23" s="351"/>
      <c r="HC23" s="351"/>
      <c r="HD23" s="351"/>
      <c r="HE23" s="351"/>
      <c r="HF23" s="351"/>
      <c r="HG23" s="351"/>
      <c r="HH23" s="351"/>
      <c r="HI23" s="351"/>
      <c r="HJ23" s="351"/>
      <c r="HK23" s="351"/>
      <c r="HL23" s="351"/>
      <c r="HM23" s="351"/>
      <c r="HN23" s="351"/>
      <c r="HO23" s="351"/>
      <c r="HP23" s="351"/>
      <c r="HQ23" s="351"/>
      <c r="HR23" s="351"/>
      <c r="HS23" s="351"/>
      <c r="HT23" s="351"/>
      <c r="HU23" s="351"/>
      <c r="HV23" s="351"/>
      <c r="HW23" s="351"/>
      <c r="HX23" s="351"/>
      <c r="HY23" s="351"/>
      <c r="HZ23" s="351"/>
      <c r="IA23" s="351"/>
      <c r="IB23" s="351"/>
      <c r="IC23" s="351"/>
      <c r="ID23" s="351"/>
      <c r="IE23" s="351"/>
      <c r="IF23" s="351"/>
      <c r="IG23" s="351"/>
      <c r="IH23" s="351"/>
      <c r="II23" s="351"/>
      <c r="IJ23" s="351"/>
      <c r="IK23" s="351"/>
      <c r="IL23" s="351"/>
      <c r="IM23" s="351"/>
      <c r="IN23" s="351"/>
      <c r="IO23" s="351"/>
      <c r="IP23" s="351"/>
      <c r="IQ23" s="351"/>
      <c r="IR23" s="351"/>
      <c r="IS23" s="351"/>
      <c r="IT23" s="351"/>
    </row>
    <row r="24" spans="1:254" s="312" customFormat="1" ht="18.75" customHeight="1">
      <c r="A24" s="351"/>
      <c r="B24" s="352" t="s">
        <v>258</v>
      </c>
      <c r="C24" s="359"/>
      <c r="D24" s="358"/>
      <c r="E24" s="359">
        <f>'E-OG'!O380</f>
        <v>0</v>
      </c>
      <c r="F24" s="398" t="e">
        <f t="shared" si="0"/>
        <v>#DIV/0!</v>
      </c>
      <c r="G24" s="351"/>
      <c r="H24" s="351"/>
      <c r="I24" s="351"/>
      <c r="J24" s="351"/>
      <c r="K24" s="351"/>
      <c r="L24" s="351"/>
      <c r="M24" s="351"/>
      <c r="N24" s="351"/>
      <c r="O24" s="351"/>
      <c r="P24" s="351"/>
      <c r="Q24" s="351"/>
      <c r="R24" s="351"/>
      <c r="S24" s="351"/>
      <c r="T24" s="351"/>
      <c r="U24" s="351"/>
      <c r="V24" s="351"/>
      <c r="W24" s="351"/>
      <c r="X24" s="351"/>
      <c r="Y24" s="351"/>
      <c r="Z24" s="351"/>
      <c r="AA24" s="351"/>
      <c r="AB24" s="351"/>
      <c r="AC24" s="351"/>
      <c r="AD24" s="351"/>
      <c r="AE24" s="351"/>
      <c r="AF24" s="351"/>
      <c r="AG24" s="351"/>
      <c r="AH24" s="351"/>
      <c r="AI24" s="351"/>
      <c r="AJ24" s="351"/>
      <c r="AK24" s="351"/>
      <c r="AL24" s="351"/>
      <c r="AM24" s="351"/>
      <c r="AN24" s="351"/>
      <c r="AO24" s="351"/>
      <c r="AP24" s="351"/>
      <c r="AQ24" s="351"/>
      <c r="AR24" s="351"/>
      <c r="AS24" s="351"/>
      <c r="AT24" s="351"/>
      <c r="AU24" s="351"/>
      <c r="AV24" s="351"/>
      <c r="AW24" s="351"/>
      <c r="AX24" s="351"/>
      <c r="AY24" s="351"/>
      <c r="AZ24" s="351"/>
      <c r="BA24" s="351"/>
      <c r="BB24" s="351"/>
      <c r="BC24" s="351"/>
      <c r="BD24" s="351"/>
      <c r="BE24" s="351"/>
      <c r="BF24" s="351"/>
      <c r="BG24" s="351"/>
      <c r="BH24" s="351"/>
      <c r="BI24" s="351"/>
      <c r="BJ24" s="351"/>
      <c r="BK24" s="351"/>
      <c r="BL24" s="351"/>
      <c r="BM24" s="351"/>
      <c r="BN24" s="351"/>
      <c r="BO24" s="351"/>
      <c r="BP24" s="351"/>
      <c r="BQ24" s="351"/>
      <c r="BR24" s="351"/>
      <c r="BS24" s="351"/>
      <c r="BT24" s="351"/>
      <c r="BU24" s="351"/>
      <c r="BV24" s="351"/>
      <c r="BW24" s="351"/>
      <c r="BX24" s="351"/>
      <c r="BY24" s="351"/>
      <c r="BZ24" s="351"/>
      <c r="CA24" s="351"/>
      <c r="CB24" s="351"/>
      <c r="CC24" s="351"/>
      <c r="CD24" s="351"/>
      <c r="CE24" s="351"/>
      <c r="CF24" s="351"/>
      <c r="CG24" s="351"/>
      <c r="CH24" s="351"/>
      <c r="CI24" s="351"/>
      <c r="CJ24" s="351"/>
      <c r="CK24" s="351"/>
      <c r="CL24" s="351"/>
      <c r="CM24" s="351"/>
      <c r="CN24" s="351"/>
      <c r="CO24" s="351"/>
      <c r="CP24" s="351"/>
      <c r="CQ24" s="351"/>
      <c r="CR24" s="351"/>
      <c r="CS24" s="351"/>
      <c r="CT24" s="351"/>
      <c r="CU24" s="351"/>
      <c r="CV24" s="351"/>
      <c r="CW24" s="351"/>
      <c r="CX24" s="351"/>
      <c r="CY24" s="351"/>
      <c r="CZ24" s="351"/>
      <c r="DA24" s="351"/>
      <c r="DB24" s="351"/>
      <c r="DC24" s="351"/>
      <c r="DD24" s="351"/>
      <c r="DE24" s="351"/>
      <c r="DF24" s="351"/>
      <c r="DG24" s="351"/>
      <c r="DH24" s="351"/>
      <c r="DI24" s="351"/>
      <c r="DJ24" s="351"/>
      <c r="DK24" s="351"/>
      <c r="DL24" s="351"/>
      <c r="DM24" s="351"/>
      <c r="DN24" s="351"/>
      <c r="DO24" s="351"/>
      <c r="DP24" s="351"/>
      <c r="DQ24" s="351"/>
      <c r="DR24" s="351"/>
      <c r="DS24" s="351"/>
      <c r="DT24" s="351"/>
      <c r="DU24" s="351"/>
      <c r="DV24" s="351"/>
      <c r="DW24" s="351"/>
      <c r="DX24" s="351"/>
      <c r="DY24" s="351"/>
      <c r="DZ24" s="351"/>
      <c r="EA24" s="351"/>
      <c r="EB24" s="351"/>
      <c r="EC24" s="351"/>
      <c r="ED24" s="351"/>
      <c r="EE24" s="351"/>
      <c r="EF24" s="351"/>
      <c r="EG24" s="351"/>
      <c r="EH24" s="351"/>
      <c r="EI24" s="351"/>
      <c r="EJ24" s="351"/>
      <c r="EK24" s="351"/>
      <c r="EL24" s="351"/>
      <c r="EM24" s="351"/>
      <c r="EN24" s="351"/>
      <c r="EO24" s="351"/>
      <c r="EP24" s="351"/>
      <c r="EQ24" s="351"/>
      <c r="ER24" s="351"/>
      <c r="ES24" s="351"/>
      <c r="ET24" s="351"/>
      <c r="EU24" s="351"/>
      <c r="EV24" s="351"/>
      <c r="EW24" s="351"/>
      <c r="EX24" s="351"/>
      <c r="EY24" s="351"/>
      <c r="EZ24" s="351"/>
      <c r="FA24" s="351"/>
      <c r="FB24" s="351"/>
      <c r="FC24" s="351"/>
      <c r="FD24" s="351"/>
      <c r="FE24" s="351"/>
      <c r="FF24" s="351"/>
      <c r="FG24" s="351"/>
      <c r="FH24" s="351"/>
      <c r="FI24" s="351"/>
      <c r="FJ24" s="351"/>
      <c r="FK24" s="351"/>
      <c r="FL24" s="351"/>
      <c r="FM24" s="351"/>
      <c r="FN24" s="351"/>
      <c r="FO24" s="351"/>
      <c r="FP24" s="351"/>
      <c r="FQ24" s="351"/>
      <c r="FR24" s="351"/>
      <c r="FS24" s="351"/>
      <c r="FT24" s="351"/>
      <c r="FU24" s="351"/>
      <c r="FV24" s="351"/>
      <c r="FW24" s="351"/>
      <c r="FX24" s="351"/>
      <c r="FY24" s="351"/>
      <c r="FZ24" s="351"/>
      <c r="GA24" s="351"/>
      <c r="GB24" s="351"/>
      <c r="GC24" s="351"/>
      <c r="GD24" s="351"/>
      <c r="GE24" s="351"/>
      <c r="GF24" s="351"/>
      <c r="GG24" s="351"/>
      <c r="GH24" s="351"/>
      <c r="GI24" s="351"/>
      <c r="GJ24" s="351"/>
      <c r="GK24" s="351"/>
      <c r="GL24" s="351"/>
      <c r="GM24" s="351"/>
      <c r="GN24" s="351"/>
      <c r="GO24" s="351"/>
      <c r="GP24" s="351"/>
      <c r="GQ24" s="351"/>
      <c r="GR24" s="351"/>
      <c r="GS24" s="351"/>
      <c r="GT24" s="351"/>
      <c r="GU24" s="351"/>
      <c r="GV24" s="351"/>
      <c r="GW24" s="351"/>
      <c r="GX24" s="351"/>
      <c r="GY24" s="351"/>
      <c r="GZ24" s="351"/>
      <c r="HA24" s="351"/>
      <c r="HB24" s="351"/>
      <c r="HC24" s="351"/>
      <c r="HD24" s="351"/>
      <c r="HE24" s="351"/>
      <c r="HF24" s="351"/>
      <c r="HG24" s="351"/>
      <c r="HH24" s="351"/>
      <c r="HI24" s="351"/>
      <c r="HJ24" s="351"/>
      <c r="HK24" s="351"/>
      <c r="HL24" s="351"/>
      <c r="HM24" s="351"/>
      <c r="HN24" s="351"/>
      <c r="HO24" s="351"/>
      <c r="HP24" s="351"/>
      <c r="HQ24" s="351"/>
      <c r="HR24" s="351"/>
      <c r="HS24" s="351"/>
      <c r="HT24" s="351"/>
      <c r="HU24" s="351"/>
      <c r="HV24" s="351"/>
      <c r="HW24" s="351"/>
      <c r="HX24" s="351"/>
      <c r="HY24" s="351"/>
      <c r="HZ24" s="351"/>
      <c r="IA24" s="351"/>
      <c r="IB24" s="351"/>
      <c r="IC24" s="351"/>
      <c r="ID24" s="351"/>
      <c r="IE24" s="351"/>
      <c r="IF24" s="351"/>
      <c r="IG24" s="351"/>
      <c r="IH24" s="351"/>
      <c r="II24" s="351"/>
      <c r="IJ24" s="351"/>
      <c r="IK24" s="351"/>
      <c r="IL24" s="351"/>
      <c r="IM24" s="351"/>
      <c r="IN24" s="351"/>
      <c r="IO24" s="351"/>
      <c r="IP24" s="351"/>
      <c r="IQ24" s="351"/>
      <c r="IR24" s="351"/>
      <c r="IS24" s="351"/>
      <c r="IT24" s="351"/>
    </row>
    <row r="25" spans="1:254" s="312" customFormat="1" ht="18.75" customHeight="1">
      <c r="A25" s="351"/>
      <c r="B25" s="352" t="s">
        <v>311</v>
      </c>
      <c r="C25" s="357">
        <v>494443</v>
      </c>
      <c r="D25" s="358"/>
      <c r="E25" s="359">
        <f>'E-OG'!O398</f>
        <v>302147</v>
      </c>
      <c r="F25" s="398">
        <f t="shared" si="0"/>
        <v>-0.38891439458137744</v>
      </c>
      <c r="G25" s="351"/>
      <c r="H25" s="351"/>
      <c r="I25" s="351"/>
      <c r="J25" s="351"/>
      <c r="K25" s="351"/>
      <c r="L25" s="351"/>
      <c r="M25" s="351"/>
      <c r="N25" s="351"/>
      <c r="O25" s="351"/>
      <c r="P25" s="351"/>
      <c r="Q25" s="351"/>
      <c r="R25" s="351"/>
      <c r="S25" s="351"/>
      <c r="T25" s="351"/>
      <c r="U25" s="351"/>
      <c r="V25" s="351"/>
      <c r="W25" s="351"/>
      <c r="X25" s="351"/>
      <c r="Y25" s="351"/>
      <c r="Z25" s="351"/>
      <c r="AA25" s="351"/>
      <c r="AB25" s="351"/>
      <c r="AC25" s="351"/>
      <c r="AD25" s="351"/>
      <c r="AE25" s="351"/>
      <c r="AF25" s="351"/>
      <c r="AG25" s="351"/>
      <c r="AH25" s="351"/>
      <c r="AI25" s="351"/>
      <c r="AJ25" s="351"/>
      <c r="AK25" s="351"/>
      <c r="AL25" s="351"/>
      <c r="AM25" s="351"/>
      <c r="AN25" s="351"/>
      <c r="AO25" s="351"/>
      <c r="AP25" s="351"/>
      <c r="AQ25" s="351"/>
      <c r="AR25" s="351"/>
      <c r="AS25" s="351"/>
      <c r="AT25" s="351"/>
      <c r="AU25" s="351"/>
      <c r="AV25" s="351"/>
      <c r="AW25" s="351"/>
      <c r="AX25" s="351"/>
      <c r="AY25" s="351"/>
      <c r="AZ25" s="351"/>
      <c r="BA25" s="351"/>
      <c r="BB25" s="351"/>
      <c r="BC25" s="351"/>
      <c r="BD25" s="351"/>
      <c r="BE25" s="351"/>
      <c r="BF25" s="351"/>
      <c r="BG25" s="351"/>
      <c r="BH25" s="351"/>
      <c r="BI25" s="351"/>
      <c r="BJ25" s="351"/>
      <c r="BK25" s="351"/>
      <c r="BL25" s="351"/>
      <c r="BM25" s="351"/>
      <c r="BN25" s="351"/>
      <c r="BO25" s="351"/>
      <c r="BP25" s="351"/>
      <c r="BQ25" s="351"/>
      <c r="BR25" s="351"/>
      <c r="BS25" s="351"/>
      <c r="BT25" s="351"/>
      <c r="BU25" s="351"/>
      <c r="BV25" s="351"/>
      <c r="BW25" s="351"/>
      <c r="BX25" s="351"/>
      <c r="BY25" s="351"/>
      <c r="BZ25" s="351"/>
      <c r="CA25" s="351"/>
      <c r="CB25" s="351"/>
      <c r="CC25" s="351"/>
      <c r="CD25" s="351"/>
      <c r="CE25" s="351"/>
      <c r="CF25" s="351"/>
      <c r="CG25" s="351"/>
      <c r="CH25" s="351"/>
      <c r="CI25" s="351"/>
      <c r="CJ25" s="351"/>
      <c r="CK25" s="351"/>
      <c r="CL25" s="351"/>
      <c r="CM25" s="351"/>
      <c r="CN25" s="351"/>
      <c r="CO25" s="351"/>
      <c r="CP25" s="351"/>
      <c r="CQ25" s="351"/>
      <c r="CR25" s="351"/>
      <c r="CS25" s="351"/>
      <c r="CT25" s="351"/>
      <c r="CU25" s="351"/>
      <c r="CV25" s="351"/>
      <c r="CW25" s="351"/>
      <c r="CX25" s="351"/>
      <c r="CY25" s="351"/>
      <c r="CZ25" s="351"/>
      <c r="DA25" s="351"/>
      <c r="DB25" s="351"/>
      <c r="DC25" s="351"/>
      <c r="DD25" s="351"/>
      <c r="DE25" s="351"/>
      <c r="DF25" s="351"/>
      <c r="DG25" s="351"/>
      <c r="DH25" s="351"/>
      <c r="DI25" s="351"/>
      <c r="DJ25" s="351"/>
      <c r="DK25" s="351"/>
      <c r="DL25" s="351"/>
      <c r="DM25" s="351"/>
      <c r="DN25" s="351"/>
      <c r="DO25" s="351"/>
      <c r="DP25" s="351"/>
      <c r="DQ25" s="351"/>
      <c r="DR25" s="351"/>
      <c r="DS25" s="351"/>
      <c r="DT25" s="351"/>
      <c r="DU25" s="351"/>
      <c r="DV25" s="351"/>
      <c r="DW25" s="351"/>
      <c r="DX25" s="351"/>
      <c r="DY25" s="351"/>
      <c r="DZ25" s="351"/>
      <c r="EA25" s="351"/>
      <c r="EB25" s="351"/>
      <c r="EC25" s="351"/>
      <c r="ED25" s="351"/>
      <c r="EE25" s="351"/>
      <c r="EF25" s="351"/>
      <c r="EG25" s="351"/>
      <c r="EH25" s="351"/>
      <c r="EI25" s="351"/>
      <c r="EJ25" s="351"/>
      <c r="EK25" s="351"/>
      <c r="EL25" s="351"/>
      <c r="EM25" s="351"/>
      <c r="EN25" s="351"/>
      <c r="EO25" s="351"/>
      <c r="EP25" s="351"/>
      <c r="EQ25" s="351"/>
      <c r="ER25" s="351"/>
      <c r="ES25" s="351"/>
      <c r="ET25" s="351"/>
      <c r="EU25" s="351"/>
      <c r="EV25" s="351"/>
      <c r="EW25" s="351"/>
      <c r="EX25" s="351"/>
      <c r="EY25" s="351"/>
      <c r="EZ25" s="351"/>
      <c r="FA25" s="351"/>
      <c r="FB25" s="351"/>
      <c r="FC25" s="351"/>
      <c r="FD25" s="351"/>
      <c r="FE25" s="351"/>
      <c r="FF25" s="351"/>
      <c r="FG25" s="351"/>
      <c r="FH25" s="351"/>
      <c r="FI25" s="351"/>
      <c r="FJ25" s="351"/>
      <c r="FK25" s="351"/>
      <c r="FL25" s="351"/>
      <c r="FM25" s="351"/>
      <c r="FN25" s="351"/>
      <c r="FO25" s="351"/>
      <c r="FP25" s="351"/>
      <c r="FQ25" s="351"/>
      <c r="FR25" s="351"/>
      <c r="FS25" s="351"/>
      <c r="FT25" s="351"/>
      <c r="FU25" s="351"/>
      <c r="FV25" s="351"/>
      <c r="FW25" s="351"/>
      <c r="FX25" s="351"/>
      <c r="FY25" s="351"/>
      <c r="FZ25" s="351"/>
      <c r="GA25" s="351"/>
      <c r="GB25" s="351"/>
      <c r="GC25" s="351"/>
      <c r="GD25" s="351"/>
      <c r="GE25" s="351"/>
      <c r="GF25" s="351"/>
      <c r="GG25" s="351"/>
      <c r="GH25" s="351"/>
      <c r="GI25" s="351"/>
      <c r="GJ25" s="351"/>
      <c r="GK25" s="351"/>
      <c r="GL25" s="351"/>
      <c r="GM25" s="351"/>
      <c r="GN25" s="351"/>
      <c r="GO25" s="351"/>
      <c r="GP25" s="351"/>
      <c r="GQ25" s="351"/>
      <c r="GR25" s="351"/>
      <c r="GS25" s="351"/>
      <c r="GT25" s="351"/>
      <c r="GU25" s="351"/>
      <c r="GV25" s="351"/>
      <c r="GW25" s="351"/>
      <c r="GX25" s="351"/>
      <c r="GY25" s="351"/>
      <c r="GZ25" s="351"/>
      <c r="HA25" s="351"/>
      <c r="HB25" s="351"/>
      <c r="HC25" s="351"/>
      <c r="HD25" s="351"/>
      <c r="HE25" s="351"/>
      <c r="HF25" s="351"/>
      <c r="HG25" s="351"/>
      <c r="HH25" s="351"/>
      <c r="HI25" s="351"/>
      <c r="HJ25" s="351"/>
      <c r="HK25" s="351"/>
      <c r="HL25" s="351"/>
      <c r="HM25" s="351"/>
      <c r="HN25" s="351"/>
      <c r="HO25" s="351"/>
      <c r="HP25" s="351"/>
      <c r="HQ25" s="351"/>
      <c r="HR25" s="351"/>
      <c r="HS25" s="351"/>
      <c r="HT25" s="351"/>
      <c r="HU25" s="351"/>
      <c r="HV25" s="351"/>
      <c r="HW25" s="351"/>
      <c r="HX25" s="351"/>
      <c r="HY25" s="351"/>
      <c r="HZ25" s="351"/>
      <c r="IA25" s="351"/>
      <c r="IB25" s="351"/>
      <c r="IC25" s="351"/>
      <c r="ID25" s="351"/>
      <c r="IE25" s="351"/>
      <c r="IF25" s="351"/>
      <c r="IG25" s="351"/>
      <c r="IH25" s="351"/>
      <c r="II25" s="351"/>
      <c r="IJ25" s="351"/>
      <c r="IK25" s="351"/>
      <c r="IL25" s="351"/>
      <c r="IM25" s="351"/>
      <c r="IN25" s="351"/>
      <c r="IO25" s="351"/>
      <c r="IP25" s="351"/>
      <c r="IQ25" s="351"/>
      <c r="IR25" s="351"/>
      <c r="IS25" s="351"/>
      <c r="IT25" s="351"/>
    </row>
    <row r="26" spans="1:254" ht="15.75">
      <c r="A26" s="349"/>
      <c r="B26" s="354" t="s">
        <v>1031</v>
      </c>
      <c r="C26" s="362">
        <f>SUM(C17:C25)</f>
        <v>28194199</v>
      </c>
      <c r="D26" s="363"/>
      <c r="E26" s="362">
        <f>SUM(E17:E25)</f>
        <v>29599106</v>
      </c>
      <c r="F26" s="400">
        <f t="shared" si="0"/>
        <v>4.9829647581050275E-2</v>
      </c>
      <c r="G26" s="349"/>
      <c r="H26" s="349"/>
      <c r="I26" s="349"/>
      <c r="J26" s="349"/>
      <c r="K26" s="349"/>
      <c r="L26" s="349"/>
      <c r="M26" s="349"/>
      <c r="N26" s="349"/>
      <c r="O26" s="349"/>
      <c r="P26" s="349"/>
      <c r="Q26" s="349"/>
      <c r="R26" s="349"/>
      <c r="S26" s="349"/>
      <c r="T26" s="349"/>
      <c r="U26" s="349"/>
      <c r="V26" s="349"/>
      <c r="W26" s="349"/>
      <c r="X26" s="349"/>
      <c r="Y26" s="349"/>
      <c r="Z26" s="349"/>
      <c r="AA26" s="349"/>
      <c r="AB26" s="349"/>
      <c r="AC26" s="349"/>
      <c r="AD26" s="349"/>
      <c r="AE26" s="349"/>
      <c r="AF26" s="349"/>
      <c r="AG26" s="349"/>
      <c r="AH26" s="349"/>
      <c r="AI26" s="349"/>
      <c r="AJ26" s="349"/>
      <c r="AK26" s="349"/>
      <c r="AL26" s="349"/>
      <c r="AM26" s="349"/>
      <c r="AN26" s="349"/>
      <c r="AO26" s="349"/>
      <c r="AP26" s="349"/>
      <c r="AQ26" s="349"/>
      <c r="AR26" s="349"/>
      <c r="AS26" s="349"/>
      <c r="AT26" s="349"/>
      <c r="AU26" s="349"/>
      <c r="AV26" s="349"/>
      <c r="AW26" s="349"/>
      <c r="AX26" s="349"/>
      <c r="AY26" s="349"/>
      <c r="AZ26" s="349"/>
      <c r="BA26" s="349"/>
      <c r="BB26" s="349"/>
      <c r="BC26" s="349"/>
      <c r="BD26" s="349"/>
      <c r="BE26" s="349"/>
      <c r="BF26" s="349"/>
      <c r="BG26" s="349"/>
      <c r="BH26" s="349"/>
      <c r="BI26" s="349"/>
      <c r="BJ26" s="349"/>
      <c r="BK26" s="349"/>
      <c r="BL26" s="349"/>
      <c r="BM26" s="349"/>
      <c r="BN26" s="349"/>
      <c r="BO26" s="349"/>
      <c r="BP26" s="349"/>
      <c r="BQ26" s="349"/>
      <c r="BR26" s="349"/>
      <c r="BS26" s="349"/>
      <c r="BT26" s="349"/>
      <c r="BU26" s="349"/>
      <c r="BV26" s="349"/>
      <c r="BW26" s="349"/>
      <c r="BX26" s="349"/>
      <c r="BY26" s="349"/>
      <c r="BZ26" s="349"/>
      <c r="CA26" s="349"/>
      <c r="CB26" s="349"/>
      <c r="CC26" s="349"/>
      <c r="CD26" s="349"/>
      <c r="CE26" s="349"/>
      <c r="CF26" s="349"/>
      <c r="CG26" s="349"/>
      <c r="CH26" s="349"/>
      <c r="CI26" s="349"/>
      <c r="CJ26" s="349"/>
      <c r="CK26" s="349"/>
      <c r="CL26" s="349"/>
      <c r="CM26" s="349"/>
      <c r="CN26" s="349"/>
      <c r="CO26" s="349"/>
      <c r="CP26" s="349"/>
      <c r="CQ26" s="349"/>
      <c r="CR26" s="349"/>
      <c r="CS26" s="349"/>
      <c r="CT26" s="349"/>
      <c r="CU26" s="349"/>
      <c r="CV26" s="349"/>
      <c r="CW26" s="349"/>
      <c r="CX26" s="349"/>
      <c r="CY26" s="349"/>
      <c r="CZ26" s="349"/>
      <c r="DA26" s="349"/>
      <c r="DB26" s="349"/>
      <c r="DC26" s="349"/>
      <c r="DD26" s="349"/>
      <c r="DE26" s="349"/>
      <c r="DF26" s="349"/>
      <c r="DG26" s="349"/>
      <c r="DH26" s="349"/>
      <c r="DI26" s="349"/>
      <c r="DJ26" s="349"/>
      <c r="DK26" s="349"/>
      <c r="DL26" s="349"/>
      <c r="DM26" s="349"/>
      <c r="DN26" s="349"/>
      <c r="DO26" s="349"/>
      <c r="DP26" s="349"/>
      <c r="DQ26" s="349"/>
      <c r="DR26" s="349"/>
      <c r="DS26" s="349"/>
      <c r="DT26" s="349"/>
      <c r="DU26" s="349"/>
      <c r="DV26" s="349"/>
      <c r="DW26" s="349"/>
      <c r="DX26" s="349"/>
      <c r="DY26" s="349"/>
      <c r="DZ26" s="349"/>
      <c r="EA26" s="349"/>
      <c r="EB26" s="349"/>
      <c r="EC26" s="349"/>
      <c r="ED26" s="349"/>
      <c r="EE26" s="349"/>
      <c r="EF26" s="349"/>
      <c r="EG26" s="349"/>
      <c r="EH26" s="349"/>
      <c r="EI26" s="349"/>
      <c r="EJ26" s="349"/>
      <c r="EK26" s="349"/>
      <c r="EL26" s="349"/>
      <c r="EM26" s="349"/>
      <c r="EN26" s="349"/>
      <c r="EO26" s="349"/>
      <c r="EP26" s="349"/>
      <c r="EQ26" s="349"/>
      <c r="ER26" s="349"/>
      <c r="ES26" s="349"/>
      <c r="ET26" s="349"/>
      <c r="EU26" s="349"/>
      <c r="EV26" s="349"/>
      <c r="EW26" s="349"/>
      <c r="EX26" s="349"/>
      <c r="EY26" s="349"/>
      <c r="EZ26" s="349"/>
      <c r="FA26" s="349"/>
      <c r="FB26" s="349"/>
      <c r="FC26" s="349"/>
      <c r="FD26" s="349"/>
      <c r="FE26" s="349"/>
      <c r="FF26" s="349"/>
      <c r="FG26" s="349"/>
      <c r="FH26" s="349"/>
      <c r="FI26" s="349"/>
      <c r="FJ26" s="349"/>
      <c r="FK26" s="349"/>
      <c r="FL26" s="349"/>
      <c r="FM26" s="349"/>
      <c r="FN26" s="349"/>
      <c r="FO26" s="349"/>
      <c r="FP26" s="349"/>
      <c r="FQ26" s="349"/>
      <c r="FR26" s="349"/>
      <c r="FS26" s="349"/>
      <c r="FT26" s="349"/>
      <c r="FU26" s="349"/>
      <c r="FV26" s="349"/>
      <c r="FW26" s="349"/>
      <c r="FX26" s="349"/>
      <c r="FY26" s="349"/>
      <c r="FZ26" s="349"/>
      <c r="GA26" s="349"/>
      <c r="GB26" s="349"/>
      <c r="GC26" s="349"/>
      <c r="GD26" s="349"/>
      <c r="GE26" s="349"/>
      <c r="GF26" s="349"/>
      <c r="GG26" s="349"/>
      <c r="GH26" s="349"/>
      <c r="GI26" s="349"/>
      <c r="GJ26" s="349"/>
      <c r="GK26" s="349"/>
      <c r="GL26" s="349"/>
      <c r="GM26" s="349"/>
      <c r="GN26" s="349"/>
      <c r="GO26" s="349"/>
      <c r="GP26" s="349"/>
      <c r="GQ26" s="349"/>
      <c r="GR26" s="349"/>
      <c r="GS26" s="349"/>
      <c r="GT26" s="349"/>
      <c r="GU26" s="349"/>
      <c r="GV26" s="349"/>
      <c r="GW26" s="349"/>
      <c r="GX26" s="349"/>
      <c r="GY26" s="349"/>
      <c r="GZ26" s="349"/>
      <c r="HA26" s="349"/>
      <c r="HB26" s="349"/>
      <c r="HC26" s="349"/>
      <c r="HD26" s="349"/>
      <c r="HE26" s="349"/>
      <c r="HF26" s="349"/>
      <c r="HG26" s="349"/>
      <c r="HH26" s="349"/>
      <c r="HI26" s="349"/>
      <c r="HJ26" s="349"/>
      <c r="HK26" s="349"/>
      <c r="HL26" s="349"/>
      <c r="HM26" s="349"/>
      <c r="HN26" s="349"/>
      <c r="HO26" s="349"/>
      <c r="HP26" s="349"/>
      <c r="HQ26" s="349"/>
      <c r="HR26" s="349"/>
      <c r="HS26" s="349"/>
      <c r="HT26" s="349"/>
      <c r="HU26" s="349"/>
      <c r="HV26" s="349"/>
      <c r="HW26" s="349"/>
      <c r="HX26" s="349"/>
      <c r="HY26" s="349"/>
      <c r="HZ26" s="349"/>
      <c r="IA26" s="349"/>
      <c r="IB26" s="349"/>
      <c r="IC26" s="349"/>
      <c r="ID26" s="349"/>
      <c r="IE26" s="349"/>
      <c r="IF26" s="349"/>
      <c r="IG26" s="349"/>
      <c r="IH26" s="349"/>
      <c r="II26" s="349"/>
      <c r="IJ26" s="349"/>
      <c r="IK26" s="349"/>
      <c r="IL26" s="349"/>
      <c r="IM26" s="349"/>
      <c r="IN26" s="349"/>
      <c r="IO26" s="349"/>
      <c r="IP26" s="349"/>
      <c r="IQ26" s="349"/>
      <c r="IR26" s="349"/>
      <c r="IS26" s="349"/>
      <c r="IT26" s="349"/>
    </row>
    <row r="27" spans="1:254" ht="12.75" hidden="1">
      <c r="A27" s="349"/>
      <c r="B27" s="349"/>
      <c r="C27" s="364"/>
      <c r="D27" s="356"/>
      <c r="E27" s="365"/>
      <c r="F27" s="349"/>
      <c r="G27" s="349"/>
      <c r="H27" s="349"/>
      <c r="I27" s="349"/>
      <c r="J27" s="349"/>
      <c r="K27" s="349"/>
      <c r="L27" s="349"/>
      <c r="M27" s="349"/>
      <c r="N27" s="349"/>
      <c r="O27" s="349"/>
      <c r="P27" s="349"/>
      <c r="Q27" s="349"/>
      <c r="R27" s="349"/>
      <c r="S27" s="349"/>
      <c r="T27" s="349"/>
      <c r="U27" s="349"/>
      <c r="V27" s="349"/>
      <c r="W27" s="349"/>
      <c r="X27" s="349"/>
      <c r="Y27" s="349"/>
      <c r="Z27" s="349"/>
      <c r="AA27" s="349"/>
      <c r="AB27" s="349"/>
      <c r="AC27" s="349"/>
      <c r="AD27" s="349"/>
      <c r="AE27" s="349"/>
      <c r="AF27" s="349"/>
      <c r="AG27" s="349"/>
      <c r="AH27" s="349"/>
      <c r="AI27" s="349"/>
      <c r="AJ27" s="349"/>
      <c r="AK27" s="349"/>
      <c r="AL27" s="349"/>
      <c r="AM27" s="349"/>
      <c r="AN27" s="349"/>
      <c r="AO27" s="349"/>
      <c r="AP27" s="349"/>
      <c r="AQ27" s="349"/>
      <c r="AR27" s="349"/>
      <c r="AS27" s="349"/>
      <c r="AT27" s="349"/>
      <c r="AU27" s="349"/>
      <c r="AV27" s="349"/>
      <c r="AW27" s="349"/>
      <c r="AX27" s="349"/>
      <c r="AY27" s="349"/>
      <c r="AZ27" s="349"/>
      <c r="BA27" s="349"/>
      <c r="BB27" s="349"/>
      <c r="BC27" s="349"/>
      <c r="BD27" s="349"/>
      <c r="BE27" s="349"/>
      <c r="BF27" s="349"/>
      <c r="BG27" s="349"/>
      <c r="BH27" s="349"/>
      <c r="BI27" s="349"/>
      <c r="BJ27" s="349"/>
      <c r="BK27" s="349"/>
      <c r="BL27" s="349"/>
      <c r="BM27" s="349"/>
      <c r="BN27" s="349"/>
      <c r="BO27" s="349"/>
      <c r="BP27" s="349"/>
      <c r="BQ27" s="349"/>
      <c r="BR27" s="349"/>
      <c r="BS27" s="349"/>
      <c r="BT27" s="349"/>
      <c r="BU27" s="349"/>
      <c r="BV27" s="349"/>
      <c r="BW27" s="349"/>
      <c r="BX27" s="349"/>
      <c r="BY27" s="349"/>
      <c r="BZ27" s="349"/>
      <c r="CA27" s="349"/>
      <c r="CB27" s="349"/>
      <c r="CC27" s="349"/>
      <c r="CD27" s="349"/>
      <c r="CE27" s="349"/>
      <c r="CF27" s="349"/>
      <c r="CG27" s="349"/>
      <c r="CH27" s="349"/>
      <c r="CI27" s="349"/>
      <c r="CJ27" s="349"/>
      <c r="CK27" s="349"/>
      <c r="CL27" s="349"/>
      <c r="CM27" s="349"/>
      <c r="CN27" s="349"/>
      <c r="CO27" s="349"/>
      <c r="CP27" s="349"/>
      <c r="CQ27" s="349"/>
      <c r="CR27" s="349"/>
      <c r="CS27" s="349"/>
      <c r="CT27" s="349"/>
      <c r="CU27" s="349"/>
      <c r="CV27" s="349"/>
      <c r="CW27" s="349"/>
      <c r="CX27" s="349"/>
      <c r="CY27" s="349"/>
      <c r="CZ27" s="349"/>
      <c r="DA27" s="349"/>
      <c r="DB27" s="349"/>
      <c r="DC27" s="349"/>
      <c r="DD27" s="349"/>
      <c r="DE27" s="349"/>
      <c r="DF27" s="349"/>
      <c r="DG27" s="349"/>
      <c r="DH27" s="349"/>
      <c r="DI27" s="349"/>
      <c r="DJ27" s="349"/>
      <c r="DK27" s="349"/>
      <c r="DL27" s="349"/>
      <c r="DM27" s="349"/>
      <c r="DN27" s="349"/>
      <c r="DO27" s="349"/>
      <c r="DP27" s="349"/>
      <c r="DQ27" s="349"/>
      <c r="DR27" s="349"/>
      <c r="DS27" s="349"/>
      <c r="DT27" s="349"/>
      <c r="DU27" s="349"/>
      <c r="DV27" s="349"/>
      <c r="DW27" s="349"/>
      <c r="DX27" s="349"/>
      <c r="DY27" s="349"/>
      <c r="DZ27" s="349"/>
      <c r="EA27" s="349"/>
      <c r="EB27" s="349"/>
      <c r="EC27" s="349"/>
      <c r="ED27" s="349"/>
      <c r="EE27" s="349"/>
      <c r="EF27" s="349"/>
      <c r="EG27" s="349"/>
      <c r="EH27" s="349"/>
      <c r="EI27" s="349"/>
      <c r="EJ27" s="349"/>
      <c r="EK27" s="349"/>
      <c r="EL27" s="349"/>
      <c r="EM27" s="349"/>
      <c r="EN27" s="349"/>
      <c r="EO27" s="349"/>
      <c r="EP27" s="349"/>
      <c r="EQ27" s="349"/>
      <c r="ER27" s="349"/>
      <c r="ES27" s="349"/>
      <c r="ET27" s="349"/>
      <c r="EU27" s="349"/>
      <c r="EV27" s="349"/>
      <c r="EW27" s="349"/>
      <c r="EX27" s="349"/>
      <c r="EY27" s="349"/>
      <c r="EZ27" s="349"/>
      <c r="FA27" s="349"/>
      <c r="FB27" s="349"/>
      <c r="FC27" s="349"/>
      <c r="FD27" s="349"/>
      <c r="FE27" s="349"/>
      <c r="FF27" s="349"/>
      <c r="FG27" s="349"/>
      <c r="FH27" s="349"/>
      <c r="FI27" s="349"/>
      <c r="FJ27" s="349"/>
      <c r="FK27" s="349"/>
      <c r="FL27" s="349"/>
      <c r="FM27" s="349"/>
      <c r="FN27" s="349"/>
      <c r="FO27" s="349"/>
      <c r="FP27" s="349"/>
      <c r="FQ27" s="349"/>
      <c r="FR27" s="349"/>
      <c r="FS27" s="349"/>
      <c r="FT27" s="349"/>
      <c r="FU27" s="349"/>
      <c r="FV27" s="349"/>
      <c r="FW27" s="349"/>
      <c r="FX27" s="349"/>
      <c r="FY27" s="349"/>
      <c r="FZ27" s="349"/>
      <c r="GA27" s="349"/>
      <c r="GB27" s="349"/>
      <c r="GC27" s="349"/>
      <c r="GD27" s="349"/>
      <c r="GE27" s="349"/>
      <c r="GF27" s="349"/>
      <c r="GG27" s="349"/>
      <c r="GH27" s="349"/>
      <c r="GI27" s="349"/>
      <c r="GJ27" s="349"/>
      <c r="GK27" s="349"/>
      <c r="GL27" s="349"/>
      <c r="GM27" s="349"/>
      <c r="GN27" s="349"/>
      <c r="GO27" s="349"/>
      <c r="GP27" s="349"/>
      <c r="GQ27" s="349"/>
      <c r="GR27" s="349"/>
      <c r="GS27" s="349"/>
      <c r="GT27" s="349"/>
      <c r="GU27" s="349"/>
      <c r="GV27" s="349"/>
      <c r="GW27" s="349"/>
      <c r="GX27" s="349"/>
      <c r="GY27" s="349"/>
      <c r="GZ27" s="349"/>
      <c r="HA27" s="349"/>
      <c r="HB27" s="349"/>
      <c r="HC27" s="349"/>
      <c r="HD27" s="349"/>
      <c r="HE27" s="349"/>
      <c r="HF27" s="349"/>
      <c r="HG27" s="349"/>
      <c r="HH27" s="349"/>
      <c r="HI27" s="349"/>
      <c r="HJ27" s="349"/>
      <c r="HK27" s="349"/>
      <c r="HL27" s="349"/>
      <c r="HM27" s="349"/>
      <c r="HN27" s="349"/>
      <c r="HO27" s="349"/>
      <c r="HP27" s="349"/>
      <c r="HQ27" s="349"/>
      <c r="HR27" s="349"/>
      <c r="HS27" s="349"/>
      <c r="HT27" s="349"/>
      <c r="HU27" s="349"/>
      <c r="HV27" s="349"/>
      <c r="HW27" s="349"/>
      <c r="HX27" s="349"/>
      <c r="HY27" s="349"/>
      <c r="HZ27" s="349"/>
      <c r="IA27" s="349"/>
      <c r="IB27" s="349"/>
      <c r="IC27" s="349"/>
      <c r="ID27" s="349"/>
      <c r="IE27" s="349"/>
      <c r="IF27" s="349"/>
      <c r="IG27" s="349"/>
      <c r="IH27" s="349"/>
      <c r="II27" s="349"/>
      <c r="IJ27" s="349"/>
      <c r="IK27" s="349"/>
      <c r="IL27" s="349"/>
      <c r="IM27" s="349"/>
      <c r="IN27" s="349"/>
      <c r="IO27" s="349"/>
      <c r="IP27" s="349"/>
      <c r="IQ27" s="349"/>
      <c r="IR27" s="349"/>
      <c r="IS27" s="349"/>
      <c r="IT27" s="349"/>
    </row>
    <row r="28" spans="1:254" ht="12.75" hidden="1" customHeight="1">
      <c r="D28" s="335"/>
    </row>
    <row r="29" spans="1:254" ht="12.75" hidden="1" customHeight="1">
      <c r="D29" s="335"/>
    </row>
    <row r="30" spans="1:254" ht="12.75" hidden="1" customHeight="1">
      <c r="D30" s="335"/>
    </row>
    <row r="31" spans="1:254" ht="12.75" hidden="1" customHeight="1">
      <c r="D31" s="335"/>
    </row>
    <row r="32" spans="1:254" ht="12.75" hidden="1" customHeight="1">
      <c r="D32" s="335"/>
    </row>
    <row r="33" spans="4:4" ht="12.75" hidden="1" customHeight="1">
      <c r="D33" s="335"/>
    </row>
    <row r="34" spans="4:4" ht="0" hidden="1" customHeight="1">
      <c r="D34" s="335"/>
    </row>
    <row r="35" spans="4:4" ht="0" hidden="1" customHeight="1">
      <c r="D35" s="335"/>
    </row>
    <row r="36" spans="4:4" ht="0" hidden="1" customHeight="1">
      <c r="D36" s="335"/>
    </row>
    <row r="37" spans="4:4" ht="0" hidden="1" customHeight="1">
      <c r="D37" s="335"/>
    </row>
    <row r="38" spans="4:4" ht="0" hidden="1" customHeight="1">
      <c r="D38" s="335"/>
    </row>
    <row r="39" spans="4:4" ht="0" hidden="1" customHeight="1">
      <c r="D39" s="335"/>
    </row>
    <row r="40" spans="4:4" ht="0" hidden="1" customHeight="1">
      <c r="D40" s="335"/>
    </row>
    <row r="41" spans="4:4" ht="0" hidden="1" customHeight="1">
      <c r="D41" s="335"/>
    </row>
    <row r="42" spans="4:4" ht="0" hidden="1" customHeight="1">
      <c r="D42" s="335"/>
    </row>
    <row r="43" spans="4:4" ht="0" hidden="1" customHeight="1">
      <c r="D43" s="335"/>
    </row>
    <row r="44" spans="4:4" ht="0" hidden="1" customHeight="1">
      <c r="D44" s="335"/>
    </row>
    <row r="45" spans="4:4" ht="0" hidden="1" customHeight="1">
      <c r="D45" s="335"/>
    </row>
    <row r="46" spans="4:4" ht="0" hidden="1" customHeight="1"/>
    <row r="47" spans="4:4" ht="0" hidden="1" customHeight="1"/>
  </sheetData>
  <sheetProtection password="D38D" sheet="1" objects="1" scenarios="1"/>
  <mergeCells count="6">
    <mergeCell ref="B1:B2"/>
    <mergeCell ref="C1:C2"/>
    <mergeCell ref="F1:F2"/>
    <mergeCell ref="E1:E2"/>
    <mergeCell ref="B16:F16"/>
    <mergeCell ref="B3:F3"/>
  </mergeCells>
  <conditionalFormatting sqref="C5:C14">
    <cfRule type="containsBlanks" dxfId="121" priority="3">
      <formula>LEN(TRIM(C5))=0</formula>
    </cfRule>
  </conditionalFormatting>
  <conditionalFormatting sqref="C17:C23 C25">
    <cfRule type="containsBlanks" dxfId="120" priority="1">
      <formula>LEN(TRIM(C17))=0</formula>
    </cfRule>
  </conditionalFormatting>
  <dataValidations count="1">
    <dataValidation type="whole" operator="greaterThanOrEqual" allowBlank="1" showInputMessage="1" showErrorMessage="1" sqref="C5:C14 C17:C25">
      <formula1>0</formula1>
    </dataValidation>
  </dataValidations>
  <printOptions horizontalCentered="1" verticalCentered="1"/>
  <pageMargins left="0.39370078740157483" right="0.39370078740157483" top="1.1417322834645669" bottom="0.74803149606299213" header="0.51181102362204722" footer="0.51181102362204722"/>
  <pageSetup orientation="landscape" horizontalDpi="4294967293" r:id="rId1"/>
  <headerFooter alignWithMargins="0">
    <oddHeader>&amp;L&amp;"-,Negrita"&amp;20Situación Hacendaria 2011-2012
&amp;14Nombre de la Entidad: &amp;F, Jalisco</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tabColor rgb="FFFFFF00"/>
  </sheetPr>
  <dimension ref="A1:S451"/>
  <sheetViews>
    <sheetView zoomScale="90" zoomScaleNormal="90" workbookViewId="0">
      <pane ySplit="3" topLeftCell="A329" activePane="bottomLeft" state="frozen"/>
      <selection pane="bottomLeft" activeCell="E305" sqref="E305"/>
    </sheetView>
  </sheetViews>
  <sheetFormatPr baseColWidth="10" defaultColWidth="0" defaultRowHeight="15" zeroHeight="1"/>
  <cols>
    <col min="1" max="1" width="3.42578125" style="87" bestFit="1" customWidth="1"/>
    <col min="2" max="2" width="7" style="89" bestFit="1" customWidth="1"/>
    <col min="3" max="3" width="55" style="92" customWidth="1"/>
    <col min="4" max="4" width="9.42578125" bestFit="1" customWidth="1"/>
    <col min="5" max="5" width="15" style="146" customWidth="1"/>
    <col min="6" max="6" width="4" customWidth="1"/>
    <col min="7" max="7" width="15" style="146" customWidth="1"/>
    <col min="8" max="8" width="4" customWidth="1"/>
    <col min="9" max="9" width="15" style="146" customWidth="1"/>
    <col min="10" max="10" width="4" customWidth="1"/>
    <col min="11" max="11" width="15" style="146" customWidth="1"/>
    <col min="12" max="12" width="4" customWidth="1"/>
    <col min="13" max="13" width="15" style="146" customWidth="1"/>
    <col min="14" max="14" width="4" customWidth="1"/>
    <col min="15" max="15" width="15" style="146" customWidth="1"/>
    <col min="16" max="16" width="16.5703125" style="146" customWidth="1"/>
    <col min="17" max="17" width="0.28515625" customWidth="1"/>
    <col min="18" max="18" width="0" hidden="1" customWidth="1"/>
  </cols>
  <sheetData>
    <row r="1" spans="1:16" s="43" customFormat="1" ht="37.5" customHeight="1">
      <c r="A1" s="615" t="s">
        <v>1161</v>
      </c>
      <c r="B1" s="615" t="s">
        <v>1156</v>
      </c>
      <c r="C1" s="616" t="s">
        <v>1160</v>
      </c>
      <c r="D1" s="620" t="s">
        <v>960</v>
      </c>
      <c r="E1" s="620"/>
      <c r="F1" s="613" t="s">
        <v>360</v>
      </c>
      <c r="G1" s="613"/>
      <c r="H1" s="613" t="s">
        <v>726</v>
      </c>
      <c r="I1" s="613"/>
      <c r="J1" s="613" t="s">
        <v>727</v>
      </c>
      <c r="K1" s="613"/>
      <c r="L1" s="613" t="s">
        <v>728</v>
      </c>
      <c r="M1" s="613"/>
      <c r="N1" s="613" t="s">
        <v>732</v>
      </c>
      <c r="O1" s="613"/>
      <c r="P1" s="617" t="s">
        <v>712</v>
      </c>
    </row>
    <row r="2" spans="1:16" s="43" customFormat="1">
      <c r="A2" s="616"/>
      <c r="B2" s="616"/>
      <c r="C2" s="616"/>
      <c r="D2" s="75" t="s">
        <v>733</v>
      </c>
      <c r="E2" s="48" t="s">
        <v>959</v>
      </c>
      <c r="F2" s="75" t="s">
        <v>733</v>
      </c>
      <c r="G2" s="48" t="s">
        <v>959</v>
      </c>
      <c r="H2" s="75" t="s">
        <v>733</v>
      </c>
      <c r="I2" s="48" t="s">
        <v>959</v>
      </c>
      <c r="J2" s="75" t="s">
        <v>733</v>
      </c>
      <c r="K2" s="48" t="s">
        <v>959</v>
      </c>
      <c r="L2" s="75" t="s">
        <v>733</v>
      </c>
      <c r="M2" s="48" t="s">
        <v>959</v>
      </c>
      <c r="N2" s="75" t="s">
        <v>733</v>
      </c>
      <c r="O2" s="48" t="s">
        <v>959</v>
      </c>
      <c r="P2" s="617"/>
    </row>
    <row r="3" spans="1:16" s="43" customFormat="1" ht="18" customHeight="1">
      <c r="A3" s="616"/>
      <c r="B3" s="616"/>
      <c r="C3" s="616"/>
      <c r="D3" s="618"/>
      <c r="E3" s="619"/>
      <c r="F3" s="618"/>
      <c r="G3" s="619"/>
      <c r="H3" s="618"/>
      <c r="I3" s="619"/>
      <c r="J3" s="618"/>
      <c r="K3" s="619"/>
      <c r="L3" s="618"/>
      <c r="M3" s="619"/>
      <c r="N3" s="618"/>
      <c r="O3" s="619"/>
      <c r="P3" s="617"/>
    </row>
    <row r="4" spans="1:16" s="93" customFormat="1" ht="25.5" customHeight="1">
      <c r="A4" s="96">
        <v>1</v>
      </c>
      <c r="B4" s="97"/>
      <c r="C4" s="98" t="s">
        <v>604</v>
      </c>
      <c r="D4" s="99"/>
      <c r="E4" s="137">
        <f>E5+E22+E35+E36+E37+E38+E39+E53</f>
        <v>648520</v>
      </c>
      <c r="F4" s="99"/>
      <c r="G4" s="137">
        <f>G5+G22+G35+G36+G37+G38+G39+G53</f>
        <v>0</v>
      </c>
      <c r="H4" s="99"/>
      <c r="I4" s="137">
        <f>I5+I22+I35+I36+I37+I38+I39+I53</f>
        <v>0</v>
      </c>
      <c r="J4" s="99"/>
      <c r="K4" s="137">
        <f>K5+K22+K35+K36+K37+K38+K39+K53</f>
        <v>0</v>
      </c>
      <c r="L4" s="99"/>
      <c r="M4" s="137">
        <f>M5+M22+M35+M36+M37+M38+M39+M53</f>
        <v>0</v>
      </c>
      <c r="N4" s="99"/>
      <c r="O4" s="137">
        <f>O5+O22+O35+O36+O37+O38+O39+O53</f>
        <v>0</v>
      </c>
      <c r="P4" s="147">
        <f>SUM(E4+G4+I4+K4+M4+O4)</f>
        <v>648520</v>
      </c>
    </row>
    <row r="5" spans="1:16" s="93" customFormat="1" ht="25.5" customHeight="1">
      <c r="A5" s="100">
        <v>11</v>
      </c>
      <c r="B5" s="101"/>
      <c r="C5" s="102" t="s">
        <v>603</v>
      </c>
      <c r="D5" s="103"/>
      <c r="E5" s="138">
        <f>E6</f>
        <v>2100</v>
      </c>
      <c r="F5" s="103"/>
      <c r="G5" s="138">
        <f>G6</f>
        <v>0</v>
      </c>
      <c r="H5" s="103"/>
      <c r="I5" s="138">
        <f>I6</f>
        <v>0</v>
      </c>
      <c r="J5" s="103"/>
      <c r="K5" s="138">
        <f>K6</f>
        <v>0</v>
      </c>
      <c r="L5" s="103"/>
      <c r="M5" s="138">
        <f>M6</f>
        <v>0</v>
      </c>
      <c r="N5" s="103"/>
      <c r="O5" s="138">
        <f>O6</f>
        <v>0</v>
      </c>
      <c r="P5" s="147">
        <f t="shared" ref="P5:P68" si="0">SUM(E5+G5+I5+K5+M5+O5)</f>
        <v>2100</v>
      </c>
    </row>
    <row r="6" spans="1:16" s="93" customFormat="1" ht="25.5" customHeight="1">
      <c r="A6" s="104"/>
      <c r="B6" s="105">
        <v>11100</v>
      </c>
      <c r="C6" s="106" t="s">
        <v>602</v>
      </c>
      <c r="D6" s="107"/>
      <c r="E6" s="139">
        <f>SUM(E7:E21)</f>
        <v>2100</v>
      </c>
      <c r="F6" s="107"/>
      <c r="G6" s="139">
        <f>SUM(G7:G21)</f>
        <v>0</v>
      </c>
      <c r="H6" s="107"/>
      <c r="I6" s="139">
        <f>SUM(I7:I21)</f>
        <v>0</v>
      </c>
      <c r="J6" s="107"/>
      <c r="K6" s="139">
        <f>SUM(K7:K21)</f>
        <v>0</v>
      </c>
      <c r="L6" s="107"/>
      <c r="M6" s="139">
        <f>SUM(M7:M21)</f>
        <v>0</v>
      </c>
      <c r="N6" s="107"/>
      <c r="O6" s="139">
        <f>SUM(O7:O21)</f>
        <v>0</v>
      </c>
      <c r="P6" s="147">
        <f t="shared" si="0"/>
        <v>2100</v>
      </c>
    </row>
    <row r="7" spans="1:16" s="93" customFormat="1" ht="25.5" customHeight="1">
      <c r="A7" s="108"/>
      <c r="B7" s="109">
        <v>11101</v>
      </c>
      <c r="C7" s="110" t="s">
        <v>601</v>
      </c>
      <c r="D7" s="111">
        <v>101</v>
      </c>
      <c r="E7" s="152">
        <v>0</v>
      </c>
      <c r="F7" s="111"/>
      <c r="G7" s="140"/>
      <c r="H7" s="111"/>
      <c r="I7" s="140"/>
      <c r="J7" s="111"/>
      <c r="K7" s="140"/>
      <c r="L7" s="111"/>
      <c r="M7" s="140"/>
      <c r="N7" s="111"/>
      <c r="O7" s="140"/>
      <c r="P7" s="137">
        <f t="shared" si="0"/>
        <v>0</v>
      </c>
    </row>
    <row r="8" spans="1:16" s="93" customFormat="1" ht="25.5" customHeight="1">
      <c r="A8" s="108"/>
      <c r="B8" s="109">
        <v>11102</v>
      </c>
      <c r="C8" s="110" t="s">
        <v>600</v>
      </c>
      <c r="D8" s="111">
        <v>101</v>
      </c>
      <c r="E8" s="152">
        <v>0</v>
      </c>
      <c r="F8" s="111"/>
      <c r="G8" s="140"/>
      <c r="H8" s="111"/>
      <c r="I8" s="140"/>
      <c r="J8" s="111"/>
      <c r="K8" s="140"/>
      <c r="L8" s="111"/>
      <c r="M8" s="140"/>
      <c r="N8" s="111"/>
      <c r="O8" s="140"/>
      <c r="P8" s="137">
        <f t="shared" si="0"/>
        <v>0</v>
      </c>
    </row>
    <row r="9" spans="1:16" s="93" customFormat="1" ht="25.5" customHeight="1">
      <c r="A9" s="108"/>
      <c r="B9" s="109">
        <v>11103</v>
      </c>
      <c r="C9" s="110" t="s">
        <v>599</v>
      </c>
      <c r="D9" s="111">
        <v>101</v>
      </c>
      <c r="E9" s="152">
        <v>0</v>
      </c>
      <c r="F9" s="111"/>
      <c r="G9" s="140"/>
      <c r="H9" s="111"/>
      <c r="I9" s="140"/>
      <c r="J9" s="111"/>
      <c r="K9" s="140"/>
      <c r="L9" s="111"/>
      <c r="M9" s="140"/>
      <c r="N9" s="111"/>
      <c r="O9" s="140"/>
      <c r="P9" s="137">
        <f t="shared" si="0"/>
        <v>0</v>
      </c>
    </row>
    <row r="10" spans="1:16" s="93" customFormat="1" ht="25.5" customHeight="1">
      <c r="A10" s="108"/>
      <c r="B10" s="109">
        <v>11104</v>
      </c>
      <c r="C10" s="110" t="s">
        <v>598</v>
      </c>
      <c r="D10" s="111">
        <v>101</v>
      </c>
      <c r="E10" s="152">
        <v>0</v>
      </c>
      <c r="F10" s="111"/>
      <c r="G10" s="140"/>
      <c r="H10" s="111"/>
      <c r="I10" s="140"/>
      <c r="J10" s="111"/>
      <c r="K10" s="140"/>
      <c r="L10" s="111"/>
      <c r="M10" s="140"/>
      <c r="N10" s="111"/>
      <c r="O10" s="140"/>
      <c r="P10" s="137">
        <f t="shared" si="0"/>
        <v>0</v>
      </c>
    </row>
    <row r="11" spans="1:16" s="93" customFormat="1" ht="25.5" customHeight="1">
      <c r="A11" s="108"/>
      <c r="B11" s="109">
        <v>11105</v>
      </c>
      <c r="C11" s="110" t="s">
        <v>597</v>
      </c>
      <c r="D11" s="111">
        <v>101</v>
      </c>
      <c r="E11" s="152">
        <v>0</v>
      </c>
      <c r="F11" s="111"/>
      <c r="G11" s="140"/>
      <c r="H11" s="111"/>
      <c r="I11" s="140"/>
      <c r="J11" s="111"/>
      <c r="K11" s="140"/>
      <c r="L11" s="111"/>
      <c r="M11" s="140"/>
      <c r="N11" s="111"/>
      <c r="O11" s="140"/>
      <c r="P11" s="137">
        <f t="shared" si="0"/>
        <v>0</v>
      </c>
    </row>
    <row r="12" spans="1:16" s="93" customFormat="1" ht="25.5" customHeight="1">
      <c r="A12" s="108"/>
      <c r="B12" s="109">
        <v>11106</v>
      </c>
      <c r="C12" s="110" t="s">
        <v>1356</v>
      </c>
      <c r="D12" s="111">
        <v>101</v>
      </c>
      <c r="E12" s="152">
        <v>0</v>
      </c>
      <c r="F12" s="111"/>
      <c r="G12" s="140"/>
      <c r="H12" s="111"/>
      <c r="I12" s="140"/>
      <c r="J12" s="111"/>
      <c r="K12" s="140"/>
      <c r="L12" s="111"/>
      <c r="M12" s="140"/>
      <c r="N12" s="111"/>
      <c r="O12" s="140"/>
      <c r="P12" s="137">
        <f t="shared" si="0"/>
        <v>0</v>
      </c>
    </row>
    <row r="13" spans="1:16" s="93" customFormat="1" ht="25.5" customHeight="1">
      <c r="A13" s="108"/>
      <c r="B13" s="109">
        <v>11107</v>
      </c>
      <c r="C13" s="110" t="s">
        <v>596</v>
      </c>
      <c r="D13" s="111">
        <v>101</v>
      </c>
      <c r="E13" s="152">
        <v>0</v>
      </c>
      <c r="F13" s="111"/>
      <c r="G13" s="140"/>
      <c r="H13" s="111"/>
      <c r="I13" s="140"/>
      <c r="J13" s="111"/>
      <c r="K13" s="140"/>
      <c r="L13" s="111"/>
      <c r="M13" s="140"/>
      <c r="N13" s="111"/>
      <c r="O13" s="140"/>
      <c r="P13" s="137">
        <f t="shared" si="0"/>
        <v>0</v>
      </c>
    </row>
    <row r="14" spans="1:16" s="93" customFormat="1" ht="25.5" customHeight="1">
      <c r="A14" s="108"/>
      <c r="B14" s="109">
        <v>11108</v>
      </c>
      <c r="C14" s="110" t="s">
        <v>595</v>
      </c>
      <c r="D14" s="111">
        <v>101</v>
      </c>
      <c r="E14" s="152">
        <v>0</v>
      </c>
      <c r="F14" s="111"/>
      <c r="G14" s="140"/>
      <c r="H14" s="111"/>
      <c r="I14" s="140"/>
      <c r="J14" s="111"/>
      <c r="K14" s="140"/>
      <c r="L14" s="111"/>
      <c r="M14" s="140"/>
      <c r="N14" s="111"/>
      <c r="O14" s="140"/>
      <c r="P14" s="137">
        <f t="shared" si="0"/>
        <v>0</v>
      </c>
    </row>
    <row r="15" spans="1:16" s="93" customFormat="1" ht="25.5" customHeight="1">
      <c r="A15" s="108"/>
      <c r="B15" s="109">
        <v>11109</v>
      </c>
      <c r="C15" s="110" t="s">
        <v>594</v>
      </c>
      <c r="D15" s="111">
        <v>101</v>
      </c>
      <c r="E15" s="152">
        <v>0</v>
      </c>
      <c r="F15" s="111"/>
      <c r="G15" s="140"/>
      <c r="H15" s="111"/>
      <c r="I15" s="140"/>
      <c r="J15" s="111"/>
      <c r="K15" s="140"/>
      <c r="L15" s="111"/>
      <c r="M15" s="140"/>
      <c r="N15" s="111"/>
      <c r="O15" s="140"/>
      <c r="P15" s="137">
        <f t="shared" si="0"/>
        <v>0</v>
      </c>
    </row>
    <row r="16" spans="1:16" s="93" customFormat="1" ht="25.5" customHeight="1">
      <c r="A16" s="108"/>
      <c r="B16" s="109">
        <v>11110</v>
      </c>
      <c r="C16" s="110" t="s">
        <v>593</v>
      </c>
      <c r="D16" s="111">
        <v>101</v>
      </c>
      <c r="E16" s="152">
        <v>0</v>
      </c>
      <c r="F16" s="111"/>
      <c r="G16" s="140"/>
      <c r="H16" s="111"/>
      <c r="I16" s="140"/>
      <c r="J16" s="111"/>
      <c r="K16" s="140"/>
      <c r="L16" s="111"/>
      <c r="M16" s="140"/>
      <c r="N16" s="111"/>
      <c r="O16" s="140"/>
      <c r="P16" s="137">
        <f t="shared" si="0"/>
        <v>0</v>
      </c>
    </row>
    <row r="17" spans="1:16" s="93" customFormat="1" ht="25.5" customHeight="1">
      <c r="A17" s="108"/>
      <c r="B17" s="109">
        <v>11111</v>
      </c>
      <c r="C17" s="110" t="s">
        <v>592</v>
      </c>
      <c r="D17" s="111">
        <v>101</v>
      </c>
      <c r="E17" s="152">
        <v>0</v>
      </c>
      <c r="F17" s="111"/>
      <c r="G17" s="140"/>
      <c r="H17" s="111"/>
      <c r="I17" s="140"/>
      <c r="J17" s="111"/>
      <c r="K17" s="140"/>
      <c r="L17" s="111"/>
      <c r="M17" s="140"/>
      <c r="N17" s="111"/>
      <c r="O17" s="140"/>
      <c r="P17" s="137">
        <f t="shared" si="0"/>
        <v>0</v>
      </c>
    </row>
    <row r="18" spans="1:16" s="93" customFormat="1" ht="25.5" customHeight="1">
      <c r="A18" s="108"/>
      <c r="B18" s="109">
        <v>11112</v>
      </c>
      <c r="C18" s="110" t="s">
        <v>591</v>
      </c>
      <c r="D18" s="111">
        <v>101</v>
      </c>
      <c r="E18" s="152">
        <v>0</v>
      </c>
      <c r="F18" s="111"/>
      <c r="G18" s="140"/>
      <c r="H18" s="111"/>
      <c r="I18" s="140"/>
      <c r="J18" s="111"/>
      <c r="K18" s="140"/>
      <c r="L18" s="111"/>
      <c r="M18" s="140"/>
      <c r="N18" s="111"/>
      <c r="O18" s="140"/>
      <c r="P18" s="137">
        <f t="shared" si="0"/>
        <v>0</v>
      </c>
    </row>
    <row r="19" spans="1:16" s="93" customFormat="1" ht="25.5" customHeight="1">
      <c r="A19" s="108"/>
      <c r="B19" s="109">
        <v>11113</v>
      </c>
      <c r="C19" s="110" t="s">
        <v>590</v>
      </c>
      <c r="D19" s="111">
        <v>101</v>
      </c>
      <c r="E19" s="152">
        <v>1050</v>
      </c>
      <c r="F19" s="111"/>
      <c r="G19" s="140"/>
      <c r="H19" s="111"/>
      <c r="I19" s="140"/>
      <c r="J19" s="111"/>
      <c r="K19" s="140"/>
      <c r="L19" s="111"/>
      <c r="M19" s="140"/>
      <c r="N19" s="111"/>
      <c r="O19" s="140"/>
      <c r="P19" s="137">
        <f t="shared" si="0"/>
        <v>1050</v>
      </c>
    </row>
    <row r="20" spans="1:16" s="93" customFormat="1" ht="25.5" customHeight="1">
      <c r="A20" s="108"/>
      <c r="B20" s="109">
        <v>11114</v>
      </c>
      <c r="C20" s="110" t="s">
        <v>589</v>
      </c>
      <c r="D20" s="111">
        <v>101</v>
      </c>
      <c r="E20" s="152">
        <v>0</v>
      </c>
      <c r="F20" s="111"/>
      <c r="G20" s="140"/>
      <c r="H20" s="111"/>
      <c r="I20" s="140"/>
      <c r="J20" s="111"/>
      <c r="K20" s="140"/>
      <c r="L20" s="111"/>
      <c r="M20" s="140"/>
      <c r="N20" s="111"/>
      <c r="O20" s="140"/>
      <c r="P20" s="137">
        <f t="shared" si="0"/>
        <v>0</v>
      </c>
    </row>
    <row r="21" spans="1:16" s="93" customFormat="1" ht="25.5" customHeight="1">
      <c r="A21" s="108"/>
      <c r="B21" s="109">
        <v>11115</v>
      </c>
      <c r="C21" s="110" t="s">
        <v>588</v>
      </c>
      <c r="D21" s="111">
        <v>101</v>
      </c>
      <c r="E21" s="152">
        <v>1050</v>
      </c>
      <c r="F21" s="111"/>
      <c r="G21" s="140"/>
      <c r="H21" s="111"/>
      <c r="I21" s="140"/>
      <c r="J21" s="111"/>
      <c r="K21" s="140"/>
      <c r="L21" s="111"/>
      <c r="M21" s="140"/>
      <c r="N21" s="111"/>
      <c r="O21" s="140"/>
      <c r="P21" s="137">
        <f t="shared" si="0"/>
        <v>1050</v>
      </c>
    </row>
    <row r="22" spans="1:16" s="93" customFormat="1" ht="25.5" customHeight="1">
      <c r="A22" s="100">
        <v>12</v>
      </c>
      <c r="B22" s="118"/>
      <c r="C22" s="102" t="s">
        <v>587</v>
      </c>
      <c r="D22" s="103"/>
      <c r="E22" s="138">
        <f>E23+E26+E31</f>
        <v>629420</v>
      </c>
      <c r="F22" s="103"/>
      <c r="G22" s="138">
        <f>G23+G26+G31</f>
        <v>0</v>
      </c>
      <c r="H22" s="103"/>
      <c r="I22" s="138">
        <f>I23+I26+I31</f>
        <v>0</v>
      </c>
      <c r="J22" s="103"/>
      <c r="K22" s="138">
        <f>K23+K26+K31</f>
        <v>0</v>
      </c>
      <c r="L22" s="103"/>
      <c r="M22" s="138">
        <f>M23+M26+M31</f>
        <v>0</v>
      </c>
      <c r="N22" s="103"/>
      <c r="O22" s="138">
        <f>O23+O26+O31</f>
        <v>0</v>
      </c>
      <c r="P22" s="147">
        <f t="shared" si="0"/>
        <v>629420</v>
      </c>
    </row>
    <row r="23" spans="1:16" s="93" customFormat="1" ht="25.5" customHeight="1">
      <c r="A23" s="104"/>
      <c r="B23" s="105">
        <v>12100</v>
      </c>
      <c r="C23" s="106" t="s">
        <v>586</v>
      </c>
      <c r="D23" s="107"/>
      <c r="E23" s="139">
        <f>SUM(E24:E25)</f>
        <v>572250</v>
      </c>
      <c r="F23" s="107"/>
      <c r="G23" s="139">
        <f>SUM(G24:G25)</f>
        <v>0</v>
      </c>
      <c r="H23" s="107"/>
      <c r="I23" s="139">
        <f>SUM(I24:I25)</f>
        <v>0</v>
      </c>
      <c r="J23" s="107"/>
      <c r="K23" s="139">
        <f>SUM(K24:K25)</f>
        <v>0</v>
      </c>
      <c r="L23" s="107"/>
      <c r="M23" s="139">
        <f>SUM(M24:M25)</f>
        <v>0</v>
      </c>
      <c r="N23" s="107"/>
      <c r="O23" s="139">
        <f>SUM(O24:O25)</f>
        <v>0</v>
      </c>
      <c r="P23" s="147">
        <f t="shared" si="0"/>
        <v>572250</v>
      </c>
    </row>
    <row r="24" spans="1:16" s="93" customFormat="1" ht="25.5" customHeight="1">
      <c r="A24" s="108"/>
      <c r="B24" s="109">
        <v>12101</v>
      </c>
      <c r="C24" s="110" t="s">
        <v>1133</v>
      </c>
      <c r="D24" s="111">
        <v>101</v>
      </c>
      <c r="E24" s="152">
        <v>220000</v>
      </c>
      <c r="F24" s="111"/>
      <c r="G24" s="140"/>
      <c r="H24" s="111"/>
      <c r="I24" s="140"/>
      <c r="J24" s="111"/>
      <c r="K24" s="140"/>
      <c r="L24" s="111"/>
      <c r="M24" s="140"/>
      <c r="N24" s="111"/>
      <c r="O24" s="140"/>
      <c r="P24" s="137">
        <f t="shared" si="0"/>
        <v>220000</v>
      </c>
    </row>
    <row r="25" spans="1:16" s="93" customFormat="1" ht="25.5" customHeight="1">
      <c r="A25" s="108"/>
      <c r="B25" s="109">
        <v>12102</v>
      </c>
      <c r="C25" s="110" t="s">
        <v>1134</v>
      </c>
      <c r="D25" s="111">
        <v>101</v>
      </c>
      <c r="E25" s="152">
        <v>352250</v>
      </c>
      <c r="F25" s="111"/>
      <c r="G25" s="140"/>
      <c r="H25" s="111"/>
      <c r="I25" s="140"/>
      <c r="J25" s="111"/>
      <c r="K25" s="140"/>
      <c r="L25" s="111"/>
      <c r="M25" s="140"/>
      <c r="N25" s="111"/>
      <c r="O25" s="140"/>
      <c r="P25" s="137">
        <f t="shared" si="0"/>
        <v>352250</v>
      </c>
    </row>
    <row r="26" spans="1:16" s="93" customFormat="1" ht="25.5" customHeight="1">
      <c r="A26" s="104"/>
      <c r="B26" s="105">
        <v>12200</v>
      </c>
      <c r="C26" s="106" t="s">
        <v>570</v>
      </c>
      <c r="D26" s="107"/>
      <c r="E26" s="139">
        <f>SUM(E27:E30)</f>
        <v>51450</v>
      </c>
      <c r="F26" s="107"/>
      <c r="G26" s="139">
        <f>SUM(G27:G30)</f>
        <v>0</v>
      </c>
      <c r="H26" s="107"/>
      <c r="I26" s="139">
        <f>SUM(I27:I30)</f>
        <v>0</v>
      </c>
      <c r="J26" s="107"/>
      <c r="K26" s="139">
        <f>SUM(K27:K30)</f>
        <v>0</v>
      </c>
      <c r="L26" s="107"/>
      <c r="M26" s="139">
        <f>SUM(M27:M30)</f>
        <v>0</v>
      </c>
      <c r="N26" s="107"/>
      <c r="O26" s="139">
        <f>SUM(O27:O30)</f>
        <v>0</v>
      </c>
      <c r="P26" s="147">
        <f t="shared" si="0"/>
        <v>51450</v>
      </c>
    </row>
    <row r="27" spans="1:16" s="93" customFormat="1" ht="25.5" customHeight="1">
      <c r="A27" s="108"/>
      <c r="B27" s="109">
        <v>12201</v>
      </c>
      <c r="C27" s="110" t="s">
        <v>569</v>
      </c>
      <c r="D27" s="111">
        <v>101</v>
      </c>
      <c r="E27" s="152">
        <v>3000</v>
      </c>
      <c r="F27" s="111"/>
      <c r="G27" s="140"/>
      <c r="H27" s="111"/>
      <c r="I27" s="140"/>
      <c r="J27" s="111"/>
      <c r="K27" s="140"/>
      <c r="L27" s="111"/>
      <c r="M27" s="140"/>
      <c r="N27" s="111"/>
      <c r="O27" s="140"/>
      <c r="P27" s="137">
        <f t="shared" si="0"/>
        <v>3000</v>
      </c>
    </row>
    <row r="28" spans="1:16" s="93" customFormat="1" ht="25.5" customHeight="1">
      <c r="A28" s="108"/>
      <c r="B28" s="109">
        <v>12202</v>
      </c>
      <c r="C28" s="110" t="s">
        <v>568</v>
      </c>
      <c r="D28" s="111">
        <v>101</v>
      </c>
      <c r="E28" s="152">
        <v>6000</v>
      </c>
      <c r="F28" s="111"/>
      <c r="G28" s="140"/>
      <c r="H28" s="111"/>
      <c r="I28" s="140"/>
      <c r="J28" s="111"/>
      <c r="K28" s="140"/>
      <c r="L28" s="111"/>
      <c r="M28" s="140"/>
      <c r="N28" s="111"/>
      <c r="O28" s="140"/>
      <c r="P28" s="137">
        <f t="shared" si="0"/>
        <v>6000</v>
      </c>
    </row>
    <row r="29" spans="1:16" s="93" customFormat="1" ht="25.5" customHeight="1">
      <c r="A29" s="108"/>
      <c r="B29" s="109">
        <v>12203</v>
      </c>
      <c r="C29" s="110" t="s">
        <v>567</v>
      </c>
      <c r="D29" s="111">
        <v>101</v>
      </c>
      <c r="E29" s="152">
        <v>42450</v>
      </c>
      <c r="F29" s="111"/>
      <c r="G29" s="140"/>
      <c r="H29" s="111"/>
      <c r="I29" s="140"/>
      <c r="J29" s="111"/>
      <c r="K29" s="140"/>
      <c r="L29" s="111"/>
      <c r="M29" s="140"/>
      <c r="N29" s="111"/>
      <c r="O29" s="140"/>
      <c r="P29" s="137">
        <f t="shared" si="0"/>
        <v>42450</v>
      </c>
    </row>
    <row r="30" spans="1:16" s="93" customFormat="1" ht="25.5" customHeight="1">
      <c r="A30" s="108"/>
      <c r="B30" s="109">
        <v>12204</v>
      </c>
      <c r="C30" s="110" t="s">
        <v>566</v>
      </c>
      <c r="D30" s="111">
        <v>101</v>
      </c>
      <c r="E30" s="152">
        <v>0</v>
      </c>
      <c r="F30" s="111"/>
      <c r="G30" s="140"/>
      <c r="H30" s="111"/>
      <c r="I30" s="140"/>
      <c r="J30" s="111"/>
      <c r="K30" s="140"/>
      <c r="L30" s="111"/>
      <c r="M30" s="140"/>
      <c r="N30" s="111"/>
      <c r="O30" s="140"/>
      <c r="P30" s="137">
        <f t="shared" si="0"/>
        <v>0</v>
      </c>
    </row>
    <row r="31" spans="1:16" s="93" customFormat="1" ht="25.5" customHeight="1">
      <c r="A31" s="104"/>
      <c r="B31" s="105">
        <v>12300</v>
      </c>
      <c r="C31" s="106" t="s">
        <v>585</v>
      </c>
      <c r="D31" s="107"/>
      <c r="E31" s="139">
        <f>SUM(E32:E34)</f>
        <v>5720</v>
      </c>
      <c r="F31" s="107"/>
      <c r="G31" s="139">
        <f>SUM(G32:G34)</f>
        <v>0</v>
      </c>
      <c r="H31" s="107"/>
      <c r="I31" s="139">
        <f>SUM(I32:I34)</f>
        <v>0</v>
      </c>
      <c r="J31" s="107"/>
      <c r="K31" s="139">
        <f>SUM(K32:K34)</f>
        <v>0</v>
      </c>
      <c r="L31" s="107"/>
      <c r="M31" s="139">
        <f>SUM(M32:M34)</f>
        <v>0</v>
      </c>
      <c r="N31" s="107"/>
      <c r="O31" s="139">
        <f>SUM(O32:O34)</f>
        <v>0</v>
      </c>
      <c r="P31" s="147">
        <f t="shared" si="0"/>
        <v>5720</v>
      </c>
    </row>
    <row r="32" spans="1:16" s="93" customFormat="1" ht="25.5" customHeight="1">
      <c r="A32" s="108"/>
      <c r="B32" s="109">
        <v>12301</v>
      </c>
      <c r="C32" s="110" t="s">
        <v>468</v>
      </c>
      <c r="D32" s="111">
        <v>101</v>
      </c>
      <c r="E32" s="152">
        <v>2300</v>
      </c>
      <c r="F32" s="111"/>
      <c r="G32" s="140"/>
      <c r="H32" s="111"/>
      <c r="I32" s="140"/>
      <c r="J32" s="111"/>
      <c r="K32" s="140"/>
      <c r="L32" s="111"/>
      <c r="M32" s="140"/>
      <c r="N32" s="111"/>
      <c r="O32" s="140"/>
      <c r="P32" s="137">
        <f t="shared" si="0"/>
        <v>2300</v>
      </c>
    </row>
    <row r="33" spans="1:16" s="93" customFormat="1" ht="25.5" customHeight="1">
      <c r="A33" s="108"/>
      <c r="B33" s="109">
        <v>12302</v>
      </c>
      <c r="C33" s="110" t="s">
        <v>584</v>
      </c>
      <c r="D33" s="111">
        <v>101</v>
      </c>
      <c r="E33" s="152">
        <v>3420</v>
      </c>
      <c r="F33" s="111"/>
      <c r="G33" s="140"/>
      <c r="H33" s="111"/>
      <c r="I33" s="140"/>
      <c r="J33" s="111"/>
      <c r="K33" s="140"/>
      <c r="L33" s="111"/>
      <c r="M33" s="140"/>
      <c r="N33" s="111"/>
      <c r="O33" s="140"/>
      <c r="P33" s="137">
        <f t="shared" si="0"/>
        <v>3420</v>
      </c>
    </row>
    <row r="34" spans="1:16" s="93" customFormat="1" ht="25.5" customHeight="1">
      <c r="A34" s="108"/>
      <c r="B34" s="109">
        <v>12303</v>
      </c>
      <c r="C34" s="110" t="s">
        <v>583</v>
      </c>
      <c r="D34" s="111">
        <v>101</v>
      </c>
      <c r="E34" s="152">
        <v>0</v>
      </c>
      <c r="F34" s="111"/>
      <c r="G34" s="140"/>
      <c r="H34" s="111"/>
      <c r="I34" s="140"/>
      <c r="J34" s="111"/>
      <c r="K34" s="140"/>
      <c r="L34" s="111"/>
      <c r="M34" s="140"/>
      <c r="N34" s="111"/>
      <c r="O34" s="140"/>
      <c r="P34" s="137">
        <f t="shared" si="0"/>
        <v>0</v>
      </c>
    </row>
    <row r="35" spans="1:16" s="94" customFormat="1" ht="25.5" customHeight="1">
      <c r="A35" s="119">
        <v>13</v>
      </c>
      <c r="B35" s="120"/>
      <c r="C35" s="102" t="s">
        <v>582</v>
      </c>
      <c r="D35" s="121"/>
      <c r="E35" s="141"/>
      <c r="F35" s="121"/>
      <c r="G35" s="141"/>
      <c r="H35" s="121"/>
      <c r="I35" s="141"/>
      <c r="J35" s="121"/>
      <c r="K35" s="141"/>
      <c r="L35" s="121"/>
      <c r="M35" s="141"/>
      <c r="N35" s="121"/>
      <c r="O35" s="141"/>
      <c r="P35" s="147">
        <f t="shared" si="0"/>
        <v>0</v>
      </c>
    </row>
    <row r="36" spans="1:16" s="94" customFormat="1" ht="25.5" customHeight="1">
      <c r="A36" s="119">
        <v>14</v>
      </c>
      <c r="B36" s="120"/>
      <c r="C36" s="102" t="s">
        <v>581</v>
      </c>
      <c r="D36" s="121"/>
      <c r="E36" s="141"/>
      <c r="F36" s="121"/>
      <c r="G36" s="141"/>
      <c r="H36" s="121"/>
      <c r="I36" s="141"/>
      <c r="J36" s="121"/>
      <c r="K36" s="141"/>
      <c r="L36" s="121"/>
      <c r="M36" s="141"/>
      <c r="N36" s="121"/>
      <c r="O36" s="141"/>
      <c r="P36" s="147">
        <f t="shared" si="0"/>
        <v>0</v>
      </c>
    </row>
    <row r="37" spans="1:16" s="94" customFormat="1" ht="25.5" customHeight="1">
      <c r="A37" s="119">
        <v>15</v>
      </c>
      <c r="B37" s="120"/>
      <c r="C37" s="102" t="s">
        <v>580</v>
      </c>
      <c r="D37" s="121"/>
      <c r="E37" s="141"/>
      <c r="F37" s="121"/>
      <c r="G37" s="141"/>
      <c r="H37" s="121"/>
      <c r="I37" s="141"/>
      <c r="J37" s="121"/>
      <c r="K37" s="141"/>
      <c r="L37" s="121"/>
      <c r="M37" s="141"/>
      <c r="N37" s="121"/>
      <c r="O37" s="141"/>
      <c r="P37" s="147">
        <f t="shared" si="0"/>
        <v>0</v>
      </c>
    </row>
    <row r="38" spans="1:16" s="94" customFormat="1" ht="25.5" customHeight="1">
      <c r="A38" s="119">
        <v>16</v>
      </c>
      <c r="B38" s="120"/>
      <c r="C38" s="102" t="s">
        <v>579</v>
      </c>
      <c r="D38" s="121"/>
      <c r="E38" s="141"/>
      <c r="F38" s="121"/>
      <c r="G38" s="141"/>
      <c r="H38" s="121"/>
      <c r="I38" s="141"/>
      <c r="J38" s="121"/>
      <c r="K38" s="141"/>
      <c r="L38" s="121"/>
      <c r="M38" s="141"/>
      <c r="N38" s="121"/>
      <c r="O38" s="141"/>
      <c r="P38" s="147">
        <f t="shared" si="0"/>
        <v>0</v>
      </c>
    </row>
    <row r="39" spans="1:16" s="93" customFormat="1" ht="25.5" customHeight="1">
      <c r="A39" s="100">
        <v>17</v>
      </c>
      <c r="B39" s="118"/>
      <c r="C39" s="102" t="s">
        <v>499</v>
      </c>
      <c r="D39" s="103"/>
      <c r="E39" s="138">
        <f>E40+E42+E45+E47+E51</f>
        <v>17000</v>
      </c>
      <c r="F39" s="103"/>
      <c r="G39" s="138">
        <f>G40+G42+G45+G47+G51</f>
        <v>0</v>
      </c>
      <c r="H39" s="103"/>
      <c r="I39" s="138">
        <f>I40+I42+I45+I47+I51</f>
        <v>0</v>
      </c>
      <c r="J39" s="103"/>
      <c r="K39" s="138">
        <f>K40+K42+K45+K47+K51</f>
        <v>0</v>
      </c>
      <c r="L39" s="103"/>
      <c r="M39" s="138">
        <f>M40+M42+M45+M47+M51</f>
        <v>0</v>
      </c>
      <c r="N39" s="103"/>
      <c r="O39" s="138">
        <f>O40+O42+O45+O47+O51</f>
        <v>0</v>
      </c>
      <c r="P39" s="147">
        <f t="shared" si="0"/>
        <v>17000</v>
      </c>
    </row>
    <row r="40" spans="1:16" s="93" customFormat="1" ht="25.5" customHeight="1">
      <c r="A40" s="104"/>
      <c r="B40" s="105">
        <v>17100</v>
      </c>
      <c r="C40" s="129" t="s">
        <v>379</v>
      </c>
      <c r="D40" s="107"/>
      <c r="E40" s="139">
        <f>SUM(E41)</f>
        <v>17000</v>
      </c>
      <c r="F40" s="107"/>
      <c r="G40" s="139">
        <f>SUM(G41)</f>
        <v>0</v>
      </c>
      <c r="H40" s="107"/>
      <c r="I40" s="139">
        <f>SUM(I41)</f>
        <v>0</v>
      </c>
      <c r="J40" s="107"/>
      <c r="K40" s="139">
        <f>SUM(K41)</f>
        <v>0</v>
      </c>
      <c r="L40" s="107"/>
      <c r="M40" s="139">
        <f>SUM(M41)</f>
        <v>0</v>
      </c>
      <c r="N40" s="107"/>
      <c r="O40" s="139">
        <f>SUM(O41)</f>
        <v>0</v>
      </c>
      <c r="P40" s="147">
        <f t="shared" si="0"/>
        <v>17000</v>
      </c>
    </row>
    <row r="41" spans="1:16" s="93" customFormat="1" ht="25.5" customHeight="1">
      <c r="A41" s="108"/>
      <c r="B41" s="109">
        <v>17101</v>
      </c>
      <c r="C41" s="110" t="s">
        <v>378</v>
      </c>
      <c r="D41" s="111">
        <v>101</v>
      </c>
      <c r="E41" s="152">
        <v>17000</v>
      </c>
      <c r="F41" s="111"/>
      <c r="G41" s="140"/>
      <c r="H41" s="111"/>
      <c r="I41" s="140"/>
      <c r="J41" s="111"/>
      <c r="K41" s="140"/>
      <c r="L41" s="111"/>
      <c r="M41" s="140"/>
      <c r="N41" s="111"/>
      <c r="O41" s="140"/>
      <c r="P41" s="137">
        <f t="shared" si="0"/>
        <v>17000</v>
      </c>
    </row>
    <row r="42" spans="1:16" s="93" customFormat="1" ht="25.5" customHeight="1">
      <c r="A42" s="104"/>
      <c r="B42" s="105">
        <v>17200</v>
      </c>
      <c r="C42" s="129" t="s">
        <v>498</v>
      </c>
      <c r="D42" s="107"/>
      <c r="E42" s="139">
        <f>SUM(E43:E44)</f>
        <v>0</v>
      </c>
      <c r="F42" s="107"/>
      <c r="G42" s="139">
        <f>SUM(G43:G44)</f>
        <v>0</v>
      </c>
      <c r="H42" s="107"/>
      <c r="I42" s="139">
        <f>SUM(I43:I44)</f>
        <v>0</v>
      </c>
      <c r="J42" s="107"/>
      <c r="K42" s="139">
        <f>SUM(K43:K44)</f>
        <v>0</v>
      </c>
      <c r="L42" s="107"/>
      <c r="M42" s="139">
        <f>SUM(M43:M44)</f>
        <v>0</v>
      </c>
      <c r="N42" s="107"/>
      <c r="O42" s="139">
        <f>SUM(O43:O44)</f>
        <v>0</v>
      </c>
      <c r="P42" s="147">
        <f t="shared" si="0"/>
        <v>0</v>
      </c>
    </row>
    <row r="43" spans="1:16" s="93" customFormat="1" ht="25.5" customHeight="1">
      <c r="A43" s="108"/>
      <c r="B43" s="109">
        <v>17201</v>
      </c>
      <c r="C43" s="110" t="s">
        <v>393</v>
      </c>
      <c r="D43" s="111">
        <v>101</v>
      </c>
      <c r="E43" s="152">
        <v>0</v>
      </c>
      <c r="F43" s="111"/>
      <c r="G43" s="140"/>
      <c r="H43" s="111"/>
      <c r="I43" s="140"/>
      <c r="J43" s="111"/>
      <c r="K43" s="140"/>
      <c r="L43" s="111"/>
      <c r="M43" s="140"/>
      <c r="N43" s="111"/>
      <c r="O43" s="140"/>
      <c r="P43" s="137">
        <f t="shared" si="0"/>
        <v>0</v>
      </c>
    </row>
    <row r="44" spans="1:16" s="93" customFormat="1" ht="25.5" customHeight="1">
      <c r="A44" s="108"/>
      <c r="B44" s="109">
        <v>17202</v>
      </c>
      <c r="C44" s="110" t="s">
        <v>1338</v>
      </c>
      <c r="D44" s="111">
        <v>101</v>
      </c>
      <c r="E44" s="152">
        <v>0</v>
      </c>
      <c r="F44" s="111"/>
      <c r="G44" s="140"/>
      <c r="H44" s="111"/>
      <c r="I44" s="140"/>
      <c r="J44" s="111"/>
      <c r="K44" s="140"/>
      <c r="L44" s="111"/>
      <c r="M44" s="140"/>
      <c r="N44" s="111"/>
      <c r="O44" s="140"/>
      <c r="P44" s="137">
        <f t="shared" si="0"/>
        <v>0</v>
      </c>
    </row>
    <row r="45" spans="1:16" s="93" customFormat="1" ht="25.5" customHeight="1">
      <c r="A45" s="104"/>
      <c r="B45" s="105">
        <v>17300</v>
      </c>
      <c r="C45" s="129" t="s">
        <v>377</v>
      </c>
      <c r="D45" s="107"/>
      <c r="E45" s="139">
        <f>SUM(E46)</f>
        <v>0</v>
      </c>
      <c r="F45" s="107"/>
      <c r="G45" s="139">
        <f>SUM(G46)</f>
        <v>0</v>
      </c>
      <c r="H45" s="107"/>
      <c r="I45" s="139">
        <f>SUM(I46)</f>
        <v>0</v>
      </c>
      <c r="J45" s="107"/>
      <c r="K45" s="139">
        <f>SUM(K46)</f>
        <v>0</v>
      </c>
      <c r="L45" s="107"/>
      <c r="M45" s="139">
        <f>SUM(M46)</f>
        <v>0</v>
      </c>
      <c r="N45" s="107"/>
      <c r="O45" s="139">
        <f>SUM(O46)</f>
        <v>0</v>
      </c>
      <c r="P45" s="147">
        <f t="shared" si="0"/>
        <v>0</v>
      </c>
    </row>
    <row r="46" spans="1:16" s="93" customFormat="1" ht="25.5" customHeight="1">
      <c r="A46" s="108"/>
      <c r="B46" s="109">
        <v>17301</v>
      </c>
      <c r="C46" s="110" t="s">
        <v>1136</v>
      </c>
      <c r="D46" s="111">
        <v>101</v>
      </c>
      <c r="E46" s="152">
        <v>0</v>
      </c>
      <c r="F46" s="111"/>
      <c r="G46" s="140"/>
      <c r="H46" s="111"/>
      <c r="I46" s="140"/>
      <c r="J46" s="111"/>
      <c r="K46" s="140"/>
      <c r="L46" s="111"/>
      <c r="M46" s="140"/>
      <c r="N46" s="111"/>
      <c r="O46" s="140"/>
      <c r="P46" s="137">
        <f t="shared" si="0"/>
        <v>0</v>
      </c>
    </row>
    <row r="47" spans="1:16" s="93" customFormat="1" ht="25.5" customHeight="1">
      <c r="A47" s="104"/>
      <c r="B47" s="105">
        <v>17400</v>
      </c>
      <c r="C47" s="129" t="s">
        <v>369</v>
      </c>
      <c r="D47" s="107"/>
      <c r="E47" s="139">
        <f>SUM(E48:E50)</f>
        <v>0</v>
      </c>
      <c r="F47" s="130"/>
      <c r="G47" s="139">
        <f>SUM(G48:G50)</f>
        <v>0</v>
      </c>
      <c r="H47" s="107"/>
      <c r="I47" s="139">
        <f>SUM(I48:I50)</f>
        <v>0</v>
      </c>
      <c r="J47" s="107"/>
      <c r="K47" s="139">
        <f>SUM(K48:K50)</f>
        <v>0</v>
      </c>
      <c r="L47" s="107"/>
      <c r="M47" s="139">
        <f>SUM(M48:M50)</f>
        <v>0</v>
      </c>
      <c r="N47" s="107"/>
      <c r="O47" s="139">
        <f>SUM(O48:O50)</f>
        <v>0</v>
      </c>
      <c r="P47" s="147">
        <f t="shared" si="0"/>
        <v>0</v>
      </c>
    </row>
    <row r="48" spans="1:16" s="93" customFormat="1" ht="25.5" customHeight="1">
      <c r="A48" s="108"/>
      <c r="B48" s="109">
        <v>17401</v>
      </c>
      <c r="C48" s="110" t="s">
        <v>1137</v>
      </c>
      <c r="D48" s="111">
        <v>101</v>
      </c>
      <c r="E48" s="152">
        <v>0</v>
      </c>
      <c r="F48" s="114"/>
      <c r="G48" s="140"/>
      <c r="H48" s="111"/>
      <c r="I48" s="140"/>
      <c r="J48" s="111"/>
      <c r="K48" s="140"/>
      <c r="L48" s="111"/>
      <c r="M48" s="140"/>
      <c r="N48" s="111"/>
      <c r="O48" s="140"/>
      <c r="P48" s="137">
        <f t="shared" si="0"/>
        <v>0</v>
      </c>
    </row>
    <row r="49" spans="1:16" s="93" customFormat="1" ht="25.5" customHeight="1">
      <c r="A49" s="108"/>
      <c r="B49" s="109">
        <v>17402</v>
      </c>
      <c r="C49" s="110" t="s">
        <v>368</v>
      </c>
      <c r="D49" s="111">
        <v>101</v>
      </c>
      <c r="E49" s="152">
        <v>0</v>
      </c>
      <c r="F49" s="114"/>
      <c r="G49" s="140"/>
      <c r="H49" s="111"/>
      <c r="I49" s="140"/>
      <c r="J49" s="111"/>
      <c r="K49" s="140"/>
      <c r="L49" s="111"/>
      <c r="M49" s="140"/>
      <c r="N49" s="111"/>
      <c r="O49" s="140"/>
      <c r="P49" s="137">
        <f t="shared" si="0"/>
        <v>0</v>
      </c>
    </row>
    <row r="50" spans="1:16" s="93" customFormat="1" ht="25.5" customHeight="1">
      <c r="A50" s="108"/>
      <c r="B50" s="109">
        <v>17403</v>
      </c>
      <c r="C50" s="110" t="s">
        <v>367</v>
      </c>
      <c r="D50" s="111">
        <v>101</v>
      </c>
      <c r="E50" s="152">
        <v>0</v>
      </c>
      <c r="F50" s="114"/>
      <c r="G50" s="140"/>
      <c r="H50" s="111"/>
      <c r="I50" s="140"/>
      <c r="J50" s="111"/>
      <c r="K50" s="140"/>
      <c r="L50" s="111"/>
      <c r="M50" s="140"/>
      <c r="N50" s="111"/>
      <c r="O50" s="140"/>
      <c r="P50" s="137">
        <f t="shared" si="0"/>
        <v>0</v>
      </c>
    </row>
    <row r="51" spans="1:16" s="93" customFormat="1" ht="25.5" customHeight="1">
      <c r="A51" s="104"/>
      <c r="B51" s="105">
        <v>17500</v>
      </c>
      <c r="C51" s="129" t="s">
        <v>366</v>
      </c>
      <c r="D51" s="107"/>
      <c r="E51" s="139">
        <f>SUM(E52)</f>
        <v>0</v>
      </c>
      <c r="F51" s="130"/>
      <c r="G51" s="139">
        <f>SUM(G52)</f>
        <v>0</v>
      </c>
      <c r="H51" s="107"/>
      <c r="I51" s="139">
        <f>SUM(I52)</f>
        <v>0</v>
      </c>
      <c r="J51" s="107"/>
      <c r="K51" s="139">
        <f>SUM(K52)</f>
        <v>0</v>
      </c>
      <c r="L51" s="107"/>
      <c r="M51" s="139">
        <f>SUM(M52)</f>
        <v>0</v>
      </c>
      <c r="N51" s="107"/>
      <c r="O51" s="139">
        <f>SUM(O52)</f>
        <v>0</v>
      </c>
      <c r="P51" s="147">
        <f t="shared" si="0"/>
        <v>0</v>
      </c>
    </row>
    <row r="52" spans="1:16" s="93" customFormat="1" ht="25.5" customHeight="1">
      <c r="A52" s="108"/>
      <c r="B52" s="109">
        <v>17501</v>
      </c>
      <c r="C52" s="110" t="s">
        <v>1138</v>
      </c>
      <c r="D52" s="111">
        <v>101</v>
      </c>
      <c r="E52" s="152">
        <v>0</v>
      </c>
      <c r="F52" s="114"/>
      <c r="G52" s="140"/>
      <c r="H52" s="111"/>
      <c r="I52" s="140"/>
      <c r="J52" s="111"/>
      <c r="K52" s="140"/>
      <c r="L52" s="111"/>
      <c r="M52" s="140"/>
      <c r="N52" s="111"/>
      <c r="O52" s="140"/>
      <c r="P52" s="137">
        <f t="shared" si="0"/>
        <v>0</v>
      </c>
    </row>
    <row r="53" spans="1:16" s="93" customFormat="1" ht="25.5" customHeight="1">
      <c r="A53" s="100">
        <v>18</v>
      </c>
      <c r="B53" s="118"/>
      <c r="C53" s="102" t="s">
        <v>578</v>
      </c>
      <c r="D53" s="103"/>
      <c r="E53" s="138">
        <f>E54</f>
        <v>0</v>
      </c>
      <c r="F53" s="103"/>
      <c r="G53" s="138">
        <f>G54</f>
        <v>0</v>
      </c>
      <c r="H53" s="103"/>
      <c r="I53" s="138">
        <f>I54</f>
        <v>0</v>
      </c>
      <c r="J53" s="103"/>
      <c r="K53" s="138">
        <f>K54</f>
        <v>0</v>
      </c>
      <c r="L53" s="103"/>
      <c r="M53" s="138">
        <f>M54</f>
        <v>0</v>
      </c>
      <c r="N53" s="103"/>
      <c r="O53" s="138">
        <f>O54</f>
        <v>0</v>
      </c>
      <c r="P53" s="147">
        <f t="shared" si="0"/>
        <v>0</v>
      </c>
    </row>
    <row r="54" spans="1:16" s="93" customFormat="1" ht="25.5" customHeight="1">
      <c r="A54" s="104"/>
      <c r="B54" s="105">
        <v>18100</v>
      </c>
      <c r="C54" s="129" t="s">
        <v>577</v>
      </c>
      <c r="D54" s="107"/>
      <c r="E54" s="139">
        <f>SUM(E55:E56)</f>
        <v>0</v>
      </c>
      <c r="F54" s="107"/>
      <c r="G54" s="139">
        <f>SUM(G55:G56)</f>
        <v>0</v>
      </c>
      <c r="H54" s="107"/>
      <c r="I54" s="139">
        <f>SUM(I55:I56)</f>
        <v>0</v>
      </c>
      <c r="J54" s="107"/>
      <c r="K54" s="139">
        <f>SUM(K55:K56)</f>
        <v>0</v>
      </c>
      <c r="L54" s="107"/>
      <c r="M54" s="139">
        <f>SUM(M55:M56)</f>
        <v>0</v>
      </c>
      <c r="N54" s="107"/>
      <c r="O54" s="139">
        <f>SUM(O55:O56)</f>
        <v>0</v>
      </c>
      <c r="P54" s="147">
        <f t="shared" si="0"/>
        <v>0</v>
      </c>
    </row>
    <row r="55" spans="1:16" s="93" customFormat="1" ht="25.5" customHeight="1">
      <c r="A55" s="108"/>
      <c r="B55" s="109">
        <v>18101</v>
      </c>
      <c r="C55" s="110" t="s">
        <v>577</v>
      </c>
      <c r="D55" s="111">
        <v>101</v>
      </c>
      <c r="E55" s="152">
        <v>0</v>
      </c>
      <c r="F55" s="111"/>
      <c r="G55" s="140"/>
      <c r="H55" s="111"/>
      <c r="I55" s="140"/>
      <c r="J55" s="111"/>
      <c r="K55" s="140"/>
      <c r="L55" s="111"/>
      <c r="M55" s="140"/>
      <c r="N55" s="111"/>
      <c r="O55" s="140"/>
      <c r="P55" s="137">
        <f t="shared" si="0"/>
        <v>0</v>
      </c>
    </row>
    <row r="56" spans="1:16" s="93" customFormat="1" ht="25.5" customHeight="1">
      <c r="A56" s="108"/>
      <c r="B56" s="109">
        <v>18102</v>
      </c>
      <c r="C56" s="110" t="s">
        <v>1135</v>
      </c>
      <c r="D56" s="111">
        <v>101</v>
      </c>
      <c r="E56" s="152">
        <v>0</v>
      </c>
      <c r="F56" s="111"/>
      <c r="G56" s="140"/>
      <c r="H56" s="111"/>
      <c r="I56" s="140"/>
      <c r="J56" s="111"/>
      <c r="K56" s="140"/>
      <c r="L56" s="111"/>
      <c r="M56" s="140"/>
      <c r="N56" s="111"/>
      <c r="O56" s="140"/>
      <c r="P56" s="137">
        <f t="shared" si="0"/>
        <v>0</v>
      </c>
    </row>
    <row r="57" spans="1:16" s="93" customFormat="1" ht="25.5" customHeight="1">
      <c r="A57" s="96">
        <v>2</v>
      </c>
      <c r="B57" s="124"/>
      <c r="C57" s="98" t="s">
        <v>576</v>
      </c>
      <c r="D57" s="99"/>
      <c r="E57" s="137">
        <f>E58+E59+E60+E61+E62</f>
        <v>0</v>
      </c>
      <c r="F57" s="99"/>
      <c r="G57" s="137">
        <f>G58+G59+G60+G61+G62</f>
        <v>0</v>
      </c>
      <c r="H57" s="99"/>
      <c r="I57" s="137">
        <f>I58+I59+I60+I61+I62</f>
        <v>0</v>
      </c>
      <c r="J57" s="99"/>
      <c r="K57" s="137">
        <f>K58+K59+K60+K61+K62</f>
        <v>0</v>
      </c>
      <c r="L57" s="99"/>
      <c r="M57" s="137">
        <f>M58+M59+M60+M61+M62</f>
        <v>0</v>
      </c>
      <c r="N57" s="99"/>
      <c r="O57" s="137">
        <f>O58+O59+O60+O61+O62</f>
        <v>0</v>
      </c>
      <c r="P57" s="147">
        <f t="shared" si="0"/>
        <v>0</v>
      </c>
    </row>
    <row r="58" spans="1:16" s="93" customFormat="1" ht="25.5" customHeight="1">
      <c r="A58" s="100">
        <v>21</v>
      </c>
      <c r="B58" s="118"/>
      <c r="C58" s="102" t="s">
        <v>575</v>
      </c>
      <c r="D58" s="103"/>
      <c r="E58" s="138"/>
      <c r="F58" s="103"/>
      <c r="G58" s="138"/>
      <c r="H58" s="103"/>
      <c r="I58" s="138"/>
      <c r="J58" s="103"/>
      <c r="K58" s="138"/>
      <c r="L58" s="103"/>
      <c r="M58" s="138"/>
      <c r="N58" s="103"/>
      <c r="O58" s="138"/>
      <c r="P58" s="147">
        <f t="shared" si="0"/>
        <v>0</v>
      </c>
    </row>
    <row r="59" spans="1:16" s="93" customFormat="1" ht="25.5" customHeight="1">
      <c r="A59" s="100">
        <v>22</v>
      </c>
      <c r="B59" s="118"/>
      <c r="C59" s="102" t="s">
        <v>574</v>
      </c>
      <c r="D59" s="103"/>
      <c r="E59" s="138"/>
      <c r="F59" s="103"/>
      <c r="G59" s="138"/>
      <c r="H59" s="103"/>
      <c r="I59" s="138"/>
      <c r="J59" s="103"/>
      <c r="K59" s="138"/>
      <c r="L59" s="103"/>
      <c r="M59" s="138"/>
      <c r="N59" s="103"/>
      <c r="O59" s="138"/>
      <c r="P59" s="147">
        <f t="shared" si="0"/>
        <v>0</v>
      </c>
    </row>
    <row r="60" spans="1:16" s="93" customFormat="1" ht="25.5" customHeight="1">
      <c r="A60" s="100">
        <v>23</v>
      </c>
      <c r="B60" s="118"/>
      <c r="C60" s="102" t="s">
        <v>573</v>
      </c>
      <c r="D60" s="103"/>
      <c r="E60" s="138"/>
      <c r="F60" s="103"/>
      <c r="G60" s="138"/>
      <c r="H60" s="103"/>
      <c r="I60" s="138"/>
      <c r="J60" s="103"/>
      <c r="K60" s="138"/>
      <c r="L60" s="103"/>
      <c r="M60" s="138"/>
      <c r="N60" s="103"/>
      <c r="O60" s="138"/>
      <c r="P60" s="147">
        <f t="shared" si="0"/>
        <v>0</v>
      </c>
    </row>
    <row r="61" spans="1:16" s="93" customFormat="1" ht="25.5" customHeight="1">
      <c r="A61" s="100">
        <v>24</v>
      </c>
      <c r="B61" s="118"/>
      <c r="C61" s="102" t="s">
        <v>572</v>
      </c>
      <c r="D61" s="103"/>
      <c r="E61" s="138"/>
      <c r="F61" s="103"/>
      <c r="G61" s="138"/>
      <c r="H61" s="103"/>
      <c r="I61" s="138"/>
      <c r="J61" s="103"/>
      <c r="K61" s="138"/>
      <c r="L61" s="103"/>
      <c r="M61" s="138"/>
      <c r="N61" s="103"/>
      <c r="O61" s="138"/>
      <c r="P61" s="147">
        <f t="shared" si="0"/>
        <v>0</v>
      </c>
    </row>
    <row r="62" spans="1:16" s="93" customFormat="1" ht="25.5" customHeight="1">
      <c r="A62" s="100">
        <v>25</v>
      </c>
      <c r="B62" s="118"/>
      <c r="C62" s="102" t="s">
        <v>499</v>
      </c>
      <c r="D62" s="103"/>
      <c r="E62" s="138"/>
      <c r="F62" s="103"/>
      <c r="G62" s="138"/>
      <c r="H62" s="103"/>
      <c r="I62" s="138"/>
      <c r="J62" s="103"/>
      <c r="K62" s="138"/>
      <c r="L62" s="103"/>
      <c r="M62" s="138"/>
      <c r="N62" s="103"/>
      <c r="O62" s="138"/>
      <c r="P62" s="147">
        <f t="shared" si="0"/>
        <v>0</v>
      </c>
    </row>
    <row r="63" spans="1:16" s="93" customFormat="1" ht="25.5" customHeight="1">
      <c r="A63" s="96">
        <v>3</v>
      </c>
      <c r="B63" s="124"/>
      <c r="C63" s="98" t="s">
        <v>571</v>
      </c>
      <c r="D63" s="99"/>
      <c r="E63" s="137">
        <f>E64</f>
        <v>0</v>
      </c>
      <c r="F63" s="99"/>
      <c r="G63" s="137">
        <f>G64</f>
        <v>0</v>
      </c>
      <c r="H63" s="99"/>
      <c r="I63" s="137">
        <f>I64</f>
        <v>0</v>
      </c>
      <c r="J63" s="99"/>
      <c r="K63" s="137">
        <f>K64</f>
        <v>0</v>
      </c>
      <c r="L63" s="99"/>
      <c r="M63" s="137">
        <f>M64</f>
        <v>0</v>
      </c>
      <c r="N63" s="99"/>
      <c r="O63" s="137">
        <f>O64</f>
        <v>0</v>
      </c>
      <c r="P63" s="147">
        <f t="shared" si="0"/>
        <v>0</v>
      </c>
    </row>
    <row r="64" spans="1:16" s="93" customFormat="1" ht="25.5" customHeight="1">
      <c r="A64" s="100">
        <v>31</v>
      </c>
      <c r="B64" s="118"/>
      <c r="C64" s="102" t="s">
        <v>1220</v>
      </c>
      <c r="D64" s="103"/>
      <c r="E64" s="138">
        <f>E65</f>
        <v>0</v>
      </c>
      <c r="F64" s="103"/>
      <c r="G64" s="138">
        <f>G65</f>
        <v>0</v>
      </c>
      <c r="H64" s="103"/>
      <c r="I64" s="138">
        <f>I65</f>
        <v>0</v>
      </c>
      <c r="J64" s="103"/>
      <c r="K64" s="138">
        <f>K65</f>
        <v>0</v>
      </c>
      <c r="L64" s="103"/>
      <c r="M64" s="138">
        <f>M65</f>
        <v>0</v>
      </c>
      <c r="N64" s="103"/>
      <c r="O64" s="138">
        <f>O65</f>
        <v>0</v>
      </c>
      <c r="P64" s="147">
        <f t="shared" si="0"/>
        <v>0</v>
      </c>
    </row>
    <row r="65" spans="1:16" s="93" customFormat="1" ht="25.5" customHeight="1">
      <c r="A65" s="104"/>
      <c r="B65" s="105">
        <v>31100</v>
      </c>
      <c r="C65" s="129" t="s">
        <v>565</v>
      </c>
      <c r="D65" s="107"/>
      <c r="E65" s="139">
        <f>SUM(E66:E67)</f>
        <v>0</v>
      </c>
      <c r="F65" s="107"/>
      <c r="G65" s="139">
        <f>SUM(G66:G67)</f>
        <v>0</v>
      </c>
      <c r="H65" s="107"/>
      <c r="I65" s="139">
        <f>SUM(I66:I67)</f>
        <v>0</v>
      </c>
      <c r="J65" s="107"/>
      <c r="K65" s="139">
        <f>SUM(K66:K67)</f>
        <v>0</v>
      </c>
      <c r="L65" s="107"/>
      <c r="M65" s="139">
        <f>SUM(M66:M67)</f>
        <v>0</v>
      </c>
      <c r="N65" s="107"/>
      <c r="O65" s="139">
        <f>SUM(O66:O67)</f>
        <v>0</v>
      </c>
      <c r="P65" s="147">
        <f t="shared" si="0"/>
        <v>0</v>
      </c>
    </row>
    <row r="66" spans="1:16" s="93" customFormat="1" ht="25.5" customHeight="1">
      <c r="A66" s="108"/>
      <c r="B66" s="109">
        <v>31101</v>
      </c>
      <c r="C66" s="110" t="s">
        <v>1339</v>
      </c>
      <c r="D66" s="111">
        <v>101</v>
      </c>
      <c r="E66" s="152">
        <v>0</v>
      </c>
      <c r="F66" s="111"/>
      <c r="G66" s="140"/>
      <c r="H66" s="111"/>
      <c r="I66" s="140"/>
      <c r="J66" s="111"/>
      <c r="K66" s="140"/>
      <c r="L66" s="111"/>
      <c r="M66" s="140"/>
      <c r="N66" s="111"/>
      <c r="O66" s="140"/>
      <c r="P66" s="137">
        <f t="shared" si="0"/>
        <v>0</v>
      </c>
    </row>
    <row r="67" spans="1:16" s="93" customFormat="1" ht="25.5" customHeight="1">
      <c r="A67" s="108"/>
      <c r="B67" s="109">
        <v>31102</v>
      </c>
      <c r="C67" s="110" t="s">
        <v>564</v>
      </c>
      <c r="D67" s="111">
        <v>101</v>
      </c>
      <c r="E67" s="152">
        <v>0</v>
      </c>
      <c r="F67" s="111"/>
      <c r="G67" s="140"/>
      <c r="H67" s="111"/>
      <c r="I67" s="140"/>
      <c r="J67" s="111"/>
      <c r="K67" s="140"/>
      <c r="L67" s="111"/>
      <c r="M67" s="140"/>
      <c r="N67" s="111"/>
      <c r="O67" s="140"/>
      <c r="P67" s="137">
        <f t="shared" si="0"/>
        <v>0</v>
      </c>
    </row>
    <row r="68" spans="1:16" s="93" customFormat="1" ht="25.5" customHeight="1">
      <c r="A68" s="96">
        <v>4</v>
      </c>
      <c r="B68" s="124"/>
      <c r="C68" s="98" t="s">
        <v>563</v>
      </c>
      <c r="D68" s="99"/>
      <c r="E68" s="137">
        <f>E69+E70+E71+E141+E196</f>
        <v>468106</v>
      </c>
      <c r="F68" s="99"/>
      <c r="G68" s="137">
        <f>G69+G70+G71+G141+G196</f>
        <v>0</v>
      </c>
      <c r="H68" s="99"/>
      <c r="I68" s="137">
        <f>I69+I70+I71+I141+I196</f>
        <v>0</v>
      </c>
      <c r="J68" s="99"/>
      <c r="K68" s="137">
        <f>K69+K70+K71+K141+K196</f>
        <v>0</v>
      </c>
      <c r="L68" s="99"/>
      <c r="M68" s="137">
        <f>M69+M70+M71+M141+M196</f>
        <v>0</v>
      </c>
      <c r="N68" s="99"/>
      <c r="O68" s="137">
        <f>O69+O70+O71+O141+O196</f>
        <v>0</v>
      </c>
      <c r="P68" s="147">
        <f t="shared" si="0"/>
        <v>468106</v>
      </c>
    </row>
    <row r="69" spans="1:16" s="93" customFormat="1" ht="25.5" customHeight="1">
      <c r="A69" s="100">
        <v>41</v>
      </c>
      <c r="B69" s="118"/>
      <c r="C69" s="102" t="s">
        <v>562</v>
      </c>
      <c r="D69" s="103"/>
      <c r="E69" s="138"/>
      <c r="F69" s="103"/>
      <c r="G69" s="138"/>
      <c r="H69" s="103"/>
      <c r="I69" s="138"/>
      <c r="J69" s="103"/>
      <c r="K69" s="138"/>
      <c r="L69" s="103"/>
      <c r="M69" s="138"/>
      <c r="N69" s="103"/>
      <c r="O69" s="138"/>
      <c r="P69" s="147">
        <f t="shared" ref="P69:P132" si="1">SUM(E69+G69+I69+K69+M69+O69)</f>
        <v>0</v>
      </c>
    </row>
    <row r="70" spans="1:16" s="93" customFormat="1" ht="25.5" customHeight="1">
      <c r="A70" s="100">
        <v>42</v>
      </c>
      <c r="B70" s="118"/>
      <c r="C70" s="102" t="s">
        <v>561</v>
      </c>
      <c r="D70" s="103"/>
      <c r="E70" s="138"/>
      <c r="F70" s="103"/>
      <c r="G70" s="138"/>
      <c r="H70" s="103"/>
      <c r="I70" s="138"/>
      <c r="J70" s="103"/>
      <c r="K70" s="138"/>
      <c r="L70" s="103"/>
      <c r="M70" s="138"/>
      <c r="N70" s="103"/>
      <c r="O70" s="138"/>
      <c r="P70" s="147">
        <f t="shared" si="1"/>
        <v>0</v>
      </c>
    </row>
    <row r="71" spans="1:16" s="93" customFormat="1" ht="25.5" customHeight="1">
      <c r="A71" s="100">
        <v>43</v>
      </c>
      <c r="B71" s="118"/>
      <c r="C71" s="102" t="s">
        <v>560</v>
      </c>
      <c r="D71" s="103"/>
      <c r="E71" s="138">
        <f>E72+E76+E81+E88+E99+E109+E113+E128+E135</f>
        <v>400839</v>
      </c>
      <c r="F71" s="103"/>
      <c r="G71" s="138">
        <f>G72+G76+G81+G88+G99+G109+G113+G128+G135</f>
        <v>0</v>
      </c>
      <c r="H71" s="103"/>
      <c r="I71" s="138">
        <f>I72+I76+I81+I88+I99+I109+I113+I128+I135</f>
        <v>0</v>
      </c>
      <c r="J71" s="103"/>
      <c r="K71" s="138">
        <f>K72+K76+K81+K88+K99+K109+K113+K128+K135</f>
        <v>0</v>
      </c>
      <c r="L71" s="103"/>
      <c r="M71" s="138">
        <f>M72+M76+M81+M88+M99+M109+M113+M128+M135</f>
        <v>0</v>
      </c>
      <c r="N71" s="103"/>
      <c r="O71" s="138">
        <f>O72+O76+O81+O88+O99+O109+O113+O128+O135</f>
        <v>0</v>
      </c>
      <c r="P71" s="147">
        <f t="shared" si="1"/>
        <v>400839</v>
      </c>
    </row>
    <row r="72" spans="1:16" s="93" customFormat="1" ht="25.5" customHeight="1">
      <c r="A72" s="104"/>
      <c r="B72" s="105">
        <v>43100</v>
      </c>
      <c r="C72" s="129" t="s">
        <v>559</v>
      </c>
      <c r="D72" s="107"/>
      <c r="E72" s="139">
        <f>SUM(E73:E75)</f>
        <v>2500</v>
      </c>
      <c r="F72" s="107"/>
      <c r="G72" s="139">
        <f>SUM(G73:G75)</f>
        <v>0</v>
      </c>
      <c r="H72" s="107"/>
      <c r="I72" s="139">
        <f>SUM(I73:I75)</f>
        <v>0</v>
      </c>
      <c r="J72" s="107"/>
      <c r="K72" s="139">
        <f>SUM(K73:K75)</f>
        <v>0</v>
      </c>
      <c r="L72" s="107"/>
      <c r="M72" s="139">
        <f>SUM(M73:M75)</f>
        <v>0</v>
      </c>
      <c r="N72" s="107"/>
      <c r="O72" s="139">
        <f>SUM(O73:O75)</f>
        <v>0</v>
      </c>
      <c r="P72" s="147">
        <f t="shared" si="1"/>
        <v>2500</v>
      </c>
    </row>
    <row r="73" spans="1:16" s="93" customFormat="1" ht="25.5" customHeight="1">
      <c r="A73" s="108"/>
      <c r="B73" s="109">
        <v>43101</v>
      </c>
      <c r="C73" s="110" t="s">
        <v>558</v>
      </c>
      <c r="D73" s="111">
        <v>101</v>
      </c>
      <c r="E73" s="152">
        <v>0</v>
      </c>
      <c r="F73" s="111"/>
      <c r="G73" s="140"/>
      <c r="H73" s="111"/>
      <c r="I73" s="140"/>
      <c r="J73" s="111"/>
      <c r="K73" s="140"/>
      <c r="L73" s="111"/>
      <c r="M73" s="140"/>
      <c r="N73" s="111"/>
      <c r="O73" s="140"/>
      <c r="P73" s="137">
        <f t="shared" si="1"/>
        <v>0</v>
      </c>
    </row>
    <row r="74" spans="1:16" s="93" customFormat="1" ht="25.5" customHeight="1">
      <c r="A74" s="108"/>
      <c r="B74" s="109">
        <v>43102</v>
      </c>
      <c r="C74" s="110" t="s">
        <v>557</v>
      </c>
      <c r="D74" s="111">
        <v>101</v>
      </c>
      <c r="E74" s="152">
        <v>1500</v>
      </c>
      <c r="F74" s="111"/>
      <c r="G74" s="140"/>
      <c r="H74" s="111"/>
      <c r="I74" s="140"/>
      <c r="J74" s="111"/>
      <c r="K74" s="140"/>
      <c r="L74" s="111"/>
      <c r="M74" s="140"/>
      <c r="N74" s="111"/>
      <c r="O74" s="140"/>
      <c r="P74" s="137">
        <f t="shared" si="1"/>
        <v>1500</v>
      </c>
    </row>
    <row r="75" spans="1:16" s="93" customFormat="1" ht="25.5" customHeight="1">
      <c r="A75" s="108"/>
      <c r="B75" s="109">
        <v>43103</v>
      </c>
      <c r="C75" s="110" t="s">
        <v>556</v>
      </c>
      <c r="D75" s="111">
        <v>101</v>
      </c>
      <c r="E75" s="152">
        <v>1000</v>
      </c>
      <c r="F75" s="111"/>
      <c r="G75" s="140"/>
      <c r="H75" s="111"/>
      <c r="I75" s="140"/>
      <c r="J75" s="111"/>
      <c r="K75" s="140"/>
      <c r="L75" s="111"/>
      <c r="M75" s="140"/>
      <c r="N75" s="111"/>
      <c r="O75" s="140"/>
      <c r="P75" s="137">
        <f t="shared" si="1"/>
        <v>1000</v>
      </c>
    </row>
    <row r="76" spans="1:16" s="93" customFormat="1" ht="25.5" customHeight="1">
      <c r="A76" s="104"/>
      <c r="B76" s="105">
        <v>43200</v>
      </c>
      <c r="C76" s="129" t="s">
        <v>555</v>
      </c>
      <c r="D76" s="107"/>
      <c r="E76" s="139">
        <f>SUM(E77:E80)</f>
        <v>5000</v>
      </c>
      <c r="F76" s="107"/>
      <c r="G76" s="139">
        <f>SUM(G77:G80)</f>
        <v>0</v>
      </c>
      <c r="H76" s="107"/>
      <c r="I76" s="139">
        <f>SUM(I77:I80)</f>
        <v>0</v>
      </c>
      <c r="J76" s="107"/>
      <c r="K76" s="139">
        <f>SUM(K77:K80)</f>
        <v>0</v>
      </c>
      <c r="L76" s="107"/>
      <c r="M76" s="139">
        <f>SUM(M77:M80)</f>
        <v>0</v>
      </c>
      <c r="N76" s="107"/>
      <c r="O76" s="139">
        <f>SUM(O77:O80)</f>
        <v>0</v>
      </c>
      <c r="P76" s="147">
        <f t="shared" si="1"/>
        <v>5000</v>
      </c>
    </row>
    <row r="77" spans="1:16" s="93" customFormat="1" ht="25.5" customHeight="1">
      <c r="A77" s="108"/>
      <c r="B77" s="109">
        <v>43201</v>
      </c>
      <c r="C77" s="110" t="s">
        <v>1340</v>
      </c>
      <c r="D77" s="111">
        <v>101</v>
      </c>
      <c r="E77" s="152">
        <v>5000</v>
      </c>
      <c r="F77" s="111"/>
      <c r="G77" s="140"/>
      <c r="H77" s="111"/>
      <c r="I77" s="140"/>
      <c r="J77" s="111"/>
      <c r="K77" s="140"/>
      <c r="L77" s="111"/>
      <c r="M77" s="140"/>
      <c r="N77" s="111"/>
      <c r="O77" s="140"/>
      <c r="P77" s="137">
        <f t="shared" si="1"/>
        <v>5000</v>
      </c>
    </row>
    <row r="78" spans="1:16" s="93" customFormat="1" ht="25.5" customHeight="1">
      <c r="A78" s="108"/>
      <c r="B78" s="109">
        <v>43202</v>
      </c>
      <c r="C78" s="110" t="s">
        <v>554</v>
      </c>
      <c r="D78" s="111">
        <v>101</v>
      </c>
      <c r="E78" s="152">
        <v>0</v>
      </c>
      <c r="F78" s="111"/>
      <c r="G78" s="140"/>
      <c r="H78" s="111"/>
      <c r="I78" s="140"/>
      <c r="J78" s="111"/>
      <c r="K78" s="140"/>
      <c r="L78" s="111"/>
      <c r="M78" s="140"/>
      <c r="N78" s="111"/>
      <c r="O78" s="140"/>
      <c r="P78" s="137">
        <f t="shared" si="1"/>
        <v>0</v>
      </c>
    </row>
    <row r="79" spans="1:16" s="93" customFormat="1" ht="25.5" customHeight="1">
      <c r="A79" s="108"/>
      <c r="B79" s="109">
        <v>43203</v>
      </c>
      <c r="C79" s="110" t="s">
        <v>553</v>
      </c>
      <c r="D79" s="111">
        <v>101</v>
      </c>
      <c r="E79" s="152">
        <v>0</v>
      </c>
      <c r="F79" s="111"/>
      <c r="G79" s="140"/>
      <c r="H79" s="111"/>
      <c r="I79" s="140"/>
      <c r="J79" s="111"/>
      <c r="K79" s="140"/>
      <c r="L79" s="111"/>
      <c r="M79" s="140"/>
      <c r="N79" s="111"/>
      <c r="O79" s="140"/>
      <c r="P79" s="137">
        <f t="shared" si="1"/>
        <v>0</v>
      </c>
    </row>
    <row r="80" spans="1:16" s="93" customFormat="1" ht="25.5" customHeight="1">
      <c r="A80" s="108"/>
      <c r="B80" s="109">
        <v>43204</v>
      </c>
      <c r="C80" s="110" t="s">
        <v>552</v>
      </c>
      <c r="D80" s="111">
        <v>101</v>
      </c>
      <c r="E80" s="152">
        <v>0</v>
      </c>
      <c r="F80" s="111"/>
      <c r="G80" s="140"/>
      <c r="H80" s="111"/>
      <c r="I80" s="140"/>
      <c r="J80" s="111"/>
      <c r="K80" s="140"/>
      <c r="L80" s="111"/>
      <c r="M80" s="140"/>
      <c r="N80" s="111"/>
      <c r="O80" s="140"/>
      <c r="P80" s="137">
        <f t="shared" si="1"/>
        <v>0</v>
      </c>
    </row>
    <row r="81" spans="1:16" s="93" customFormat="1" ht="25.5" customHeight="1">
      <c r="A81" s="104"/>
      <c r="B81" s="105">
        <v>43300</v>
      </c>
      <c r="C81" s="129" t="s">
        <v>551</v>
      </c>
      <c r="D81" s="107"/>
      <c r="E81" s="139">
        <f>SUM(E82:E87)</f>
        <v>0</v>
      </c>
      <c r="F81" s="107"/>
      <c r="G81" s="139">
        <f>SUM(G82:G87)</f>
        <v>0</v>
      </c>
      <c r="H81" s="107"/>
      <c r="I81" s="139">
        <f>SUM(I82:I87)</f>
        <v>0</v>
      </c>
      <c r="J81" s="107"/>
      <c r="K81" s="139">
        <f>SUM(K82:K87)</f>
        <v>0</v>
      </c>
      <c r="L81" s="107"/>
      <c r="M81" s="139">
        <f>SUM(M82:M87)</f>
        <v>0</v>
      </c>
      <c r="N81" s="107"/>
      <c r="O81" s="139">
        <f>SUM(O82:O87)</f>
        <v>0</v>
      </c>
      <c r="P81" s="147">
        <f t="shared" si="1"/>
        <v>0</v>
      </c>
    </row>
    <row r="82" spans="1:16" s="93" customFormat="1" ht="25.5" customHeight="1">
      <c r="A82" s="108"/>
      <c r="B82" s="109">
        <v>43301</v>
      </c>
      <c r="C82" s="110" t="s">
        <v>550</v>
      </c>
      <c r="D82" s="111">
        <v>101</v>
      </c>
      <c r="E82" s="152">
        <v>0</v>
      </c>
      <c r="F82" s="111"/>
      <c r="G82" s="140"/>
      <c r="H82" s="111"/>
      <c r="I82" s="140"/>
      <c r="J82" s="111"/>
      <c r="K82" s="140"/>
      <c r="L82" s="111"/>
      <c r="M82" s="140"/>
      <c r="N82" s="111"/>
      <c r="O82" s="140"/>
      <c r="P82" s="137">
        <f t="shared" si="1"/>
        <v>0</v>
      </c>
    </row>
    <row r="83" spans="1:16" s="93" customFormat="1" ht="25.5" customHeight="1">
      <c r="A83" s="108"/>
      <c r="B83" s="109">
        <v>43302</v>
      </c>
      <c r="C83" s="110" t="s">
        <v>549</v>
      </c>
      <c r="D83" s="111">
        <v>101</v>
      </c>
      <c r="E83" s="152">
        <v>0</v>
      </c>
      <c r="F83" s="111"/>
      <c r="G83" s="140"/>
      <c r="H83" s="111"/>
      <c r="I83" s="140"/>
      <c r="J83" s="111"/>
      <c r="K83" s="140"/>
      <c r="L83" s="111"/>
      <c r="M83" s="140"/>
      <c r="N83" s="111"/>
      <c r="O83" s="140"/>
      <c r="P83" s="137">
        <f t="shared" si="1"/>
        <v>0</v>
      </c>
    </row>
    <row r="84" spans="1:16" s="93" customFormat="1" ht="25.5" customHeight="1">
      <c r="A84" s="108"/>
      <c r="B84" s="109">
        <v>43303</v>
      </c>
      <c r="C84" s="110" t="s">
        <v>1341</v>
      </c>
      <c r="D84" s="111">
        <v>101</v>
      </c>
      <c r="E84" s="152">
        <v>0</v>
      </c>
      <c r="F84" s="111"/>
      <c r="G84" s="140"/>
      <c r="H84" s="111"/>
      <c r="I84" s="140"/>
      <c r="J84" s="111"/>
      <c r="K84" s="140"/>
      <c r="L84" s="111"/>
      <c r="M84" s="140"/>
      <c r="N84" s="111"/>
      <c r="O84" s="140"/>
      <c r="P84" s="137">
        <f t="shared" si="1"/>
        <v>0</v>
      </c>
    </row>
    <row r="85" spans="1:16" s="93" customFormat="1" ht="25.5" customHeight="1">
      <c r="A85" s="108"/>
      <c r="B85" s="109">
        <v>43304</v>
      </c>
      <c r="C85" s="110" t="s">
        <v>548</v>
      </c>
      <c r="D85" s="111">
        <v>101</v>
      </c>
      <c r="E85" s="152">
        <v>0</v>
      </c>
      <c r="F85" s="111"/>
      <c r="G85" s="140"/>
      <c r="H85" s="111"/>
      <c r="I85" s="140"/>
      <c r="J85" s="111"/>
      <c r="K85" s="140"/>
      <c r="L85" s="111"/>
      <c r="M85" s="140"/>
      <c r="N85" s="111"/>
      <c r="O85" s="140"/>
      <c r="P85" s="137">
        <f t="shared" si="1"/>
        <v>0</v>
      </c>
    </row>
    <row r="86" spans="1:16" s="93" customFormat="1" ht="25.5" customHeight="1">
      <c r="A86" s="108"/>
      <c r="B86" s="109">
        <v>43305</v>
      </c>
      <c r="C86" s="110" t="s">
        <v>547</v>
      </c>
      <c r="D86" s="111">
        <v>101</v>
      </c>
      <c r="E86" s="152">
        <v>0</v>
      </c>
      <c r="F86" s="111"/>
      <c r="G86" s="140"/>
      <c r="H86" s="111"/>
      <c r="I86" s="140"/>
      <c r="J86" s="111"/>
      <c r="K86" s="140"/>
      <c r="L86" s="111"/>
      <c r="M86" s="140"/>
      <c r="N86" s="111"/>
      <c r="O86" s="140"/>
      <c r="P86" s="137">
        <f t="shared" si="1"/>
        <v>0</v>
      </c>
    </row>
    <row r="87" spans="1:16" s="93" customFormat="1" ht="25.5" customHeight="1">
      <c r="A87" s="108"/>
      <c r="B87" s="109">
        <v>43306</v>
      </c>
      <c r="C87" s="110" t="s">
        <v>546</v>
      </c>
      <c r="D87" s="111">
        <v>101</v>
      </c>
      <c r="E87" s="152">
        <v>0</v>
      </c>
      <c r="F87" s="111"/>
      <c r="G87" s="140"/>
      <c r="H87" s="111"/>
      <c r="I87" s="140"/>
      <c r="J87" s="111"/>
      <c r="K87" s="140"/>
      <c r="L87" s="111"/>
      <c r="M87" s="140"/>
      <c r="N87" s="111"/>
      <c r="O87" s="140"/>
      <c r="P87" s="137">
        <f t="shared" si="1"/>
        <v>0</v>
      </c>
    </row>
    <row r="88" spans="1:16" s="93" customFormat="1" ht="25.5" customHeight="1">
      <c r="A88" s="104"/>
      <c r="B88" s="105">
        <v>43400</v>
      </c>
      <c r="C88" s="129" t="s">
        <v>545</v>
      </c>
      <c r="D88" s="107"/>
      <c r="E88" s="139">
        <f>SUM(E89:E98)</f>
        <v>259236</v>
      </c>
      <c r="F88" s="107"/>
      <c r="G88" s="139">
        <f>SUM(G89:G98)</f>
        <v>0</v>
      </c>
      <c r="H88" s="107"/>
      <c r="I88" s="139">
        <f>SUM(I89:I98)</f>
        <v>0</v>
      </c>
      <c r="J88" s="107"/>
      <c r="K88" s="139">
        <f>SUM(K89:K98)</f>
        <v>0</v>
      </c>
      <c r="L88" s="107"/>
      <c r="M88" s="139">
        <f>SUM(M89:M98)</f>
        <v>0</v>
      </c>
      <c r="N88" s="107"/>
      <c r="O88" s="139">
        <f>SUM(O89:O98)</f>
        <v>0</v>
      </c>
      <c r="P88" s="147">
        <f t="shared" si="1"/>
        <v>259236</v>
      </c>
    </row>
    <row r="89" spans="1:16" s="93" customFormat="1" ht="25.5" customHeight="1">
      <c r="A89" s="108"/>
      <c r="B89" s="109">
        <v>43401</v>
      </c>
      <c r="C89" s="110" t="s">
        <v>544</v>
      </c>
      <c r="D89" s="111">
        <v>101</v>
      </c>
      <c r="E89" s="152">
        <v>209144</v>
      </c>
      <c r="F89" s="111"/>
      <c r="G89" s="140"/>
      <c r="H89" s="111"/>
      <c r="I89" s="140"/>
      <c r="J89" s="111"/>
      <c r="K89" s="140"/>
      <c r="L89" s="111"/>
      <c r="M89" s="140"/>
      <c r="N89" s="111"/>
      <c r="O89" s="140"/>
      <c r="P89" s="137">
        <f t="shared" si="1"/>
        <v>209144</v>
      </c>
    </row>
    <row r="90" spans="1:16" s="93" customFormat="1" ht="25.5" customHeight="1">
      <c r="A90" s="108"/>
      <c r="B90" s="109">
        <v>43402</v>
      </c>
      <c r="C90" s="110" t="s">
        <v>543</v>
      </c>
      <c r="D90" s="111">
        <v>101</v>
      </c>
      <c r="E90" s="152">
        <v>0</v>
      </c>
      <c r="F90" s="111"/>
      <c r="G90" s="140"/>
      <c r="H90" s="111"/>
      <c r="I90" s="140"/>
      <c r="J90" s="111"/>
      <c r="K90" s="140"/>
      <c r="L90" s="111"/>
      <c r="M90" s="140"/>
      <c r="N90" s="111"/>
      <c r="O90" s="140"/>
      <c r="P90" s="137">
        <f t="shared" si="1"/>
        <v>0</v>
      </c>
    </row>
    <row r="91" spans="1:16" s="93" customFormat="1" ht="25.5" customHeight="1">
      <c r="A91" s="108"/>
      <c r="B91" s="109">
        <v>43403</v>
      </c>
      <c r="C91" s="110" t="s">
        <v>542</v>
      </c>
      <c r="D91" s="111">
        <v>101</v>
      </c>
      <c r="E91" s="152">
        <v>0</v>
      </c>
      <c r="F91" s="111"/>
      <c r="G91" s="140"/>
      <c r="H91" s="111"/>
      <c r="I91" s="140"/>
      <c r="J91" s="111"/>
      <c r="K91" s="140"/>
      <c r="L91" s="111"/>
      <c r="M91" s="140"/>
      <c r="N91" s="111"/>
      <c r="O91" s="140"/>
      <c r="P91" s="137">
        <f t="shared" si="1"/>
        <v>0</v>
      </c>
    </row>
    <row r="92" spans="1:16" s="93" customFormat="1" ht="25.5" customHeight="1">
      <c r="A92" s="108"/>
      <c r="B92" s="109">
        <v>43404</v>
      </c>
      <c r="C92" s="110" t="s">
        <v>541</v>
      </c>
      <c r="D92" s="111">
        <v>101</v>
      </c>
      <c r="E92" s="152">
        <v>0</v>
      </c>
      <c r="F92" s="111"/>
      <c r="G92" s="140"/>
      <c r="H92" s="111"/>
      <c r="I92" s="140"/>
      <c r="J92" s="111"/>
      <c r="K92" s="140"/>
      <c r="L92" s="111"/>
      <c r="M92" s="140"/>
      <c r="N92" s="111"/>
      <c r="O92" s="140"/>
      <c r="P92" s="137">
        <f t="shared" si="1"/>
        <v>0</v>
      </c>
    </row>
    <row r="93" spans="1:16" s="93" customFormat="1" ht="25.5" customHeight="1">
      <c r="A93" s="108"/>
      <c r="B93" s="109">
        <v>43405</v>
      </c>
      <c r="C93" s="110" t="s">
        <v>540</v>
      </c>
      <c r="D93" s="111">
        <v>101</v>
      </c>
      <c r="E93" s="152">
        <v>0</v>
      </c>
      <c r="F93" s="111"/>
      <c r="G93" s="140"/>
      <c r="H93" s="111"/>
      <c r="I93" s="140"/>
      <c r="J93" s="111"/>
      <c r="K93" s="140"/>
      <c r="L93" s="111"/>
      <c r="M93" s="140"/>
      <c r="N93" s="111"/>
      <c r="O93" s="140"/>
      <c r="P93" s="137">
        <f t="shared" si="1"/>
        <v>0</v>
      </c>
    </row>
    <row r="94" spans="1:16" s="93" customFormat="1" ht="25.5" customHeight="1">
      <c r="A94" s="108"/>
      <c r="B94" s="109">
        <v>43406</v>
      </c>
      <c r="C94" s="110" t="s">
        <v>539</v>
      </c>
      <c r="D94" s="111">
        <v>101</v>
      </c>
      <c r="E94" s="152">
        <v>0</v>
      </c>
      <c r="F94" s="111"/>
      <c r="G94" s="140"/>
      <c r="H94" s="111"/>
      <c r="I94" s="140"/>
      <c r="J94" s="111"/>
      <c r="K94" s="140"/>
      <c r="L94" s="111"/>
      <c r="M94" s="140"/>
      <c r="N94" s="111"/>
      <c r="O94" s="140"/>
      <c r="P94" s="137">
        <f t="shared" si="1"/>
        <v>0</v>
      </c>
    </row>
    <row r="95" spans="1:16" s="93" customFormat="1" ht="25.5" customHeight="1">
      <c r="A95" s="108"/>
      <c r="B95" s="109">
        <v>43407</v>
      </c>
      <c r="C95" s="110" t="s">
        <v>538</v>
      </c>
      <c r="D95" s="111">
        <v>102</v>
      </c>
      <c r="E95" s="152">
        <v>41828</v>
      </c>
      <c r="F95" s="111"/>
      <c r="G95" s="140"/>
      <c r="H95" s="111"/>
      <c r="I95" s="140"/>
      <c r="J95" s="111"/>
      <c r="K95" s="140"/>
      <c r="L95" s="111"/>
      <c r="M95" s="140"/>
      <c r="N95" s="111"/>
      <c r="O95" s="140"/>
      <c r="P95" s="137">
        <f t="shared" si="1"/>
        <v>41828</v>
      </c>
    </row>
    <row r="96" spans="1:16" s="93" customFormat="1" ht="25.5" customHeight="1">
      <c r="A96" s="108"/>
      <c r="B96" s="109">
        <v>43408</v>
      </c>
      <c r="C96" s="110" t="s">
        <v>637</v>
      </c>
      <c r="D96" s="111">
        <v>103</v>
      </c>
      <c r="E96" s="152">
        <v>6274</v>
      </c>
      <c r="F96" s="111"/>
      <c r="G96" s="140"/>
      <c r="H96" s="111"/>
      <c r="I96" s="140"/>
      <c r="J96" s="111"/>
      <c r="K96" s="140"/>
      <c r="L96" s="111"/>
      <c r="M96" s="140"/>
      <c r="N96" s="111"/>
      <c r="O96" s="140"/>
      <c r="P96" s="137">
        <f t="shared" si="1"/>
        <v>6274</v>
      </c>
    </row>
    <row r="97" spans="1:16" s="93" customFormat="1" ht="25.5" customHeight="1">
      <c r="A97" s="108"/>
      <c r="B97" s="109">
        <v>43409</v>
      </c>
      <c r="C97" s="110" t="s">
        <v>537</v>
      </c>
      <c r="D97" s="111">
        <v>101</v>
      </c>
      <c r="E97" s="152">
        <v>0</v>
      </c>
      <c r="F97" s="111"/>
      <c r="G97" s="140"/>
      <c r="H97" s="111"/>
      <c r="I97" s="140"/>
      <c r="J97" s="111"/>
      <c r="K97" s="140"/>
      <c r="L97" s="111"/>
      <c r="M97" s="140"/>
      <c r="N97" s="111"/>
      <c r="O97" s="140"/>
      <c r="P97" s="137">
        <f t="shared" si="1"/>
        <v>0</v>
      </c>
    </row>
    <row r="98" spans="1:16" s="93" customFormat="1" ht="25.5" customHeight="1">
      <c r="A98" s="108"/>
      <c r="B98" s="109">
        <v>43410</v>
      </c>
      <c r="C98" s="110" t="s">
        <v>536</v>
      </c>
      <c r="D98" s="111">
        <v>101</v>
      </c>
      <c r="E98" s="152">
        <v>1990</v>
      </c>
      <c r="F98" s="111"/>
      <c r="G98" s="140"/>
      <c r="H98" s="111"/>
      <c r="I98" s="140"/>
      <c r="J98" s="111"/>
      <c r="K98" s="140"/>
      <c r="L98" s="111"/>
      <c r="M98" s="140"/>
      <c r="N98" s="111"/>
      <c r="O98" s="140"/>
      <c r="P98" s="137">
        <f t="shared" si="1"/>
        <v>1990</v>
      </c>
    </row>
    <row r="99" spans="1:16" s="93" customFormat="1" ht="25.5" customHeight="1">
      <c r="A99" s="104"/>
      <c r="B99" s="105">
        <v>43500</v>
      </c>
      <c r="C99" s="129" t="s">
        <v>535</v>
      </c>
      <c r="D99" s="107"/>
      <c r="E99" s="139">
        <f>SUM(E100:E108)</f>
        <v>5000</v>
      </c>
      <c r="F99" s="107"/>
      <c r="G99" s="139">
        <f>SUM(G100:G108)</f>
        <v>0</v>
      </c>
      <c r="H99" s="107"/>
      <c r="I99" s="139">
        <f>SUM(I100:I108)</f>
        <v>0</v>
      </c>
      <c r="J99" s="107"/>
      <c r="K99" s="139">
        <f>SUM(K100:K108)</f>
        <v>0</v>
      </c>
      <c r="L99" s="107"/>
      <c r="M99" s="139">
        <f>SUM(M100:M108)</f>
        <v>0</v>
      </c>
      <c r="N99" s="107"/>
      <c r="O99" s="139">
        <f>SUM(O100:O108)</f>
        <v>0</v>
      </c>
      <c r="P99" s="147">
        <f t="shared" si="1"/>
        <v>5000</v>
      </c>
    </row>
    <row r="100" spans="1:16" s="93" customFormat="1" ht="25.5" customHeight="1">
      <c r="A100" s="108"/>
      <c r="B100" s="109">
        <v>43501</v>
      </c>
      <c r="C100" s="110" t="s">
        <v>534</v>
      </c>
      <c r="D100" s="111">
        <v>101</v>
      </c>
      <c r="E100" s="152">
        <v>5000</v>
      </c>
      <c r="F100" s="111"/>
      <c r="G100" s="140"/>
      <c r="H100" s="111"/>
      <c r="I100" s="140"/>
      <c r="J100" s="111"/>
      <c r="K100" s="140"/>
      <c r="L100" s="111"/>
      <c r="M100" s="140"/>
      <c r="N100" s="111"/>
      <c r="O100" s="140"/>
      <c r="P100" s="137">
        <f t="shared" si="1"/>
        <v>5000</v>
      </c>
    </row>
    <row r="101" spans="1:16" s="93" customFormat="1" ht="25.5" customHeight="1">
      <c r="A101" s="108"/>
      <c r="B101" s="109">
        <v>43502</v>
      </c>
      <c r="C101" s="110" t="s">
        <v>533</v>
      </c>
      <c r="D101" s="111">
        <v>101</v>
      </c>
      <c r="E101" s="152">
        <v>0</v>
      </c>
      <c r="F101" s="111"/>
      <c r="G101" s="140"/>
      <c r="H101" s="111"/>
      <c r="I101" s="140"/>
      <c r="J101" s="111"/>
      <c r="K101" s="140"/>
      <c r="L101" s="111"/>
      <c r="M101" s="140"/>
      <c r="N101" s="111"/>
      <c r="O101" s="140"/>
      <c r="P101" s="137">
        <f t="shared" si="1"/>
        <v>0</v>
      </c>
    </row>
    <row r="102" spans="1:16" s="93" customFormat="1" ht="25.5" customHeight="1">
      <c r="A102" s="108"/>
      <c r="B102" s="109">
        <v>43503</v>
      </c>
      <c r="C102" s="110" t="s">
        <v>532</v>
      </c>
      <c r="D102" s="111">
        <v>101</v>
      </c>
      <c r="E102" s="152">
        <v>0</v>
      </c>
      <c r="F102" s="111"/>
      <c r="G102" s="140"/>
      <c r="H102" s="111"/>
      <c r="I102" s="140"/>
      <c r="J102" s="111"/>
      <c r="K102" s="140"/>
      <c r="L102" s="111"/>
      <c r="M102" s="140"/>
      <c r="N102" s="111"/>
      <c r="O102" s="140"/>
      <c r="P102" s="137">
        <f t="shared" si="1"/>
        <v>0</v>
      </c>
    </row>
    <row r="103" spans="1:16" s="93" customFormat="1" ht="25.5" customHeight="1">
      <c r="A103" s="108"/>
      <c r="B103" s="109">
        <v>43504</v>
      </c>
      <c r="C103" s="110" t="s">
        <v>531</v>
      </c>
      <c r="D103" s="111">
        <v>101</v>
      </c>
      <c r="E103" s="152">
        <v>0</v>
      </c>
      <c r="F103" s="111"/>
      <c r="G103" s="140"/>
      <c r="H103" s="111"/>
      <c r="I103" s="140"/>
      <c r="J103" s="111"/>
      <c r="K103" s="140"/>
      <c r="L103" s="111"/>
      <c r="M103" s="140"/>
      <c r="N103" s="111"/>
      <c r="O103" s="140"/>
      <c r="P103" s="137">
        <f t="shared" si="1"/>
        <v>0</v>
      </c>
    </row>
    <row r="104" spans="1:16" s="93" customFormat="1" ht="25.5" customHeight="1">
      <c r="A104" s="108"/>
      <c r="B104" s="109">
        <v>43505</v>
      </c>
      <c r="C104" s="110" t="s">
        <v>530</v>
      </c>
      <c r="D104" s="111">
        <v>101</v>
      </c>
      <c r="E104" s="152">
        <v>0</v>
      </c>
      <c r="F104" s="111"/>
      <c r="G104" s="140"/>
      <c r="H104" s="111"/>
      <c r="I104" s="140"/>
      <c r="J104" s="111"/>
      <c r="K104" s="140"/>
      <c r="L104" s="111"/>
      <c r="M104" s="140"/>
      <c r="N104" s="111"/>
      <c r="O104" s="140"/>
      <c r="P104" s="137">
        <f t="shared" si="1"/>
        <v>0</v>
      </c>
    </row>
    <row r="105" spans="1:16" s="93" customFormat="1" ht="25.5" customHeight="1">
      <c r="A105" s="108"/>
      <c r="B105" s="109">
        <v>43506</v>
      </c>
      <c r="C105" s="110" t="s">
        <v>529</v>
      </c>
      <c r="D105" s="111">
        <v>101</v>
      </c>
      <c r="E105" s="152">
        <v>0</v>
      </c>
      <c r="F105" s="111"/>
      <c r="G105" s="140"/>
      <c r="H105" s="111"/>
      <c r="I105" s="140"/>
      <c r="J105" s="111"/>
      <c r="K105" s="140"/>
      <c r="L105" s="111"/>
      <c r="M105" s="140"/>
      <c r="N105" s="111"/>
      <c r="O105" s="140"/>
      <c r="P105" s="137">
        <f t="shared" si="1"/>
        <v>0</v>
      </c>
    </row>
    <row r="106" spans="1:16" s="93" customFormat="1" ht="25.5" customHeight="1">
      <c r="A106" s="108"/>
      <c r="B106" s="109">
        <v>43507</v>
      </c>
      <c r="C106" s="110" t="s">
        <v>528</v>
      </c>
      <c r="D106" s="111">
        <v>101</v>
      </c>
      <c r="E106" s="152">
        <v>0</v>
      </c>
      <c r="F106" s="111"/>
      <c r="G106" s="140"/>
      <c r="H106" s="111"/>
      <c r="I106" s="140"/>
      <c r="J106" s="111"/>
      <c r="K106" s="140"/>
      <c r="L106" s="111"/>
      <c r="M106" s="140"/>
      <c r="N106" s="111"/>
      <c r="O106" s="140"/>
      <c r="P106" s="137">
        <f t="shared" si="1"/>
        <v>0</v>
      </c>
    </row>
    <row r="107" spans="1:16" s="93" customFormat="1" ht="25.5" customHeight="1">
      <c r="A107" s="108"/>
      <c r="B107" s="109">
        <v>43508</v>
      </c>
      <c r="C107" s="110" t="s">
        <v>527</v>
      </c>
      <c r="D107" s="111">
        <v>101</v>
      </c>
      <c r="E107" s="152">
        <v>0</v>
      </c>
      <c r="F107" s="111"/>
      <c r="G107" s="140"/>
      <c r="H107" s="111"/>
      <c r="I107" s="140"/>
      <c r="J107" s="111"/>
      <c r="K107" s="140"/>
      <c r="L107" s="111"/>
      <c r="M107" s="140"/>
      <c r="N107" s="111"/>
      <c r="O107" s="140"/>
      <c r="P107" s="137">
        <f t="shared" si="1"/>
        <v>0</v>
      </c>
    </row>
    <row r="108" spans="1:16" s="93" customFormat="1" ht="25.5" customHeight="1">
      <c r="A108" s="108"/>
      <c r="B108" s="109">
        <v>43509</v>
      </c>
      <c r="C108" s="110" t="s">
        <v>526</v>
      </c>
      <c r="D108" s="111">
        <v>101</v>
      </c>
      <c r="E108" s="152">
        <v>0</v>
      </c>
      <c r="F108" s="111"/>
      <c r="G108" s="140"/>
      <c r="H108" s="111"/>
      <c r="I108" s="140"/>
      <c r="J108" s="111"/>
      <c r="K108" s="140"/>
      <c r="L108" s="111"/>
      <c r="M108" s="140"/>
      <c r="N108" s="111"/>
      <c r="O108" s="140"/>
      <c r="P108" s="137">
        <f t="shared" si="1"/>
        <v>0</v>
      </c>
    </row>
    <row r="109" spans="1:16" s="93" customFormat="1" ht="25.5" customHeight="1">
      <c r="A109" s="104"/>
      <c r="B109" s="105">
        <v>43600</v>
      </c>
      <c r="C109" s="129" t="s">
        <v>525</v>
      </c>
      <c r="D109" s="107"/>
      <c r="E109" s="139">
        <f>SUM(E110:E112)</f>
        <v>55914</v>
      </c>
      <c r="F109" s="107"/>
      <c r="G109" s="139">
        <f>SUM(G110:G112)</f>
        <v>0</v>
      </c>
      <c r="H109" s="107"/>
      <c r="I109" s="139">
        <f>SUM(I110:I112)</f>
        <v>0</v>
      </c>
      <c r="J109" s="107"/>
      <c r="K109" s="139">
        <f>SUM(K110:K112)</f>
        <v>0</v>
      </c>
      <c r="L109" s="107"/>
      <c r="M109" s="139">
        <f>SUM(M110:M112)</f>
        <v>0</v>
      </c>
      <c r="N109" s="107"/>
      <c r="O109" s="139">
        <f>SUM(O110:O112)</f>
        <v>0</v>
      </c>
      <c r="P109" s="147">
        <f t="shared" si="1"/>
        <v>55914</v>
      </c>
    </row>
    <row r="110" spans="1:16" s="93" customFormat="1" ht="25.5" customHeight="1">
      <c r="A110" s="108"/>
      <c r="B110" s="109">
        <v>43601</v>
      </c>
      <c r="C110" s="110" t="s">
        <v>524</v>
      </c>
      <c r="D110" s="111">
        <v>101</v>
      </c>
      <c r="E110" s="152">
        <v>48827</v>
      </c>
      <c r="F110" s="111"/>
      <c r="G110" s="140"/>
      <c r="H110" s="111"/>
      <c r="I110" s="140"/>
      <c r="J110" s="111"/>
      <c r="K110" s="140"/>
      <c r="L110" s="111"/>
      <c r="M110" s="140"/>
      <c r="N110" s="111"/>
      <c r="O110" s="140"/>
      <c r="P110" s="137">
        <f t="shared" si="1"/>
        <v>48827</v>
      </c>
    </row>
    <row r="111" spans="1:16" s="93" customFormat="1" ht="25.5" customHeight="1">
      <c r="A111" s="108"/>
      <c r="B111" s="109">
        <v>43602</v>
      </c>
      <c r="C111" s="110" t="s">
        <v>523</v>
      </c>
      <c r="D111" s="111">
        <v>101</v>
      </c>
      <c r="E111" s="152">
        <v>7087</v>
      </c>
      <c r="F111" s="111"/>
      <c r="G111" s="140"/>
      <c r="H111" s="111"/>
      <c r="I111" s="140"/>
      <c r="J111" s="111"/>
      <c r="K111" s="140"/>
      <c r="L111" s="111"/>
      <c r="M111" s="140"/>
      <c r="N111" s="111"/>
      <c r="O111" s="140"/>
      <c r="P111" s="137">
        <f t="shared" si="1"/>
        <v>7087</v>
      </c>
    </row>
    <row r="112" spans="1:16" s="93" customFormat="1" ht="25.5" customHeight="1">
      <c r="A112" s="108"/>
      <c r="B112" s="109">
        <v>43603</v>
      </c>
      <c r="C112" s="110" t="s">
        <v>522</v>
      </c>
      <c r="D112" s="111">
        <v>101</v>
      </c>
      <c r="E112" s="152">
        <v>0</v>
      </c>
      <c r="F112" s="111"/>
      <c r="G112" s="140"/>
      <c r="H112" s="111"/>
      <c r="I112" s="140"/>
      <c r="J112" s="111"/>
      <c r="K112" s="140"/>
      <c r="L112" s="111"/>
      <c r="M112" s="140"/>
      <c r="N112" s="111"/>
      <c r="O112" s="140"/>
      <c r="P112" s="137">
        <f t="shared" si="1"/>
        <v>0</v>
      </c>
    </row>
    <row r="113" spans="1:16" s="93" customFormat="1" ht="25.5" customHeight="1">
      <c r="A113" s="104"/>
      <c r="B113" s="105">
        <v>43700</v>
      </c>
      <c r="C113" s="129" t="s">
        <v>521</v>
      </c>
      <c r="D113" s="107"/>
      <c r="E113" s="139">
        <f>SUM(E114:E127)</f>
        <v>66049</v>
      </c>
      <c r="F113" s="107"/>
      <c r="G113" s="139">
        <f>SUM(G114:G127)</f>
        <v>0</v>
      </c>
      <c r="H113" s="107"/>
      <c r="I113" s="139">
        <f>SUM(I114:I127)</f>
        <v>0</v>
      </c>
      <c r="J113" s="107"/>
      <c r="K113" s="139">
        <f>SUM(K114:K127)</f>
        <v>0</v>
      </c>
      <c r="L113" s="107"/>
      <c r="M113" s="139">
        <f>SUM(M114:M127)</f>
        <v>0</v>
      </c>
      <c r="N113" s="107"/>
      <c r="O113" s="139">
        <f>SUM(O114:O127)</f>
        <v>0</v>
      </c>
      <c r="P113" s="147">
        <f t="shared" si="1"/>
        <v>66049</v>
      </c>
    </row>
    <row r="114" spans="1:16" s="93" customFormat="1" ht="25.5" customHeight="1">
      <c r="A114" s="108"/>
      <c r="B114" s="109">
        <v>43701</v>
      </c>
      <c r="C114" s="110" t="s">
        <v>520</v>
      </c>
      <c r="D114" s="111">
        <v>101</v>
      </c>
      <c r="E114" s="152">
        <v>0</v>
      </c>
      <c r="F114" s="111"/>
      <c r="G114" s="140"/>
      <c r="H114" s="111"/>
      <c r="I114" s="140"/>
      <c r="J114" s="111"/>
      <c r="K114" s="140"/>
      <c r="L114" s="111"/>
      <c r="M114" s="140"/>
      <c r="N114" s="111"/>
      <c r="O114" s="140"/>
      <c r="P114" s="137">
        <f t="shared" si="1"/>
        <v>0</v>
      </c>
    </row>
    <row r="115" spans="1:16" s="93" customFormat="1" ht="25.5" customHeight="1">
      <c r="A115" s="108"/>
      <c r="B115" s="109">
        <v>43702</v>
      </c>
      <c r="C115" s="110" t="s">
        <v>519</v>
      </c>
      <c r="D115" s="111">
        <v>101</v>
      </c>
      <c r="E115" s="152">
        <v>54022</v>
      </c>
      <c r="F115" s="111"/>
      <c r="G115" s="140"/>
      <c r="H115" s="111"/>
      <c r="I115" s="140"/>
      <c r="J115" s="111"/>
      <c r="K115" s="140"/>
      <c r="L115" s="111"/>
      <c r="M115" s="140"/>
      <c r="N115" s="111"/>
      <c r="O115" s="140"/>
      <c r="P115" s="137">
        <f t="shared" si="1"/>
        <v>54022</v>
      </c>
    </row>
    <row r="116" spans="1:16" s="93" customFormat="1" ht="25.5" customHeight="1">
      <c r="A116" s="108"/>
      <c r="B116" s="109">
        <v>43703</v>
      </c>
      <c r="C116" s="110" t="s">
        <v>518</v>
      </c>
      <c r="D116" s="111">
        <v>101</v>
      </c>
      <c r="E116" s="152">
        <v>0</v>
      </c>
      <c r="F116" s="111"/>
      <c r="G116" s="140"/>
      <c r="H116" s="111"/>
      <c r="I116" s="140"/>
      <c r="J116" s="111"/>
      <c r="K116" s="140"/>
      <c r="L116" s="111"/>
      <c r="M116" s="140"/>
      <c r="N116" s="111"/>
      <c r="O116" s="140"/>
      <c r="P116" s="137">
        <f t="shared" si="1"/>
        <v>0</v>
      </c>
    </row>
    <row r="117" spans="1:16" s="93" customFormat="1" ht="25.5" customHeight="1">
      <c r="A117" s="108"/>
      <c r="B117" s="109">
        <v>43704</v>
      </c>
      <c r="C117" s="110" t="s">
        <v>517</v>
      </c>
      <c r="D117" s="111">
        <v>101</v>
      </c>
      <c r="E117" s="152">
        <v>12027</v>
      </c>
      <c r="F117" s="111"/>
      <c r="G117" s="140"/>
      <c r="H117" s="111"/>
      <c r="I117" s="140"/>
      <c r="J117" s="111"/>
      <c r="K117" s="140"/>
      <c r="L117" s="111"/>
      <c r="M117" s="140"/>
      <c r="N117" s="111"/>
      <c r="O117" s="140"/>
      <c r="P117" s="137">
        <f t="shared" si="1"/>
        <v>12027</v>
      </c>
    </row>
    <row r="118" spans="1:16" s="93" customFormat="1" ht="25.5" customHeight="1">
      <c r="A118" s="108"/>
      <c r="B118" s="109">
        <v>43705</v>
      </c>
      <c r="C118" s="110" t="s">
        <v>516</v>
      </c>
      <c r="D118" s="111">
        <v>101</v>
      </c>
      <c r="E118" s="152">
        <v>0</v>
      </c>
      <c r="F118" s="111"/>
      <c r="G118" s="140"/>
      <c r="H118" s="111"/>
      <c r="I118" s="140"/>
      <c r="J118" s="111"/>
      <c r="K118" s="140"/>
      <c r="L118" s="111"/>
      <c r="M118" s="140"/>
      <c r="N118" s="111"/>
      <c r="O118" s="140"/>
      <c r="P118" s="137">
        <f t="shared" si="1"/>
        <v>0</v>
      </c>
    </row>
    <row r="119" spans="1:16" s="93" customFormat="1" ht="25.5" customHeight="1">
      <c r="A119" s="108"/>
      <c r="B119" s="109">
        <v>43706</v>
      </c>
      <c r="C119" s="110" t="s">
        <v>515</v>
      </c>
      <c r="D119" s="111">
        <v>101</v>
      </c>
      <c r="E119" s="152">
        <v>0</v>
      </c>
      <c r="F119" s="111"/>
      <c r="G119" s="140"/>
      <c r="H119" s="111"/>
      <c r="I119" s="140"/>
      <c r="J119" s="111"/>
      <c r="K119" s="140"/>
      <c r="L119" s="111"/>
      <c r="M119" s="140"/>
      <c r="N119" s="111"/>
      <c r="O119" s="140"/>
      <c r="P119" s="137">
        <f t="shared" si="1"/>
        <v>0</v>
      </c>
    </row>
    <row r="120" spans="1:16" s="93" customFormat="1" ht="25.5" customHeight="1">
      <c r="A120" s="108"/>
      <c r="B120" s="109">
        <v>43707</v>
      </c>
      <c r="C120" s="110" t="s">
        <v>514</v>
      </c>
      <c r="D120" s="111">
        <v>101</v>
      </c>
      <c r="E120" s="152">
        <v>0</v>
      </c>
      <c r="F120" s="111"/>
      <c r="G120" s="140"/>
      <c r="H120" s="111"/>
      <c r="I120" s="140"/>
      <c r="J120" s="111"/>
      <c r="K120" s="140"/>
      <c r="L120" s="111"/>
      <c r="M120" s="140"/>
      <c r="N120" s="111"/>
      <c r="O120" s="140"/>
      <c r="P120" s="137">
        <f t="shared" si="1"/>
        <v>0</v>
      </c>
    </row>
    <row r="121" spans="1:16" s="93" customFormat="1" ht="25.5" customHeight="1">
      <c r="A121" s="108"/>
      <c r="B121" s="109">
        <v>43708</v>
      </c>
      <c r="C121" s="110" t="s">
        <v>513</v>
      </c>
      <c r="D121" s="111">
        <v>101</v>
      </c>
      <c r="E121" s="152">
        <v>0</v>
      </c>
      <c r="F121" s="111"/>
      <c r="G121" s="140"/>
      <c r="H121" s="111"/>
      <c r="I121" s="140"/>
      <c r="J121" s="111"/>
      <c r="K121" s="140"/>
      <c r="L121" s="111"/>
      <c r="M121" s="140"/>
      <c r="N121" s="111"/>
      <c r="O121" s="140"/>
      <c r="P121" s="137">
        <f t="shared" si="1"/>
        <v>0</v>
      </c>
    </row>
    <row r="122" spans="1:16" s="93" customFormat="1" ht="25.5" customHeight="1">
      <c r="A122" s="108"/>
      <c r="B122" s="109">
        <v>43709</v>
      </c>
      <c r="C122" s="110" t="s">
        <v>512</v>
      </c>
      <c r="D122" s="111">
        <v>101</v>
      </c>
      <c r="E122" s="152">
        <v>0</v>
      </c>
      <c r="F122" s="111"/>
      <c r="G122" s="140"/>
      <c r="H122" s="111"/>
      <c r="I122" s="140"/>
      <c r="J122" s="111"/>
      <c r="K122" s="140"/>
      <c r="L122" s="111"/>
      <c r="M122" s="140"/>
      <c r="N122" s="111"/>
      <c r="O122" s="140"/>
      <c r="P122" s="137">
        <f t="shared" si="1"/>
        <v>0</v>
      </c>
    </row>
    <row r="123" spans="1:16" s="93" customFormat="1" ht="25.5" customHeight="1">
      <c r="A123" s="108"/>
      <c r="B123" s="109">
        <v>43710</v>
      </c>
      <c r="C123" s="110" t="s">
        <v>511</v>
      </c>
      <c r="D123" s="111">
        <v>101</v>
      </c>
      <c r="E123" s="152">
        <v>0</v>
      </c>
      <c r="F123" s="111"/>
      <c r="G123" s="140"/>
      <c r="H123" s="111"/>
      <c r="I123" s="140"/>
      <c r="J123" s="111"/>
      <c r="K123" s="140"/>
      <c r="L123" s="111"/>
      <c r="M123" s="140"/>
      <c r="N123" s="111"/>
      <c r="O123" s="140"/>
      <c r="P123" s="137">
        <f t="shared" si="1"/>
        <v>0</v>
      </c>
    </row>
    <row r="124" spans="1:16" s="93" customFormat="1" ht="25.5" customHeight="1">
      <c r="A124" s="108"/>
      <c r="B124" s="109">
        <v>43711</v>
      </c>
      <c r="C124" s="110" t="s">
        <v>510</v>
      </c>
      <c r="D124" s="111">
        <v>101</v>
      </c>
      <c r="E124" s="152">
        <v>0</v>
      </c>
      <c r="F124" s="111"/>
      <c r="G124" s="140"/>
      <c r="H124" s="111"/>
      <c r="I124" s="140"/>
      <c r="J124" s="111"/>
      <c r="K124" s="140"/>
      <c r="L124" s="111"/>
      <c r="M124" s="140"/>
      <c r="N124" s="111"/>
      <c r="O124" s="140"/>
      <c r="P124" s="137">
        <f t="shared" si="1"/>
        <v>0</v>
      </c>
    </row>
    <row r="125" spans="1:16" s="93" customFormat="1" ht="25.5" customHeight="1">
      <c r="A125" s="108"/>
      <c r="B125" s="109">
        <v>43712</v>
      </c>
      <c r="C125" s="110" t="s">
        <v>509</v>
      </c>
      <c r="D125" s="111">
        <v>101</v>
      </c>
      <c r="E125" s="152">
        <v>0</v>
      </c>
      <c r="F125" s="111"/>
      <c r="G125" s="140"/>
      <c r="H125" s="111"/>
      <c r="I125" s="140"/>
      <c r="J125" s="111"/>
      <c r="K125" s="140"/>
      <c r="L125" s="111"/>
      <c r="M125" s="140"/>
      <c r="N125" s="111"/>
      <c r="O125" s="140"/>
      <c r="P125" s="137">
        <f t="shared" si="1"/>
        <v>0</v>
      </c>
    </row>
    <row r="126" spans="1:16" s="93" customFormat="1" ht="25.5" customHeight="1">
      <c r="A126" s="108"/>
      <c r="B126" s="109">
        <v>43713</v>
      </c>
      <c r="C126" s="110" t="s">
        <v>508</v>
      </c>
      <c r="D126" s="111">
        <v>101</v>
      </c>
      <c r="E126" s="152">
        <v>0</v>
      </c>
      <c r="F126" s="111"/>
      <c r="G126" s="140"/>
      <c r="H126" s="111"/>
      <c r="I126" s="140"/>
      <c r="J126" s="111"/>
      <c r="K126" s="140"/>
      <c r="L126" s="111"/>
      <c r="M126" s="140"/>
      <c r="N126" s="111"/>
      <c r="O126" s="140"/>
      <c r="P126" s="137">
        <f t="shared" si="1"/>
        <v>0</v>
      </c>
    </row>
    <row r="127" spans="1:16" s="93" customFormat="1" ht="25.5" customHeight="1">
      <c r="A127" s="108"/>
      <c r="B127" s="109">
        <v>43714</v>
      </c>
      <c r="C127" s="110" t="s">
        <v>507</v>
      </c>
      <c r="D127" s="111">
        <v>101</v>
      </c>
      <c r="E127" s="152">
        <v>0</v>
      </c>
      <c r="F127" s="111"/>
      <c r="G127" s="140"/>
      <c r="H127" s="111"/>
      <c r="I127" s="140"/>
      <c r="J127" s="111"/>
      <c r="K127" s="140"/>
      <c r="L127" s="111"/>
      <c r="M127" s="140"/>
      <c r="N127" s="111"/>
      <c r="O127" s="140"/>
      <c r="P127" s="137">
        <f t="shared" si="1"/>
        <v>0</v>
      </c>
    </row>
    <row r="128" spans="1:16" s="93" customFormat="1" ht="25.5" customHeight="1">
      <c r="A128" s="104"/>
      <c r="B128" s="105">
        <v>43800</v>
      </c>
      <c r="C128" s="129" t="s">
        <v>506</v>
      </c>
      <c r="D128" s="107"/>
      <c r="E128" s="139">
        <f>SUM(E129:E134)</f>
        <v>7140</v>
      </c>
      <c r="F128" s="107"/>
      <c r="G128" s="139">
        <f>SUM(G129:G134)</f>
        <v>0</v>
      </c>
      <c r="H128" s="107"/>
      <c r="I128" s="139">
        <f>SUM(I129:I134)</f>
        <v>0</v>
      </c>
      <c r="J128" s="107"/>
      <c r="K128" s="139">
        <f>SUM(K129:K134)</f>
        <v>0</v>
      </c>
      <c r="L128" s="107"/>
      <c r="M128" s="139">
        <f>SUM(M129:M134)</f>
        <v>0</v>
      </c>
      <c r="N128" s="107"/>
      <c r="O128" s="139">
        <f>SUM(O129:O134)</f>
        <v>0</v>
      </c>
      <c r="P128" s="147">
        <f t="shared" si="1"/>
        <v>7140</v>
      </c>
    </row>
    <row r="129" spans="1:16" s="93" customFormat="1" ht="25.5" customHeight="1">
      <c r="A129" s="108"/>
      <c r="B129" s="109">
        <v>43801</v>
      </c>
      <c r="C129" s="110" t="s">
        <v>505</v>
      </c>
      <c r="D129" s="111">
        <v>101</v>
      </c>
      <c r="E129" s="152">
        <v>0</v>
      </c>
      <c r="F129" s="111"/>
      <c r="G129" s="140"/>
      <c r="H129" s="111"/>
      <c r="I129" s="140"/>
      <c r="J129" s="111"/>
      <c r="K129" s="140"/>
      <c r="L129" s="111"/>
      <c r="M129" s="140"/>
      <c r="N129" s="111"/>
      <c r="O129" s="140"/>
      <c r="P129" s="137">
        <f t="shared" si="1"/>
        <v>0</v>
      </c>
    </row>
    <row r="130" spans="1:16" s="93" customFormat="1" ht="25.5" customHeight="1">
      <c r="A130" s="108"/>
      <c r="B130" s="109">
        <v>43802</v>
      </c>
      <c r="C130" s="110" t="s">
        <v>504</v>
      </c>
      <c r="D130" s="111">
        <v>101</v>
      </c>
      <c r="E130" s="152">
        <v>3150</v>
      </c>
      <c r="F130" s="111"/>
      <c r="G130" s="140"/>
      <c r="H130" s="111"/>
      <c r="I130" s="140"/>
      <c r="J130" s="111"/>
      <c r="K130" s="140"/>
      <c r="L130" s="111"/>
      <c r="M130" s="140"/>
      <c r="N130" s="111"/>
      <c r="O130" s="140"/>
      <c r="P130" s="137">
        <f t="shared" si="1"/>
        <v>3150</v>
      </c>
    </row>
    <row r="131" spans="1:16" s="93" customFormat="1" ht="25.5" customHeight="1">
      <c r="A131" s="108"/>
      <c r="B131" s="109">
        <v>43803</v>
      </c>
      <c r="C131" s="110" t="s">
        <v>503</v>
      </c>
      <c r="D131" s="111">
        <v>101</v>
      </c>
      <c r="E131" s="152">
        <v>0</v>
      </c>
      <c r="F131" s="111"/>
      <c r="G131" s="140"/>
      <c r="H131" s="111"/>
      <c r="I131" s="140"/>
      <c r="J131" s="111"/>
      <c r="K131" s="140"/>
      <c r="L131" s="111"/>
      <c r="M131" s="140"/>
      <c r="N131" s="111"/>
      <c r="O131" s="140"/>
      <c r="P131" s="137">
        <f t="shared" si="1"/>
        <v>0</v>
      </c>
    </row>
    <row r="132" spans="1:16" s="93" customFormat="1" ht="25.5" customHeight="1">
      <c r="A132" s="108"/>
      <c r="B132" s="109">
        <v>43804</v>
      </c>
      <c r="C132" s="110" t="s">
        <v>502</v>
      </c>
      <c r="D132" s="111">
        <v>101</v>
      </c>
      <c r="E132" s="152">
        <v>1995</v>
      </c>
      <c r="F132" s="111"/>
      <c r="G132" s="140"/>
      <c r="H132" s="111"/>
      <c r="I132" s="140"/>
      <c r="J132" s="111"/>
      <c r="K132" s="140"/>
      <c r="L132" s="111"/>
      <c r="M132" s="140"/>
      <c r="N132" s="111"/>
      <c r="O132" s="140"/>
      <c r="P132" s="137">
        <f t="shared" si="1"/>
        <v>1995</v>
      </c>
    </row>
    <row r="133" spans="1:16" s="93" customFormat="1" ht="25.5" customHeight="1">
      <c r="A133" s="108"/>
      <c r="B133" s="109">
        <v>43805</v>
      </c>
      <c r="C133" s="110" t="s">
        <v>501</v>
      </c>
      <c r="D133" s="111">
        <v>101</v>
      </c>
      <c r="E133" s="152">
        <v>1995</v>
      </c>
      <c r="F133" s="111"/>
      <c r="G133" s="140"/>
      <c r="H133" s="111"/>
      <c r="I133" s="140"/>
      <c r="J133" s="111"/>
      <c r="K133" s="140"/>
      <c r="L133" s="111"/>
      <c r="M133" s="140"/>
      <c r="N133" s="111"/>
      <c r="O133" s="140"/>
      <c r="P133" s="137">
        <f t="shared" ref="P133:P196" si="2">SUM(E133+G133+I133+K133+M133+O133)</f>
        <v>1995</v>
      </c>
    </row>
    <row r="134" spans="1:16" s="93" customFormat="1" ht="25.5" customHeight="1">
      <c r="A134" s="108"/>
      <c r="B134" s="109">
        <v>43806</v>
      </c>
      <c r="C134" s="110" t="s">
        <v>500</v>
      </c>
      <c r="D134" s="111">
        <v>101</v>
      </c>
      <c r="E134" s="152">
        <v>0</v>
      </c>
      <c r="F134" s="111"/>
      <c r="G134" s="140"/>
      <c r="H134" s="111"/>
      <c r="I134" s="140"/>
      <c r="J134" s="111"/>
      <c r="K134" s="140"/>
      <c r="L134" s="111"/>
      <c r="M134" s="140"/>
      <c r="N134" s="111"/>
      <c r="O134" s="140"/>
      <c r="P134" s="137">
        <f t="shared" si="2"/>
        <v>0</v>
      </c>
    </row>
    <row r="135" spans="1:16" s="93" customFormat="1" ht="25.5" customHeight="1">
      <c r="A135" s="104"/>
      <c r="B135" s="105">
        <v>43900</v>
      </c>
      <c r="C135" s="129" t="s">
        <v>444</v>
      </c>
      <c r="D135" s="107"/>
      <c r="E135" s="139">
        <f>SUM(E136:E140)</f>
        <v>0</v>
      </c>
      <c r="F135" s="107"/>
      <c r="G135" s="139">
        <f>SUM(G136:G140)</f>
        <v>0</v>
      </c>
      <c r="H135" s="107"/>
      <c r="I135" s="139">
        <f>SUM(I136:I140)</f>
        <v>0</v>
      </c>
      <c r="J135" s="107"/>
      <c r="K135" s="139">
        <f>SUM(K136:K140)</f>
        <v>0</v>
      </c>
      <c r="L135" s="107"/>
      <c r="M135" s="139">
        <f>SUM(M136:M140)</f>
        <v>0</v>
      </c>
      <c r="N135" s="107"/>
      <c r="O135" s="139">
        <f>SUM(O136:O140)</f>
        <v>0</v>
      </c>
      <c r="P135" s="147">
        <f t="shared" si="2"/>
        <v>0</v>
      </c>
    </row>
    <row r="136" spans="1:16" s="93" customFormat="1" ht="25.5" customHeight="1">
      <c r="A136" s="108"/>
      <c r="B136" s="109">
        <v>43901</v>
      </c>
      <c r="C136" s="115" t="s">
        <v>443</v>
      </c>
      <c r="D136" s="111">
        <v>101</v>
      </c>
      <c r="E136" s="152">
        <v>0</v>
      </c>
      <c r="F136" s="111"/>
      <c r="G136" s="140"/>
      <c r="H136" s="111"/>
      <c r="I136" s="140"/>
      <c r="J136" s="111"/>
      <c r="K136" s="140"/>
      <c r="L136" s="111"/>
      <c r="M136" s="140"/>
      <c r="N136" s="111"/>
      <c r="O136" s="140"/>
      <c r="P136" s="137">
        <f t="shared" si="2"/>
        <v>0</v>
      </c>
    </row>
    <row r="137" spans="1:16" s="93" customFormat="1" ht="25.5" customHeight="1">
      <c r="A137" s="108"/>
      <c r="B137" s="109">
        <v>43902</v>
      </c>
      <c r="C137" s="115" t="s">
        <v>442</v>
      </c>
      <c r="D137" s="111">
        <v>101</v>
      </c>
      <c r="E137" s="152">
        <v>0</v>
      </c>
      <c r="F137" s="111"/>
      <c r="G137" s="140"/>
      <c r="H137" s="111"/>
      <c r="I137" s="140"/>
      <c r="J137" s="111"/>
      <c r="K137" s="140"/>
      <c r="L137" s="111"/>
      <c r="M137" s="140"/>
      <c r="N137" s="111"/>
      <c r="O137" s="140"/>
      <c r="P137" s="137">
        <f t="shared" si="2"/>
        <v>0</v>
      </c>
    </row>
    <row r="138" spans="1:16" s="93" customFormat="1" ht="25.5" customHeight="1">
      <c r="A138" s="108"/>
      <c r="B138" s="109">
        <v>43903</v>
      </c>
      <c r="C138" s="115" t="s">
        <v>441</v>
      </c>
      <c r="D138" s="111">
        <v>101</v>
      </c>
      <c r="E138" s="152">
        <v>0</v>
      </c>
      <c r="F138" s="111"/>
      <c r="G138" s="140"/>
      <c r="H138" s="111"/>
      <c r="I138" s="140"/>
      <c r="J138" s="111"/>
      <c r="K138" s="140"/>
      <c r="L138" s="111"/>
      <c r="M138" s="140"/>
      <c r="N138" s="111"/>
      <c r="O138" s="140"/>
      <c r="P138" s="137">
        <f t="shared" si="2"/>
        <v>0</v>
      </c>
    </row>
    <row r="139" spans="1:16" s="93" customFormat="1" ht="25.5" customHeight="1">
      <c r="A139" s="108"/>
      <c r="B139" s="109">
        <v>43904</v>
      </c>
      <c r="C139" s="115" t="s">
        <v>440</v>
      </c>
      <c r="D139" s="111">
        <v>101</v>
      </c>
      <c r="E139" s="152">
        <v>0</v>
      </c>
      <c r="F139" s="111"/>
      <c r="G139" s="140"/>
      <c r="H139" s="111"/>
      <c r="I139" s="140"/>
      <c r="J139" s="111"/>
      <c r="K139" s="140"/>
      <c r="L139" s="111"/>
      <c r="M139" s="140"/>
      <c r="N139" s="111"/>
      <c r="O139" s="140"/>
      <c r="P139" s="137">
        <f t="shared" si="2"/>
        <v>0</v>
      </c>
    </row>
    <row r="140" spans="1:16" s="93" customFormat="1" ht="25.5" customHeight="1">
      <c r="A140" s="108"/>
      <c r="B140" s="109">
        <v>43905</v>
      </c>
      <c r="C140" s="115" t="s">
        <v>1357</v>
      </c>
      <c r="D140" s="111">
        <v>101</v>
      </c>
      <c r="E140" s="152">
        <v>0</v>
      </c>
      <c r="F140" s="111"/>
      <c r="G140" s="140"/>
      <c r="H140" s="111"/>
      <c r="I140" s="140"/>
      <c r="J140" s="111"/>
      <c r="K140" s="140"/>
      <c r="L140" s="111"/>
      <c r="M140" s="140"/>
      <c r="N140" s="111"/>
      <c r="O140" s="140"/>
      <c r="P140" s="137">
        <f t="shared" si="2"/>
        <v>0</v>
      </c>
    </row>
    <row r="141" spans="1:16" s="93" customFormat="1" ht="25.5" customHeight="1">
      <c r="A141" s="100">
        <v>44</v>
      </c>
      <c r="B141" s="118"/>
      <c r="C141" s="122" t="s">
        <v>497</v>
      </c>
      <c r="D141" s="103"/>
      <c r="E141" s="138">
        <f>E142+E160+E171+E185</f>
        <v>62267</v>
      </c>
      <c r="F141" s="103"/>
      <c r="G141" s="138">
        <f>G142+G160+G171+G185</f>
        <v>0</v>
      </c>
      <c r="H141" s="103"/>
      <c r="I141" s="138">
        <f>I142+I160+I171+I185</f>
        <v>0</v>
      </c>
      <c r="J141" s="103"/>
      <c r="K141" s="138">
        <f>K142+K160+K171+K185</f>
        <v>0</v>
      </c>
      <c r="L141" s="103"/>
      <c r="M141" s="138">
        <f>M142+M160+M171+M185</f>
        <v>0</v>
      </c>
      <c r="N141" s="103"/>
      <c r="O141" s="138">
        <f>O142+O160+O171+O185</f>
        <v>0</v>
      </c>
      <c r="P141" s="147">
        <f t="shared" si="2"/>
        <v>62267</v>
      </c>
    </row>
    <row r="142" spans="1:16" s="93" customFormat="1" ht="25.5" customHeight="1">
      <c r="A142" s="104"/>
      <c r="B142" s="105">
        <v>44100</v>
      </c>
      <c r="C142" s="129" t="s">
        <v>496</v>
      </c>
      <c r="D142" s="107"/>
      <c r="E142" s="139">
        <f>SUM(E143:E159)</f>
        <v>51550</v>
      </c>
      <c r="F142" s="107"/>
      <c r="G142" s="139">
        <f>SUM(G143:G159)</f>
        <v>0</v>
      </c>
      <c r="H142" s="107"/>
      <c r="I142" s="139">
        <f>SUM(I143:I159)</f>
        <v>0</v>
      </c>
      <c r="J142" s="107"/>
      <c r="K142" s="139">
        <f>SUM(K143:K159)</f>
        <v>0</v>
      </c>
      <c r="L142" s="107"/>
      <c r="M142" s="139">
        <f>SUM(M143:M159)</f>
        <v>0</v>
      </c>
      <c r="N142" s="107"/>
      <c r="O142" s="139">
        <f>SUM(O143:O159)</f>
        <v>0</v>
      </c>
      <c r="P142" s="147">
        <f t="shared" si="2"/>
        <v>51550</v>
      </c>
    </row>
    <row r="143" spans="1:16" s="93" customFormat="1" ht="25.5" customHeight="1">
      <c r="A143" s="108"/>
      <c r="B143" s="109">
        <v>44101</v>
      </c>
      <c r="C143" s="115" t="s">
        <v>495</v>
      </c>
      <c r="D143" s="111">
        <v>101</v>
      </c>
      <c r="E143" s="152">
        <v>1050</v>
      </c>
      <c r="F143" s="111"/>
      <c r="G143" s="140"/>
      <c r="H143" s="111"/>
      <c r="I143" s="140"/>
      <c r="J143" s="111"/>
      <c r="K143" s="140"/>
      <c r="L143" s="111"/>
      <c r="M143" s="140"/>
      <c r="N143" s="111"/>
      <c r="O143" s="140"/>
      <c r="P143" s="137">
        <f t="shared" si="2"/>
        <v>1050</v>
      </c>
    </row>
    <row r="144" spans="1:16" s="93" customFormat="1" ht="25.5" customHeight="1">
      <c r="A144" s="108"/>
      <c r="B144" s="109">
        <v>44102</v>
      </c>
      <c r="C144" s="115" t="s">
        <v>494</v>
      </c>
      <c r="D144" s="111">
        <v>101</v>
      </c>
      <c r="E144" s="152">
        <v>0</v>
      </c>
      <c r="F144" s="111"/>
      <c r="G144" s="140"/>
      <c r="H144" s="111"/>
      <c r="I144" s="140"/>
      <c r="J144" s="111"/>
      <c r="K144" s="140"/>
      <c r="L144" s="111"/>
      <c r="M144" s="140"/>
      <c r="N144" s="111"/>
      <c r="O144" s="140"/>
      <c r="P144" s="137">
        <f t="shared" si="2"/>
        <v>0</v>
      </c>
    </row>
    <row r="145" spans="1:16" s="93" customFormat="1" ht="25.5" customHeight="1">
      <c r="A145" s="108"/>
      <c r="B145" s="109">
        <v>44103</v>
      </c>
      <c r="C145" s="115" t="s">
        <v>493</v>
      </c>
      <c r="D145" s="111">
        <v>101</v>
      </c>
      <c r="E145" s="152">
        <v>0</v>
      </c>
      <c r="F145" s="111"/>
      <c r="G145" s="140"/>
      <c r="H145" s="111"/>
      <c r="I145" s="140"/>
      <c r="J145" s="111"/>
      <c r="K145" s="140"/>
      <c r="L145" s="111"/>
      <c r="M145" s="140"/>
      <c r="N145" s="111"/>
      <c r="O145" s="140"/>
      <c r="P145" s="137">
        <f t="shared" si="2"/>
        <v>0</v>
      </c>
    </row>
    <row r="146" spans="1:16" s="93" customFormat="1" ht="25.5" customHeight="1">
      <c r="A146" s="108"/>
      <c r="B146" s="109">
        <v>44104</v>
      </c>
      <c r="C146" s="115" t="s">
        <v>492</v>
      </c>
      <c r="D146" s="111">
        <v>101</v>
      </c>
      <c r="E146" s="152">
        <v>0</v>
      </c>
      <c r="F146" s="111"/>
      <c r="G146" s="140"/>
      <c r="H146" s="111"/>
      <c r="I146" s="140"/>
      <c r="J146" s="111"/>
      <c r="K146" s="140"/>
      <c r="L146" s="111"/>
      <c r="M146" s="140"/>
      <c r="N146" s="111"/>
      <c r="O146" s="140"/>
      <c r="P146" s="137">
        <f t="shared" si="2"/>
        <v>0</v>
      </c>
    </row>
    <row r="147" spans="1:16" s="93" customFormat="1" ht="25.5" customHeight="1">
      <c r="A147" s="108"/>
      <c r="B147" s="109">
        <v>44105</v>
      </c>
      <c r="C147" s="115" t="s">
        <v>491</v>
      </c>
      <c r="D147" s="111">
        <v>101</v>
      </c>
      <c r="E147" s="152">
        <v>0</v>
      </c>
      <c r="F147" s="111"/>
      <c r="G147" s="140"/>
      <c r="H147" s="111"/>
      <c r="I147" s="140"/>
      <c r="J147" s="111"/>
      <c r="K147" s="140"/>
      <c r="L147" s="111"/>
      <c r="M147" s="140"/>
      <c r="N147" s="111"/>
      <c r="O147" s="140"/>
      <c r="P147" s="137">
        <f t="shared" si="2"/>
        <v>0</v>
      </c>
    </row>
    <row r="148" spans="1:16" s="93" customFormat="1" ht="25.5" customHeight="1">
      <c r="A148" s="108"/>
      <c r="B148" s="109">
        <v>44106</v>
      </c>
      <c r="C148" s="115" t="s">
        <v>490</v>
      </c>
      <c r="D148" s="111">
        <v>101</v>
      </c>
      <c r="E148" s="152">
        <v>0</v>
      </c>
      <c r="F148" s="111"/>
      <c r="G148" s="140"/>
      <c r="H148" s="111"/>
      <c r="I148" s="140"/>
      <c r="J148" s="111"/>
      <c r="K148" s="140"/>
      <c r="L148" s="111"/>
      <c r="M148" s="140"/>
      <c r="N148" s="111"/>
      <c r="O148" s="140"/>
      <c r="P148" s="137">
        <f t="shared" si="2"/>
        <v>0</v>
      </c>
    </row>
    <row r="149" spans="1:16" s="93" customFormat="1" ht="25.5" customHeight="1">
      <c r="A149" s="108"/>
      <c r="B149" s="109">
        <v>44107</v>
      </c>
      <c r="C149" s="115" t="s">
        <v>489</v>
      </c>
      <c r="D149" s="111">
        <v>101</v>
      </c>
      <c r="E149" s="152">
        <v>0</v>
      </c>
      <c r="F149" s="111"/>
      <c r="G149" s="140"/>
      <c r="H149" s="111"/>
      <c r="I149" s="140"/>
      <c r="J149" s="111"/>
      <c r="K149" s="140"/>
      <c r="L149" s="111"/>
      <c r="M149" s="140"/>
      <c r="N149" s="111"/>
      <c r="O149" s="140"/>
      <c r="P149" s="137">
        <f t="shared" si="2"/>
        <v>0</v>
      </c>
    </row>
    <row r="150" spans="1:16" s="93" customFormat="1" ht="25.5" customHeight="1">
      <c r="A150" s="108"/>
      <c r="B150" s="109">
        <v>44108</v>
      </c>
      <c r="C150" s="115" t="s">
        <v>488</v>
      </c>
      <c r="D150" s="111">
        <v>101</v>
      </c>
      <c r="E150" s="152">
        <v>0</v>
      </c>
      <c r="F150" s="111"/>
      <c r="G150" s="140"/>
      <c r="H150" s="111"/>
      <c r="I150" s="140"/>
      <c r="J150" s="111"/>
      <c r="K150" s="140"/>
      <c r="L150" s="111"/>
      <c r="M150" s="140"/>
      <c r="N150" s="111"/>
      <c r="O150" s="140"/>
      <c r="P150" s="137">
        <f t="shared" si="2"/>
        <v>0</v>
      </c>
    </row>
    <row r="151" spans="1:16" s="93" customFormat="1" ht="25.5" customHeight="1">
      <c r="A151" s="108"/>
      <c r="B151" s="109">
        <v>44109</v>
      </c>
      <c r="C151" s="115" t="s">
        <v>487</v>
      </c>
      <c r="D151" s="111">
        <v>101</v>
      </c>
      <c r="E151" s="152">
        <v>0</v>
      </c>
      <c r="F151" s="111"/>
      <c r="G151" s="140"/>
      <c r="H151" s="111"/>
      <c r="I151" s="140"/>
      <c r="J151" s="111"/>
      <c r="K151" s="140"/>
      <c r="L151" s="111"/>
      <c r="M151" s="140"/>
      <c r="N151" s="111"/>
      <c r="O151" s="140"/>
      <c r="P151" s="137">
        <f t="shared" si="2"/>
        <v>0</v>
      </c>
    </row>
    <row r="152" spans="1:16" s="93" customFormat="1" ht="25.5" customHeight="1">
      <c r="A152" s="108"/>
      <c r="B152" s="109">
        <v>44110</v>
      </c>
      <c r="C152" s="115" t="s">
        <v>486</v>
      </c>
      <c r="D152" s="111">
        <v>101</v>
      </c>
      <c r="E152" s="152">
        <v>0</v>
      </c>
      <c r="F152" s="111"/>
      <c r="G152" s="140"/>
      <c r="H152" s="111"/>
      <c r="I152" s="140"/>
      <c r="J152" s="111"/>
      <c r="K152" s="140"/>
      <c r="L152" s="111"/>
      <c r="M152" s="140"/>
      <c r="N152" s="111"/>
      <c r="O152" s="140"/>
      <c r="P152" s="137">
        <f t="shared" si="2"/>
        <v>0</v>
      </c>
    </row>
    <row r="153" spans="1:16" s="93" customFormat="1" ht="25.5" customHeight="1">
      <c r="A153" s="108"/>
      <c r="B153" s="109">
        <v>44111</v>
      </c>
      <c r="C153" s="115" t="s">
        <v>485</v>
      </c>
      <c r="D153" s="111">
        <v>101</v>
      </c>
      <c r="E153" s="152">
        <v>500</v>
      </c>
      <c r="F153" s="111"/>
      <c r="G153" s="140"/>
      <c r="H153" s="111"/>
      <c r="I153" s="140"/>
      <c r="J153" s="111"/>
      <c r="K153" s="140"/>
      <c r="L153" s="111"/>
      <c r="M153" s="140"/>
      <c r="N153" s="111"/>
      <c r="O153" s="140"/>
      <c r="P153" s="137">
        <f t="shared" si="2"/>
        <v>500</v>
      </c>
    </row>
    <row r="154" spans="1:16" s="93" customFormat="1" ht="25.5" customHeight="1">
      <c r="A154" s="108"/>
      <c r="B154" s="109">
        <v>44112</v>
      </c>
      <c r="C154" s="115" t="s">
        <v>484</v>
      </c>
      <c r="D154" s="111">
        <v>101</v>
      </c>
      <c r="E154" s="152">
        <v>0</v>
      </c>
      <c r="F154" s="111"/>
      <c r="G154" s="140"/>
      <c r="H154" s="111"/>
      <c r="I154" s="140"/>
      <c r="J154" s="111"/>
      <c r="K154" s="140"/>
      <c r="L154" s="111"/>
      <c r="M154" s="140"/>
      <c r="N154" s="111"/>
      <c r="O154" s="140"/>
      <c r="P154" s="137">
        <f t="shared" si="2"/>
        <v>0</v>
      </c>
    </row>
    <row r="155" spans="1:16" s="93" customFormat="1" ht="25.5" customHeight="1">
      <c r="A155" s="108"/>
      <c r="B155" s="109">
        <v>44113</v>
      </c>
      <c r="C155" s="115" t="s">
        <v>483</v>
      </c>
      <c r="D155" s="111">
        <v>101</v>
      </c>
      <c r="E155" s="152">
        <v>0</v>
      </c>
      <c r="F155" s="111"/>
      <c r="G155" s="140"/>
      <c r="H155" s="111"/>
      <c r="I155" s="140"/>
      <c r="J155" s="111"/>
      <c r="K155" s="140"/>
      <c r="L155" s="111"/>
      <c r="M155" s="140"/>
      <c r="N155" s="111"/>
      <c r="O155" s="140"/>
      <c r="P155" s="137">
        <f t="shared" si="2"/>
        <v>0</v>
      </c>
    </row>
    <row r="156" spans="1:16" s="93" customFormat="1" ht="25.5" customHeight="1">
      <c r="A156" s="108"/>
      <c r="B156" s="109">
        <v>44114</v>
      </c>
      <c r="C156" s="115" t="s">
        <v>482</v>
      </c>
      <c r="D156" s="111">
        <v>101</v>
      </c>
      <c r="E156" s="152">
        <v>50000</v>
      </c>
      <c r="F156" s="111"/>
      <c r="G156" s="140"/>
      <c r="H156" s="111"/>
      <c r="I156" s="140"/>
      <c r="J156" s="111"/>
      <c r="K156" s="140"/>
      <c r="L156" s="111"/>
      <c r="M156" s="140"/>
      <c r="N156" s="111"/>
      <c r="O156" s="140"/>
      <c r="P156" s="137">
        <f t="shared" si="2"/>
        <v>50000</v>
      </c>
    </row>
    <row r="157" spans="1:16" s="93" customFormat="1" ht="25.5" customHeight="1">
      <c r="A157" s="108"/>
      <c r="B157" s="109">
        <v>44115</v>
      </c>
      <c r="C157" s="115" t="s">
        <v>481</v>
      </c>
      <c r="D157" s="111">
        <v>101</v>
      </c>
      <c r="E157" s="152">
        <v>0</v>
      </c>
      <c r="F157" s="111"/>
      <c r="G157" s="140"/>
      <c r="H157" s="111"/>
      <c r="I157" s="140"/>
      <c r="J157" s="111"/>
      <c r="K157" s="140"/>
      <c r="L157" s="111"/>
      <c r="M157" s="140"/>
      <c r="N157" s="111"/>
      <c r="O157" s="140"/>
      <c r="P157" s="137">
        <f t="shared" si="2"/>
        <v>0</v>
      </c>
    </row>
    <row r="158" spans="1:16" s="93" customFormat="1" ht="25.5" customHeight="1">
      <c r="A158" s="108"/>
      <c r="B158" s="109">
        <v>44116</v>
      </c>
      <c r="C158" s="115" t="s">
        <v>456</v>
      </c>
      <c r="D158" s="111">
        <v>101</v>
      </c>
      <c r="E158" s="152">
        <v>0</v>
      </c>
      <c r="F158" s="111"/>
      <c r="G158" s="140"/>
      <c r="H158" s="111"/>
      <c r="I158" s="140"/>
      <c r="J158" s="111"/>
      <c r="K158" s="140"/>
      <c r="L158" s="111"/>
      <c r="M158" s="140"/>
      <c r="N158" s="111"/>
      <c r="O158" s="140"/>
      <c r="P158" s="137">
        <f t="shared" si="2"/>
        <v>0</v>
      </c>
    </row>
    <row r="159" spans="1:16" s="93" customFormat="1" ht="25.5" customHeight="1">
      <c r="A159" s="108"/>
      <c r="B159" s="109">
        <v>44117</v>
      </c>
      <c r="C159" s="115" t="s">
        <v>480</v>
      </c>
      <c r="D159" s="111">
        <v>101</v>
      </c>
      <c r="E159" s="152">
        <v>0</v>
      </c>
      <c r="F159" s="111"/>
      <c r="G159" s="140"/>
      <c r="H159" s="111"/>
      <c r="I159" s="140"/>
      <c r="J159" s="111"/>
      <c r="K159" s="140"/>
      <c r="L159" s="111"/>
      <c r="M159" s="140"/>
      <c r="N159" s="111"/>
      <c r="O159" s="140"/>
      <c r="P159" s="137">
        <f t="shared" si="2"/>
        <v>0</v>
      </c>
    </row>
    <row r="160" spans="1:16" s="93" customFormat="1" ht="25.5" customHeight="1">
      <c r="A160" s="104"/>
      <c r="B160" s="105">
        <v>44200</v>
      </c>
      <c r="C160" s="129" t="s">
        <v>479</v>
      </c>
      <c r="D160" s="107"/>
      <c r="E160" s="139">
        <f>SUM(E161:E170)</f>
        <v>3000</v>
      </c>
      <c r="F160" s="107"/>
      <c r="G160" s="139">
        <f>SUM(G161:G170)</f>
        <v>0</v>
      </c>
      <c r="H160" s="107"/>
      <c r="I160" s="139">
        <f>SUM(I161:I170)</f>
        <v>0</v>
      </c>
      <c r="J160" s="107"/>
      <c r="K160" s="139">
        <f>SUM(K161:K170)</f>
        <v>0</v>
      </c>
      <c r="L160" s="107"/>
      <c r="M160" s="139">
        <f>SUM(M161:M170)</f>
        <v>0</v>
      </c>
      <c r="N160" s="107"/>
      <c r="O160" s="139">
        <f>SUM(O161:O170)</f>
        <v>0</v>
      </c>
      <c r="P160" s="147">
        <f t="shared" si="2"/>
        <v>3000</v>
      </c>
    </row>
    <row r="161" spans="1:16" s="93" customFormat="1" ht="25.5" customHeight="1">
      <c r="A161" s="108"/>
      <c r="B161" s="109">
        <v>44201</v>
      </c>
      <c r="C161" s="115" t="s">
        <v>478</v>
      </c>
      <c r="D161" s="111">
        <v>101</v>
      </c>
      <c r="E161" s="152">
        <v>3000</v>
      </c>
      <c r="F161" s="111"/>
      <c r="G161" s="140"/>
      <c r="H161" s="111"/>
      <c r="I161" s="140"/>
      <c r="J161" s="111"/>
      <c r="K161" s="140"/>
      <c r="L161" s="111"/>
      <c r="M161" s="140"/>
      <c r="N161" s="111"/>
      <c r="O161" s="140"/>
      <c r="P161" s="137">
        <f t="shared" si="2"/>
        <v>3000</v>
      </c>
    </row>
    <row r="162" spans="1:16" s="93" customFormat="1" ht="25.5" customHeight="1">
      <c r="A162" s="108"/>
      <c r="B162" s="109">
        <v>44202</v>
      </c>
      <c r="C162" s="115" t="s">
        <v>477</v>
      </c>
      <c r="D162" s="111">
        <v>101</v>
      </c>
      <c r="E162" s="152">
        <v>0</v>
      </c>
      <c r="F162" s="111"/>
      <c r="G162" s="140"/>
      <c r="H162" s="111"/>
      <c r="I162" s="140"/>
      <c r="J162" s="111"/>
      <c r="K162" s="140"/>
      <c r="L162" s="111"/>
      <c r="M162" s="140"/>
      <c r="N162" s="111"/>
      <c r="O162" s="140"/>
      <c r="P162" s="137">
        <f t="shared" si="2"/>
        <v>0</v>
      </c>
    </row>
    <row r="163" spans="1:16" s="93" customFormat="1" ht="25.5" customHeight="1">
      <c r="A163" s="108"/>
      <c r="B163" s="109">
        <v>44203</v>
      </c>
      <c r="C163" s="115" t="s">
        <v>476</v>
      </c>
      <c r="D163" s="111">
        <v>101</v>
      </c>
      <c r="E163" s="152">
        <v>0</v>
      </c>
      <c r="F163" s="111"/>
      <c r="G163" s="140"/>
      <c r="H163" s="111"/>
      <c r="I163" s="140"/>
      <c r="J163" s="111"/>
      <c r="K163" s="140"/>
      <c r="L163" s="111"/>
      <c r="M163" s="140"/>
      <c r="N163" s="111"/>
      <c r="O163" s="140"/>
      <c r="P163" s="137">
        <f t="shared" si="2"/>
        <v>0</v>
      </c>
    </row>
    <row r="164" spans="1:16" s="93" customFormat="1" ht="25.5" customHeight="1">
      <c r="A164" s="108"/>
      <c r="B164" s="109">
        <v>44204</v>
      </c>
      <c r="C164" s="115" t="s">
        <v>475</v>
      </c>
      <c r="D164" s="111">
        <v>101</v>
      </c>
      <c r="E164" s="152">
        <v>0</v>
      </c>
      <c r="F164" s="111"/>
      <c r="G164" s="140"/>
      <c r="H164" s="111"/>
      <c r="I164" s="140"/>
      <c r="J164" s="111"/>
      <c r="K164" s="140"/>
      <c r="L164" s="111"/>
      <c r="M164" s="140"/>
      <c r="N164" s="111"/>
      <c r="O164" s="140"/>
      <c r="P164" s="137">
        <f t="shared" si="2"/>
        <v>0</v>
      </c>
    </row>
    <row r="165" spans="1:16" s="93" customFormat="1" ht="25.5" customHeight="1">
      <c r="A165" s="108"/>
      <c r="B165" s="109">
        <v>44205</v>
      </c>
      <c r="C165" s="115" t="s">
        <v>474</v>
      </c>
      <c r="D165" s="111">
        <v>101</v>
      </c>
      <c r="E165" s="152">
        <v>0</v>
      </c>
      <c r="F165" s="111"/>
      <c r="G165" s="140"/>
      <c r="H165" s="111"/>
      <c r="I165" s="140"/>
      <c r="J165" s="111"/>
      <c r="K165" s="140"/>
      <c r="L165" s="111"/>
      <c r="M165" s="140"/>
      <c r="N165" s="111"/>
      <c r="O165" s="140"/>
      <c r="P165" s="137">
        <f t="shared" si="2"/>
        <v>0</v>
      </c>
    </row>
    <row r="166" spans="1:16" s="93" customFormat="1" ht="25.5" customHeight="1">
      <c r="A166" s="108"/>
      <c r="B166" s="109">
        <v>44206</v>
      </c>
      <c r="C166" s="115" t="s">
        <v>473</v>
      </c>
      <c r="D166" s="111">
        <v>101</v>
      </c>
      <c r="E166" s="152">
        <v>0</v>
      </c>
      <c r="F166" s="111"/>
      <c r="G166" s="140"/>
      <c r="H166" s="111"/>
      <c r="I166" s="140"/>
      <c r="J166" s="111"/>
      <c r="K166" s="140"/>
      <c r="L166" s="111"/>
      <c r="M166" s="140"/>
      <c r="N166" s="111"/>
      <c r="O166" s="140"/>
      <c r="P166" s="137">
        <f t="shared" si="2"/>
        <v>0</v>
      </c>
    </row>
    <row r="167" spans="1:16" s="93" customFormat="1" ht="25.5" customHeight="1">
      <c r="A167" s="108"/>
      <c r="B167" s="109">
        <v>44207</v>
      </c>
      <c r="C167" s="115" t="s">
        <v>472</v>
      </c>
      <c r="D167" s="111">
        <v>101</v>
      </c>
      <c r="E167" s="152">
        <v>0</v>
      </c>
      <c r="F167" s="111"/>
      <c r="G167" s="140"/>
      <c r="H167" s="111"/>
      <c r="I167" s="140"/>
      <c r="J167" s="111"/>
      <c r="K167" s="140"/>
      <c r="L167" s="111"/>
      <c r="M167" s="140"/>
      <c r="N167" s="111"/>
      <c r="O167" s="140"/>
      <c r="P167" s="137">
        <f t="shared" si="2"/>
        <v>0</v>
      </c>
    </row>
    <row r="168" spans="1:16" s="93" customFormat="1" ht="25.5" customHeight="1">
      <c r="A168" s="108"/>
      <c r="B168" s="109">
        <v>44208</v>
      </c>
      <c r="C168" s="115" t="s">
        <v>471</v>
      </c>
      <c r="D168" s="111">
        <v>101</v>
      </c>
      <c r="E168" s="152">
        <v>0</v>
      </c>
      <c r="F168" s="111"/>
      <c r="G168" s="140"/>
      <c r="H168" s="111"/>
      <c r="I168" s="140"/>
      <c r="J168" s="111"/>
      <c r="K168" s="140"/>
      <c r="L168" s="111"/>
      <c r="M168" s="140"/>
      <c r="N168" s="111"/>
      <c r="O168" s="140"/>
      <c r="P168" s="137">
        <f t="shared" si="2"/>
        <v>0</v>
      </c>
    </row>
    <row r="169" spans="1:16" s="93" customFormat="1" ht="25.5" customHeight="1">
      <c r="A169" s="108"/>
      <c r="B169" s="109">
        <v>44209</v>
      </c>
      <c r="C169" s="115" t="s">
        <v>470</v>
      </c>
      <c r="D169" s="111">
        <v>101</v>
      </c>
      <c r="E169" s="152">
        <v>0</v>
      </c>
      <c r="F169" s="111"/>
      <c r="G169" s="140"/>
      <c r="H169" s="111"/>
      <c r="I169" s="140"/>
      <c r="J169" s="111"/>
      <c r="K169" s="140"/>
      <c r="L169" s="111"/>
      <c r="M169" s="140"/>
      <c r="N169" s="111"/>
      <c r="O169" s="140"/>
      <c r="P169" s="137">
        <f t="shared" si="2"/>
        <v>0</v>
      </c>
    </row>
    <row r="170" spans="1:16" s="93" customFormat="1" ht="25.5" customHeight="1">
      <c r="A170" s="108"/>
      <c r="B170" s="109">
        <v>44210</v>
      </c>
      <c r="C170" s="115" t="s">
        <v>1358</v>
      </c>
      <c r="D170" s="111">
        <v>101</v>
      </c>
      <c r="E170" s="152">
        <v>0</v>
      </c>
      <c r="F170" s="111"/>
      <c r="G170" s="140"/>
      <c r="H170" s="111"/>
      <c r="I170" s="140"/>
      <c r="J170" s="111"/>
      <c r="K170" s="140"/>
      <c r="L170" s="111"/>
      <c r="M170" s="140"/>
      <c r="N170" s="111"/>
      <c r="O170" s="140"/>
      <c r="P170" s="137">
        <f t="shared" si="2"/>
        <v>0</v>
      </c>
    </row>
    <row r="171" spans="1:16" s="93" customFormat="1" ht="25.5" customHeight="1">
      <c r="A171" s="104"/>
      <c r="B171" s="105">
        <v>44300</v>
      </c>
      <c r="C171" s="129" t="s">
        <v>469</v>
      </c>
      <c r="D171" s="107"/>
      <c r="E171" s="139">
        <f>SUM(E172:E184)</f>
        <v>7717</v>
      </c>
      <c r="F171" s="107"/>
      <c r="G171" s="139">
        <f>SUM(G172:G184)</f>
        <v>0</v>
      </c>
      <c r="H171" s="107"/>
      <c r="I171" s="139">
        <f>SUM(I172:I184)</f>
        <v>0</v>
      </c>
      <c r="J171" s="107"/>
      <c r="K171" s="139">
        <f>SUM(K172:K184)</f>
        <v>0</v>
      </c>
      <c r="L171" s="107"/>
      <c r="M171" s="139">
        <f>SUM(M172:M184)</f>
        <v>0</v>
      </c>
      <c r="N171" s="107"/>
      <c r="O171" s="139">
        <f>SUM(O172:O184)</f>
        <v>0</v>
      </c>
      <c r="P171" s="147">
        <f t="shared" si="2"/>
        <v>7717</v>
      </c>
    </row>
    <row r="172" spans="1:16" s="93" customFormat="1" ht="25.5" customHeight="1">
      <c r="A172" s="108"/>
      <c r="B172" s="109">
        <v>44301</v>
      </c>
      <c r="C172" s="115" t="s">
        <v>468</v>
      </c>
      <c r="D172" s="111">
        <v>101</v>
      </c>
      <c r="E172" s="152">
        <v>4410</v>
      </c>
      <c r="F172" s="111"/>
      <c r="G172" s="140"/>
      <c r="H172" s="111"/>
      <c r="I172" s="140"/>
      <c r="J172" s="111"/>
      <c r="K172" s="140"/>
      <c r="L172" s="111"/>
      <c r="M172" s="140"/>
      <c r="N172" s="111"/>
      <c r="O172" s="140"/>
      <c r="P172" s="137">
        <f t="shared" si="2"/>
        <v>4410</v>
      </c>
    </row>
    <row r="173" spans="1:16" s="93" customFormat="1" ht="25.5" customHeight="1">
      <c r="A173" s="108"/>
      <c r="B173" s="109">
        <v>44302</v>
      </c>
      <c r="C173" s="115" t="s">
        <v>467</v>
      </c>
      <c r="D173" s="111">
        <v>101</v>
      </c>
      <c r="E173" s="152">
        <v>0</v>
      </c>
      <c r="F173" s="111"/>
      <c r="G173" s="140"/>
      <c r="H173" s="111"/>
      <c r="I173" s="140"/>
      <c r="J173" s="111"/>
      <c r="K173" s="140"/>
      <c r="L173" s="111"/>
      <c r="M173" s="140"/>
      <c r="N173" s="111"/>
      <c r="O173" s="140"/>
      <c r="P173" s="137">
        <f t="shared" si="2"/>
        <v>0</v>
      </c>
    </row>
    <row r="174" spans="1:16" s="93" customFormat="1" ht="25.5" customHeight="1">
      <c r="A174" s="108"/>
      <c r="B174" s="109">
        <v>44303</v>
      </c>
      <c r="C174" s="115" t="s">
        <v>466</v>
      </c>
      <c r="D174" s="111">
        <v>101</v>
      </c>
      <c r="E174" s="152">
        <v>0</v>
      </c>
      <c r="F174" s="111"/>
      <c r="G174" s="140"/>
      <c r="H174" s="111"/>
      <c r="I174" s="140"/>
      <c r="J174" s="111"/>
      <c r="K174" s="140"/>
      <c r="L174" s="111"/>
      <c r="M174" s="140"/>
      <c r="N174" s="111"/>
      <c r="O174" s="140"/>
      <c r="P174" s="137">
        <f t="shared" si="2"/>
        <v>0</v>
      </c>
    </row>
    <row r="175" spans="1:16" s="93" customFormat="1" ht="25.5" customHeight="1">
      <c r="A175" s="108"/>
      <c r="B175" s="109">
        <v>44304</v>
      </c>
      <c r="C175" s="115" t="s">
        <v>465</v>
      </c>
      <c r="D175" s="111">
        <v>101</v>
      </c>
      <c r="E175" s="152">
        <v>0</v>
      </c>
      <c r="F175" s="111"/>
      <c r="G175" s="140"/>
      <c r="H175" s="111"/>
      <c r="I175" s="140"/>
      <c r="J175" s="111"/>
      <c r="K175" s="140"/>
      <c r="L175" s="111"/>
      <c r="M175" s="140"/>
      <c r="N175" s="111"/>
      <c r="O175" s="140"/>
      <c r="P175" s="137">
        <f t="shared" si="2"/>
        <v>0</v>
      </c>
    </row>
    <row r="176" spans="1:16" s="93" customFormat="1" ht="25.5" customHeight="1">
      <c r="A176" s="108"/>
      <c r="B176" s="109">
        <v>44305</v>
      </c>
      <c r="C176" s="115" t="s">
        <v>464</v>
      </c>
      <c r="D176" s="111">
        <v>101</v>
      </c>
      <c r="E176" s="152">
        <v>0</v>
      </c>
      <c r="F176" s="111"/>
      <c r="G176" s="140"/>
      <c r="H176" s="111"/>
      <c r="I176" s="140"/>
      <c r="J176" s="111"/>
      <c r="K176" s="140"/>
      <c r="L176" s="111"/>
      <c r="M176" s="140"/>
      <c r="N176" s="111"/>
      <c r="O176" s="140"/>
      <c r="P176" s="137">
        <f t="shared" si="2"/>
        <v>0</v>
      </c>
    </row>
    <row r="177" spans="1:16" s="93" customFormat="1" ht="25.5" customHeight="1">
      <c r="A177" s="108"/>
      <c r="B177" s="109">
        <v>44306</v>
      </c>
      <c r="C177" s="115" t="s">
        <v>463</v>
      </c>
      <c r="D177" s="111">
        <v>101</v>
      </c>
      <c r="E177" s="152">
        <v>0</v>
      </c>
      <c r="F177" s="111"/>
      <c r="G177" s="140"/>
      <c r="H177" s="111"/>
      <c r="I177" s="140"/>
      <c r="J177" s="111"/>
      <c r="K177" s="140"/>
      <c r="L177" s="111"/>
      <c r="M177" s="140"/>
      <c r="N177" s="111"/>
      <c r="O177" s="140"/>
      <c r="P177" s="137">
        <f t="shared" si="2"/>
        <v>0</v>
      </c>
    </row>
    <row r="178" spans="1:16" s="93" customFormat="1" ht="25.5" customHeight="1">
      <c r="A178" s="108"/>
      <c r="B178" s="109">
        <v>44307</v>
      </c>
      <c r="C178" s="115" t="s">
        <v>462</v>
      </c>
      <c r="D178" s="111">
        <v>101</v>
      </c>
      <c r="E178" s="152">
        <v>0</v>
      </c>
      <c r="F178" s="111"/>
      <c r="G178" s="140"/>
      <c r="H178" s="111"/>
      <c r="I178" s="140"/>
      <c r="J178" s="111"/>
      <c r="K178" s="140"/>
      <c r="L178" s="111"/>
      <c r="M178" s="140"/>
      <c r="N178" s="111"/>
      <c r="O178" s="140"/>
      <c r="P178" s="137">
        <f t="shared" si="2"/>
        <v>0</v>
      </c>
    </row>
    <row r="179" spans="1:16" s="93" customFormat="1" ht="25.5" customHeight="1">
      <c r="A179" s="108"/>
      <c r="B179" s="109">
        <v>44308</v>
      </c>
      <c r="C179" s="115" t="s">
        <v>461</v>
      </c>
      <c r="D179" s="111">
        <v>101</v>
      </c>
      <c r="E179" s="152">
        <v>0</v>
      </c>
      <c r="F179" s="111"/>
      <c r="G179" s="140"/>
      <c r="H179" s="111"/>
      <c r="I179" s="140"/>
      <c r="J179" s="111"/>
      <c r="K179" s="140"/>
      <c r="L179" s="111"/>
      <c r="M179" s="140"/>
      <c r="N179" s="111"/>
      <c r="O179" s="140"/>
      <c r="P179" s="137">
        <f t="shared" si="2"/>
        <v>0</v>
      </c>
    </row>
    <row r="180" spans="1:16" s="93" customFormat="1" ht="25.5" customHeight="1">
      <c r="A180" s="108"/>
      <c r="B180" s="109">
        <v>44309</v>
      </c>
      <c r="C180" s="115" t="s">
        <v>460</v>
      </c>
      <c r="D180" s="111">
        <v>101</v>
      </c>
      <c r="E180" s="152">
        <v>3307</v>
      </c>
      <c r="F180" s="111"/>
      <c r="G180" s="140"/>
      <c r="H180" s="111"/>
      <c r="I180" s="140"/>
      <c r="J180" s="111"/>
      <c r="K180" s="140"/>
      <c r="L180" s="111"/>
      <c r="M180" s="140"/>
      <c r="N180" s="111"/>
      <c r="O180" s="140"/>
      <c r="P180" s="137">
        <f t="shared" si="2"/>
        <v>3307</v>
      </c>
    </row>
    <row r="181" spans="1:16" s="93" customFormat="1" ht="25.5" customHeight="1">
      <c r="A181" s="108"/>
      <c r="B181" s="109">
        <v>44310</v>
      </c>
      <c r="C181" s="115" t="s">
        <v>459</v>
      </c>
      <c r="D181" s="111">
        <v>101</v>
      </c>
      <c r="E181" s="152">
        <v>0</v>
      </c>
      <c r="F181" s="111"/>
      <c r="G181" s="140"/>
      <c r="H181" s="111"/>
      <c r="I181" s="140"/>
      <c r="J181" s="111"/>
      <c r="K181" s="140"/>
      <c r="L181" s="111"/>
      <c r="M181" s="140"/>
      <c r="N181" s="111"/>
      <c r="O181" s="140"/>
      <c r="P181" s="137">
        <f t="shared" si="2"/>
        <v>0</v>
      </c>
    </row>
    <row r="182" spans="1:16" s="93" customFormat="1" ht="25.5" customHeight="1">
      <c r="A182" s="108"/>
      <c r="B182" s="109">
        <v>44311</v>
      </c>
      <c r="C182" s="115" t="s">
        <v>458</v>
      </c>
      <c r="D182" s="111">
        <v>101</v>
      </c>
      <c r="E182" s="152">
        <v>0</v>
      </c>
      <c r="F182" s="111"/>
      <c r="G182" s="140"/>
      <c r="H182" s="111"/>
      <c r="I182" s="140"/>
      <c r="J182" s="111"/>
      <c r="K182" s="140"/>
      <c r="L182" s="111"/>
      <c r="M182" s="140"/>
      <c r="N182" s="111"/>
      <c r="O182" s="140"/>
      <c r="P182" s="137">
        <f t="shared" si="2"/>
        <v>0</v>
      </c>
    </row>
    <row r="183" spans="1:16" s="93" customFormat="1" ht="25.5" customHeight="1">
      <c r="A183" s="108"/>
      <c r="B183" s="109">
        <v>44312</v>
      </c>
      <c r="C183" s="115" t="s">
        <v>457</v>
      </c>
      <c r="D183" s="111">
        <v>101</v>
      </c>
      <c r="E183" s="152">
        <v>0</v>
      </c>
      <c r="F183" s="111"/>
      <c r="G183" s="140"/>
      <c r="H183" s="111"/>
      <c r="I183" s="140"/>
      <c r="J183" s="111"/>
      <c r="K183" s="140"/>
      <c r="L183" s="111"/>
      <c r="M183" s="140"/>
      <c r="N183" s="111"/>
      <c r="O183" s="140"/>
      <c r="P183" s="137">
        <f t="shared" si="2"/>
        <v>0</v>
      </c>
    </row>
    <row r="184" spans="1:16" s="93" customFormat="1" ht="25.5" customHeight="1">
      <c r="A184" s="108"/>
      <c r="B184" s="109">
        <v>44313</v>
      </c>
      <c r="C184" s="115" t="s">
        <v>456</v>
      </c>
      <c r="D184" s="111">
        <v>101</v>
      </c>
      <c r="E184" s="152">
        <v>0</v>
      </c>
      <c r="F184" s="111"/>
      <c r="G184" s="140"/>
      <c r="H184" s="111"/>
      <c r="I184" s="140"/>
      <c r="J184" s="111"/>
      <c r="K184" s="140"/>
      <c r="L184" s="111"/>
      <c r="M184" s="140"/>
      <c r="N184" s="111"/>
      <c r="O184" s="140"/>
      <c r="P184" s="137">
        <f t="shared" si="2"/>
        <v>0</v>
      </c>
    </row>
    <row r="185" spans="1:16" s="93" customFormat="1" ht="25.5" customHeight="1">
      <c r="A185" s="104"/>
      <c r="B185" s="105">
        <v>44400</v>
      </c>
      <c r="C185" s="129" t="s">
        <v>455</v>
      </c>
      <c r="D185" s="107"/>
      <c r="E185" s="139">
        <f>SUM(E186:E195)</f>
        <v>0</v>
      </c>
      <c r="F185" s="107"/>
      <c r="G185" s="139">
        <f>SUM(G186:G195)</f>
        <v>0</v>
      </c>
      <c r="H185" s="107"/>
      <c r="I185" s="139">
        <f>SUM(I186:I195)</f>
        <v>0</v>
      </c>
      <c r="J185" s="107"/>
      <c r="K185" s="139">
        <f>SUM(K186:K195)</f>
        <v>0</v>
      </c>
      <c r="L185" s="107"/>
      <c r="M185" s="139">
        <f>SUM(M186:M195)</f>
        <v>0</v>
      </c>
      <c r="N185" s="107"/>
      <c r="O185" s="139">
        <f>SUM(O186:O195)</f>
        <v>0</v>
      </c>
      <c r="P185" s="147">
        <f t="shared" si="2"/>
        <v>0</v>
      </c>
    </row>
    <row r="186" spans="1:16" s="93" customFormat="1" ht="25.5" customHeight="1">
      <c r="A186" s="108"/>
      <c r="B186" s="109">
        <v>44401</v>
      </c>
      <c r="C186" s="115" t="s">
        <v>454</v>
      </c>
      <c r="D186" s="111">
        <v>101</v>
      </c>
      <c r="E186" s="152">
        <v>0</v>
      </c>
      <c r="F186" s="111"/>
      <c r="G186" s="140"/>
      <c r="H186" s="111"/>
      <c r="I186" s="140"/>
      <c r="J186" s="111"/>
      <c r="K186" s="140"/>
      <c r="L186" s="111"/>
      <c r="M186" s="140"/>
      <c r="N186" s="111"/>
      <c r="O186" s="140"/>
      <c r="P186" s="137">
        <f t="shared" si="2"/>
        <v>0</v>
      </c>
    </row>
    <row r="187" spans="1:16" s="93" customFormat="1" ht="25.5" customHeight="1">
      <c r="A187" s="108"/>
      <c r="B187" s="109">
        <v>44402</v>
      </c>
      <c r="C187" s="115" t="s">
        <v>453</v>
      </c>
      <c r="D187" s="111">
        <v>101</v>
      </c>
      <c r="E187" s="152">
        <v>0</v>
      </c>
      <c r="F187" s="111"/>
      <c r="G187" s="140"/>
      <c r="H187" s="111"/>
      <c r="I187" s="140"/>
      <c r="J187" s="111"/>
      <c r="K187" s="140"/>
      <c r="L187" s="111"/>
      <c r="M187" s="140"/>
      <c r="N187" s="111"/>
      <c r="O187" s="140"/>
      <c r="P187" s="137">
        <f t="shared" si="2"/>
        <v>0</v>
      </c>
    </row>
    <row r="188" spans="1:16" s="93" customFormat="1" ht="25.5" customHeight="1">
      <c r="A188" s="108"/>
      <c r="B188" s="109">
        <v>44403</v>
      </c>
      <c r="C188" s="115" t="s">
        <v>452</v>
      </c>
      <c r="D188" s="111">
        <v>101</v>
      </c>
      <c r="E188" s="152">
        <v>0</v>
      </c>
      <c r="F188" s="111"/>
      <c r="G188" s="140"/>
      <c r="H188" s="111"/>
      <c r="I188" s="140"/>
      <c r="J188" s="111"/>
      <c r="K188" s="140"/>
      <c r="L188" s="111"/>
      <c r="M188" s="140"/>
      <c r="N188" s="111"/>
      <c r="O188" s="140"/>
      <c r="P188" s="137">
        <f t="shared" si="2"/>
        <v>0</v>
      </c>
    </row>
    <row r="189" spans="1:16" s="93" customFormat="1" ht="25.5" customHeight="1">
      <c r="A189" s="108"/>
      <c r="B189" s="109">
        <v>44404</v>
      </c>
      <c r="C189" s="115" t="s">
        <v>451</v>
      </c>
      <c r="D189" s="111">
        <v>101</v>
      </c>
      <c r="E189" s="152">
        <v>0</v>
      </c>
      <c r="F189" s="111"/>
      <c r="G189" s="140"/>
      <c r="H189" s="111"/>
      <c r="I189" s="140"/>
      <c r="J189" s="111"/>
      <c r="K189" s="140"/>
      <c r="L189" s="111"/>
      <c r="M189" s="140"/>
      <c r="N189" s="111"/>
      <c r="O189" s="140"/>
      <c r="P189" s="137">
        <f t="shared" si="2"/>
        <v>0</v>
      </c>
    </row>
    <row r="190" spans="1:16" s="93" customFormat="1" ht="25.5" customHeight="1">
      <c r="A190" s="108"/>
      <c r="B190" s="109">
        <v>44405</v>
      </c>
      <c r="C190" s="115" t="s">
        <v>450</v>
      </c>
      <c r="D190" s="111">
        <v>101</v>
      </c>
      <c r="E190" s="152">
        <v>0</v>
      </c>
      <c r="F190" s="111"/>
      <c r="G190" s="140"/>
      <c r="H190" s="111"/>
      <c r="I190" s="140"/>
      <c r="J190" s="111"/>
      <c r="K190" s="140"/>
      <c r="L190" s="111"/>
      <c r="M190" s="140"/>
      <c r="N190" s="111"/>
      <c r="O190" s="140"/>
      <c r="P190" s="137">
        <f t="shared" si="2"/>
        <v>0</v>
      </c>
    </row>
    <row r="191" spans="1:16" s="93" customFormat="1" ht="25.5" customHeight="1">
      <c r="A191" s="108"/>
      <c r="B191" s="109">
        <v>44406</v>
      </c>
      <c r="C191" s="115" t="s">
        <v>449</v>
      </c>
      <c r="D191" s="111">
        <v>101</v>
      </c>
      <c r="E191" s="152">
        <v>0</v>
      </c>
      <c r="F191" s="111"/>
      <c r="G191" s="140"/>
      <c r="H191" s="111"/>
      <c r="I191" s="140"/>
      <c r="J191" s="111"/>
      <c r="K191" s="140"/>
      <c r="L191" s="111"/>
      <c r="M191" s="140"/>
      <c r="N191" s="111"/>
      <c r="O191" s="140"/>
      <c r="P191" s="137">
        <f t="shared" si="2"/>
        <v>0</v>
      </c>
    </row>
    <row r="192" spans="1:16" s="93" customFormat="1" ht="25.5" customHeight="1">
      <c r="A192" s="108"/>
      <c r="B192" s="109">
        <v>44407</v>
      </c>
      <c r="C192" s="115" t="s">
        <v>448</v>
      </c>
      <c r="D192" s="111">
        <v>101</v>
      </c>
      <c r="E192" s="152">
        <v>0</v>
      </c>
      <c r="F192" s="111"/>
      <c r="G192" s="140"/>
      <c r="H192" s="111"/>
      <c r="I192" s="140"/>
      <c r="J192" s="111"/>
      <c r="K192" s="140"/>
      <c r="L192" s="111"/>
      <c r="M192" s="140"/>
      <c r="N192" s="111"/>
      <c r="O192" s="140"/>
      <c r="P192" s="137">
        <f t="shared" si="2"/>
        <v>0</v>
      </c>
    </row>
    <row r="193" spans="1:16" s="93" customFormat="1" ht="25.5" customHeight="1">
      <c r="A193" s="108"/>
      <c r="B193" s="109">
        <v>44408</v>
      </c>
      <c r="C193" s="115" t="s">
        <v>447</v>
      </c>
      <c r="D193" s="111">
        <v>101</v>
      </c>
      <c r="E193" s="152">
        <v>0</v>
      </c>
      <c r="F193" s="111"/>
      <c r="G193" s="140"/>
      <c r="H193" s="111"/>
      <c r="I193" s="140"/>
      <c r="J193" s="111"/>
      <c r="K193" s="140"/>
      <c r="L193" s="111"/>
      <c r="M193" s="140"/>
      <c r="N193" s="111"/>
      <c r="O193" s="140"/>
      <c r="P193" s="137">
        <f t="shared" si="2"/>
        <v>0</v>
      </c>
    </row>
    <row r="194" spans="1:16" s="93" customFormat="1" ht="25.5" customHeight="1">
      <c r="A194" s="108"/>
      <c r="B194" s="109">
        <v>44409</v>
      </c>
      <c r="C194" s="115" t="s">
        <v>446</v>
      </c>
      <c r="D194" s="111">
        <v>101</v>
      </c>
      <c r="E194" s="152">
        <v>0</v>
      </c>
      <c r="F194" s="111"/>
      <c r="G194" s="140"/>
      <c r="H194" s="111"/>
      <c r="I194" s="140"/>
      <c r="J194" s="111"/>
      <c r="K194" s="140"/>
      <c r="L194" s="111"/>
      <c r="M194" s="140"/>
      <c r="N194" s="111"/>
      <c r="O194" s="140"/>
      <c r="P194" s="137">
        <f t="shared" si="2"/>
        <v>0</v>
      </c>
    </row>
    <row r="195" spans="1:16" s="93" customFormat="1" ht="25.5" customHeight="1">
      <c r="A195" s="108"/>
      <c r="B195" s="109">
        <v>44410</v>
      </c>
      <c r="C195" s="115" t="s">
        <v>445</v>
      </c>
      <c r="D195" s="111">
        <v>101</v>
      </c>
      <c r="E195" s="152">
        <v>0</v>
      </c>
      <c r="F195" s="111"/>
      <c r="G195" s="140"/>
      <c r="H195" s="111"/>
      <c r="I195" s="140"/>
      <c r="J195" s="111"/>
      <c r="K195" s="140"/>
      <c r="L195" s="111"/>
      <c r="M195" s="140"/>
      <c r="N195" s="111"/>
      <c r="O195" s="140"/>
      <c r="P195" s="137">
        <f t="shared" si="2"/>
        <v>0</v>
      </c>
    </row>
    <row r="196" spans="1:16" s="93" customFormat="1" ht="25.5" customHeight="1">
      <c r="A196" s="100">
        <v>45</v>
      </c>
      <c r="B196" s="118"/>
      <c r="C196" s="102" t="s">
        <v>499</v>
      </c>
      <c r="D196" s="103"/>
      <c r="E196" s="138">
        <f>E197+E199+E202+E204+E208</f>
        <v>5000</v>
      </c>
      <c r="F196" s="103"/>
      <c r="G196" s="138">
        <f>G197+G199+G202+G204+G208</f>
        <v>0</v>
      </c>
      <c r="H196" s="103"/>
      <c r="I196" s="138">
        <f>I197+I199+I202+I204+I208</f>
        <v>0</v>
      </c>
      <c r="J196" s="103"/>
      <c r="K196" s="138">
        <f>K197+K199+K202+K204+K208</f>
        <v>0</v>
      </c>
      <c r="L196" s="103"/>
      <c r="M196" s="138">
        <f>M197+M199+M202+M204+M208</f>
        <v>0</v>
      </c>
      <c r="N196" s="103"/>
      <c r="O196" s="138">
        <f>O197+O199+O202+O204+O208</f>
        <v>0</v>
      </c>
      <c r="P196" s="147">
        <f t="shared" si="2"/>
        <v>5000</v>
      </c>
    </row>
    <row r="197" spans="1:16" s="93" customFormat="1" ht="25.5" customHeight="1">
      <c r="A197" s="104"/>
      <c r="B197" s="105">
        <v>45100</v>
      </c>
      <c r="C197" s="129" t="s">
        <v>379</v>
      </c>
      <c r="D197" s="107"/>
      <c r="E197" s="139">
        <f>SUM(E198)</f>
        <v>5000</v>
      </c>
      <c r="F197" s="107"/>
      <c r="G197" s="139">
        <f>SUM(G198)</f>
        <v>0</v>
      </c>
      <c r="H197" s="107"/>
      <c r="I197" s="139">
        <f>SUM(I198)</f>
        <v>0</v>
      </c>
      <c r="J197" s="107"/>
      <c r="K197" s="139">
        <f>SUM(K198)</f>
        <v>0</v>
      </c>
      <c r="L197" s="107"/>
      <c r="M197" s="139">
        <f>SUM(M198)</f>
        <v>0</v>
      </c>
      <c r="N197" s="107"/>
      <c r="O197" s="139">
        <f>SUM(O198)</f>
        <v>0</v>
      </c>
      <c r="P197" s="147">
        <f t="shared" ref="P197:P260" si="3">SUM(E197+G197+I197+K197+M197+O197)</f>
        <v>5000</v>
      </c>
    </row>
    <row r="198" spans="1:16" s="93" customFormat="1" ht="25.5" customHeight="1">
      <c r="A198" s="108"/>
      <c r="B198" s="109">
        <v>45101</v>
      </c>
      <c r="C198" s="110" t="s">
        <v>378</v>
      </c>
      <c r="D198" s="111">
        <v>101</v>
      </c>
      <c r="E198" s="152">
        <v>5000</v>
      </c>
      <c r="F198" s="111"/>
      <c r="G198" s="140"/>
      <c r="H198" s="111"/>
      <c r="I198" s="140"/>
      <c r="J198" s="111"/>
      <c r="K198" s="140"/>
      <c r="L198" s="111"/>
      <c r="M198" s="140"/>
      <c r="N198" s="111"/>
      <c r="O198" s="140"/>
      <c r="P198" s="137">
        <f t="shared" si="3"/>
        <v>5000</v>
      </c>
    </row>
    <row r="199" spans="1:16" s="93" customFormat="1" ht="25.5" customHeight="1">
      <c r="A199" s="104"/>
      <c r="B199" s="105">
        <v>45200</v>
      </c>
      <c r="C199" s="129" t="s">
        <v>498</v>
      </c>
      <c r="D199" s="107"/>
      <c r="E199" s="139">
        <f>SUM(E200:E201)</f>
        <v>0</v>
      </c>
      <c r="F199" s="107"/>
      <c r="G199" s="139">
        <f>SUM(G200:G201)</f>
        <v>0</v>
      </c>
      <c r="H199" s="107"/>
      <c r="I199" s="139">
        <f>SUM(I200:I201)</f>
        <v>0</v>
      </c>
      <c r="J199" s="107"/>
      <c r="K199" s="139">
        <f>SUM(K200:K201)</f>
        <v>0</v>
      </c>
      <c r="L199" s="107"/>
      <c r="M199" s="139">
        <f>SUM(M200:M201)</f>
        <v>0</v>
      </c>
      <c r="N199" s="107"/>
      <c r="O199" s="139">
        <f>SUM(O200:O201)</f>
        <v>0</v>
      </c>
      <c r="P199" s="147">
        <f t="shared" si="3"/>
        <v>0</v>
      </c>
    </row>
    <row r="200" spans="1:16" s="93" customFormat="1" ht="25.5" customHeight="1">
      <c r="A200" s="108"/>
      <c r="B200" s="109">
        <v>45201</v>
      </c>
      <c r="C200" s="110" t="s">
        <v>393</v>
      </c>
      <c r="D200" s="111">
        <v>101</v>
      </c>
      <c r="E200" s="152">
        <v>0</v>
      </c>
      <c r="F200" s="111"/>
      <c r="G200" s="140"/>
      <c r="H200" s="111"/>
      <c r="I200" s="140"/>
      <c r="J200" s="111"/>
      <c r="K200" s="140"/>
      <c r="L200" s="111"/>
      <c r="M200" s="140"/>
      <c r="N200" s="111"/>
      <c r="O200" s="140"/>
      <c r="P200" s="137">
        <f t="shared" si="3"/>
        <v>0</v>
      </c>
    </row>
    <row r="201" spans="1:16" s="93" customFormat="1" ht="25.5" customHeight="1">
      <c r="A201" s="108"/>
      <c r="B201" s="109">
        <v>45202</v>
      </c>
      <c r="C201" s="110" t="s">
        <v>1338</v>
      </c>
      <c r="D201" s="111">
        <v>101</v>
      </c>
      <c r="E201" s="152">
        <v>0</v>
      </c>
      <c r="F201" s="111"/>
      <c r="G201" s="140"/>
      <c r="H201" s="111"/>
      <c r="I201" s="140"/>
      <c r="J201" s="111"/>
      <c r="K201" s="140"/>
      <c r="L201" s="111"/>
      <c r="M201" s="140"/>
      <c r="N201" s="111"/>
      <c r="O201" s="140"/>
      <c r="P201" s="137">
        <f t="shared" si="3"/>
        <v>0</v>
      </c>
    </row>
    <row r="202" spans="1:16" s="93" customFormat="1" ht="25.5" customHeight="1">
      <c r="A202" s="104"/>
      <c r="B202" s="105">
        <v>45300</v>
      </c>
      <c r="C202" s="129" t="s">
        <v>377</v>
      </c>
      <c r="D202" s="107"/>
      <c r="E202" s="139">
        <f>SUM(E203)</f>
        <v>0</v>
      </c>
      <c r="F202" s="107"/>
      <c r="G202" s="139">
        <f>SUM(G203)</f>
        <v>0</v>
      </c>
      <c r="H202" s="107"/>
      <c r="I202" s="139">
        <f>SUM(I203)</f>
        <v>0</v>
      </c>
      <c r="J202" s="107"/>
      <c r="K202" s="139">
        <f>SUM(K203)</f>
        <v>0</v>
      </c>
      <c r="L202" s="107"/>
      <c r="M202" s="139">
        <f>SUM(M203)</f>
        <v>0</v>
      </c>
      <c r="N202" s="107"/>
      <c r="O202" s="139">
        <f>SUM(O203)</f>
        <v>0</v>
      </c>
      <c r="P202" s="147">
        <f t="shared" si="3"/>
        <v>0</v>
      </c>
    </row>
    <row r="203" spans="1:16" s="93" customFormat="1" ht="25.5" customHeight="1">
      <c r="A203" s="108"/>
      <c r="B203" s="109">
        <v>45301</v>
      </c>
      <c r="C203" s="110" t="s">
        <v>1136</v>
      </c>
      <c r="D203" s="111">
        <v>101</v>
      </c>
      <c r="E203" s="152">
        <v>0</v>
      </c>
      <c r="F203" s="111"/>
      <c r="G203" s="140"/>
      <c r="H203" s="111"/>
      <c r="I203" s="140"/>
      <c r="J203" s="111"/>
      <c r="K203" s="140"/>
      <c r="L203" s="111"/>
      <c r="M203" s="140"/>
      <c r="N203" s="111"/>
      <c r="O203" s="140"/>
      <c r="P203" s="137">
        <f t="shared" si="3"/>
        <v>0</v>
      </c>
    </row>
    <row r="204" spans="1:16" s="93" customFormat="1" ht="25.5" customHeight="1">
      <c r="A204" s="104"/>
      <c r="B204" s="105">
        <v>45400</v>
      </c>
      <c r="C204" s="129" t="s">
        <v>369</v>
      </c>
      <c r="D204" s="107"/>
      <c r="E204" s="139">
        <f>SUM(E205:E207)</f>
        <v>0</v>
      </c>
      <c r="F204" s="130"/>
      <c r="G204" s="139">
        <f>SUM(G205:G207)</f>
        <v>0</v>
      </c>
      <c r="H204" s="107"/>
      <c r="I204" s="139">
        <f>SUM(I205:I207)</f>
        <v>0</v>
      </c>
      <c r="J204" s="107"/>
      <c r="K204" s="139">
        <f>SUM(K205:K207)</f>
        <v>0</v>
      </c>
      <c r="L204" s="107"/>
      <c r="M204" s="139">
        <f>SUM(M205:M207)</f>
        <v>0</v>
      </c>
      <c r="N204" s="107"/>
      <c r="O204" s="139">
        <f>SUM(O205:O207)</f>
        <v>0</v>
      </c>
      <c r="P204" s="147">
        <f t="shared" si="3"/>
        <v>0</v>
      </c>
    </row>
    <row r="205" spans="1:16" s="93" customFormat="1" ht="25.5" customHeight="1">
      <c r="A205" s="108"/>
      <c r="B205" s="109">
        <v>45401</v>
      </c>
      <c r="C205" s="110" t="s">
        <v>1137</v>
      </c>
      <c r="D205" s="111">
        <v>101</v>
      </c>
      <c r="E205" s="152">
        <v>0</v>
      </c>
      <c r="F205" s="114"/>
      <c r="G205" s="140"/>
      <c r="H205" s="111"/>
      <c r="I205" s="140"/>
      <c r="J205" s="111"/>
      <c r="K205" s="140"/>
      <c r="L205" s="111"/>
      <c r="M205" s="140"/>
      <c r="N205" s="111"/>
      <c r="O205" s="140"/>
      <c r="P205" s="137">
        <f t="shared" si="3"/>
        <v>0</v>
      </c>
    </row>
    <row r="206" spans="1:16" s="93" customFormat="1" ht="25.5" customHeight="1">
      <c r="A206" s="108"/>
      <c r="B206" s="109">
        <v>45402</v>
      </c>
      <c r="C206" s="110" t="s">
        <v>368</v>
      </c>
      <c r="D206" s="111">
        <v>101</v>
      </c>
      <c r="E206" s="152">
        <v>0</v>
      </c>
      <c r="F206" s="114"/>
      <c r="G206" s="140"/>
      <c r="H206" s="111"/>
      <c r="I206" s="140"/>
      <c r="J206" s="111"/>
      <c r="K206" s="140"/>
      <c r="L206" s="111"/>
      <c r="M206" s="140"/>
      <c r="N206" s="111"/>
      <c r="O206" s="140"/>
      <c r="P206" s="137">
        <f t="shared" si="3"/>
        <v>0</v>
      </c>
    </row>
    <row r="207" spans="1:16" s="93" customFormat="1" ht="25.5" customHeight="1">
      <c r="A207" s="108"/>
      <c r="B207" s="109">
        <v>45403</v>
      </c>
      <c r="C207" s="110" t="s">
        <v>367</v>
      </c>
      <c r="D207" s="111">
        <v>101</v>
      </c>
      <c r="E207" s="152">
        <v>0</v>
      </c>
      <c r="F207" s="114"/>
      <c r="G207" s="140"/>
      <c r="H207" s="111"/>
      <c r="I207" s="140"/>
      <c r="J207" s="111"/>
      <c r="K207" s="140"/>
      <c r="L207" s="111"/>
      <c r="M207" s="140"/>
      <c r="N207" s="111"/>
      <c r="O207" s="140"/>
      <c r="P207" s="137">
        <f t="shared" si="3"/>
        <v>0</v>
      </c>
    </row>
    <row r="208" spans="1:16" s="93" customFormat="1" ht="25.5" customHeight="1">
      <c r="A208" s="104"/>
      <c r="B208" s="105">
        <v>45500</v>
      </c>
      <c r="C208" s="129" t="s">
        <v>366</v>
      </c>
      <c r="D208" s="107"/>
      <c r="E208" s="139">
        <f>SUM(E209)</f>
        <v>0</v>
      </c>
      <c r="F208" s="130"/>
      <c r="G208" s="139">
        <f>SUM(G209)</f>
        <v>0</v>
      </c>
      <c r="H208" s="107"/>
      <c r="I208" s="139">
        <f>SUM(I209)</f>
        <v>0</v>
      </c>
      <c r="J208" s="107"/>
      <c r="K208" s="139">
        <f>SUM(K209)</f>
        <v>0</v>
      </c>
      <c r="L208" s="107"/>
      <c r="M208" s="139">
        <f>SUM(M209)</f>
        <v>0</v>
      </c>
      <c r="N208" s="107"/>
      <c r="O208" s="139">
        <f>SUM(O209)</f>
        <v>0</v>
      </c>
      <c r="P208" s="147">
        <f t="shared" si="3"/>
        <v>0</v>
      </c>
    </row>
    <row r="209" spans="1:16" s="93" customFormat="1" ht="25.5" customHeight="1">
      <c r="A209" s="108"/>
      <c r="B209" s="109">
        <v>45501</v>
      </c>
      <c r="C209" s="110" t="s">
        <v>1138</v>
      </c>
      <c r="D209" s="111">
        <v>101</v>
      </c>
      <c r="E209" s="152">
        <v>0</v>
      </c>
      <c r="F209" s="114"/>
      <c r="G209" s="140"/>
      <c r="H209" s="111"/>
      <c r="I209" s="140"/>
      <c r="J209" s="111"/>
      <c r="K209" s="140"/>
      <c r="L209" s="111"/>
      <c r="M209" s="140"/>
      <c r="N209" s="111"/>
      <c r="O209" s="140"/>
      <c r="P209" s="137">
        <f t="shared" si="3"/>
        <v>0</v>
      </c>
    </row>
    <row r="210" spans="1:16" s="93" customFormat="1" ht="25.5" customHeight="1">
      <c r="A210" s="96">
        <v>5</v>
      </c>
      <c r="B210" s="124"/>
      <c r="C210" s="125" t="s">
        <v>1139</v>
      </c>
      <c r="D210" s="99"/>
      <c r="E210" s="137">
        <f>E211+E258+E259</f>
        <v>92758</v>
      </c>
      <c r="F210" s="99"/>
      <c r="G210" s="137">
        <f>G211+G258+G259</f>
        <v>0</v>
      </c>
      <c r="H210" s="99"/>
      <c r="I210" s="137">
        <f>I211+I258+I259</f>
        <v>0</v>
      </c>
      <c r="J210" s="99"/>
      <c r="K210" s="137">
        <f>K211+K258+K259</f>
        <v>0</v>
      </c>
      <c r="L210" s="99"/>
      <c r="M210" s="137">
        <f>M211+M258+M259</f>
        <v>0</v>
      </c>
      <c r="N210" s="99"/>
      <c r="O210" s="137">
        <f>O211+O258+O259</f>
        <v>0</v>
      </c>
      <c r="P210" s="147">
        <f t="shared" si="3"/>
        <v>92758</v>
      </c>
    </row>
    <row r="211" spans="1:16" s="93" customFormat="1" ht="25.5" customHeight="1">
      <c r="A211" s="100">
        <v>51</v>
      </c>
      <c r="B211" s="118"/>
      <c r="C211" s="122" t="s">
        <v>439</v>
      </c>
      <c r="D211" s="103"/>
      <c r="E211" s="138">
        <f>E212+E223+E228+E238+E241</f>
        <v>92758</v>
      </c>
      <c r="F211" s="103"/>
      <c r="G211" s="138">
        <f>G212+G223+G228+G238+G241</f>
        <v>0</v>
      </c>
      <c r="H211" s="103"/>
      <c r="I211" s="138">
        <f>I212+I223+I228+I238+I241</f>
        <v>0</v>
      </c>
      <c r="J211" s="103"/>
      <c r="K211" s="138">
        <f>K212+K223+K228+K238+K241</f>
        <v>0</v>
      </c>
      <c r="L211" s="103"/>
      <c r="M211" s="138">
        <f>M212+M223+M228+M238+M241</f>
        <v>0</v>
      </c>
      <c r="N211" s="103"/>
      <c r="O211" s="138">
        <f>O212+O223+O228+O238+O241</f>
        <v>0</v>
      </c>
      <c r="P211" s="147">
        <f t="shared" si="3"/>
        <v>92758</v>
      </c>
    </row>
    <row r="212" spans="1:16" s="93" customFormat="1" ht="25.5" customHeight="1">
      <c r="A212" s="104"/>
      <c r="B212" s="105">
        <v>51100</v>
      </c>
      <c r="C212" s="129" t="s">
        <v>438</v>
      </c>
      <c r="D212" s="107"/>
      <c r="E212" s="139">
        <f>SUM(E213:E222)</f>
        <v>13785</v>
      </c>
      <c r="F212" s="107"/>
      <c r="G212" s="139">
        <f>SUM(G213:G222)</f>
        <v>0</v>
      </c>
      <c r="H212" s="107"/>
      <c r="I212" s="139">
        <f>SUM(I213:I222)</f>
        <v>0</v>
      </c>
      <c r="J212" s="107"/>
      <c r="K212" s="139">
        <f>SUM(K213:K222)</f>
        <v>0</v>
      </c>
      <c r="L212" s="107"/>
      <c r="M212" s="139">
        <f>SUM(M213:M222)</f>
        <v>0</v>
      </c>
      <c r="N212" s="107"/>
      <c r="O212" s="139">
        <f>SUM(O213:O222)</f>
        <v>0</v>
      </c>
      <c r="P212" s="147">
        <f t="shared" si="3"/>
        <v>13785</v>
      </c>
    </row>
    <row r="213" spans="1:16" s="93" customFormat="1" ht="25.5" customHeight="1">
      <c r="A213" s="108"/>
      <c r="B213" s="109">
        <v>51101</v>
      </c>
      <c r="C213" s="115" t="s">
        <v>437</v>
      </c>
      <c r="D213" s="111">
        <v>101</v>
      </c>
      <c r="E213" s="152">
        <v>13785</v>
      </c>
      <c r="F213" s="111"/>
      <c r="G213" s="140"/>
      <c r="H213" s="111"/>
      <c r="I213" s="140"/>
      <c r="J213" s="111"/>
      <c r="K213" s="140"/>
      <c r="L213" s="111"/>
      <c r="M213" s="140"/>
      <c r="N213" s="111"/>
      <c r="O213" s="140"/>
      <c r="P213" s="137">
        <f t="shared" si="3"/>
        <v>13785</v>
      </c>
    </row>
    <row r="214" spans="1:16" s="93" customFormat="1" ht="25.5" customHeight="1">
      <c r="A214" s="108"/>
      <c r="B214" s="109">
        <v>51102</v>
      </c>
      <c r="C214" s="115" t="s">
        <v>436</v>
      </c>
      <c r="D214" s="111">
        <v>101</v>
      </c>
      <c r="E214" s="152">
        <v>0</v>
      </c>
      <c r="F214" s="111"/>
      <c r="G214" s="140"/>
      <c r="H214" s="111"/>
      <c r="I214" s="140"/>
      <c r="J214" s="111"/>
      <c r="K214" s="140"/>
      <c r="L214" s="111"/>
      <c r="M214" s="140"/>
      <c r="N214" s="111"/>
      <c r="O214" s="140"/>
      <c r="P214" s="137">
        <f t="shared" si="3"/>
        <v>0</v>
      </c>
    </row>
    <row r="215" spans="1:16" s="93" customFormat="1" ht="25.5" customHeight="1">
      <c r="A215" s="108"/>
      <c r="B215" s="109">
        <v>51103</v>
      </c>
      <c r="C215" s="115" t="s">
        <v>435</v>
      </c>
      <c r="D215" s="111">
        <v>101</v>
      </c>
      <c r="E215" s="152">
        <v>0</v>
      </c>
      <c r="F215" s="111"/>
      <c r="G215" s="140"/>
      <c r="H215" s="111"/>
      <c r="I215" s="140"/>
      <c r="J215" s="111"/>
      <c r="K215" s="140"/>
      <c r="L215" s="111"/>
      <c r="M215" s="140"/>
      <c r="N215" s="111"/>
      <c r="O215" s="140"/>
      <c r="P215" s="137">
        <f t="shared" si="3"/>
        <v>0</v>
      </c>
    </row>
    <row r="216" spans="1:16" s="93" customFormat="1" ht="25.5" customHeight="1">
      <c r="A216" s="108"/>
      <c r="B216" s="109">
        <v>51104</v>
      </c>
      <c r="C216" s="115" t="s">
        <v>434</v>
      </c>
      <c r="D216" s="111">
        <v>101</v>
      </c>
      <c r="E216" s="152">
        <v>0</v>
      </c>
      <c r="F216" s="111"/>
      <c r="G216" s="140"/>
      <c r="H216" s="111"/>
      <c r="I216" s="140"/>
      <c r="J216" s="111"/>
      <c r="K216" s="140"/>
      <c r="L216" s="111"/>
      <c r="M216" s="140"/>
      <c r="N216" s="111"/>
      <c r="O216" s="140"/>
      <c r="P216" s="137">
        <f t="shared" si="3"/>
        <v>0</v>
      </c>
    </row>
    <row r="217" spans="1:16" s="93" customFormat="1" ht="25.5" customHeight="1">
      <c r="A217" s="108"/>
      <c r="B217" s="109">
        <v>51105</v>
      </c>
      <c r="C217" s="115" t="s">
        <v>1359</v>
      </c>
      <c r="D217" s="111">
        <v>101</v>
      </c>
      <c r="E217" s="152">
        <v>0</v>
      </c>
      <c r="F217" s="111"/>
      <c r="G217" s="140"/>
      <c r="H217" s="111"/>
      <c r="I217" s="140"/>
      <c r="J217" s="111"/>
      <c r="K217" s="140"/>
      <c r="L217" s="111"/>
      <c r="M217" s="140"/>
      <c r="N217" s="111"/>
      <c r="O217" s="140"/>
      <c r="P217" s="137">
        <f t="shared" si="3"/>
        <v>0</v>
      </c>
    </row>
    <row r="218" spans="1:16" s="93" customFormat="1" ht="25.5" customHeight="1">
      <c r="A218" s="108"/>
      <c r="B218" s="109">
        <v>51106</v>
      </c>
      <c r="C218" s="115" t="s">
        <v>433</v>
      </c>
      <c r="D218" s="111">
        <v>101</v>
      </c>
      <c r="E218" s="152">
        <v>0</v>
      </c>
      <c r="F218" s="111"/>
      <c r="G218" s="140"/>
      <c r="H218" s="111"/>
      <c r="I218" s="140"/>
      <c r="J218" s="111"/>
      <c r="K218" s="140"/>
      <c r="L218" s="111"/>
      <c r="M218" s="140"/>
      <c r="N218" s="111"/>
      <c r="O218" s="140"/>
      <c r="P218" s="137">
        <f t="shared" si="3"/>
        <v>0</v>
      </c>
    </row>
    <row r="219" spans="1:16" s="93" customFormat="1" ht="25.5" customHeight="1">
      <c r="A219" s="108"/>
      <c r="B219" s="109">
        <v>51107</v>
      </c>
      <c r="C219" s="115" t="s">
        <v>432</v>
      </c>
      <c r="D219" s="111">
        <v>101</v>
      </c>
      <c r="E219" s="152">
        <v>0</v>
      </c>
      <c r="F219" s="111"/>
      <c r="G219" s="140"/>
      <c r="H219" s="111"/>
      <c r="I219" s="140"/>
      <c r="J219" s="111"/>
      <c r="K219" s="140"/>
      <c r="L219" s="111"/>
      <c r="M219" s="140"/>
      <c r="N219" s="111"/>
      <c r="O219" s="140"/>
      <c r="P219" s="137">
        <f t="shared" si="3"/>
        <v>0</v>
      </c>
    </row>
    <row r="220" spans="1:16" s="93" customFormat="1" ht="25.5" customHeight="1">
      <c r="A220" s="108"/>
      <c r="B220" s="109">
        <v>51108</v>
      </c>
      <c r="C220" s="115" t="s">
        <v>431</v>
      </c>
      <c r="D220" s="111">
        <v>101</v>
      </c>
      <c r="E220" s="152">
        <v>0</v>
      </c>
      <c r="F220" s="111"/>
      <c r="G220" s="140"/>
      <c r="H220" s="111"/>
      <c r="I220" s="140"/>
      <c r="J220" s="111"/>
      <c r="K220" s="140"/>
      <c r="L220" s="111"/>
      <c r="M220" s="140"/>
      <c r="N220" s="111"/>
      <c r="O220" s="140"/>
      <c r="P220" s="137">
        <f t="shared" si="3"/>
        <v>0</v>
      </c>
    </row>
    <row r="221" spans="1:16" s="93" customFormat="1" ht="25.5" customHeight="1">
      <c r="A221" s="108"/>
      <c r="B221" s="109">
        <v>51109</v>
      </c>
      <c r="C221" s="115" t="s">
        <v>1360</v>
      </c>
      <c r="D221" s="111">
        <v>101</v>
      </c>
      <c r="E221" s="152">
        <v>0</v>
      </c>
      <c r="F221" s="111"/>
      <c r="G221" s="140"/>
      <c r="H221" s="111"/>
      <c r="I221" s="140"/>
      <c r="J221" s="111"/>
      <c r="K221" s="140"/>
      <c r="L221" s="111"/>
      <c r="M221" s="140"/>
      <c r="N221" s="111"/>
      <c r="O221" s="140"/>
      <c r="P221" s="137">
        <f t="shared" si="3"/>
        <v>0</v>
      </c>
    </row>
    <row r="222" spans="1:16" s="93" customFormat="1" ht="25.5" customHeight="1">
      <c r="A222" s="108"/>
      <c r="B222" s="109">
        <v>51110</v>
      </c>
      <c r="C222" s="115" t="s">
        <v>430</v>
      </c>
      <c r="D222" s="111">
        <v>101</v>
      </c>
      <c r="E222" s="152">
        <v>0</v>
      </c>
      <c r="F222" s="111"/>
      <c r="G222" s="140"/>
      <c r="H222" s="111"/>
      <c r="I222" s="140"/>
      <c r="J222" s="111"/>
      <c r="K222" s="140"/>
      <c r="L222" s="111"/>
      <c r="M222" s="140"/>
      <c r="N222" s="111"/>
      <c r="O222" s="140"/>
      <c r="P222" s="137">
        <f t="shared" si="3"/>
        <v>0</v>
      </c>
    </row>
    <row r="223" spans="1:16" s="93" customFormat="1" ht="25.5" customHeight="1">
      <c r="A223" s="104"/>
      <c r="B223" s="105">
        <v>51200</v>
      </c>
      <c r="C223" s="129" t="s">
        <v>429</v>
      </c>
      <c r="D223" s="107"/>
      <c r="E223" s="139">
        <f>SUM(E224:E227)</f>
        <v>5408</v>
      </c>
      <c r="F223" s="107"/>
      <c r="G223" s="139">
        <f>SUM(G224:G227)</f>
        <v>0</v>
      </c>
      <c r="H223" s="107"/>
      <c r="I223" s="139">
        <f>SUM(I224:I227)</f>
        <v>0</v>
      </c>
      <c r="J223" s="107"/>
      <c r="K223" s="139">
        <f>SUM(K224:K227)</f>
        <v>0</v>
      </c>
      <c r="L223" s="107"/>
      <c r="M223" s="139">
        <f>SUM(M224:M227)</f>
        <v>0</v>
      </c>
      <c r="N223" s="107"/>
      <c r="O223" s="139">
        <f>SUM(O224:O227)</f>
        <v>0</v>
      </c>
      <c r="P223" s="147">
        <f t="shared" si="3"/>
        <v>5408</v>
      </c>
    </row>
    <row r="224" spans="1:16" s="93" customFormat="1" ht="25.5" customHeight="1">
      <c r="A224" s="108"/>
      <c r="B224" s="109">
        <v>51201</v>
      </c>
      <c r="C224" s="115" t="s">
        <v>428</v>
      </c>
      <c r="D224" s="111">
        <v>101</v>
      </c>
      <c r="E224" s="152">
        <v>5408</v>
      </c>
      <c r="F224" s="111"/>
      <c r="G224" s="140"/>
      <c r="H224" s="111"/>
      <c r="I224" s="140"/>
      <c r="J224" s="111"/>
      <c r="K224" s="140"/>
      <c r="L224" s="111"/>
      <c r="M224" s="140"/>
      <c r="N224" s="111"/>
      <c r="O224" s="140"/>
      <c r="P224" s="137">
        <f t="shared" si="3"/>
        <v>5408</v>
      </c>
    </row>
    <row r="225" spans="1:16" s="93" customFormat="1" ht="25.5" customHeight="1">
      <c r="A225" s="108"/>
      <c r="B225" s="109">
        <v>51202</v>
      </c>
      <c r="C225" s="115" t="s">
        <v>427</v>
      </c>
      <c r="D225" s="111">
        <v>101</v>
      </c>
      <c r="E225" s="152">
        <v>0</v>
      </c>
      <c r="F225" s="111"/>
      <c r="G225" s="140"/>
      <c r="H225" s="111"/>
      <c r="I225" s="140"/>
      <c r="J225" s="111"/>
      <c r="K225" s="140"/>
      <c r="L225" s="111"/>
      <c r="M225" s="140"/>
      <c r="N225" s="111"/>
      <c r="O225" s="140"/>
      <c r="P225" s="137">
        <f t="shared" si="3"/>
        <v>0</v>
      </c>
    </row>
    <row r="226" spans="1:16" s="93" customFormat="1" ht="25.5" customHeight="1">
      <c r="A226" s="108"/>
      <c r="B226" s="109">
        <v>51203</v>
      </c>
      <c r="C226" s="115" t="s">
        <v>426</v>
      </c>
      <c r="D226" s="111">
        <v>101</v>
      </c>
      <c r="E226" s="152">
        <v>0</v>
      </c>
      <c r="F226" s="111"/>
      <c r="G226" s="140"/>
      <c r="H226" s="111"/>
      <c r="I226" s="140"/>
      <c r="J226" s="111"/>
      <c r="K226" s="140"/>
      <c r="L226" s="111"/>
      <c r="M226" s="140"/>
      <c r="N226" s="111"/>
      <c r="O226" s="140"/>
      <c r="P226" s="137">
        <f t="shared" si="3"/>
        <v>0</v>
      </c>
    </row>
    <row r="227" spans="1:16" s="93" customFormat="1" ht="25.5" customHeight="1">
      <c r="A227" s="108"/>
      <c r="B227" s="109">
        <v>51204</v>
      </c>
      <c r="C227" s="115" t="s">
        <v>425</v>
      </c>
      <c r="D227" s="111">
        <v>101</v>
      </c>
      <c r="E227" s="152">
        <v>0</v>
      </c>
      <c r="F227" s="111"/>
      <c r="G227" s="140"/>
      <c r="H227" s="111"/>
      <c r="I227" s="140"/>
      <c r="J227" s="111"/>
      <c r="K227" s="140"/>
      <c r="L227" s="111"/>
      <c r="M227" s="140"/>
      <c r="N227" s="111"/>
      <c r="O227" s="140"/>
      <c r="P227" s="137">
        <f t="shared" si="3"/>
        <v>0</v>
      </c>
    </row>
    <row r="228" spans="1:16" s="93" customFormat="1" ht="25.5" customHeight="1">
      <c r="A228" s="104"/>
      <c r="B228" s="105">
        <v>51300</v>
      </c>
      <c r="C228" s="129" t="s">
        <v>424</v>
      </c>
      <c r="D228" s="107"/>
      <c r="E228" s="139">
        <f>SUM(E229:E237)</f>
        <v>7718</v>
      </c>
      <c r="F228" s="107"/>
      <c r="G228" s="139">
        <f>SUM(G229:G237)</f>
        <v>0</v>
      </c>
      <c r="H228" s="107"/>
      <c r="I228" s="139">
        <f>SUM(I229:I237)</f>
        <v>0</v>
      </c>
      <c r="J228" s="107"/>
      <c r="K228" s="139">
        <f>SUM(K229:K237)</f>
        <v>0</v>
      </c>
      <c r="L228" s="107"/>
      <c r="M228" s="139">
        <f>SUM(M229:M237)</f>
        <v>0</v>
      </c>
      <c r="N228" s="107"/>
      <c r="O228" s="139">
        <f>SUM(O229:O237)</f>
        <v>0</v>
      </c>
      <c r="P228" s="147">
        <f t="shared" si="3"/>
        <v>7718</v>
      </c>
    </row>
    <row r="229" spans="1:16" s="93" customFormat="1" ht="25.5" customHeight="1">
      <c r="A229" s="108"/>
      <c r="B229" s="109">
        <v>51301</v>
      </c>
      <c r="C229" s="115" t="s">
        <v>423</v>
      </c>
      <c r="D229" s="111">
        <v>101</v>
      </c>
      <c r="E229" s="152">
        <v>0</v>
      </c>
      <c r="F229" s="111"/>
      <c r="G229" s="140"/>
      <c r="H229" s="111"/>
      <c r="I229" s="140"/>
      <c r="J229" s="111"/>
      <c r="K229" s="140"/>
      <c r="L229" s="111"/>
      <c r="M229" s="140"/>
      <c r="N229" s="111"/>
      <c r="O229" s="140"/>
      <c r="P229" s="137">
        <f t="shared" si="3"/>
        <v>0</v>
      </c>
    </row>
    <row r="230" spans="1:16" s="93" customFormat="1" ht="25.5" customHeight="1">
      <c r="A230" s="108"/>
      <c r="B230" s="109">
        <v>51302</v>
      </c>
      <c r="C230" s="115" t="s">
        <v>422</v>
      </c>
      <c r="D230" s="111">
        <v>101</v>
      </c>
      <c r="E230" s="152">
        <v>7718</v>
      </c>
      <c r="F230" s="111"/>
      <c r="G230" s="140"/>
      <c r="H230" s="111"/>
      <c r="I230" s="140"/>
      <c r="J230" s="111"/>
      <c r="K230" s="140"/>
      <c r="L230" s="111"/>
      <c r="M230" s="140"/>
      <c r="N230" s="111"/>
      <c r="O230" s="140"/>
      <c r="P230" s="137">
        <f t="shared" si="3"/>
        <v>7718</v>
      </c>
    </row>
    <row r="231" spans="1:16" s="93" customFormat="1" ht="25.5" customHeight="1">
      <c r="A231" s="108"/>
      <c r="B231" s="109">
        <v>51303</v>
      </c>
      <c r="C231" s="115" t="s">
        <v>421</v>
      </c>
      <c r="D231" s="111">
        <v>101</v>
      </c>
      <c r="E231" s="152">
        <v>0</v>
      </c>
      <c r="F231" s="111"/>
      <c r="G231" s="140"/>
      <c r="H231" s="111"/>
      <c r="I231" s="140"/>
      <c r="J231" s="111"/>
      <c r="K231" s="140"/>
      <c r="L231" s="111"/>
      <c r="M231" s="140"/>
      <c r="N231" s="111"/>
      <c r="O231" s="140"/>
      <c r="P231" s="137">
        <f t="shared" si="3"/>
        <v>0</v>
      </c>
    </row>
    <row r="232" spans="1:16" s="93" customFormat="1" ht="25.5" customHeight="1">
      <c r="A232" s="108"/>
      <c r="B232" s="109">
        <v>51304</v>
      </c>
      <c r="C232" s="115" t="s">
        <v>420</v>
      </c>
      <c r="D232" s="111">
        <v>101</v>
      </c>
      <c r="E232" s="152">
        <v>0</v>
      </c>
      <c r="F232" s="111"/>
      <c r="G232" s="140"/>
      <c r="H232" s="111"/>
      <c r="I232" s="140"/>
      <c r="J232" s="111"/>
      <c r="K232" s="140"/>
      <c r="L232" s="111"/>
      <c r="M232" s="140"/>
      <c r="N232" s="111"/>
      <c r="O232" s="140"/>
      <c r="P232" s="137">
        <f t="shared" si="3"/>
        <v>0</v>
      </c>
    </row>
    <row r="233" spans="1:16" s="93" customFormat="1" ht="25.5" customHeight="1">
      <c r="A233" s="108"/>
      <c r="B233" s="109">
        <v>51305</v>
      </c>
      <c r="C233" s="115" t="s">
        <v>419</v>
      </c>
      <c r="D233" s="111">
        <v>101</v>
      </c>
      <c r="E233" s="152">
        <v>0</v>
      </c>
      <c r="F233" s="111"/>
      <c r="G233" s="140"/>
      <c r="H233" s="111"/>
      <c r="I233" s="140"/>
      <c r="J233" s="111"/>
      <c r="K233" s="140"/>
      <c r="L233" s="111"/>
      <c r="M233" s="140"/>
      <c r="N233" s="111"/>
      <c r="O233" s="140"/>
      <c r="P233" s="137">
        <f t="shared" si="3"/>
        <v>0</v>
      </c>
    </row>
    <row r="234" spans="1:16" s="93" customFormat="1" ht="25.5" customHeight="1">
      <c r="A234" s="108"/>
      <c r="B234" s="109">
        <v>51306</v>
      </c>
      <c r="C234" s="115" t="s">
        <v>418</v>
      </c>
      <c r="D234" s="111">
        <v>101</v>
      </c>
      <c r="E234" s="152">
        <v>0</v>
      </c>
      <c r="F234" s="111"/>
      <c r="G234" s="140"/>
      <c r="H234" s="111"/>
      <c r="I234" s="140"/>
      <c r="J234" s="111"/>
      <c r="K234" s="140"/>
      <c r="L234" s="111"/>
      <c r="M234" s="140"/>
      <c r="N234" s="111"/>
      <c r="O234" s="140"/>
      <c r="P234" s="137">
        <f t="shared" si="3"/>
        <v>0</v>
      </c>
    </row>
    <row r="235" spans="1:16" s="93" customFormat="1" ht="25.5" customHeight="1">
      <c r="A235" s="108"/>
      <c r="B235" s="109">
        <v>51307</v>
      </c>
      <c r="C235" s="115" t="s">
        <v>417</v>
      </c>
      <c r="D235" s="111">
        <v>101</v>
      </c>
      <c r="E235" s="152">
        <v>0</v>
      </c>
      <c r="F235" s="111"/>
      <c r="G235" s="140"/>
      <c r="H235" s="111"/>
      <c r="I235" s="140"/>
      <c r="J235" s="111"/>
      <c r="K235" s="140"/>
      <c r="L235" s="111"/>
      <c r="M235" s="140"/>
      <c r="N235" s="111"/>
      <c r="O235" s="140"/>
      <c r="P235" s="137">
        <f t="shared" si="3"/>
        <v>0</v>
      </c>
    </row>
    <row r="236" spans="1:16" s="93" customFormat="1" ht="25.5" customHeight="1">
      <c r="A236" s="108"/>
      <c r="B236" s="109">
        <v>51308</v>
      </c>
      <c r="C236" s="115" t="s">
        <v>416</v>
      </c>
      <c r="D236" s="111">
        <v>101</v>
      </c>
      <c r="E236" s="152">
        <v>0</v>
      </c>
      <c r="F236" s="111"/>
      <c r="G236" s="140"/>
      <c r="H236" s="111"/>
      <c r="I236" s="140"/>
      <c r="J236" s="111"/>
      <c r="K236" s="140"/>
      <c r="L236" s="111"/>
      <c r="M236" s="140"/>
      <c r="N236" s="111"/>
      <c r="O236" s="140"/>
      <c r="P236" s="137">
        <f t="shared" si="3"/>
        <v>0</v>
      </c>
    </row>
    <row r="237" spans="1:16" s="93" customFormat="1" ht="25.5" customHeight="1">
      <c r="A237" s="108"/>
      <c r="B237" s="109">
        <v>51309</v>
      </c>
      <c r="C237" s="115" t="s">
        <v>415</v>
      </c>
      <c r="D237" s="111">
        <v>101</v>
      </c>
      <c r="E237" s="152">
        <v>0</v>
      </c>
      <c r="F237" s="111"/>
      <c r="G237" s="140"/>
      <c r="H237" s="111"/>
      <c r="I237" s="140"/>
      <c r="J237" s="111"/>
      <c r="K237" s="140"/>
      <c r="L237" s="111"/>
      <c r="M237" s="140"/>
      <c r="N237" s="111"/>
      <c r="O237" s="140"/>
      <c r="P237" s="137">
        <f t="shared" si="3"/>
        <v>0</v>
      </c>
    </row>
    <row r="238" spans="1:16" s="93" customFormat="1" ht="25.5" customHeight="1">
      <c r="A238" s="104"/>
      <c r="B238" s="105">
        <v>51400</v>
      </c>
      <c r="C238" s="131" t="s">
        <v>414</v>
      </c>
      <c r="D238" s="107"/>
      <c r="E238" s="139">
        <f>SUM(E239:E240)</f>
        <v>0</v>
      </c>
      <c r="F238" s="107"/>
      <c r="G238" s="139">
        <f>SUM(G239:G240)</f>
        <v>0</v>
      </c>
      <c r="H238" s="107"/>
      <c r="I238" s="139">
        <f>SUM(I239:I240)</f>
        <v>0</v>
      </c>
      <c r="J238" s="107"/>
      <c r="K238" s="139">
        <f>SUM(K239:K240)</f>
        <v>0</v>
      </c>
      <c r="L238" s="107"/>
      <c r="M238" s="139">
        <f>SUM(M239:M240)</f>
        <v>0</v>
      </c>
      <c r="N238" s="107"/>
      <c r="O238" s="139">
        <f>SUM(O239:O240)</f>
        <v>0</v>
      </c>
      <c r="P238" s="147">
        <f t="shared" si="3"/>
        <v>0</v>
      </c>
    </row>
    <row r="239" spans="1:16" s="93" customFormat="1" ht="25.5" customHeight="1">
      <c r="A239" s="108"/>
      <c r="B239" s="109">
        <v>51401</v>
      </c>
      <c r="C239" s="115" t="s">
        <v>413</v>
      </c>
      <c r="D239" s="111">
        <v>101</v>
      </c>
      <c r="E239" s="152">
        <v>0</v>
      </c>
      <c r="F239" s="111"/>
      <c r="G239" s="140"/>
      <c r="H239" s="111"/>
      <c r="I239" s="140"/>
      <c r="J239" s="111"/>
      <c r="K239" s="140"/>
      <c r="L239" s="111"/>
      <c r="M239" s="140"/>
      <c r="N239" s="111"/>
      <c r="O239" s="140"/>
      <c r="P239" s="137">
        <f t="shared" si="3"/>
        <v>0</v>
      </c>
    </row>
    <row r="240" spans="1:16" s="93" customFormat="1" ht="25.5" customHeight="1">
      <c r="A240" s="108"/>
      <c r="B240" s="109">
        <v>51402</v>
      </c>
      <c r="C240" s="115" t="s">
        <v>412</v>
      </c>
      <c r="D240" s="111">
        <v>101</v>
      </c>
      <c r="E240" s="152">
        <v>0</v>
      </c>
      <c r="F240" s="111"/>
      <c r="G240" s="140"/>
      <c r="H240" s="111"/>
      <c r="I240" s="140"/>
      <c r="J240" s="111"/>
      <c r="K240" s="140"/>
      <c r="L240" s="111"/>
      <c r="M240" s="140"/>
      <c r="N240" s="111"/>
      <c r="O240" s="140"/>
      <c r="P240" s="137">
        <f t="shared" si="3"/>
        <v>0</v>
      </c>
    </row>
    <row r="241" spans="1:16" s="93" customFormat="1" ht="25.5" customHeight="1">
      <c r="A241" s="104"/>
      <c r="B241" s="105">
        <v>51500</v>
      </c>
      <c r="C241" s="129" t="s">
        <v>411</v>
      </c>
      <c r="D241" s="107"/>
      <c r="E241" s="139">
        <f>SUM(E242:E257)</f>
        <v>65847</v>
      </c>
      <c r="F241" s="107"/>
      <c r="G241" s="139">
        <f>SUM(G242:G257)</f>
        <v>0</v>
      </c>
      <c r="H241" s="107"/>
      <c r="I241" s="139">
        <f>SUM(I242:I257)</f>
        <v>0</v>
      </c>
      <c r="J241" s="107"/>
      <c r="K241" s="139">
        <f>SUM(K242:K257)</f>
        <v>0</v>
      </c>
      <c r="L241" s="107"/>
      <c r="M241" s="139">
        <f>SUM(M242:M257)</f>
        <v>0</v>
      </c>
      <c r="N241" s="107"/>
      <c r="O241" s="139">
        <f>SUM(O242:O257)</f>
        <v>0</v>
      </c>
      <c r="P241" s="147">
        <f t="shared" si="3"/>
        <v>65847</v>
      </c>
    </row>
    <row r="242" spans="1:16" s="93" customFormat="1" ht="25.5" customHeight="1">
      <c r="A242" s="108"/>
      <c r="B242" s="109">
        <v>51501</v>
      </c>
      <c r="C242" s="115" t="s">
        <v>410</v>
      </c>
      <c r="D242" s="111">
        <v>101</v>
      </c>
      <c r="E242" s="152">
        <v>60847</v>
      </c>
      <c r="F242" s="111"/>
      <c r="G242" s="140"/>
      <c r="H242" s="111"/>
      <c r="I242" s="140"/>
      <c r="J242" s="111"/>
      <c r="K242" s="140"/>
      <c r="L242" s="111"/>
      <c r="M242" s="140"/>
      <c r="N242" s="111"/>
      <c r="O242" s="140"/>
      <c r="P242" s="137">
        <f t="shared" si="3"/>
        <v>60847</v>
      </c>
    </row>
    <row r="243" spans="1:16" s="93" customFormat="1" ht="25.5" customHeight="1">
      <c r="A243" s="108"/>
      <c r="B243" s="109">
        <v>51502</v>
      </c>
      <c r="C243" s="115" t="s">
        <v>409</v>
      </c>
      <c r="D243" s="111">
        <v>101</v>
      </c>
      <c r="E243" s="152">
        <v>0</v>
      </c>
      <c r="F243" s="111"/>
      <c r="G243" s="140"/>
      <c r="H243" s="111"/>
      <c r="I243" s="140"/>
      <c r="J243" s="111"/>
      <c r="K243" s="140"/>
      <c r="L243" s="111"/>
      <c r="M243" s="140"/>
      <c r="N243" s="111"/>
      <c r="O243" s="140"/>
      <c r="P243" s="137">
        <f t="shared" si="3"/>
        <v>0</v>
      </c>
    </row>
    <row r="244" spans="1:16" s="93" customFormat="1" ht="25.5" customHeight="1">
      <c r="A244" s="108"/>
      <c r="B244" s="109">
        <v>51503</v>
      </c>
      <c r="C244" s="115" t="s">
        <v>408</v>
      </c>
      <c r="D244" s="111">
        <v>101</v>
      </c>
      <c r="E244" s="152">
        <v>0</v>
      </c>
      <c r="F244" s="111"/>
      <c r="G244" s="140"/>
      <c r="H244" s="111"/>
      <c r="I244" s="140"/>
      <c r="J244" s="111"/>
      <c r="K244" s="140"/>
      <c r="L244" s="111"/>
      <c r="M244" s="140"/>
      <c r="N244" s="111"/>
      <c r="O244" s="140"/>
      <c r="P244" s="137">
        <f t="shared" si="3"/>
        <v>0</v>
      </c>
    </row>
    <row r="245" spans="1:16" s="93" customFormat="1" ht="25.5" customHeight="1">
      <c r="A245" s="108"/>
      <c r="B245" s="109">
        <v>51504</v>
      </c>
      <c r="C245" s="115" t="s">
        <v>407</v>
      </c>
      <c r="D245" s="111">
        <v>101</v>
      </c>
      <c r="E245" s="152">
        <v>0</v>
      </c>
      <c r="F245" s="111"/>
      <c r="G245" s="140"/>
      <c r="H245" s="111"/>
      <c r="I245" s="140"/>
      <c r="J245" s="111"/>
      <c r="K245" s="140"/>
      <c r="L245" s="111"/>
      <c r="M245" s="140"/>
      <c r="N245" s="111"/>
      <c r="O245" s="140"/>
      <c r="P245" s="137">
        <f t="shared" si="3"/>
        <v>0</v>
      </c>
    </row>
    <row r="246" spans="1:16" s="93" customFormat="1" ht="25.5" customHeight="1">
      <c r="A246" s="108"/>
      <c r="B246" s="109">
        <v>51505</v>
      </c>
      <c r="C246" s="115" t="s">
        <v>406</v>
      </c>
      <c r="D246" s="111">
        <v>101</v>
      </c>
      <c r="E246" s="152">
        <v>0</v>
      </c>
      <c r="F246" s="111"/>
      <c r="G246" s="140"/>
      <c r="H246" s="111"/>
      <c r="I246" s="140"/>
      <c r="J246" s="111"/>
      <c r="K246" s="140"/>
      <c r="L246" s="111"/>
      <c r="M246" s="140"/>
      <c r="N246" s="111"/>
      <c r="O246" s="140"/>
      <c r="P246" s="137">
        <f t="shared" si="3"/>
        <v>0</v>
      </c>
    </row>
    <row r="247" spans="1:16" s="93" customFormat="1" ht="25.5" customHeight="1">
      <c r="A247" s="108"/>
      <c r="B247" s="109">
        <v>51506</v>
      </c>
      <c r="C247" s="115" t="s">
        <v>405</v>
      </c>
      <c r="D247" s="111">
        <v>101</v>
      </c>
      <c r="E247" s="152">
        <v>0</v>
      </c>
      <c r="F247" s="111"/>
      <c r="G247" s="140"/>
      <c r="H247" s="111"/>
      <c r="I247" s="140"/>
      <c r="J247" s="111"/>
      <c r="K247" s="140"/>
      <c r="L247" s="111"/>
      <c r="M247" s="140"/>
      <c r="N247" s="111"/>
      <c r="O247" s="140"/>
      <c r="P247" s="137">
        <f t="shared" si="3"/>
        <v>0</v>
      </c>
    </row>
    <row r="248" spans="1:16" s="93" customFormat="1" ht="25.5" customHeight="1">
      <c r="A248" s="108"/>
      <c r="B248" s="109">
        <v>51507</v>
      </c>
      <c r="C248" s="115" t="s">
        <v>404</v>
      </c>
      <c r="D248" s="111">
        <v>101</v>
      </c>
      <c r="E248" s="152">
        <v>0</v>
      </c>
      <c r="F248" s="111"/>
      <c r="G248" s="140"/>
      <c r="H248" s="111"/>
      <c r="I248" s="140"/>
      <c r="J248" s="111"/>
      <c r="K248" s="140"/>
      <c r="L248" s="111"/>
      <c r="M248" s="140"/>
      <c r="N248" s="111"/>
      <c r="O248" s="140"/>
      <c r="P248" s="137">
        <f t="shared" si="3"/>
        <v>0</v>
      </c>
    </row>
    <row r="249" spans="1:16" s="93" customFormat="1" ht="25.5" customHeight="1">
      <c r="A249" s="108"/>
      <c r="B249" s="109">
        <v>51508</v>
      </c>
      <c r="C249" s="115" t="s">
        <v>403</v>
      </c>
      <c r="D249" s="111">
        <v>101</v>
      </c>
      <c r="E249" s="152">
        <v>0</v>
      </c>
      <c r="F249" s="111"/>
      <c r="G249" s="140"/>
      <c r="H249" s="111"/>
      <c r="I249" s="140"/>
      <c r="J249" s="111"/>
      <c r="K249" s="140"/>
      <c r="L249" s="111"/>
      <c r="M249" s="140"/>
      <c r="N249" s="111"/>
      <c r="O249" s="140"/>
      <c r="P249" s="137">
        <f t="shared" si="3"/>
        <v>0</v>
      </c>
    </row>
    <row r="250" spans="1:16" s="93" customFormat="1" ht="25.5" customHeight="1">
      <c r="A250" s="108"/>
      <c r="B250" s="109">
        <v>51509</v>
      </c>
      <c r="C250" s="115" t="s">
        <v>402</v>
      </c>
      <c r="D250" s="111">
        <v>101</v>
      </c>
      <c r="E250" s="152">
        <v>0</v>
      </c>
      <c r="F250" s="111"/>
      <c r="G250" s="140"/>
      <c r="H250" s="111"/>
      <c r="I250" s="140"/>
      <c r="J250" s="111"/>
      <c r="K250" s="140"/>
      <c r="L250" s="111"/>
      <c r="M250" s="140"/>
      <c r="N250" s="111"/>
      <c r="O250" s="140"/>
      <c r="P250" s="137">
        <f t="shared" si="3"/>
        <v>0</v>
      </c>
    </row>
    <row r="251" spans="1:16" s="93" customFormat="1" ht="25.5" customHeight="1">
      <c r="A251" s="108"/>
      <c r="B251" s="109">
        <v>51510</v>
      </c>
      <c r="C251" s="115" t="s">
        <v>401</v>
      </c>
      <c r="D251" s="111">
        <v>101</v>
      </c>
      <c r="E251" s="152">
        <v>0</v>
      </c>
      <c r="F251" s="111"/>
      <c r="G251" s="140"/>
      <c r="H251" s="111"/>
      <c r="I251" s="140"/>
      <c r="J251" s="111"/>
      <c r="K251" s="140"/>
      <c r="L251" s="111"/>
      <c r="M251" s="140"/>
      <c r="N251" s="111"/>
      <c r="O251" s="140"/>
      <c r="P251" s="137">
        <f t="shared" si="3"/>
        <v>0</v>
      </c>
    </row>
    <row r="252" spans="1:16" s="93" customFormat="1" ht="25.5" customHeight="1">
      <c r="A252" s="108"/>
      <c r="B252" s="109">
        <v>51511</v>
      </c>
      <c r="C252" s="115" t="s">
        <v>400</v>
      </c>
      <c r="D252" s="111">
        <v>101</v>
      </c>
      <c r="E252" s="152">
        <v>0</v>
      </c>
      <c r="F252" s="111"/>
      <c r="G252" s="140"/>
      <c r="H252" s="111"/>
      <c r="I252" s="140"/>
      <c r="J252" s="111"/>
      <c r="K252" s="140"/>
      <c r="L252" s="111"/>
      <c r="M252" s="140"/>
      <c r="N252" s="111"/>
      <c r="O252" s="140"/>
      <c r="P252" s="137">
        <f t="shared" si="3"/>
        <v>0</v>
      </c>
    </row>
    <row r="253" spans="1:16" s="93" customFormat="1" ht="25.5" customHeight="1">
      <c r="A253" s="108"/>
      <c r="B253" s="109">
        <v>51512</v>
      </c>
      <c r="C253" s="115" t="s">
        <v>399</v>
      </c>
      <c r="D253" s="111">
        <v>101</v>
      </c>
      <c r="E253" s="152">
        <v>0</v>
      </c>
      <c r="F253" s="111"/>
      <c r="G253" s="140"/>
      <c r="H253" s="111"/>
      <c r="I253" s="140"/>
      <c r="J253" s="111"/>
      <c r="K253" s="140"/>
      <c r="L253" s="111"/>
      <c r="M253" s="140"/>
      <c r="N253" s="111"/>
      <c r="O253" s="140"/>
      <c r="P253" s="137">
        <f t="shared" si="3"/>
        <v>0</v>
      </c>
    </row>
    <row r="254" spans="1:16" s="93" customFormat="1" ht="25.5" customHeight="1">
      <c r="A254" s="108"/>
      <c r="B254" s="109">
        <v>51513</v>
      </c>
      <c r="C254" s="115" t="s">
        <v>398</v>
      </c>
      <c r="D254" s="111">
        <v>101</v>
      </c>
      <c r="E254" s="152">
        <v>0</v>
      </c>
      <c r="F254" s="111"/>
      <c r="G254" s="140"/>
      <c r="H254" s="111"/>
      <c r="I254" s="140"/>
      <c r="J254" s="111"/>
      <c r="K254" s="140"/>
      <c r="L254" s="111"/>
      <c r="M254" s="140"/>
      <c r="N254" s="111"/>
      <c r="O254" s="140"/>
      <c r="P254" s="137">
        <f t="shared" si="3"/>
        <v>0</v>
      </c>
    </row>
    <row r="255" spans="1:16" s="93" customFormat="1" ht="25.5" customHeight="1">
      <c r="A255" s="108"/>
      <c r="B255" s="109">
        <v>51514</v>
      </c>
      <c r="C255" s="115" t="s">
        <v>397</v>
      </c>
      <c r="D255" s="111">
        <v>101</v>
      </c>
      <c r="E255" s="152">
        <v>0</v>
      </c>
      <c r="F255" s="111"/>
      <c r="G255" s="140"/>
      <c r="H255" s="111"/>
      <c r="I255" s="140"/>
      <c r="J255" s="111"/>
      <c r="K255" s="140"/>
      <c r="L255" s="111"/>
      <c r="M255" s="140"/>
      <c r="N255" s="111"/>
      <c r="O255" s="140"/>
      <c r="P255" s="137">
        <f t="shared" si="3"/>
        <v>0</v>
      </c>
    </row>
    <row r="256" spans="1:16" s="93" customFormat="1" ht="25.5" customHeight="1">
      <c r="A256" s="108"/>
      <c r="B256" s="109">
        <v>51515</v>
      </c>
      <c r="C256" s="115" t="s">
        <v>396</v>
      </c>
      <c r="D256" s="111">
        <v>101</v>
      </c>
      <c r="E256" s="152">
        <v>0</v>
      </c>
      <c r="F256" s="111"/>
      <c r="G256" s="140"/>
      <c r="H256" s="111"/>
      <c r="I256" s="140"/>
      <c r="J256" s="111"/>
      <c r="K256" s="140"/>
      <c r="L256" s="111"/>
      <c r="M256" s="140"/>
      <c r="N256" s="111"/>
      <c r="O256" s="140"/>
      <c r="P256" s="137">
        <f t="shared" si="3"/>
        <v>0</v>
      </c>
    </row>
    <row r="257" spans="1:16" s="93" customFormat="1" ht="25.5" customHeight="1">
      <c r="A257" s="108"/>
      <c r="B257" s="109">
        <v>51516</v>
      </c>
      <c r="C257" s="115" t="s">
        <v>395</v>
      </c>
      <c r="D257" s="111">
        <v>101</v>
      </c>
      <c r="E257" s="152">
        <v>5000</v>
      </c>
      <c r="F257" s="111"/>
      <c r="G257" s="140"/>
      <c r="H257" s="111"/>
      <c r="I257" s="140"/>
      <c r="J257" s="111"/>
      <c r="K257" s="140"/>
      <c r="L257" s="111"/>
      <c r="M257" s="140"/>
      <c r="N257" s="111"/>
      <c r="O257" s="140"/>
      <c r="P257" s="137">
        <f t="shared" si="3"/>
        <v>5000</v>
      </c>
    </row>
    <row r="258" spans="1:16" s="93" customFormat="1" ht="25.5" customHeight="1">
      <c r="A258" s="100">
        <v>52</v>
      </c>
      <c r="B258" s="118"/>
      <c r="C258" s="122" t="s">
        <v>1140</v>
      </c>
      <c r="D258" s="103"/>
      <c r="E258" s="138"/>
      <c r="F258" s="103"/>
      <c r="G258" s="138"/>
      <c r="H258" s="103"/>
      <c r="I258" s="138"/>
      <c r="J258" s="103"/>
      <c r="K258" s="138"/>
      <c r="L258" s="103"/>
      <c r="M258" s="138"/>
      <c r="N258" s="103"/>
      <c r="O258" s="138"/>
      <c r="P258" s="147">
        <f t="shared" si="3"/>
        <v>0</v>
      </c>
    </row>
    <row r="259" spans="1:16" s="93" customFormat="1" ht="25.5" customHeight="1">
      <c r="A259" s="100">
        <v>59</v>
      </c>
      <c r="B259" s="118"/>
      <c r="C259" s="122" t="s">
        <v>1222</v>
      </c>
      <c r="D259" s="103"/>
      <c r="E259" s="138"/>
      <c r="F259" s="103"/>
      <c r="G259" s="138"/>
      <c r="H259" s="103"/>
      <c r="I259" s="138"/>
      <c r="J259" s="103"/>
      <c r="K259" s="138"/>
      <c r="L259" s="103"/>
      <c r="M259" s="138"/>
      <c r="N259" s="103"/>
      <c r="O259" s="138"/>
      <c r="P259" s="147">
        <f t="shared" si="3"/>
        <v>0</v>
      </c>
    </row>
    <row r="260" spans="1:16" s="93" customFormat="1" ht="25.5" customHeight="1">
      <c r="A260" s="96">
        <v>6</v>
      </c>
      <c r="B260" s="124"/>
      <c r="C260" s="125" t="s">
        <v>1141</v>
      </c>
      <c r="D260" s="99"/>
      <c r="E260" s="137">
        <f>E261+E288+E289</f>
        <v>9555</v>
      </c>
      <c r="F260" s="99"/>
      <c r="G260" s="137">
        <f>G261+G288+G289</f>
        <v>0</v>
      </c>
      <c r="H260" s="99"/>
      <c r="I260" s="137">
        <f>I261+I288+I289</f>
        <v>0</v>
      </c>
      <c r="J260" s="99"/>
      <c r="K260" s="137">
        <f>K261+K288+K289</f>
        <v>0</v>
      </c>
      <c r="L260" s="99"/>
      <c r="M260" s="137">
        <f>M261+M288+M289</f>
        <v>0</v>
      </c>
      <c r="N260" s="99"/>
      <c r="O260" s="137">
        <f>O261+O288+O289</f>
        <v>0</v>
      </c>
      <c r="P260" s="147">
        <f t="shared" si="3"/>
        <v>9555</v>
      </c>
    </row>
    <row r="261" spans="1:16" s="93" customFormat="1" ht="25.5" customHeight="1">
      <c r="A261" s="100">
        <v>61</v>
      </c>
      <c r="B261" s="118"/>
      <c r="C261" s="122" t="s">
        <v>394</v>
      </c>
      <c r="D261" s="103"/>
      <c r="E261" s="138">
        <f>E262+E273+E276+E280+E284+E286</f>
        <v>9555</v>
      </c>
      <c r="F261" s="103"/>
      <c r="G261" s="138">
        <f>G262+G273+G276+G280+G284+G286</f>
        <v>0</v>
      </c>
      <c r="H261" s="103"/>
      <c r="I261" s="138">
        <f>I262+I273+I276+I280+I284+I286</f>
        <v>0</v>
      </c>
      <c r="J261" s="103"/>
      <c r="K261" s="138">
        <f>K262+K273+K276+K280+K284+K286</f>
        <v>0</v>
      </c>
      <c r="L261" s="103"/>
      <c r="M261" s="138">
        <f>M262+M273+M276+M280+M284+M286</f>
        <v>0</v>
      </c>
      <c r="N261" s="103"/>
      <c r="O261" s="138">
        <f>O262+O273+O276+O280+O284+O286</f>
        <v>0</v>
      </c>
      <c r="P261" s="147">
        <f t="shared" ref="P261:P326" si="4">SUM(E261+G261+I261+K261+M261+O261)</f>
        <v>9555</v>
      </c>
    </row>
    <row r="262" spans="1:16" s="93" customFormat="1" ht="25.5" customHeight="1">
      <c r="A262" s="104"/>
      <c r="B262" s="105">
        <v>61100</v>
      </c>
      <c r="C262" s="131" t="s">
        <v>498</v>
      </c>
      <c r="D262" s="107"/>
      <c r="E262" s="139">
        <f>SUM(E263:E272)</f>
        <v>9555</v>
      </c>
      <c r="F262" s="107"/>
      <c r="G262" s="139">
        <f>SUM(G263:G272)</f>
        <v>0</v>
      </c>
      <c r="H262" s="107"/>
      <c r="I262" s="139">
        <f>SUM(I263:I272)</f>
        <v>0</v>
      </c>
      <c r="J262" s="107"/>
      <c r="K262" s="139">
        <f>SUM(K263:K272)</f>
        <v>0</v>
      </c>
      <c r="L262" s="107"/>
      <c r="M262" s="139">
        <f>SUM(M263:M272)</f>
        <v>0</v>
      </c>
      <c r="N262" s="107"/>
      <c r="O262" s="139">
        <f>SUM(O263:O272)</f>
        <v>0</v>
      </c>
      <c r="P262" s="147">
        <f t="shared" si="4"/>
        <v>9555</v>
      </c>
    </row>
    <row r="263" spans="1:16" s="93" customFormat="1" ht="25.5" customHeight="1">
      <c r="A263" s="108"/>
      <c r="B263" s="109">
        <v>61101</v>
      </c>
      <c r="C263" s="115" t="s">
        <v>1361</v>
      </c>
      <c r="D263" s="111">
        <v>101</v>
      </c>
      <c r="E263" s="152">
        <v>0</v>
      </c>
      <c r="F263" s="111"/>
      <c r="G263" s="140"/>
      <c r="H263" s="111"/>
      <c r="I263" s="140"/>
      <c r="J263" s="111"/>
      <c r="K263" s="140"/>
      <c r="L263" s="111"/>
      <c r="M263" s="140"/>
      <c r="N263" s="111"/>
      <c r="O263" s="140"/>
      <c r="P263" s="137">
        <f t="shared" si="4"/>
        <v>0</v>
      </c>
    </row>
    <row r="264" spans="1:16" s="93" customFormat="1" ht="25.5" customHeight="1">
      <c r="A264" s="108"/>
      <c r="B264" s="109">
        <v>61102</v>
      </c>
      <c r="C264" s="115" t="s">
        <v>393</v>
      </c>
      <c r="D264" s="111">
        <v>101</v>
      </c>
      <c r="E264" s="152">
        <v>0</v>
      </c>
      <c r="F264" s="111"/>
      <c r="G264" s="140"/>
      <c r="H264" s="111"/>
      <c r="I264" s="140"/>
      <c r="J264" s="111"/>
      <c r="K264" s="140"/>
      <c r="L264" s="111"/>
      <c r="M264" s="140"/>
      <c r="N264" s="111"/>
      <c r="O264" s="140"/>
      <c r="P264" s="137">
        <f t="shared" si="4"/>
        <v>0</v>
      </c>
    </row>
    <row r="265" spans="1:16" s="93" customFormat="1" ht="25.5" customHeight="1">
      <c r="A265" s="108"/>
      <c r="B265" s="109">
        <v>61103</v>
      </c>
      <c r="C265" s="115" t="s">
        <v>392</v>
      </c>
      <c r="D265" s="111">
        <v>101</v>
      </c>
      <c r="E265" s="152">
        <v>0</v>
      </c>
      <c r="F265" s="111"/>
      <c r="G265" s="140"/>
      <c r="H265" s="111"/>
      <c r="I265" s="140"/>
      <c r="J265" s="111"/>
      <c r="K265" s="140"/>
      <c r="L265" s="111"/>
      <c r="M265" s="140"/>
      <c r="N265" s="111"/>
      <c r="O265" s="140"/>
      <c r="P265" s="137">
        <f t="shared" si="4"/>
        <v>0</v>
      </c>
    </row>
    <row r="266" spans="1:16" s="93" customFormat="1" ht="25.5" customHeight="1">
      <c r="A266" s="108"/>
      <c r="B266" s="109">
        <v>61104</v>
      </c>
      <c r="C266" s="115" t="s">
        <v>1362</v>
      </c>
      <c r="D266" s="111">
        <v>101</v>
      </c>
      <c r="E266" s="152">
        <v>0</v>
      </c>
      <c r="F266" s="111"/>
      <c r="G266" s="140"/>
      <c r="H266" s="111"/>
      <c r="I266" s="140"/>
      <c r="J266" s="111"/>
      <c r="K266" s="140"/>
      <c r="L266" s="111"/>
      <c r="M266" s="140"/>
      <c r="N266" s="111"/>
      <c r="O266" s="140"/>
      <c r="P266" s="137">
        <f t="shared" si="4"/>
        <v>0</v>
      </c>
    </row>
    <row r="267" spans="1:16" s="93" customFormat="1" ht="25.5" customHeight="1">
      <c r="A267" s="108"/>
      <c r="B267" s="109">
        <v>61105</v>
      </c>
      <c r="C267" s="115" t="s">
        <v>1363</v>
      </c>
      <c r="D267" s="111">
        <v>101</v>
      </c>
      <c r="E267" s="152">
        <v>8505</v>
      </c>
      <c r="F267" s="111"/>
      <c r="G267" s="140"/>
      <c r="H267" s="111"/>
      <c r="I267" s="140"/>
      <c r="J267" s="111"/>
      <c r="K267" s="140"/>
      <c r="L267" s="111"/>
      <c r="M267" s="140"/>
      <c r="N267" s="111"/>
      <c r="O267" s="140"/>
      <c r="P267" s="137">
        <f t="shared" si="4"/>
        <v>8505</v>
      </c>
    </row>
    <row r="268" spans="1:16" s="93" customFormat="1" ht="25.5" customHeight="1">
      <c r="A268" s="108"/>
      <c r="B268" s="109">
        <v>61106</v>
      </c>
      <c r="C268" s="115" t="s">
        <v>1364</v>
      </c>
      <c r="D268" s="111">
        <v>101</v>
      </c>
      <c r="E268" s="152">
        <v>1050</v>
      </c>
      <c r="F268" s="111"/>
      <c r="G268" s="140"/>
      <c r="H268" s="111"/>
      <c r="I268" s="140"/>
      <c r="J268" s="111"/>
      <c r="K268" s="140"/>
      <c r="L268" s="111"/>
      <c r="M268" s="140"/>
      <c r="N268" s="111"/>
      <c r="O268" s="140"/>
      <c r="P268" s="137">
        <f t="shared" si="4"/>
        <v>1050</v>
      </c>
    </row>
    <row r="269" spans="1:16" s="93" customFormat="1" ht="25.5" customHeight="1">
      <c r="A269" s="108"/>
      <c r="B269" s="109">
        <v>61107</v>
      </c>
      <c r="C269" s="115" t="s">
        <v>391</v>
      </c>
      <c r="D269" s="111">
        <v>101</v>
      </c>
      <c r="E269" s="152">
        <v>0</v>
      </c>
      <c r="F269" s="111"/>
      <c r="G269" s="140"/>
      <c r="H269" s="111"/>
      <c r="I269" s="140"/>
      <c r="J269" s="111"/>
      <c r="K269" s="140"/>
      <c r="L269" s="111"/>
      <c r="M269" s="140"/>
      <c r="N269" s="111"/>
      <c r="O269" s="140"/>
      <c r="P269" s="137">
        <f t="shared" si="4"/>
        <v>0</v>
      </c>
    </row>
    <row r="270" spans="1:16" s="93" customFormat="1" ht="25.5" customHeight="1">
      <c r="A270" s="108"/>
      <c r="B270" s="109">
        <v>61108</v>
      </c>
      <c r="C270" s="115" t="s">
        <v>1365</v>
      </c>
      <c r="D270" s="111">
        <v>101</v>
      </c>
      <c r="E270" s="152">
        <v>0</v>
      </c>
      <c r="F270" s="111"/>
      <c r="G270" s="140"/>
      <c r="H270" s="111"/>
      <c r="I270" s="140"/>
      <c r="J270" s="111"/>
      <c r="K270" s="140"/>
      <c r="L270" s="111"/>
      <c r="M270" s="140"/>
      <c r="N270" s="111"/>
      <c r="O270" s="140"/>
      <c r="P270" s="137">
        <f t="shared" si="4"/>
        <v>0</v>
      </c>
    </row>
    <row r="271" spans="1:16" s="93" customFormat="1" ht="25.5" customHeight="1">
      <c r="A271" s="108"/>
      <c r="B271" s="109">
        <v>61109</v>
      </c>
      <c r="C271" s="115" t="s">
        <v>390</v>
      </c>
      <c r="D271" s="111">
        <v>101</v>
      </c>
      <c r="E271" s="152">
        <v>0</v>
      </c>
      <c r="F271" s="111"/>
      <c r="G271" s="140"/>
      <c r="H271" s="111"/>
      <c r="I271" s="140"/>
      <c r="J271" s="111"/>
      <c r="K271" s="140"/>
      <c r="L271" s="111"/>
      <c r="M271" s="140"/>
      <c r="N271" s="111"/>
      <c r="O271" s="140"/>
      <c r="P271" s="137">
        <f t="shared" si="4"/>
        <v>0</v>
      </c>
    </row>
    <row r="272" spans="1:16" s="93" customFormat="1" ht="25.5" customHeight="1">
      <c r="A272" s="108"/>
      <c r="B272" s="109">
        <v>61110</v>
      </c>
      <c r="C272" s="115" t="s">
        <v>389</v>
      </c>
      <c r="D272" s="111">
        <v>101</v>
      </c>
      <c r="E272" s="152">
        <v>0</v>
      </c>
      <c r="F272" s="111"/>
      <c r="G272" s="140"/>
      <c r="H272" s="111"/>
      <c r="I272" s="140"/>
      <c r="J272" s="111"/>
      <c r="K272" s="140"/>
      <c r="L272" s="111"/>
      <c r="M272" s="140"/>
      <c r="N272" s="111"/>
      <c r="O272" s="140"/>
      <c r="P272" s="137">
        <f t="shared" si="4"/>
        <v>0</v>
      </c>
    </row>
    <row r="273" spans="1:19" s="93" customFormat="1" ht="25.5" customHeight="1">
      <c r="A273" s="104"/>
      <c r="B273" s="105">
        <v>61200</v>
      </c>
      <c r="C273" s="131" t="s">
        <v>24</v>
      </c>
      <c r="D273" s="107"/>
      <c r="E273" s="139">
        <f>SUM(E274:E275)</f>
        <v>0</v>
      </c>
      <c r="F273" s="107"/>
      <c r="G273" s="139">
        <f>SUM(G274:G275)</f>
        <v>0</v>
      </c>
      <c r="H273" s="107"/>
      <c r="I273" s="139">
        <f>SUM(I274:I275)</f>
        <v>0</v>
      </c>
      <c r="J273" s="107"/>
      <c r="K273" s="139">
        <f>SUM(K274:K275)</f>
        <v>0</v>
      </c>
      <c r="L273" s="107"/>
      <c r="M273" s="139">
        <f>SUM(M274:M275)</f>
        <v>0</v>
      </c>
      <c r="N273" s="107"/>
      <c r="O273" s="139">
        <f>SUM(O274:O275)</f>
        <v>0</v>
      </c>
      <c r="P273" s="147">
        <f t="shared" si="4"/>
        <v>0</v>
      </c>
    </row>
    <row r="274" spans="1:19" s="93" customFormat="1" ht="25.5" customHeight="1">
      <c r="A274" s="108"/>
      <c r="B274" s="109">
        <v>61201</v>
      </c>
      <c r="C274" s="115" t="s">
        <v>388</v>
      </c>
      <c r="D274" s="111">
        <v>199</v>
      </c>
      <c r="E274" s="152">
        <v>0</v>
      </c>
      <c r="F274" s="111"/>
      <c r="G274" s="140"/>
      <c r="H274" s="111"/>
      <c r="I274" s="140"/>
      <c r="J274" s="111"/>
      <c r="K274" s="140"/>
      <c r="L274" s="111"/>
      <c r="M274" s="140"/>
      <c r="N274" s="111"/>
      <c r="O274" s="140"/>
      <c r="P274" s="137">
        <f t="shared" si="4"/>
        <v>0</v>
      </c>
    </row>
    <row r="275" spans="1:19" s="93" customFormat="1" ht="25.5" customHeight="1">
      <c r="A275" s="108"/>
      <c r="B275" s="109">
        <v>61202</v>
      </c>
      <c r="C275" s="115" t="s">
        <v>387</v>
      </c>
      <c r="D275" s="111">
        <v>199</v>
      </c>
      <c r="E275" s="152">
        <v>0</v>
      </c>
      <c r="F275" s="111"/>
      <c r="G275" s="140"/>
      <c r="H275" s="111"/>
      <c r="I275" s="140"/>
      <c r="J275" s="111"/>
      <c r="K275" s="140"/>
      <c r="L275" s="111"/>
      <c r="M275" s="140"/>
      <c r="N275" s="111"/>
      <c r="O275" s="140"/>
      <c r="P275" s="137">
        <f t="shared" si="4"/>
        <v>0</v>
      </c>
    </row>
    <row r="276" spans="1:19" s="93" customFormat="1" ht="25.5" customHeight="1">
      <c r="A276" s="104"/>
      <c r="B276" s="105">
        <v>61300</v>
      </c>
      <c r="C276" s="131" t="s">
        <v>1147</v>
      </c>
      <c r="D276" s="107"/>
      <c r="E276" s="139">
        <f>SUM(E277:E279)</f>
        <v>0</v>
      </c>
      <c r="F276" s="107"/>
      <c r="G276" s="139">
        <f>SUM(G277:G279)</f>
        <v>0</v>
      </c>
      <c r="H276" s="107"/>
      <c r="I276" s="139">
        <f>SUM(I277:I279)</f>
        <v>0</v>
      </c>
      <c r="J276" s="107"/>
      <c r="K276" s="139">
        <f>SUM(K277:K279)</f>
        <v>0</v>
      </c>
      <c r="L276" s="107"/>
      <c r="M276" s="139">
        <f>SUM(M277:M279)</f>
        <v>0</v>
      </c>
      <c r="N276" s="107"/>
      <c r="O276" s="139">
        <f>SUM(O277:O279)</f>
        <v>0</v>
      </c>
      <c r="P276" s="147">
        <f t="shared" si="4"/>
        <v>0</v>
      </c>
    </row>
    <row r="277" spans="1:19" s="93" customFormat="1" ht="25.5" customHeight="1">
      <c r="A277" s="108"/>
      <c r="B277" s="109">
        <v>61301</v>
      </c>
      <c r="C277" s="115" t="s">
        <v>386</v>
      </c>
      <c r="D277" s="111">
        <v>199</v>
      </c>
      <c r="E277" s="152">
        <v>0</v>
      </c>
      <c r="F277" s="111"/>
      <c r="G277" s="140"/>
      <c r="H277" s="111"/>
      <c r="I277" s="140"/>
      <c r="J277" s="111"/>
      <c r="K277" s="140"/>
      <c r="L277" s="111"/>
      <c r="M277" s="140"/>
      <c r="N277" s="111"/>
      <c r="O277" s="140"/>
      <c r="P277" s="137">
        <f t="shared" si="4"/>
        <v>0</v>
      </c>
    </row>
    <row r="278" spans="1:19" s="93" customFormat="1" ht="25.5" customHeight="1">
      <c r="A278" s="108"/>
      <c r="B278" s="109">
        <v>61302</v>
      </c>
      <c r="C278" s="115" t="s">
        <v>385</v>
      </c>
      <c r="D278" s="111">
        <v>199</v>
      </c>
      <c r="E278" s="152">
        <v>0</v>
      </c>
      <c r="F278" s="111"/>
      <c r="G278" s="140"/>
      <c r="H278" s="111"/>
      <c r="I278" s="140"/>
      <c r="J278" s="111"/>
      <c r="K278" s="140"/>
      <c r="L278" s="111"/>
      <c r="M278" s="140"/>
      <c r="N278" s="111"/>
      <c r="O278" s="140"/>
      <c r="P278" s="137">
        <f t="shared" si="4"/>
        <v>0</v>
      </c>
    </row>
    <row r="279" spans="1:19" s="93" customFormat="1" ht="25.5" customHeight="1">
      <c r="A279" s="108"/>
      <c r="B279" s="109">
        <v>61303</v>
      </c>
      <c r="C279" s="115" t="s">
        <v>384</v>
      </c>
      <c r="D279" s="111">
        <v>199</v>
      </c>
      <c r="E279" s="152">
        <v>0</v>
      </c>
      <c r="F279" s="111"/>
      <c r="G279" s="140"/>
      <c r="H279" s="111"/>
      <c r="I279" s="140"/>
      <c r="J279" s="111"/>
      <c r="K279" s="140"/>
      <c r="L279" s="111"/>
      <c r="M279" s="140"/>
      <c r="N279" s="111"/>
      <c r="O279" s="140"/>
      <c r="P279" s="137">
        <f t="shared" si="4"/>
        <v>0</v>
      </c>
    </row>
    <row r="280" spans="1:19" s="93" customFormat="1" ht="25.5" customHeight="1">
      <c r="A280" s="104"/>
      <c r="B280" s="105">
        <v>61400</v>
      </c>
      <c r="C280" s="129" t="s">
        <v>383</v>
      </c>
      <c r="D280" s="107"/>
      <c r="E280" s="139">
        <f>SUM(E281:E283)</f>
        <v>0</v>
      </c>
      <c r="F280" s="107"/>
      <c r="G280" s="139">
        <f>SUM(G281:G283)</f>
        <v>0</v>
      </c>
      <c r="H280" s="107"/>
      <c r="I280" s="139">
        <f>SUM(I281:I283)</f>
        <v>0</v>
      </c>
      <c r="J280" s="107"/>
      <c r="K280" s="139">
        <f>SUM(K281:K283)</f>
        <v>0</v>
      </c>
      <c r="L280" s="107"/>
      <c r="M280" s="139">
        <f>SUM(M281:M283)</f>
        <v>0</v>
      </c>
      <c r="N280" s="107"/>
      <c r="O280" s="139">
        <f>SUM(O281:O283)</f>
        <v>0</v>
      </c>
      <c r="P280" s="147">
        <f t="shared" si="4"/>
        <v>0</v>
      </c>
    </row>
    <row r="281" spans="1:19" s="93" customFormat="1" ht="25.5" customHeight="1">
      <c r="A281" s="108"/>
      <c r="B281" s="109">
        <v>61401</v>
      </c>
      <c r="C281" s="115" t="s">
        <v>382</v>
      </c>
      <c r="D281" s="157"/>
      <c r="E281" s="158"/>
      <c r="F281" s="157"/>
      <c r="G281" s="158"/>
      <c r="H281" s="153">
        <v>399</v>
      </c>
      <c r="I281" s="152">
        <v>0</v>
      </c>
      <c r="J281" s="111"/>
      <c r="K281" s="140"/>
      <c r="L281" s="111"/>
      <c r="M281" s="140"/>
      <c r="N281" s="153">
        <v>999</v>
      </c>
      <c r="O281" s="152">
        <v>0</v>
      </c>
      <c r="P281" s="137">
        <f t="shared" si="4"/>
        <v>0</v>
      </c>
      <c r="S281" s="155">
        <v>104</v>
      </c>
    </row>
    <row r="282" spans="1:19" s="93" customFormat="1" ht="25.5" customHeight="1">
      <c r="A282" s="108"/>
      <c r="B282" s="109">
        <v>61402</v>
      </c>
      <c r="C282" s="115" t="s">
        <v>381</v>
      </c>
      <c r="D282" s="157"/>
      <c r="E282" s="158"/>
      <c r="F282" s="111"/>
      <c r="G282" s="140"/>
      <c r="H282" s="111"/>
      <c r="I282" s="140"/>
      <c r="J282" s="153">
        <v>499</v>
      </c>
      <c r="K282" s="152">
        <v>0</v>
      </c>
      <c r="L282" s="111"/>
      <c r="M282" s="140"/>
      <c r="N282" s="153">
        <v>999</v>
      </c>
      <c r="O282" s="152">
        <v>0</v>
      </c>
      <c r="P282" s="137">
        <f t="shared" si="4"/>
        <v>0</v>
      </c>
      <c r="S282" s="155">
        <v>105</v>
      </c>
    </row>
    <row r="283" spans="1:19" s="93" customFormat="1" ht="25.5" customHeight="1">
      <c r="A283" s="108"/>
      <c r="B283" s="109">
        <v>61403</v>
      </c>
      <c r="C283" s="115" t="s">
        <v>380</v>
      </c>
      <c r="D283" s="157"/>
      <c r="E283" s="158"/>
      <c r="F283" s="111"/>
      <c r="G283" s="140"/>
      <c r="H283" s="111"/>
      <c r="I283" s="140"/>
      <c r="J283" s="111"/>
      <c r="K283" s="140"/>
      <c r="L283" s="111"/>
      <c r="M283" s="140"/>
      <c r="N283" s="153">
        <v>999</v>
      </c>
      <c r="O283" s="152">
        <v>0</v>
      </c>
      <c r="P283" s="137">
        <f t="shared" si="4"/>
        <v>0</v>
      </c>
      <c r="S283" s="155">
        <v>106</v>
      </c>
    </row>
    <row r="284" spans="1:19" s="94" customFormat="1" ht="25.5" customHeight="1">
      <c r="A284" s="132"/>
      <c r="B284" s="133">
        <v>61500</v>
      </c>
      <c r="C284" s="131" t="s">
        <v>1145</v>
      </c>
      <c r="D284" s="134"/>
      <c r="E284" s="142">
        <f>SUM(E285)</f>
        <v>0</v>
      </c>
      <c r="F284" s="134"/>
      <c r="G284" s="142">
        <f>SUM(G285)</f>
        <v>0</v>
      </c>
      <c r="H284" s="134"/>
      <c r="I284" s="142">
        <f>SUM(I285)</f>
        <v>0</v>
      </c>
      <c r="J284" s="134"/>
      <c r="K284" s="142">
        <f>SUM(K285)</f>
        <v>0</v>
      </c>
      <c r="L284" s="134"/>
      <c r="M284" s="142">
        <f>SUM(M285)</f>
        <v>0</v>
      </c>
      <c r="N284" s="134"/>
      <c r="O284" s="142">
        <f>SUM(O285)</f>
        <v>0</v>
      </c>
      <c r="P284" s="147">
        <f t="shared" si="4"/>
        <v>0</v>
      </c>
      <c r="S284" s="154"/>
    </row>
    <row r="285" spans="1:19" s="94" customFormat="1" ht="25.5" customHeight="1">
      <c r="A285" s="112"/>
      <c r="B285" s="116">
        <v>61501</v>
      </c>
      <c r="C285" s="115" t="s">
        <v>1145</v>
      </c>
      <c r="D285" s="111"/>
      <c r="E285" s="160"/>
      <c r="F285" s="159"/>
      <c r="G285" s="160"/>
      <c r="H285" s="159"/>
      <c r="I285" s="160"/>
      <c r="J285" s="159"/>
      <c r="K285" s="160"/>
      <c r="L285" s="159"/>
      <c r="M285" s="160"/>
      <c r="N285" s="159">
        <v>999</v>
      </c>
      <c r="O285" s="152">
        <v>0</v>
      </c>
      <c r="P285" s="137">
        <f t="shared" si="4"/>
        <v>0</v>
      </c>
      <c r="S285" s="154">
        <v>301</v>
      </c>
    </row>
    <row r="286" spans="1:19" s="93" customFormat="1" ht="25.5" customHeight="1">
      <c r="A286" s="104"/>
      <c r="B286" s="105">
        <v>61600</v>
      </c>
      <c r="C286" s="129" t="s">
        <v>366</v>
      </c>
      <c r="D286" s="107"/>
      <c r="E286" s="139">
        <f>SUM(E287)</f>
        <v>0</v>
      </c>
      <c r="F286" s="107"/>
      <c r="G286" s="139">
        <f>SUM(G287)</f>
        <v>0</v>
      </c>
      <c r="H286" s="107"/>
      <c r="I286" s="139">
        <f>SUM(I287)</f>
        <v>0</v>
      </c>
      <c r="J286" s="107"/>
      <c r="K286" s="139">
        <f>SUM(K287)</f>
        <v>0</v>
      </c>
      <c r="L286" s="107"/>
      <c r="M286" s="139">
        <f>SUM(M287)</f>
        <v>0</v>
      </c>
      <c r="N286" s="107"/>
      <c r="O286" s="139">
        <f>SUM(O287)</f>
        <v>0</v>
      </c>
      <c r="P286" s="147">
        <f t="shared" si="4"/>
        <v>0</v>
      </c>
      <c r="S286" s="155">
        <v>302</v>
      </c>
    </row>
    <row r="287" spans="1:19" s="93" customFormat="1" ht="25.5" customHeight="1">
      <c r="A287" s="108"/>
      <c r="B287" s="109">
        <v>61601</v>
      </c>
      <c r="C287" s="115" t="s">
        <v>365</v>
      </c>
      <c r="D287" s="153">
        <v>101</v>
      </c>
      <c r="E287" s="152">
        <v>0</v>
      </c>
      <c r="F287" s="111"/>
      <c r="G287" s="140"/>
      <c r="H287" s="111"/>
      <c r="I287" s="140"/>
      <c r="J287" s="111"/>
      <c r="K287" s="140"/>
      <c r="L287" s="111"/>
      <c r="M287" s="140"/>
      <c r="N287" s="111">
        <v>999</v>
      </c>
      <c r="O287" s="152">
        <v>0</v>
      </c>
      <c r="P287" s="137">
        <f t="shared" si="4"/>
        <v>0</v>
      </c>
      <c r="S287" s="155">
        <v>303</v>
      </c>
    </row>
    <row r="288" spans="1:19" s="93" customFormat="1" ht="25.5" customHeight="1">
      <c r="A288" s="100">
        <v>62</v>
      </c>
      <c r="B288" s="118"/>
      <c r="C288" s="122" t="s">
        <v>1144</v>
      </c>
      <c r="D288" s="103"/>
      <c r="E288" s="138"/>
      <c r="F288" s="103"/>
      <c r="G288" s="138"/>
      <c r="H288" s="103"/>
      <c r="I288" s="138"/>
      <c r="J288" s="103"/>
      <c r="K288" s="138"/>
      <c r="L288" s="103"/>
      <c r="M288" s="138"/>
      <c r="N288" s="103"/>
      <c r="O288" s="138"/>
      <c r="P288" s="147">
        <f t="shared" si="4"/>
        <v>0</v>
      </c>
      <c r="S288" s="155">
        <v>304</v>
      </c>
    </row>
    <row r="289" spans="1:19" s="93" customFormat="1" ht="25.5" customHeight="1">
      <c r="A289" s="100">
        <v>69</v>
      </c>
      <c r="B289" s="118"/>
      <c r="C289" s="122" t="s">
        <v>1223</v>
      </c>
      <c r="D289" s="103"/>
      <c r="E289" s="138"/>
      <c r="F289" s="103"/>
      <c r="G289" s="138"/>
      <c r="H289" s="103"/>
      <c r="I289" s="138"/>
      <c r="J289" s="103"/>
      <c r="K289" s="138"/>
      <c r="L289" s="103"/>
      <c r="M289" s="138"/>
      <c r="N289" s="103"/>
      <c r="O289" s="138"/>
      <c r="P289" s="147">
        <f t="shared" si="4"/>
        <v>0</v>
      </c>
      <c r="S289" s="155">
        <v>305</v>
      </c>
    </row>
    <row r="290" spans="1:19" s="94" customFormat="1" ht="25.5" customHeight="1">
      <c r="A290" s="126">
        <v>7</v>
      </c>
      <c r="B290" s="127"/>
      <c r="C290" s="125" t="s">
        <v>1224</v>
      </c>
      <c r="D290" s="128"/>
      <c r="E290" s="144">
        <f>E291+E292+E293</f>
        <v>0</v>
      </c>
      <c r="F290" s="128"/>
      <c r="G290" s="144">
        <f>G291+G292+G293</f>
        <v>0</v>
      </c>
      <c r="H290" s="128"/>
      <c r="I290" s="144">
        <f>I291+I292+I293</f>
        <v>0</v>
      </c>
      <c r="J290" s="128"/>
      <c r="K290" s="144">
        <f>K291+K292+K293</f>
        <v>0</v>
      </c>
      <c r="L290" s="128"/>
      <c r="M290" s="144">
        <f>M291+M292+M293</f>
        <v>0</v>
      </c>
      <c r="N290" s="128"/>
      <c r="O290" s="144">
        <f>O291+O292+O293</f>
        <v>0</v>
      </c>
      <c r="P290" s="147">
        <f t="shared" si="4"/>
        <v>0</v>
      </c>
      <c r="S290" s="154">
        <v>306</v>
      </c>
    </row>
    <row r="291" spans="1:19" s="94" customFormat="1" ht="25.5" customHeight="1">
      <c r="A291" s="119">
        <v>71</v>
      </c>
      <c r="B291" s="120"/>
      <c r="C291" s="122" t="s">
        <v>1227</v>
      </c>
      <c r="D291" s="121"/>
      <c r="E291" s="141"/>
      <c r="F291" s="121"/>
      <c r="G291" s="141"/>
      <c r="H291" s="121"/>
      <c r="I291" s="141"/>
      <c r="J291" s="121"/>
      <c r="K291" s="141"/>
      <c r="L291" s="121"/>
      <c r="M291" s="141"/>
      <c r="N291" s="121"/>
      <c r="O291" s="141"/>
      <c r="P291" s="147">
        <f t="shared" si="4"/>
        <v>0</v>
      </c>
      <c r="S291" s="154">
        <v>307</v>
      </c>
    </row>
    <row r="292" spans="1:19" s="94" customFormat="1" ht="25.5" customHeight="1">
      <c r="A292" s="119">
        <v>72</v>
      </c>
      <c r="B292" s="120"/>
      <c r="C292" s="122" t="s">
        <v>1226</v>
      </c>
      <c r="D292" s="121"/>
      <c r="E292" s="141"/>
      <c r="F292" s="121"/>
      <c r="G292" s="141"/>
      <c r="H292" s="121"/>
      <c r="I292" s="141"/>
      <c r="J292" s="121"/>
      <c r="K292" s="141"/>
      <c r="L292" s="121"/>
      <c r="M292" s="141"/>
      <c r="N292" s="121"/>
      <c r="O292" s="141"/>
      <c r="P292" s="147">
        <f t="shared" si="4"/>
        <v>0</v>
      </c>
      <c r="S292" s="154">
        <v>308</v>
      </c>
    </row>
    <row r="293" spans="1:19" s="94" customFormat="1" ht="25.5" customHeight="1">
      <c r="A293" s="119">
        <v>73</v>
      </c>
      <c r="B293" s="120"/>
      <c r="C293" s="122" t="s">
        <v>1225</v>
      </c>
      <c r="D293" s="121"/>
      <c r="E293" s="141"/>
      <c r="F293" s="121"/>
      <c r="G293" s="141"/>
      <c r="H293" s="121"/>
      <c r="I293" s="141"/>
      <c r="J293" s="121"/>
      <c r="K293" s="141"/>
      <c r="L293" s="121"/>
      <c r="M293" s="141"/>
      <c r="N293" s="121"/>
      <c r="O293" s="141"/>
      <c r="P293" s="147">
        <f t="shared" si="4"/>
        <v>0</v>
      </c>
      <c r="S293" s="154">
        <v>309</v>
      </c>
    </row>
    <row r="294" spans="1:19" s="93" customFormat="1" ht="25.5" customHeight="1">
      <c r="A294" s="96">
        <v>8</v>
      </c>
      <c r="B294" s="124"/>
      <c r="C294" s="125" t="s">
        <v>258</v>
      </c>
      <c r="D294" s="99"/>
      <c r="E294" s="137">
        <f>E295+E299+E307</f>
        <v>18995524</v>
      </c>
      <c r="F294" s="99"/>
      <c r="G294" s="137">
        <f>G295+G299+G307</f>
        <v>9384643</v>
      </c>
      <c r="H294" s="99"/>
      <c r="I294" s="137">
        <f>I295+I299+I307</f>
        <v>0</v>
      </c>
      <c r="J294" s="99"/>
      <c r="K294" s="137">
        <f>K295+K299+K307</f>
        <v>0</v>
      </c>
      <c r="L294" s="99"/>
      <c r="M294" s="137">
        <f>M295+M299+M307</f>
        <v>0</v>
      </c>
      <c r="N294" s="99"/>
      <c r="O294" s="137">
        <f>O295+O299+O307</f>
        <v>0</v>
      </c>
      <c r="P294" s="147">
        <f t="shared" si="4"/>
        <v>28380167</v>
      </c>
      <c r="S294" s="155">
        <v>310</v>
      </c>
    </row>
    <row r="295" spans="1:19" s="93" customFormat="1" ht="25.5" customHeight="1">
      <c r="A295" s="100">
        <v>81</v>
      </c>
      <c r="B295" s="118"/>
      <c r="C295" s="122" t="s">
        <v>259</v>
      </c>
      <c r="D295" s="103"/>
      <c r="E295" s="138">
        <f>E296</f>
        <v>18995524</v>
      </c>
      <c r="F295" s="103"/>
      <c r="G295" s="138">
        <f>G296</f>
        <v>0</v>
      </c>
      <c r="H295" s="103"/>
      <c r="I295" s="138">
        <f>I296</f>
        <v>0</v>
      </c>
      <c r="J295" s="103"/>
      <c r="K295" s="138">
        <f>K296</f>
        <v>0</v>
      </c>
      <c r="L295" s="103"/>
      <c r="M295" s="138">
        <f>M296</f>
        <v>0</v>
      </c>
      <c r="N295" s="103"/>
      <c r="O295" s="138">
        <f>O296</f>
        <v>0</v>
      </c>
      <c r="P295" s="147">
        <f t="shared" si="4"/>
        <v>18995524</v>
      </c>
      <c r="S295" s="155">
        <v>311</v>
      </c>
    </row>
    <row r="296" spans="1:19" s="93" customFormat="1" ht="25.5" customHeight="1">
      <c r="A296" s="104"/>
      <c r="B296" s="105">
        <v>81100</v>
      </c>
      <c r="C296" s="131" t="s">
        <v>1148</v>
      </c>
      <c r="D296" s="107"/>
      <c r="E296" s="139">
        <f>SUM(E297:E298)</f>
        <v>18995524</v>
      </c>
      <c r="F296" s="107"/>
      <c r="G296" s="139">
        <f>SUM(G297:G298)</f>
        <v>0</v>
      </c>
      <c r="H296" s="107"/>
      <c r="I296" s="139">
        <f>SUM(I297:I298)</f>
        <v>0</v>
      </c>
      <c r="J296" s="107"/>
      <c r="K296" s="139">
        <f>SUM(K297:K298)</f>
        <v>0</v>
      </c>
      <c r="L296" s="107"/>
      <c r="M296" s="139">
        <f>SUM(M297:M298)</f>
        <v>0</v>
      </c>
      <c r="N296" s="107"/>
      <c r="O296" s="139">
        <f>SUM(O297:O298)</f>
        <v>0</v>
      </c>
      <c r="P296" s="147">
        <f t="shared" si="4"/>
        <v>18995524</v>
      </c>
      <c r="S296" s="155">
        <v>312</v>
      </c>
    </row>
    <row r="297" spans="1:19" s="93" customFormat="1" ht="25.5" customHeight="1">
      <c r="A297" s="108"/>
      <c r="B297" s="109">
        <v>81101</v>
      </c>
      <c r="C297" s="115" t="s">
        <v>362</v>
      </c>
      <c r="D297" s="111">
        <v>101</v>
      </c>
      <c r="E297" s="152">
        <v>18963000</v>
      </c>
      <c r="F297" s="111"/>
      <c r="G297" s="140"/>
      <c r="H297" s="111"/>
      <c r="I297" s="140"/>
      <c r="J297" s="111"/>
      <c r="K297" s="140"/>
      <c r="L297" s="111"/>
      <c r="M297" s="140"/>
      <c r="N297" s="111"/>
      <c r="O297" s="140"/>
      <c r="P297" s="137">
        <f t="shared" si="4"/>
        <v>18963000</v>
      </c>
      <c r="S297" s="155">
        <v>313</v>
      </c>
    </row>
    <row r="298" spans="1:19" s="93" customFormat="1" ht="25.5" customHeight="1">
      <c r="A298" s="108"/>
      <c r="B298" s="109">
        <v>81102</v>
      </c>
      <c r="C298" s="115" t="s">
        <v>361</v>
      </c>
      <c r="D298" s="111">
        <v>101</v>
      </c>
      <c r="E298" s="152">
        <v>32524</v>
      </c>
      <c r="F298" s="111"/>
      <c r="G298" s="140"/>
      <c r="H298" s="111"/>
      <c r="I298" s="140"/>
      <c r="J298" s="111"/>
      <c r="K298" s="140"/>
      <c r="L298" s="111"/>
      <c r="M298" s="140"/>
      <c r="N298" s="111"/>
      <c r="O298" s="140"/>
      <c r="P298" s="137">
        <f t="shared" si="4"/>
        <v>32524</v>
      </c>
      <c r="S298" s="155">
        <v>314</v>
      </c>
    </row>
    <row r="299" spans="1:19" s="93" customFormat="1" ht="25.5" customHeight="1">
      <c r="A299" s="100">
        <v>82</v>
      </c>
      <c r="B299" s="118"/>
      <c r="C299" s="122" t="s">
        <v>265</v>
      </c>
      <c r="D299" s="103"/>
      <c r="E299" s="138">
        <f>E300</f>
        <v>0</v>
      </c>
      <c r="F299" s="103"/>
      <c r="G299" s="138">
        <f>G300</f>
        <v>9384643</v>
      </c>
      <c r="H299" s="103"/>
      <c r="I299" s="138">
        <f>I300</f>
        <v>0</v>
      </c>
      <c r="J299" s="103"/>
      <c r="K299" s="138">
        <f>K300</f>
        <v>0</v>
      </c>
      <c r="L299" s="103"/>
      <c r="M299" s="138">
        <f>M300</f>
        <v>0</v>
      </c>
      <c r="N299" s="103"/>
      <c r="O299" s="138">
        <f>O300</f>
        <v>0</v>
      </c>
      <c r="P299" s="147">
        <f t="shared" si="4"/>
        <v>9384643</v>
      </c>
      <c r="S299" s="155">
        <v>315</v>
      </c>
    </row>
    <row r="300" spans="1:19" s="93" customFormat="1" ht="25.5" customHeight="1">
      <c r="A300" s="104"/>
      <c r="B300" s="105">
        <v>82100</v>
      </c>
      <c r="C300" s="129" t="s">
        <v>1366</v>
      </c>
      <c r="D300" s="107"/>
      <c r="E300" s="139">
        <f>SUM(E301:E306)</f>
        <v>0</v>
      </c>
      <c r="F300" s="107"/>
      <c r="G300" s="139">
        <f>SUM(G301:G306)</f>
        <v>9384643</v>
      </c>
      <c r="H300" s="107"/>
      <c r="I300" s="139">
        <f>SUM(I301:I306)</f>
        <v>0</v>
      </c>
      <c r="J300" s="107"/>
      <c r="K300" s="139">
        <f>SUM(K301:K306)</f>
        <v>0</v>
      </c>
      <c r="L300" s="107"/>
      <c r="M300" s="139">
        <f>SUM(M301:M306)</f>
        <v>0</v>
      </c>
      <c r="N300" s="107"/>
      <c r="O300" s="139">
        <f>SUM(O301:O306)</f>
        <v>0</v>
      </c>
      <c r="P300" s="147">
        <f t="shared" si="4"/>
        <v>9384643</v>
      </c>
      <c r="S300" s="155">
        <v>316</v>
      </c>
    </row>
    <row r="301" spans="1:19" s="93" customFormat="1" ht="25.5" customHeight="1">
      <c r="A301" s="108"/>
      <c r="B301" s="109">
        <v>82101</v>
      </c>
      <c r="C301" s="115" t="s">
        <v>359</v>
      </c>
      <c r="D301" s="111"/>
      <c r="E301" s="140"/>
      <c r="F301" s="111">
        <v>229</v>
      </c>
      <c r="G301" s="152">
        <v>7199325</v>
      </c>
      <c r="H301" s="111"/>
      <c r="I301" s="140"/>
      <c r="J301" s="111"/>
      <c r="K301" s="140"/>
      <c r="L301" s="111"/>
      <c r="M301" s="140"/>
      <c r="N301" s="111"/>
      <c r="O301" s="140"/>
      <c r="P301" s="137">
        <f t="shared" si="4"/>
        <v>7199325</v>
      </c>
      <c r="S301" s="155">
        <v>317</v>
      </c>
    </row>
    <row r="302" spans="1:19" s="93" customFormat="1" ht="25.5" customHeight="1">
      <c r="A302" s="108"/>
      <c r="B302" s="109">
        <v>82102</v>
      </c>
      <c r="C302" s="115" t="s">
        <v>358</v>
      </c>
      <c r="D302" s="111"/>
      <c r="E302" s="140"/>
      <c r="F302" s="111">
        <v>229</v>
      </c>
      <c r="G302" s="152">
        <v>0</v>
      </c>
      <c r="H302" s="111"/>
      <c r="I302" s="140"/>
      <c r="J302" s="111"/>
      <c r="K302" s="140"/>
      <c r="L302" s="111"/>
      <c r="M302" s="140"/>
      <c r="N302" s="111"/>
      <c r="O302" s="140"/>
      <c r="P302" s="137">
        <f t="shared" si="4"/>
        <v>0</v>
      </c>
      <c r="S302" s="155">
        <v>399</v>
      </c>
    </row>
    <row r="303" spans="1:19" s="93" customFormat="1" ht="25.5" customHeight="1">
      <c r="A303" s="108"/>
      <c r="B303" s="109">
        <v>82103</v>
      </c>
      <c r="C303" s="115" t="s">
        <v>355</v>
      </c>
      <c r="D303" s="111"/>
      <c r="E303" s="140"/>
      <c r="F303" s="111"/>
      <c r="G303" s="140"/>
      <c r="H303" s="111"/>
      <c r="I303" s="140"/>
      <c r="J303" s="111"/>
      <c r="K303" s="140"/>
      <c r="L303" s="111"/>
      <c r="M303" s="140"/>
      <c r="N303" s="111"/>
      <c r="O303" s="140"/>
      <c r="P303" s="137">
        <f t="shared" si="4"/>
        <v>0</v>
      </c>
      <c r="S303" s="155"/>
    </row>
    <row r="304" spans="1:19" s="93" customFormat="1" ht="25.5" customHeight="1">
      <c r="A304" s="108"/>
      <c r="B304" s="109">
        <v>82104</v>
      </c>
      <c r="C304" s="115" t="s">
        <v>357</v>
      </c>
      <c r="D304" s="111"/>
      <c r="E304" s="140"/>
      <c r="F304" s="111">
        <v>230</v>
      </c>
      <c r="G304" s="152">
        <v>2185318</v>
      </c>
      <c r="H304" s="111"/>
      <c r="I304" s="140"/>
      <c r="J304" s="111"/>
      <c r="K304" s="140"/>
      <c r="L304" s="111"/>
      <c r="M304" s="140"/>
      <c r="N304" s="111"/>
      <c r="O304" s="140"/>
      <c r="P304" s="137">
        <f t="shared" si="4"/>
        <v>2185318</v>
      </c>
      <c r="S304" s="155">
        <v>401</v>
      </c>
    </row>
    <row r="305" spans="1:19" s="93" customFormat="1" ht="25.5" customHeight="1">
      <c r="A305" s="108"/>
      <c r="B305" s="109">
        <v>82105</v>
      </c>
      <c r="C305" s="115" t="s">
        <v>356</v>
      </c>
      <c r="D305" s="111"/>
      <c r="E305" s="140"/>
      <c r="F305" s="111">
        <v>230</v>
      </c>
      <c r="G305" s="152">
        <v>0</v>
      </c>
      <c r="H305" s="111"/>
      <c r="I305" s="140"/>
      <c r="J305" s="111"/>
      <c r="K305" s="140"/>
      <c r="L305" s="111"/>
      <c r="M305" s="140"/>
      <c r="N305" s="111"/>
      <c r="O305" s="140"/>
      <c r="P305" s="137">
        <f t="shared" si="4"/>
        <v>0</v>
      </c>
      <c r="S305" s="155">
        <v>402</v>
      </c>
    </row>
    <row r="306" spans="1:19" s="93" customFormat="1" ht="25.5" customHeight="1">
      <c r="A306" s="108"/>
      <c r="B306" s="109">
        <v>82106</v>
      </c>
      <c r="C306" s="115" t="s">
        <v>355</v>
      </c>
      <c r="D306" s="111"/>
      <c r="E306" s="140"/>
      <c r="F306" s="111"/>
      <c r="G306" s="140"/>
      <c r="H306" s="111"/>
      <c r="I306" s="140"/>
      <c r="J306" s="111"/>
      <c r="K306" s="140"/>
      <c r="L306" s="111"/>
      <c r="M306" s="140"/>
      <c r="N306" s="111"/>
      <c r="O306" s="140"/>
      <c r="P306" s="137">
        <f t="shared" si="4"/>
        <v>0</v>
      </c>
      <c r="S306" s="155">
        <v>403</v>
      </c>
    </row>
    <row r="307" spans="1:19" s="93" customFormat="1" ht="25.5" customHeight="1">
      <c r="A307" s="100">
        <v>83</v>
      </c>
      <c r="B307" s="118"/>
      <c r="C307" s="122" t="s">
        <v>270</v>
      </c>
      <c r="D307" s="103"/>
      <c r="E307" s="138">
        <f>SUM(E308)</f>
        <v>0</v>
      </c>
      <c r="F307" s="103"/>
      <c r="G307" s="138">
        <f>SUM(G308)</f>
        <v>0</v>
      </c>
      <c r="H307" s="103"/>
      <c r="I307" s="138">
        <f>SUM(I308)</f>
        <v>0</v>
      </c>
      <c r="J307" s="103"/>
      <c r="K307" s="138">
        <f>SUM(K308)</f>
        <v>0</v>
      </c>
      <c r="L307" s="103"/>
      <c r="M307" s="138">
        <f>SUM(M308)</f>
        <v>0</v>
      </c>
      <c r="N307" s="103"/>
      <c r="O307" s="138">
        <f>SUM(O308)</f>
        <v>0</v>
      </c>
      <c r="P307" s="147">
        <f t="shared" si="4"/>
        <v>0</v>
      </c>
      <c r="S307" s="155">
        <v>404</v>
      </c>
    </row>
    <row r="308" spans="1:19" s="93" customFormat="1" ht="25.5" customHeight="1">
      <c r="A308" s="104"/>
      <c r="B308" s="105">
        <v>83100</v>
      </c>
      <c r="C308" s="131" t="s">
        <v>1159</v>
      </c>
      <c r="D308" s="107"/>
      <c r="E308" s="139">
        <f>SUM(E309)</f>
        <v>0</v>
      </c>
      <c r="F308" s="107"/>
      <c r="G308" s="139">
        <f>SUM(G309)</f>
        <v>0</v>
      </c>
      <c r="H308" s="107"/>
      <c r="I308" s="139">
        <f>SUM(I309)</f>
        <v>0</v>
      </c>
      <c r="J308" s="107"/>
      <c r="K308" s="139">
        <f>SUM(K309)</f>
        <v>0</v>
      </c>
      <c r="L308" s="107"/>
      <c r="M308" s="139">
        <f>SUM(M309)</f>
        <v>0</v>
      </c>
      <c r="N308" s="107"/>
      <c r="O308" s="139">
        <f>SUM(O309)</f>
        <v>0</v>
      </c>
      <c r="P308" s="147">
        <f t="shared" si="4"/>
        <v>0</v>
      </c>
      <c r="S308" s="155">
        <v>405</v>
      </c>
    </row>
    <row r="309" spans="1:19" s="93" customFormat="1" ht="25.5" customHeight="1">
      <c r="A309" s="148"/>
      <c r="B309" s="149">
        <v>83101</v>
      </c>
      <c r="C309" s="115" t="s">
        <v>1159</v>
      </c>
      <c r="D309" s="150"/>
      <c r="E309" s="151"/>
      <c r="F309" s="150"/>
      <c r="G309" s="151"/>
      <c r="H309" s="150"/>
      <c r="I309" s="151"/>
      <c r="J309" s="150"/>
      <c r="K309" s="151"/>
      <c r="L309" s="150"/>
      <c r="M309" s="151"/>
      <c r="N309" s="161">
        <v>903</v>
      </c>
      <c r="O309" s="152">
        <v>0</v>
      </c>
      <c r="P309" s="147">
        <f t="shared" si="4"/>
        <v>0</v>
      </c>
      <c r="S309" s="155">
        <v>406</v>
      </c>
    </row>
    <row r="310" spans="1:19" s="95" customFormat="1" ht="25.5" customHeight="1">
      <c r="A310" s="126">
        <v>9</v>
      </c>
      <c r="B310" s="127"/>
      <c r="C310" s="125" t="s">
        <v>354</v>
      </c>
      <c r="D310" s="128"/>
      <c r="E310" s="144">
        <f>E311+E312+E313+E319+E327+E328</f>
        <v>0</v>
      </c>
      <c r="F310" s="128"/>
      <c r="G310" s="144">
        <f>G311+G312+G313+G319+G327+G328</f>
        <v>0</v>
      </c>
      <c r="H310" s="128"/>
      <c r="I310" s="144">
        <f>I311+I312+I313+I319+I327+I328</f>
        <v>0</v>
      </c>
      <c r="J310" s="128"/>
      <c r="K310" s="144">
        <f>K311+K312+K313+K319+K327+K328</f>
        <v>0</v>
      </c>
      <c r="L310" s="128"/>
      <c r="M310" s="144">
        <f>M311+M312+M313+M319+M327+M328</f>
        <v>0</v>
      </c>
      <c r="N310" s="128"/>
      <c r="O310" s="144">
        <f>O311+O312+O313+O319+O327+O328</f>
        <v>0</v>
      </c>
      <c r="P310" s="147">
        <f t="shared" si="4"/>
        <v>0</v>
      </c>
      <c r="S310" s="156">
        <v>407</v>
      </c>
    </row>
    <row r="311" spans="1:19" s="95" customFormat="1" ht="25.5" customHeight="1">
      <c r="A311" s="119">
        <v>91</v>
      </c>
      <c r="B311" s="120"/>
      <c r="C311" s="122" t="s">
        <v>353</v>
      </c>
      <c r="D311" s="121"/>
      <c r="E311" s="141"/>
      <c r="F311" s="121"/>
      <c r="G311" s="141"/>
      <c r="H311" s="121"/>
      <c r="I311" s="141"/>
      <c r="J311" s="121"/>
      <c r="K311" s="141"/>
      <c r="L311" s="121"/>
      <c r="M311" s="141"/>
      <c r="N311" s="121"/>
      <c r="O311" s="141"/>
      <c r="P311" s="147">
        <f t="shared" si="4"/>
        <v>0</v>
      </c>
      <c r="S311" s="156">
        <v>499</v>
      </c>
    </row>
    <row r="312" spans="1:19" s="95" customFormat="1" ht="25.5" customHeight="1">
      <c r="A312" s="119">
        <v>92</v>
      </c>
      <c r="B312" s="120"/>
      <c r="C312" s="122" t="s">
        <v>352</v>
      </c>
      <c r="D312" s="121"/>
      <c r="E312" s="141"/>
      <c r="F312" s="121"/>
      <c r="G312" s="141"/>
      <c r="H312" s="121"/>
      <c r="I312" s="141"/>
      <c r="J312" s="121"/>
      <c r="K312" s="141"/>
      <c r="L312" s="121"/>
      <c r="M312" s="141"/>
      <c r="N312" s="121"/>
      <c r="O312" s="141"/>
      <c r="P312" s="147">
        <f t="shared" si="4"/>
        <v>0</v>
      </c>
    </row>
    <row r="313" spans="1:19" s="95" customFormat="1" ht="25.5" customHeight="1">
      <c r="A313" s="119">
        <v>93</v>
      </c>
      <c r="B313" s="120"/>
      <c r="C313" s="122" t="s">
        <v>157</v>
      </c>
      <c r="D313" s="121"/>
      <c r="E313" s="141">
        <f>E314</f>
        <v>0</v>
      </c>
      <c r="F313" s="121"/>
      <c r="G313" s="141">
        <f>G314</f>
        <v>0</v>
      </c>
      <c r="H313" s="121"/>
      <c r="I313" s="141">
        <f>I314</f>
        <v>0</v>
      </c>
      <c r="J313" s="121"/>
      <c r="K313" s="141">
        <f>K314</f>
        <v>0</v>
      </c>
      <c r="L313" s="121"/>
      <c r="M313" s="141">
        <f>M314</f>
        <v>0</v>
      </c>
      <c r="N313" s="121"/>
      <c r="O313" s="141">
        <f>O314</f>
        <v>0</v>
      </c>
      <c r="P313" s="147">
        <f t="shared" si="4"/>
        <v>0</v>
      </c>
      <c r="S313" s="156">
        <v>901</v>
      </c>
    </row>
    <row r="314" spans="1:19" s="93" customFormat="1" ht="25.5" customHeight="1">
      <c r="A314" s="104"/>
      <c r="B314" s="105">
        <v>93100</v>
      </c>
      <c r="C314" s="135" t="s">
        <v>1146</v>
      </c>
      <c r="D314" s="107"/>
      <c r="E314" s="139">
        <f>SUM(E315:E318)</f>
        <v>0</v>
      </c>
      <c r="F314" s="107"/>
      <c r="G314" s="139">
        <f>SUM(G315:G318)</f>
        <v>0</v>
      </c>
      <c r="H314" s="107"/>
      <c r="I314" s="139">
        <f>SUM(I315:I318)</f>
        <v>0</v>
      </c>
      <c r="J314" s="107"/>
      <c r="K314" s="139">
        <f>SUM(K315:K318)</f>
        <v>0</v>
      </c>
      <c r="L314" s="107"/>
      <c r="M314" s="139">
        <f>SUM(M315:M318)</f>
        <v>0</v>
      </c>
      <c r="N314" s="107"/>
      <c r="O314" s="139">
        <f>SUM(O315:O318)</f>
        <v>0</v>
      </c>
      <c r="P314" s="147">
        <f t="shared" si="4"/>
        <v>0</v>
      </c>
      <c r="S314" s="93">
        <v>903</v>
      </c>
    </row>
    <row r="315" spans="1:19" s="93" customFormat="1" ht="25.5" customHeight="1">
      <c r="A315" s="108"/>
      <c r="B315" s="109">
        <v>93101</v>
      </c>
      <c r="C315" s="115" t="s">
        <v>364</v>
      </c>
      <c r="D315" s="111"/>
      <c r="E315" s="140"/>
      <c r="F315" s="111"/>
      <c r="G315" s="140"/>
      <c r="H315" s="111"/>
      <c r="I315" s="140"/>
      <c r="J315" s="111"/>
      <c r="K315" s="140"/>
      <c r="L315" s="111"/>
      <c r="M315" s="140"/>
      <c r="N315" s="111">
        <v>999</v>
      </c>
      <c r="O315" s="152">
        <v>0</v>
      </c>
      <c r="P315" s="137">
        <f t="shared" si="4"/>
        <v>0</v>
      </c>
      <c r="S315" s="93">
        <v>904</v>
      </c>
    </row>
    <row r="316" spans="1:19" s="93" customFormat="1" ht="25.5" customHeight="1">
      <c r="A316" s="108"/>
      <c r="B316" s="109">
        <v>93102</v>
      </c>
      <c r="C316" s="115" t="s">
        <v>363</v>
      </c>
      <c r="D316" s="111"/>
      <c r="E316" s="140"/>
      <c r="F316" s="111"/>
      <c r="G316" s="140"/>
      <c r="H316" s="111"/>
      <c r="I316" s="140"/>
      <c r="J316" s="111"/>
      <c r="K316" s="140"/>
      <c r="L316" s="111"/>
      <c r="M316" s="140"/>
      <c r="N316" s="111">
        <v>999</v>
      </c>
      <c r="O316" s="152">
        <v>0</v>
      </c>
      <c r="P316" s="137">
        <f t="shared" si="4"/>
        <v>0</v>
      </c>
      <c r="S316" s="93">
        <v>999</v>
      </c>
    </row>
    <row r="317" spans="1:19" s="93" customFormat="1" ht="25.5" customHeight="1">
      <c r="A317" s="108"/>
      <c r="B317" s="109">
        <v>93103</v>
      </c>
      <c r="C317" s="115" t="s">
        <v>1142</v>
      </c>
      <c r="D317" s="111"/>
      <c r="E317" s="140"/>
      <c r="F317" s="111"/>
      <c r="G317" s="140"/>
      <c r="H317" s="111"/>
      <c r="I317" s="140"/>
      <c r="J317" s="111"/>
      <c r="K317" s="140"/>
      <c r="L317" s="111"/>
      <c r="M317" s="140"/>
      <c r="N317" s="111">
        <v>999</v>
      </c>
      <c r="O317" s="152">
        <v>0</v>
      </c>
      <c r="P317" s="137">
        <f t="shared" si="4"/>
        <v>0</v>
      </c>
    </row>
    <row r="318" spans="1:19" s="93" customFormat="1" ht="25.5" customHeight="1">
      <c r="A318" s="108"/>
      <c r="B318" s="109">
        <v>93104</v>
      </c>
      <c r="C318" s="115" t="s">
        <v>1143</v>
      </c>
      <c r="D318" s="111"/>
      <c r="E318" s="140"/>
      <c r="F318" s="111"/>
      <c r="G318" s="140"/>
      <c r="H318" s="111"/>
      <c r="I318" s="140"/>
      <c r="J318" s="111"/>
      <c r="K318" s="140"/>
      <c r="L318" s="111"/>
      <c r="M318" s="140"/>
      <c r="N318" s="111">
        <v>999</v>
      </c>
      <c r="O318" s="152">
        <v>0</v>
      </c>
      <c r="P318" s="137">
        <f t="shared" si="4"/>
        <v>0</v>
      </c>
      <c r="S318" s="93">
        <v>902</v>
      </c>
    </row>
    <row r="319" spans="1:19" s="95" customFormat="1" ht="25.5" customHeight="1">
      <c r="A319" s="119">
        <v>94</v>
      </c>
      <c r="B319" s="120"/>
      <c r="C319" s="122" t="s">
        <v>163</v>
      </c>
      <c r="D319" s="121"/>
      <c r="E319" s="141">
        <f>SUM(E320+E323+E325)</f>
        <v>0</v>
      </c>
      <c r="F319" s="121"/>
      <c r="G319" s="141">
        <f>SUM(G320+G323+G325)</f>
        <v>0</v>
      </c>
      <c r="H319" s="121"/>
      <c r="I319" s="141">
        <f>SUM(I320+I323+I325)</f>
        <v>0</v>
      </c>
      <c r="J319" s="121"/>
      <c r="K319" s="141">
        <f>SUM(K320+K323+K325)</f>
        <v>0</v>
      </c>
      <c r="L319" s="121"/>
      <c r="M319" s="141">
        <f>SUM(M320+M323+M325)</f>
        <v>0</v>
      </c>
      <c r="N319" s="121"/>
      <c r="O319" s="141">
        <f>SUM(O320+O323+O325)</f>
        <v>0</v>
      </c>
      <c r="P319" s="147">
        <f t="shared" si="4"/>
        <v>0</v>
      </c>
      <c r="S319" s="156">
        <v>903</v>
      </c>
    </row>
    <row r="320" spans="1:19" s="93" customFormat="1" ht="25.5" customHeight="1">
      <c r="A320" s="104"/>
      <c r="B320" s="105">
        <v>94100</v>
      </c>
      <c r="C320" s="129" t="s">
        <v>376</v>
      </c>
      <c r="D320" s="107"/>
      <c r="E320" s="139">
        <f>SUM(E321:E322)</f>
        <v>0</v>
      </c>
      <c r="F320" s="107"/>
      <c r="G320" s="139">
        <f>SUM(G321:G322)</f>
        <v>0</v>
      </c>
      <c r="H320" s="107"/>
      <c r="I320" s="139">
        <f>SUM(I321:I322)</f>
        <v>0</v>
      </c>
      <c r="J320" s="107"/>
      <c r="K320" s="139">
        <f>SUM(K321:K322)</f>
        <v>0</v>
      </c>
      <c r="L320" s="107"/>
      <c r="M320" s="139">
        <f>SUM(M321:M322)</f>
        <v>0</v>
      </c>
      <c r="N320" s="107"/>
      <c r="O320" s="139">
        <f>SUM(O321:O322)</f>
        <v>0</v>
      </c>
      <c r="P320" s="147">
        <f t="shared" si="4"/>
        <v>0</v>
      </c>
    </row>
    <row r="321" spans="1:19" s="93" customFormat="1" ht="25.5" customHeight="1">
      <c r="A321" s="108"/>
      <c r="B321" s="109">
        <v>94101</v>
      </c>
      <c r="C321" s="115" t="s">
        <v>1154</v>
      </c>
      <c r="D321" s="111"/>
      <c r="E321" s="140"/>
      <c r="F321" s="111"/>
      <c r="G321" s="140"/>
      <c r="H321" s="111"/>
      <c r="I321" s="140"/>
      <c r="J321" s="111"/>
      <c r="K321" s="140"/>
      <c r="L321" s="111"/>
      <c r="M321" s="140"/>
      <c r="N321" s="153">
        <v>999</v>
      </c>
      <c r="O321" s="152">
        <v>0</v>
      </c>
      <c r="P321" s="137">
        <f t="shared" si="4"/>
        <v>0</v>
      </c>
      <c r="S321" s="93">
        <v>901</v>
      </c>
    </row>
    <row r="322" spans="1:19" s="93" customFormat="1" ht="25.5" customHeight="1">
      <c r="A322" s="108"/>
      <c r="B322" s="109">
        <v>94102</v>
      </c>
      <c r="C322" s="115" t="s">
        <v>1155</v>
      </c>
      <c r="D322" s="111"/>
      <c r="E322" s="140"/>
      <c r="F322" s="111"/>
      <c r="G322" s="140"/>
      <c r="H322" s="111"/>
      <c r="I322" s="140"/>
      <c r="J322" s="111"/>
      <c r="K322" s="140"/>
      <c r="L322" s="111"/>
      <c r="M322" s="140"/>
      <c r="N322" s="153">
        <v>999</v>
      </c>
      <c r="O322" s="152">
        <v>0</v>
      </c>
      <c r="P322" s="137">
        <f t="shared" si="4"/>
        <v>0</v>
      </c>
      <c r="S322" s="93">
        <v>904</v>
      </c>
    </row>
    <row r="323" spans="1:19" s="93" customFormat="1" ht="25.5" customHeight="1">
      <c r="A323" s="104"/>
      <c r="B323" s="105">
        <v>94200</v>
      </c>
      <c r="C323" s="131" t="s">
        <v>375</v>
      </c>
      <c r="D323" s="107"/>
      <c r="E323" s="139">
        <f>SUM(E324)</f>
        <v>0</v>
      </c>
      <c r="F323" s="107"/>
      <c r="G323" s="139">
        <f>SUM(G324)</f>
        <v>0</v>
      </c>
      <c r="H323" s="107"/>
      <c r="I323" s="139">
        <f>SUM(I324)</f>
        <v>0</v>
      </c>
      <c r="J323" s="107"/>
      <c r="K323" s="139">
        <f>SUM(K324)</f>
        <v>0</v>
      </c>
      <c r="L323" s="107"/>
      <c r="M323" s="139">
        <f>SUM(M324)</f>
        <v>0</v>
      </c>
      <c r="N323" s="107"/>
      <c r="O323" s="139">
        <f>SUM(O324)</f>
        <v>0</v>
      </c>
      <c r="P323" s="147">
        <f t="shared" si="4"/>
        <v>0</v>
      </c>
      <c r="S323" s="93">
        <v>999</v>
      </c>
    </row>
    <row r="324" spans="1:19" s="93" customFormat="1" ht="25.5" customHeight="1">
      <c r="A324" s="108"/>
      <c r="B324" s="109">
        <v>94201</v>
      </c>
      <c r="C324" s="115" t="s">
        <v>375</v>
      </c>
      <c r="D324" s="111"/>
      <c r="E324" s="140"/>
      <c r="F324" s="111"/>
      <c r="G324" s="140"/>
      <c r="H324" s="111"/>
      <c r="I324" s="140"/>
      <c r="J324" s="111"/>
      <c r="K324" s="140"/>
      <c r="L324" s="111"/>
      <c r="M324" s="140"/>
      <c r="N324" s="111">
        <v>999</v>
      </c>
      <c r="O324" s="152">
        <v>0</v>
      </c>
      <c r="P324" s="137">
        <f t="shared" si="4"/>
        <v>0</v>
      </c>
    </row>
    <row r="325" spans="1:19" s="93" customFormat="1" ht="25.5" customHeight="1">
      <c r="A325" s="104"/>
      <c r="B325" s="105">
        <v>94300</v>
      </c>
      <c r="C325" s="131" t="s">
        <v>374</v>
      </c>
      <c r="D325" s="107"/>
      <c r="E325" s="139">
        <f>SUM(E326)</f>
        <v>0</v>
      </c>
      <c r="F325" s="107"/>
      <c r="G325" s="139">
        <f>SUM(G326)</f>
        <v>0</v>
      </c>
      <c r="H325" s="107"/>
      <c r="I325" s="139">
        <f>SUM(I326)</f>
        <v>0</v>
      </c>
      <c r="J325" s="107"/>
      <c r="K325" s="139">
        <f>SUM(K326)</f>
        <v>0</v>
      </c>
      <c r="L325" s="107"/>
      <c r="M325" s="139">
        <f>SUM(M326)</f>
        <v>0</v>
      </c>
      <c r="N325" s="107"/>
      <c r="O325" s="139">
        <f>SUM(O326)</f>
        <v>0</v>
      </c>
      <c r="P325" s="147">
        <f t="shared" si="4"/>
        <v>0</v>
      </c>
    </row>
    <row r="326" spans="1:19" s="93" customFormat="1" ht="25.5" customHeight="1">
      <c r="A326" s="108"/>
      <c r="B326" s="109">
        <v>94301</v>
      </c>
      <c r="C326" s="115" t="s">
        <v>374</v>
      </c>
      <c r="D326" s="111"/>
      <c r="E326" s="140"/>
      <c r="F326" s="111"/>
      <c r="G326" s="140"/>
      <c r="H326" s="111"/>
      <c r="I326" s="140"/>
      <c r="J326" s="111"/>
      <c r="K326" s="140"/>
      <c r="L326" s="111"/>
      <c r="M326" s="140"/>
      <c r="N326" s="111">
        <v>999</v>
      </c>
      <c r="O326" s="152">
        <v>0</v>
      </c>
      <c r="P326" s="137">
        <f t="shared" si="4"/>
        <v>0</v>
      </c>
    </row>
    <row r="327" spans="1:19" s="95" customFormat="1" ht="25.5" customHeight="1">
      <c r="A327" s="119">
        <v>95</v>
      </c>
      <c r="B327" s="120"/>
      <c r="C327" s="122" t="s">
        <v>167</v>
      </c>
      <c r="D327" s="121"/>
      <c r="E327" s="141"/>
      <c r="F327" s="121"/>
      <c r="G327" s="141"/>
      <c r="H327" s="121"/>
      <c r="I327" s="141"/>
      <c r="J327" s="121"/>
      <c r="K327" s="141"/>
      <c r="L327" s="121"/>
      <c r="M327" s="141"/>
      <c r="N327" s="121"/>
      <c r="O327" s="141"/>
      <c r="P327" s="147">
        <f t="shared" ref="P327:P340" si="5">SUM(E327+G327+I327+K327+M327+O327)</f>
        <v>0</v>
      </c>
    </row>
    <row r="328" spans="1:19" s="95" customFormat="1" ht="25.5" customHeight="1">
      <c r="A328" s="119">
        <v>96</v>
      </c>
      <c r="B328" s="120"/>
      <c r="C328" s="122" t="s">
        <v>351</v>
      </c>
      <c r="D328" s="121"/>
      <c r="E328" s="141">
        <f>E329</f>
        <v>0</v>
      </c>
      <c r="F328" s="121"/>
      <c r="G328" s="141">
        <f>G329</f>
        <v>0</v>
      </c>
      <c r="H328" s="121"/>
      <c r="I328" s="141">
        <f>I329</f>
        <v>0</v>
      </c>
      <c r="J328" s="121"/>
      <c r="K328" s="141">
        <f>K329</f>
        <v>0</v>
      </c>
      <c r="L328" s="121"/>
      <c r="M328" s="141">
        <f>M329</f>
        <v>0</v>
      </c>
      <c r="N328" s="121"/>
      <c r="O328" s="141">
        <f>O329</f>
        <v>0</v>
      </c>
      <c r="P328" s="147">
        <f t="shared" si="5"/>
        <v>0</v>
      </c>
    </row>
    <row r="329" spans="1:19" s="95" customFormat="1" ht="25.5" customHeight="1">
      <c r="A329" s="132"/>
      <c r="B329" s="133">
        <v>96100</v>
      </c>
      <c r="C329" s="131" t="s">
        <v>1342</v>
      </c>
      <c r="D329" s="134"/>
      <c r="E329" s="142">
        <f>SUM(E330:E332)</f>
        <v>0</v>
      </c>
      <c r="F329" s="134"/>
      <c r="G329" s="142">
        <f>SUM(G330:G332)</f>
        <v>0</v>
      </c>
      <c r="H329" s="134"/>
      <c r="I329" s="142">
        <f>SUM(I330:I332)</f>
        <v>0</v>
      </c>
      <c r="J329" s="134"/>
      <c r="K329" s="142">
        <f>SUM(K330:K332)</f>
        <v>0</v>
      </c>
      <c r="L329" s="134"/>
      <c r="M329" s="142">
        <f>SUM(M330:M332)</f>
        <v>0</v>
      </c>
      <c r="N329" s="134"/>
      <c r="O329" s="142">
        <f>SUM(O330:O332)</f>
        <v>0</v>
      </c>
      <c r="P329" s="147">
        <f t="shared" si="5"/>
        <v>0</v>
      </c>
    </row>
    <row r="330" spans="1:19" s="95" customFormat="1" ht="25.5" customHeight="1">
      <c r="A330" s="112"/>
      <c r="B330" s="116">
        <v>96101</v>
      </c>
      <c r="C330" s="115" t="s">
        <v>1152</v>
      </c>
      <c r="D330" s="111"/>
      <c r="E330" s="143"/>
      <c r="F330" s="113"/>
      <c r="G330" s="143"/>
      <c r="H330" s="113"/>
      <c r="I330" s="143"/>
      <c r="J330" s="113"/>
      <c r="K330" s="143"/>
      <c r="L330" s="113"/>
      <c r="M330" s="143"/>
      <c r="N330" s="159">
        <v>999</v>
      </c>
      <c r="O330" s="152">
        <v>0</v>
      </c>
      <c r="P330" s="137">
        <f t="shared" si="5"/>
        <v>0</v>
      </c>
    </row>
    <row r="331" spans="1:19" s="95" customFormat="1" ht="25.5" customHeight="1">
      <c r="A331" s="112"/>
      <c r="B331" s="116">
        <v>96102</v>
      </c>
      <c r="C331" s="115" t="s">
        <v>1153</v>
      </c>
      <c r="D331" s="111"/>
      <c r="E331" s="143"/>
      <c r="F331" s="113"/>
      <c r="G331" s="143"/>
      <c r="H331" s="113"/>
      <c r="I331" s="143"/>
      <c r="J331" s="113"/>
      <c r="K331" s="143"/>
      <c r="L331" s="113"/>
      <c r="M331" s="143"/>
      <c r="N331" s="159">
        <v>999</v>
      </c>
      <c r="O331" s="152">
        <v>0</v>
      </c>
      <c r="P331" s="137">
        <f t="shared" si="5"/>
        <v>0</v>
      </c>
    </row>
    <row r="332" spans="1:19" s="95" customFormat="1" ht="25.5" customHeight="1">
      <c r="A332" s="112"/>
      <c r="B332" s="116">
        <v>96103</v>
      </c>
      <c r="C332" s="115" t="s">
        <v>725</v>
      </c>
      <c r="D332" s="111"/>
      <c r="E332" s="143"/>
      <c r="F332" s="113"/>
      <c r="G332" s="143"/>
      <c r="H332" s="113"/>
      <c r="I332" s="143"/>
      <c r="J332" s="113"/>
      <c r="K332" s="143"/>
      <c r="L332" s="113"/>
      <c r="M332" s="143"/>
      <c r="N332" s="159">
        <v>999</v>
      </c>
      <c r="O332" s="152">
        <v>0</v>
      </c>
      <c r="P332" s="137">
        <f t="shared" si="5"/>
        <v>0</v>
      </c>
    </row>
    <row r="333" spans="1:19" s="95" customFormat="1" ht="25.5" customHeight="1">
      <c r="A333" s="126">
        <v>0</v>
      </c>
      <c r="B333" s="127"/>
      <c r="C333" s="125" t="s">
        <v>1149</v>
      </c>
      <c r="D333" s="128"/>
      <c r="E333" s="144">
        <f>E334+E340</f>
        <v>0</v>
      </c>
      <c r="F333" s="128"/>
      <c r="G333" s="144">
        <f>G334+G340</f>
        <v>0</v>
      </c>
      <c r="H333" s="128"/>
      <c r="I333" s="144">
        <f>I334+I340</f>
        <v>0</v>
      </c>
      <c r="J333" s="128"/>
      <c r="K333" s="144">
        <f>K334+K340</f>
        <v>0</v>
      </c>
      <c r="L333" s="128"/>
      <c r="M333" s="144">
        <f>M334+M340</f>
        <v>0</v>
      </c>
      <c r="N333" s="128"/>
      <c r="O333" s="144">
        <f>O334+O340</f>
        <v>0</v>
      </c>
      <c r="P333" s="147">
        <f t="shared" si="5"/>
        <v>0</v>
      </c>
    </row>
    <row r="334" spans="1:19" s="95" customFormat="1" ht="25.5" customHeight="1">
      <c r="A334" s="123">
        <v>1</v>
      </c>
      <c r="B334" s="120"/>
      <c r="C334" s="122" t="s">
        <v>1150</v>
      </c>
      <c r="D334" s="121"/>
      <c r="E334" s="141">
        <f>E335</f>
        <v>0</v>
      </c>
      <c r="F334" s="121"/>
      <c r="G334" s="141">
        <f>G335</f>
        <v>0</v>
      </c>
      <c r="H334" s="121"/>
      <c r="I334" s="141">
        <f>I335</f>
        <v>0</v>
      </c>
      <c r="J334" s="121"/>
      <c r="K334" s="141">
        <f>K335</f>
        <v>0</v>
      </c>
      <c r="L334" s="121"/>
      <c r="M334" s="141">
        <f>M335</f>
        <v>0</v>
      </c>
      <c r="N334" s="121"/>
      <c r="O334" s="141">
        <f>O335</f>
        <v>0</v>
      </c>
      <c r="P334" s="147">
        <f t="shared" si="5"/>
        <v>0</v>
      </c>
    </row>
    <row r="335" spans="1:19" s="93" customFormat="1" ht="25.5" customHeight="1">
      <c r="A335" s="104"/>
      <c r="B335" s="136">
        <v>1100</v>
      </c>
      <c r="C335" s="129" t="s">
        <v>373</v>
      </c>
      <c r="D335" s="107"/>
      <c r="E335" s="139">
        <f>SUM(E336:E339)</f>
        <v>0</v>
      </c>
      <c r="F335" s="107"/>
      <c r="G335" s="139">
        <f>SUM(G336:G339)</f>
        <v>0</v>
      </c>
      <c r="H335" s="107"/>
      <c r="I335" s="139">
        <f>SUM(I336:I339)</f>
        <v>0</v>
      </c>
      <c r="J335" s="107"/>
      <c r="K335" s="139">
        <f>SUM(K336:K339)</f>
        <v>0</v>
      </c>
      <c r="L335" s="107"/>
      <c r="M335" s="139">
        <f>SUM(M336:M339)</f>
        <v>0</v>
      </c>
      <c r="N335" s="107"/>
      <c r="O335" s="139">
        <f>SUM(O336:O339)</f>
        <v>0</v>
      </c>
      <c r="P335" s="147">
        <f t="shared" si="5"/>
        <v>0</v>
      </c>
    </row>
    <row r="336" spans="1:19" s="93" customFormat="1" ht="25.5" customHeight="1">
      <c r="A336" s="108"/>
      <c r="B336" s="117">
        <v>1101</v>
      </c>
      <c r="C336" s="115" t="s">
        <v>372</v>
      </c>
      <c r="D336" s="111"/>
      <c r="E336" s="140"/>
      <c r="F336" s="111"/>
      <c r="G336" s="140"/>
      <c r="H336" s="111"/>
      <c r="I336" s="140"/>
      <c r="J336" s="111"/>
      <c r="K336" s="140"/>
      <c r="L336" s="111">
        <v>501</v>
      </c>
      <c r="M336" s="152">
        <v>0</v>
      </c>
      <c r="N336" s="111"/>
      <c r="O336" s="140"/>
      <c r="P336" s="137">
        <f t="shared" si="5"/>
        <v>0</v>
      </c>
    </row>
    <row r="337" spans="1:16" s="93" customFormat="1" ht="25.5" customHeight="1">
      <c r="A337" s="108"/>
      <c r="B337" s="117">
        <v>1102</v>
      </c>
      <c r="C337" s="115" t="s">
        <v>234</v>
      </c>
      <c r="D337" s="111"/>
      <c r="E337" s="140"/>
      <c r="F337" s="111"/>
      <c r="G337" s="140"/>
      <c r="H337" s="111"/>
      <c r="I337" s="140"/>
      <c r="J337" s="111"/>
      <c r="K337" s="140"/>
      <c r="L337" s="111">
        <v>599</v>
      </c>
      <c r="M337" s="152">
        <v>0</v>
      </c>
      <c r="N337" s="111"/>
      <c r="O337" s="140"/>
      <c r="P337" s="137">
        <f t="shared" si="5"/>
        <v>0</v>
      </c>
    </row>
    <row r="338" spans="1:16" s="93" customFormat="1" ht="25.5" customHeight="1">
      <c r="A338" s="108"/>
      <c r="B338" s="117">
        <v>1103</v>
      </c>
      <c r="C338" s="115" t="s">
        <v>371</v>
      </c>
      <c r="D338" s="111"/>
      <c r="E338" s="140"/>
      <c r="F338" s="111"/>
      <c r="G338" s="140"/>
      <c r="H338" s="111"/>
      <c r="I338" s="140"/>
      <c r="J338" s="111"/>
      <c r="K338" s="140"/>
      <c r="L338" s="111">
        <v>502</v>
      </c>
      <c r="M338" s="152">
        <v>0</v>
      </c>
      <c r="N338" s="111"/>
      <c r="O338" s="140"/>
      <c r="P338" s="137">
        <f t="shared" si="5"/>
        <v>0</v>
      </c>
    </row>
    <row r="339" spans="1:16" s="93" customFormat="1" ht="25.5" customHeight="1">
      <c r="A339" s="108"/>
      <c r="B339" s="117">
        <v>1104</v>
      </c>
      <c r="C339" s="115" t="s">
        <v>370</v>
      </c>
      <c r="D339" s="111"/>
      <c r="E339" s="140"/>
      <c r="F339" s="111"/>
      <c r="G339" s="140"/>
      <c r="H339" s="111"/>
      <c r="I339" s="140"/>
      <c r="J339" s="111"/>
      <c r="K339" s="140"/>
      <c r="L339" s="111">
        <v>503</v>
      </c>
      <c r="M339" s="152">
        <v>0</v>
      </c>
      <c r="N339" s="111"/>
      <c r="O339" s="140"/>
      <c r="P339" s="137">
        <f t="shared" si="5"/>
        <v>0</v>
      </c>
    </row>
    <row r="340" spans="1:16" s="95" customFormat="1" ht="25.5" customHeight="1">
      <c r="A340" s="123">
        <v>2</v>
      </c>
      <c r="B340" s="120"/>
      <c r="C340" s="122" t="s">
        <v>1151</v>
      </c>
      <c r="D340" s="121"/>
      <c r="E340" s="141"/>
      <c r="F340" s="121"/>
      <c r="G340" s="141"/>
      <c r="H340" s="121"/>
      <c r="I340" s="141"/>
      <c r="J340" s="121"/>
      <c r="K340" s="141"/>
      <c r="L340" s="121"/>
      <c r="M340" s="141"/>
      <c r="N340" s="121"/>
      <c r="O340" s="141"/>
      <c r="P340" s="147">
        <f t="shared" si="5"/>
        <v>0</v>
      </c>
    </row>
    <row r="341" spans="1:16" s="275" customFormat="1" ht="25.5" customHeight="1">
      <c r="A341" s="614" t="s">
        <v>1158</v>
      </c>
      <c r="B341" s="614"/>
      <c r="C341" s="614"/>
      <c r="D341" s="611">
        <f>E4+E57+E63+E68+E210+E260+E290+E294+E310+E333</f>
        <v>20214463</v>
      </c>
      <c r="E341" s="612"/>
      <c r="F341" s="611">
        <f>G4+G57+G63+G68+G210+G260+G290+G294+G310+G333</f>
        <v>9384643</v>
      </c>
      <c r="G341" s="612"/>
      <c r="H341" s="611">
        <f>I4+I57+I63+I68+I210+I260+I290+I294+I310+I333</f>
        <v>0</v>
      </c>
      <c r="I341" s="612"/>
      <c r="J341" s="611">
        <f>K4+K57+K63+K68+K210+K260+K290+K294+K310+K333</f>
        <v>0</v>
      </c>
      <c r="K341" s="612"/>
      <c r="L341" s="611">
        <f>M4+M57+M63+M68+M210+M260+M290+M294+M310+M333</f>
        <v>0</v>
      </c>
      <c r="M341" s="612"/>
      <c r="N341" s="611">
        <f>O4+O57+O63+O68+O210+O260+O290+O294+O310+O333</f>
        <v>0</v>
      </c>
      <c r="O341" s="612"/>
      <c r="P341" s="274">
        <f>P4+P57+P63+P68+P210+P260+P290+P294+P310+P333</f>
        <v>29599106</v>
      </c>
    </row>
    <row r="342" spans="1:16" s="1" customFormat="1" hidden="1">
      <c r="A342" s="88"/>
      <c r="B342" s="90"/>
      <c r="C342" s="91"/>
      <c r="E342" s="145"/>
      <c r="G342" s="145"/>
      <c r="I342" s="145"/>
      <c r="K342" s="145"/>
      <c r="M342" s="145"/>
      <c r="O342" s="145"/>
      <c r="P342" s="145"/>
    </row>
    <row r="343" spans="1:16" s="1" customFormat="1" hidden="1">
      <c r="A343" s="88"/>
      <c r="B343" s="90"/>
      <c r="C343" s="91"/>
      <c r="E343" s="145"/>
      <c r="G343" s="145"/>
      <c r="I343" s="145"/>
      <c r="K343" s="145"/>
      <c r="M343" s="145"/>
      <c r="O343" s="145"/>
      <c r="P343" s="145"/>
    </row>
    <row r="344" spans="1:16" s="1" customFormat="1" hidden="1">
      <c r="A344" s="88"/>
      <c r="B344" s="90"/>
      <c r="C344" s="91"/>
      <c r="E344" s="145"/>
      <c r="G344" s="145"/>
      <c r="I344" s="145"/>
      <c r="K344" s="145"/>
      <c r="M344" s="145"/>
      <c r="O344" s="145"/>
      <c r="P344" s="145"/>
    </row>
    <row r="345" spans="1:16" s="1" customFormat="1" hidden="1">
      <c r="A345" s="88"/>
      <c r="B345" s="90"/>
      <c r="C345" s="247" t="s">
        <v>1272</v>
      </c>
      <c r="D345" s="445"/>
      <c r="E345" s="145"/>
      <c r="G345" s="145"/>
      <c r="I345" s="145"/>
      <c r="K345" s="145"/>
      <c r="M345" s="145"/>
      <c r="O345" s="145"/>
      <c r="P345" s="145"/>
    </row>
    <row r="346" spans="1:16" s="1" customFormat="1" hidden="1">
      <c r="B346" s="245">
        <v>1</v>
      </c>
      <c r="C346" s="243" t="s">
        <v>604</v>
      </c>
      <c r="D346" s="445">
        <f>P4</f>
        <v>648520</v>
      </c>
      <c r="E346" s="447">
        <f>D346/$D$356</f>
        <v>2.1910121204336375E-2</v>
      </c>
      <c r="G346" s="373">
        <v>11100</v>
      </c>
      <c r="I346" s="145">
        <f>E6</f>
        <v>2100</v>
      </c>
      <c r="K346" s="145"/>
      <c r="M346" s="145"/>
      <c r="O346" s="145"/>
      <c r="P346" s="145"/>
    </row>
    <row r="347" spans="1:16" s="1" customFormat="1" hidden="1">
      <c r="B347" s="245">
        <v>2</v>
      </c>
      <c r="C347" s="243" t="s">
        <v>576</v>
      </c>
      <c r="D347" s="445">
        <f>P57</f>
        <v>0</v>
      </c>
      <c r="E347" s="447">
        <f t="shared" ref="E347:E355" si="6">D347/$D$356</f>
        <v>0</v>
      </c>
      <c r="G347" s="373">
        <v>12100</v>
      </c>
      <c r="I347" s="145">
        <f>E23</f>
        <v>572250</v>
      </c>
      <c r="K347" s="145"/>
      <c r="M347" s="145"/>
      <c r="O347" s="145"/>
      <c r="P347" s="145"/>
    </row>
    <row r="348" spans="1:16" s="1" customFormat="1" hidden="1">
      <c r="B348" s="245">
        <v>3</v>
      </c>
      <c r="C348" s="243" t="s">
        <v>571</v>
      </c>
      <c r="D348" s="445">
        <f>P63</f>
        <v>0</v>
      </c>
      <c r="E348" s="447">
        <f t="shared" si="6"/>
        <v>0</v>
      </c>
      <c r="G348" s="373">
        <v>12200</v>
      </c>
      <c r="I348" s="145">
        <f>E26</f>
        <v>51450</v>
      </c>
      <c r="K348" s="145"/>
      <c r="M348" s="145"/>
      <c r="O348" s="145"/>
      <c r="P348" s="145"/>
    </row>
    <row r="349" spans="1:16" s="1" customFormat="1" hidden="1">
      <c r="B349" s="245">
        <v>4</v>
      </c>
      <c r="C349" s="243" t="s">
        <v>563</v>
      </c>
      <c r="D349" s="445">
        <f>P68</f>
        <v>468106</v>
      </c>
      <c r="E349" s="447">
        <f t="shared" si="6"/>
        <v>1.5814869543695001E-2</v>
      </c>
      <c r="G349" s="373">
        <v>12300</v>
      </c>
      <c r="I349" s="145">
        <f>E31</f>
        <v>5720</v>
      </c>
      <c r="K349" s="145"/>
      <c r="M349" s="145"/>
      <c r="O349" s="145"/>
      <c r="P349" s="145"/>
    </row>
    <row r="350" spans="1:16" s="1" customFormat="1" hidden="1">
      <c r="B350" s="245">
        <v>5</v>
      </c>
      <c r="C350" s="243" t="s">
        <v>1139</v>
      </c>
      <c r="D350" s="445">
        <f>P210</f>
        <v>92758</v>
      </c>
      <c r="E350" s="447">
        <f t="shared" si="6"/>
        <v>3.1338108657741216E-3</v>
      </c>
      <c r="G350" s="373">
        <v>17100</v>
      </c>
      <c r="I350" s="145">
        <f>E40</f>
        <v>17000</v>
      </c>
      <c r="K350" s="145"/>
      <c r="M350" s="145"/>
      <c r="O350" s="145"/>
      <c r="P350" s="145"/>
    </row>
    <row r="351" spans="1:16" s="1" customFormat="1" hidden="1">
      <c r="B351" s="245">
        <v>6</v>
      </c>
      <c r="C351" s="243" t="s">
        <v>1141</v>
      </c>
      <c r="D351" s="445">
        <f>P260</f>
        <v>9555</v>
      </c>
      <c r="E351" s="447">
        <f t="shared" si="6"/>
        <v>3.2281380390340167E-4</v>
      </c>
      <c r="G351" s="373">
        <v>43100</v>
      </c>
      <c r="I351" s="145">
        <f>E72</f>
        <v>2500</v>
      </c>
      <c r="K351" s="145"/>
      <c r="M351" s="145"/>
      <c r="O351" s="145"/>
      <c r="P351" s="145"/>
    </row>
    <row r="352" spans="1:16" s="1" customFormat="1" hidden="1">
      <c r="B352" s="245">
        <v>7</v>
      </c>
      <c r="C352" s="243" t="s">
        <v>1224</v>
      </c>
      <c r="D352" s="445">
        <f>P290</f>
        <v>0</v>
      </c>
      <c r="E352" s="447">
        <f t="shared" si="6"/>
        <v>0</v>
      </c>
      <c r="G352" s="373">
        <v>43200</v>
      </c>
      <c r="I352" s="145">
        <f>E76</f>
        <v>5000</v>
      </c>
      <c r="K352" s="145"/>
      <c r="M352" s="145"/>
      <c r="O352" s="145"/>
      <c r="P352" s="145"/>
    </row>
    <row r="353" spans="1:16" s="1" customFormat="1" hidden="1">
      <c r="B353" s="245">
        <v>8</v>
      </c>
      <c r="C353" s="243" t="s">
        <v>258</v>
      </c>
      <c r="D353" s="445">
        <f>P294</f>
        <v>28380167</v>
      </c>
      <c r="E353" s="447">
        <f t="shared" si="6"/>
        <v>0.95881838458229107</v>
      </c>
      <c r="G353" s="373">
        <v>44100</v>
      </c>
      <c r="I353" s="145">
        <f>E142</f>
        <v>51550</v>
      </c>
      <c r="K353" s="145"/>
      <c r="M353" s="145"/>
      <c r="O353" s="145"/>
      <c r="P353" s="145"/>
    </row>
    <row r="354" spans="1:16" s="1" customFormat="1" hidden="1">
      <c r="B354" s="245">
        <v>9</v>
      </c>
      <c r="C354" s="243" t="s">
        <v>354</v>
      </c>
      <c r="D354" s="445">
        <f>P310</f>
        <v>0</v>
      </c>
      <c r="E354" s="447">
        <f t="shared" si="6"/>
        <v>0</v>
      </c>
      <c r="G354" s="373">
        <v>44200</v>
      </c>
      <c r="I354" s="145">
        <f>E160</f>
        <v>3000</v>
      </c>
      <c r="K354" s="145"/>
      <c r="M354" s="145"/>
      <c r="O354" s="145"/>
      <c r="P354" s="145"/>
    </row>
    <row r="355" spans="1:16" s="1" customFormat="1" hidden="1">
      <c r="B355" s="245">
        <v>0</v>
      </c>
      <c r="C355" s="243" t="s">
        <v>1149</v>
      </c>
      <c r="D355" s="445">
        <f>P333</f>
        <v>0</v>
      </c>
      <c r="E355" s="447">
        <f t="shared" si="6"/>
        <v>0</v>
      </c>
      <c r="G355" s="373">
        <v>44300</v>
      </c>
      <c r="I355" s="145">
        <f>E171</f>
        <v>7717</v>
      </c>
      <c r="K355" s="145"/>
      <c r="M355" s="145"/>
      <c r="O355" s="145"/>
      <c r="P355" s="145"/>
    </row>
    <row r="356" spans="1:16" s="1" customFormat="1" hidden="1">
      <c r="B356" s="245"/>
      <c r="C356" s="243"/>
      <c r="D356" s="445">
        <f>SUM(D346:D355)</f>
        <v>29599106</v>
      </c>
      <c r="G356" s="373">
        <v>45100</v>
      </c>
      <c r="I356" s="145">
        <f>E197</f>
        <v>5000</v>
      </c>
      <c r="K356" s="145"/>
      <c r="M356" s="145"/>
      <c r="O356" s="145"/>
      <c r="P356" s="145"/>
    </row>
    <row r="357" spans="1:16" s="1" customFormat="1" hidden="1">
      <c r="A357" s="88"/>
      <c r="B357" s="90"/>
      <c r="C357" s="91"/>
      <c r="D357" s="445"/>
      <c r="E357" s="145"/>
      <c r="G357" s="373">
        <v>61100</v>
      </c>
      <c r="I357" s="145">
        <f>E262</f>
        <v>9555</v>
      </c>
      <c r="K357" s="145"/>
      <c r="M357" s="145"/>
      <c r="O357" s="145"/>
      <c r="P357" s="145"/>
    </row>
    <row r="358" spans="1:16" s="1" customFormat="1" hidden="1">
      <c r="A358" s="88"/>
      <c r="B358" s="90"/>
      <c r="C358" s="247" t="s">
        <v>1273</v>
      </c>
      <c r="D358" s="445"/>
      <c r="E358" s="145"/>
      <c r="G358" s="373">
        <v>81100</v>
      </c>
      <c r="I358" s="145">
        <f>E296</f>
        <v>18995524</v>
      </c>
      <c r="K358" s="145"/>
      <c r="M358" s="145"/>
      <c r="O358" s="145"/>
      <c r="P358" s="145"/>
    </row>
    <row r="359" spans="1:16" s="1" customFormat="1" hidden="1">
      <c r="A359" s="88"/>
      <c r="B359" s="245">
        <v>1</v>
      </c>
      <c r="C359" s="243" t="s">
        <v>604</v>
      </c>
      <c r="D359" s="445">
        <f>D346</f>
        <v>648520</v>
      </c>
      <c r="E359" s="447">
        <f>D359/$D$366</f>
        <v>2.1910121204336375E-2</v>
      </c>
      <c r="G359" s="373">
        <v>82100</v>
      </c>
      <c r="I359" s="145">
        <f>G300</f>
        <v>9384643</v>
      </c>
      <c r="K359" s="145"/>
      <c r="M359" s="145"/>
      <c r="O359" s="145"/>
      <c r="P359" s="145"/>
    </row>
    <row r="360" spans="1:16" s="1" customFormat="1" hidden="1">
      <c r="A360" s="88"/>
      <c r="B360" s="245">
        <v>2</v>
      </c>
      <c r="C360" s="243" t="s">
        <v>1271</v>
      </c>
      <c r="D360" s="445">
        <f>SUM(D347:D348)</f>
        <v>0</v>
      </c>
      <c r="E360" s="447">
        <f t="shared" ref="E360:E365" si="7">D360/$D$366</f>
        <v>0</v>
      </c>
      <c r="G360" s="145"/>
      <c r="I360" s="145"/>
      <c r="K360" s="145"/>
      <c r="M360" s="145"/>
      <c r="O360" s="145"/>
      <c r="P360" s="145"/>
    </row>
    <row r="361" spans="1:16" s="1" customFormat="1" hidden="1">
      <c r="A361" s="88"/>
      <c r="B361" s="245">
        <v>3</v>
      </c>
      <c r="C361" s="243" t="s">
        <v>563</v>
      </c>
      <c r="D361" s="445">
        <f>D349</f>
        <v>468106</v>
      </c>
      <c r="E361" s="447">
        <f t="shared" si="7"/>
        <v>1.5814869543695001E-2</v>
      </c>
      <c r="G361" s="145"/>
      <c r="I361" s="145"/>
      <c r="K361" s="145"/>
      <c r="M361" s="145"/>
      <c r="O361" s="145"/>
      <c r="P361" s="145"/>
    </row>
    <row r="362" spans="1:16" s="1" customFormat="1" hidden="1">
      <c r="A362" s="88"/>
      <c r="B362" s="245">
        <v>4</v>
      </c>
      <c r="C362" s="243" t="s">
        <v>1139</v>
      </c>
      <c r="D362" s="445">
        <f>D350+D352</f>
        <v>92758</v>
      </c>
      <c r="E362" s="447">
        <f t="shared" si="7"/>
        <v>3.1338108657741216E-3</v>
      </c>
      <c r="G362" s="146"/>
      <c r="H362"/>
      <c r="I362" s="146"/>
      <c r="K362" s="145"/>
      <c r="M362" s="145"/>
      <c r="O362" s="145"/>
      <c r="P362" s="145"/>
    </row>
    <row r="363" spans="1:16" hidden="1">
      <c r="B363" s="244">
        <v>5</v>
      </c>
      <c r="C363" s="92" t="s">
        <v>1141</v>
      </c>
      <c r="D363" s="445">
        <f>D351+D354+D355</f>
        <v>9555</v>
      </c>
      <c r="E363" s="447">
        <f t="shared" si="7"/>
        <v>3.2281380390340167E-4</v>
      </c>
    </row>
    <row r="364" spans="1:16" hidden="1">
      <c r="B364" s="244">
        <v>6</v>
      </c>
      <c r="C364" s="92" t="s">
        <v>259</v>
      </c>
      <c r="D364" s="445">
        <f>P295</f>
        <v>18995524</v>
      </c>
      <c r="E364" s="447">
        <f t="shared" si="7"/>
        <v>0.64176005856393092</v>
      </c>
    </row>
    <row r="365" spans="1:16" hidden="1">
      <c r="B365" s="244">
        <v>7</v>
      </c>
      <c r="C365" s="92" t="s">
        <v>360</v>
      </c>
      <c r="D365" s="445">
        <f>P299</f>
        <v>9384643</v>
      </c>
      <c r="E365" s="447">
        <f t="shared" si="7"/>
        <v>0.31705832601836015</v>
      </c>
    </row>
    <row r="366" spans="1:16" hidden="1">
      <c r="D366" s="446">
        <f>SUM(D359:D365)</f>
        <v>29599106</v>
      </c>
    </row>
    <row r="367" spans="1:16" hidden="1">
      <c r="C367" s="246" t="s">
        <v>1276</v>
      </c>
      <c r="D367" s="446"/>
    </row>
    <row r="368" spans="1:16" hidden="1">
      <c r="B368" s="244">
        <v>1</v>
      </c>
      <c r="C368" s="92" t="s">
        <v>1162</v>
      </c>
      <c r="D368" s="446">
        <f>D346+D347+D348+D349+D350+D351+D352</f>
        <v>1218939</v>
      </c>
      <c r="E368" s="449">
        <f>D368/$D$371</f>
        <v>4.11816154177089E-2</v>
      </c>
    </row>
    <row r="369" spans="2:8" ht="26.25" hidden="1">
      <c r="B369" s="244">
        <v>2</v>
      </c>
      <c r="C369" s="92" t="s">
        <v>1163</v>
      </c>
      <c r="D369" s="446">
        <f>D353+D354</f>
        <v>28380167</v>
      </c>
      <c r="E369" s="449">
        <f t="shared" ref="E369:E370" si="8">D369/$D$371</f>
        <v>0.95881838458229107</v>
      </c>
    </row>
    <row r="370" spans="2:8" hidden="1">
      <c r="B370" s="244">
        <v>3</v>
      </c>
      <c r="C370" s="92" t="s">
        <v>1164</v>
      </c>
      <c r="D370" s="446">
        <f>D355</f>
        <v>0</v>
      </c>
      <c r="E370" s="449">
        <f t="shared" si="8"/>
        <v>0</v>
      </c>
    </row>
    <row r="371" spans="2:8" hidden="1">
      <c r="D371" s="446">
        <f>SUM(D368:D370)</f>
        <v>29599106</v>
      </c>
      <c r="E371" s="449">
        <f>SUM(E368:E370)</f>
        <v>1</v>
      </c>
    </row>
    <row r="372" spans="2:8" hidden="1">
      <c r="C372" s="246" t="s">
        <v>1277</v>
      </c>
      <c r="D372" s="446">
        <f>D373+D381+D412+D431+D440+D445</f>
        <v>29599106</v>
      </c>
      <c r="E372" s="449"/>
      <c r="G372" s="448">
        <f>D371-D372</f>
        <v>0</v>
      </c>
      <c r="H372" t="s">
        <v>1817</v>
      </c>
    </row>
    <row r="373" spans="2:8" hidden="1">
      <c r="B373" s="244">
        <v>100</v>
      </c>
      <c r="C373" s="92" t="s">
        <v>724</v>
      </c>
      <c r="D373" s="446">
        <f>SUM(D374:D380)</f>
        <v>20214463</v>
      </c>
      <c r="E373" s="449">
        <f>D373/$D$372</f>
        <v>0.68294167398163985</v>
      </c>
    </row>
    <row r="374" spans="2:8" hidden="1">
      <c r="B374" s="244">
        <v>101</v>
      </c>
      <c r="C374" s="92" t="s">
        <v>858</v>
      </c>
      <c r="D374" s="446">
        <f>SUMIF($D$4:$D$340,B374,$E$4:$E$340)</f>
        <v>20166361</v>
      </c>
      <c r="E374" s="449"/>
    </row>
    <row r="375" spans="2:8" hidden="1">
      <c r="B375" s="244">
        <v>102</v>
      </c>
      <c r="C375" s="92" t="s">
        <v>538</v>
      </c>
      <c r="D375" s="446">
        <f t="shared" ref="D375:D380" si="9">SUMIF($D$4:$D$340,B375,$E$4:$E$340)</f>
        <v>41828</v>
      </c>
      <c r="E375" s="449"/>
    </row>
    <row r="376" spans="2:8" hidden="1">
      <c r="B376" s="244">
        <v>103</v>
      </c>
      <c r="C376" s="92" t="s">
        <v>637</v>
      </c>
      <c r="D376" s="446">
        <f t="shared" si="9"/>
        <v>6274</v>
      </c>
      <c r="E376" s="449"/>
    </row>
    <row r="377" spans="2:8" hidden="1">
      <c r="B377" s="244">
        <v>104</v>
      </c>
      <c r="C377" s="92" t="s">
        <v>934</v>
      </c>
      <c r="D377" s="446">
        <f t="shared" si="9"/>
        <v>0</v>
      </c>
      <c r="E377" s="449"/>
    </row>
    <row r="378" spans="2:8" hidden="1">
      <c r="B378" s="244">
        <v>105</v>
      </c>
      <c r="C378" s="92" t="s">
        <v>935</v>
      </c>
      <c r="D378" s="446">
        <f t="shared" si="9"/>
        <v>0</v>
      </c>
      <c r="E378" s="449"/>
    </row>
    <row r="379" spans="2:8" hidden="1">
      <c r="B379" s="244">
        <v>106</v>
      </c>
      <c r="C379" s="92" t="s">
        <v>905</v>
      </c>
      <c r="D379" s="446">
        <f t="shared" si="9"/>
        <v>0</v>
      </c>
      <c r="E379" s="449"/>
    </row>
    <row r="380" spans="2:8" hidden="1">
      <c r="B380" s="244">
        <v>199</v>
      </c>
      <c r="C380" s="92" t="s">
        <v>725</v>
      </c>
      <c r="D380" s="446">
        <f t="shared" si="9"/>
        <v>0</v>
      </c>
      <c r="E380" s="449"/>
    </row>
    <row r="381" spans="2:8" hidden="1">
      <c r="B381" s="244">
        <v>200</v>
      </c>
      <c r="C381" s="92" t="s">
        <v>360</v>
      </c>
      <c r="D381" s="446">
        <f>SUM(D382:D411)</f>
        <v>9384643</v>
      </c>
      <c r="E381" s="449">
        <f>D381/$D$372</f>
        <v>0.31705832601836015</v>
      </c>
    </row>
    <row r="382" spans="2:8" hidden="1">
      <c r="B382" s="244">
        <v>201</v>
      </c>
      <c r="C382" s="92" t="s">
        <v>906</v>
      </c>
      <c r="D382" s="446">
        <f>SUMIF($F$4:$F$340,B382,$G$4:$G$340)</f>
        <v>0</v>
      </c>
      <c r="E382" s="449"/>
    </row>
    <row r="383" spans="2:8" hidden="1">
      <c r="B383" s="244">
        <v>202</v>
      </c>
      <c r="C383" s="92" t="s">
        <v>907</v>
      </c>
      <c r="D383" s="446">
        <f t="shared" ref="D383:D411" si="10">SUMIF($F$4:$F$340,B383,$G$4:$G$340)</f>
        <v>0</v>
      </c>
      <c r="E383" s="449"/>
    </row>
    <row r="384" spans="2:8" hidden="1">
      <c r="B384" s="244">
        <v>203</v>
      </c>
      <c r="C384" s="92" t="s">
        <v>908</v>
      </c>
      <c r="D384" s="446">
        <f t="shared" si="10"/>
        <v>0</v>
      </c>
      <c r="E384" s="449"/>
    </row>
    <row r="385" spans="2:5" hidden="1">
      <c r="B385" s="244">
        <v>204</v>
      </c>
      <c r="C385" s="92" t="s">
        <v>909</v>
      </c>
      <c r="D385" s="446">
        <f t="shared" si="10"/>
        <v>0</v>
      </c>
      <c r="E385" s="449"/>
    </row>
    <row r="386" spans="2:5" hidden="1">
      <c r="B386" s="244">
        <v>205</v>
      </c>
      <c r="C386" s="92" t="s">
        <v>910</v>
      </c>
      <c r="D386" s="446">
        <f t="shared" si="10"/>
        <v>0</v>
      </c>
      <c r="E386" s="449"/>
    </row>
    <row r="387" spans="2:5" hidden="1">
      <c r="B387" s="244">
        <v>206</v>
      </c>
      <c r="C387" s="92" t="s">
        <v>911</v>
      </c>
      <c r="D387" s="446">
        <f t="shared" si="10"/>
        <v>0</v>
      </c>
      <c r="E387" s="449"/>
    </row>
    <row r="388" spans="2:5" hidden="1">
      <c r="B388" s="244">
        <v>207</v>
      </c>
      <c r="C388" s="92" t="s">
        <v>912</v>
      </c>
      <c r="D388" s="446">
        <f t="shared" si="10"/>
        <v>0</v>
      </c>
      <c r="E388" s="449"/>
    </row>
    <row r="389" spans="2:5" hidden="1">
      <c r="B389" s="244">
        <v>208</v>
      </c>
      <c r="C389" s="92" t="s">
        <v>913</v>
      </c>
      <c r="D389" s="446">
        <f t="shared" si="10"/>
        <v>0</v>
      </c>
      <c r="E389" s="449"/>
    </row>
    <row r="390" spans="2:5" hidden="1">
      <c r="B390" s="244">
        <v>209</v>
      </c>
      <c r="C390" s="92" t="s">
        <v>914</v>
      </c>
      <c r="D390" s="446">
        <f t="shared" si="10"/>
        <v>0</v>
      </c>
      <c r="E390" s="449"/>
    </row>
    <row r="391" spans="2:5" hidden="1">
      <c r="B391" s="244">
        <v>210</v>
      </c>
      <c r="C391" s="92" t="s">
        <v>915</v>
      </c>
      <c r="D391" s="446">
        <f t="shared" si="10"/>
        <v>0</v>
      </c>
      <c r="E391" s="449"/>
    </row>
    <row r="392" spans="2:5" hidden="1">
      <c r="B392" s="244">
        <v>211</v>
      </c>
      <c r="C392" s="92" t="s">
        <v>916</v>
      </c>
      <c r="D392" s="446">
        <f t="shared" si="10"/>
        <v>0</v>
      </c>
      <c r="E392" s="449"/>
    </row>
    <row r="393" spans="2:5" hidden="1">
      <c r="B393" s="244">
        <v>212</v>
      </c>
      <c r="C393" s="92" t="s">
        <v>918</v>
      </c>
      <c r="D393" s="446">
        <f t="shared" si="10"/>
        <v>0</v>
      </c>
      <c r="E393" s="449"/>
    </row>
    <row r="394" spans="2:5" hidden="1">
      <c r="B394" s="244">
        <v>213</v>
      </c>
      <c r="C394" s="92" t="s">
        <v>919</v>
      </c>
      <c r="D394" s="446">
        <f t="shared" si="10"/>
        <v>0</v>
      </c>
      <c r="E394" s="449"/>
    </row>
    <row r="395" spans="2:5" hidden="1">
      <c r="B395" s="244">
        <v>214</v>
      </c>
      <c r="C395" s="92" t="s">
        <v>917</v>
      </c>
      <c r="D395" s="446">
        <f t="shared" si="10"/>
        <v>0</v>
      </c>
      <c r="E395" s="449"/>
    </row>
    <row r="396" spans="2:5" hidden="1">
      <c r="B396" s="244">
        <v>215</v>
      </c>
      <c r="C396" s="92" t="s">
        <v>920</v>
      </c>
      <c r="D396" s="446">
        <f t="shared" si="10"/>
        <v>0</v>
      </c>
      <c r="E396" s="449"/>
    </row>
    <row r="397" spans="2:5" hidden="1">
      <c r="B397" s="244">
        <v>216</v>
      </c>
      <c r="C397" s="92" t="s">
        <v>921</v>
      </c>
      <c r="D397" s="446">
        <f t="shared" si="10"/>
        <v>0</v>
      </c>
      <c r="E397" s="449"/>
    </row>
    <row r="398" spans="2:5" hidden="1">
      <c r="B398" s="244">
        <v>217</v>
      </c>
      <c r="C398" s="92" t="s">
        <v>922</v>
      </c>
      <c r="D398" s="446">
        <f t="shared" si="10"/>
        <v>0</v>
      </c>
      <c r="E398" s="449"/>
    </row>
    <row r="399" spans="2:5" hidden="1">
      <c r="B399" s="244">
        <v>218</v>
      </c>
      <c r="C399" s="92" t="s">
        <v>923</v>
      </c>
      <c r="D399" s="446">
        <f t="shared" si="10"/>
        <v>0</v>
      </c>
      <c r="E399" s="449"/>
    </row>
    <row r="400" spans="2:5" hidden="1">
      <c r="B400" s="244">
        <v>219</v>
      </c>
      <c r="C400" s="92" t="s">
        <v>924</v>
      </c>
      <c r="D400" s="446">
        <f t="shared" si="10"/>
        <v>0</v>
      </c>
      <c r="E400" s="449"/>
    </row>
    <row r="401" spans="1:16" hidden="1">
      <c r="B401" s="244">
        <v>220</v>
      </c>
      <c r="C401" s="92" t="s">
        <v>925</v>
      </c>
      <c r="D401" s="446">
        <f t="shared" si="10"/>
        <v>0</v>
      </c>
      <c r="E401" s="449"/>
    </row>
    <row r="402" spans="1:16" hidden="1">
      <c r="B402" s="244">
        <v>221</v>
      </c>
      <c r="C402" s="92" t="s">
        <v>926</v>
      </c>
      <c r="D402" s="446">
        <f t="shared" si="10"/>
        <v>0</v>
      </c>
      <c r="E402" s="449"/>
    </row>
    <row r="403" spans="1:16" hidden="1">
      <c r="B403" s="244">
        <v>222</v>
      </c>
      <c r="C403" s="92" t="s">
        <v>927</v>
      </c>
      <c r="D403" s="446">
        <f t="shared" si="10"/>
        <v>0</v>
      </c>
      <c r="E403" s="449"/>
    </row>
    <row r="404" spans="1:16" hidden="1">
      <c r="B404" s="244">
        <v>223</v>
      </c>
      <c r="C404" s="92" t="s">
        <v>928</v>
      </c>
      <c r="D404" s="446">
        <f t="shared" si="10"/>
        <v>0</v>
      </c>
      <c r="E404" s="449"/>
    </row>
    <row r="405" spans="1:16" hidden="1">
      <c r="B405" s="244">
        <v>224</v>
      </c>
      <c r="C405" s="92" t="s">
        <v>929</v>
      </c>
      <c r="D405" s="446">
        <f t="shared" si="10"/>
        <v>0</v>
      </c>
      <c r="E405" s="449"/>
    </row>
    <row r="406" spans="1:16" hidden="1">
      <c r="B406" s="244">
        <v>225</v>
      </c>
      <c r="C406" s="92" t="s">
        <v>930</v>
      </c>
      <c r="D406" s="446">
        <f t="shared" si="10"/>
        <v>0</v>
      </c>
      <c r="E406" s="449"/>
    </row>
    <row r="407" spans="1:16" hidden="1">
      <c r="B407" s="244">
        <v>226</v>
      </c>
      <c r="C407" s="92" t="s">
        <v>931</v>
      </c>
      <c r="D407" s="446">
        <f t="shared" si="10"/>
        <v>0</v>
      </c>
      <c r="E407" s="449"/>
    </row>
    <row r="408" spans="1:16" hidden="1">
      <c r="B408" s="244">
        <v>227</v>
      </c>
      <c r="C408" s="92" t="s">
        <v>932</v>
      </c>
      <c r="D408" s="446">
        <f t="shared" si="10"/>
        <v>0</v>
      </c>
      <c r="E408" s="449"/>
    </row>
    <row r="409" spans="1:16" hidden="1">
      <c r="B409" s="244">
        <v>228</v>
      </c>
      <c r="C409" s="92" t="s">
        <v>933</v>
      </c>
      <c r="D409" s="446">
        <f t="shared" si="10"/>
        <v>0</v>
      </c>
      <c r="E409" s="449"/>
    </row>
    <row r="410" spans="1:16" s="429" customFormat="1" hidden="1">
      <c r="A410" s="87"/>
      <c r="B410" s="244">
        <v>229</v>
      </c>
      <c r="C410" s="92" t="s">
        <v>1815</v>
      </c>
      <c r="D410" s="446">
        <f t="shared" si="10"/>
        <v>7199325</v>
      </c>
      <c r="E410" s="449"/>
      <c r="G410" s="146"/>
      <c r="I410" s="146"/>
      <c r="K410" s="146"/>
      <c r="M410" s="146"/>
      <c r="O410" s="146"/>
      <c r="P410" s="146"/>
    </row>
    <row r="411" spans="1:16" s="429" customFormat="1" hidden="1">
      <c r="A411" s="87"/>
      <c r="B411" s="244">
        <v>230</v>
      </c>
      <c r="C411" s="92" t="s">
        <v>1816</v>
      </c>
      <c r="D411" s="446">
        <f t="shared" si="10"/>
        <v>2185318</v>
      </c>
      <c r="E411" s="449"/>
      <c r="G411" s="146"/>
      <c r="I411" s="146"/>
      <c r="K411" s="146"/>
      <c r="M411" s="146"/>
      <c r="O411" s="146"/>
      <c r="P411" s="146"/>
    </row>
    <row r="412" spans="1:16" hidden="1">
      <c r="B412" s="244">
        <v>300</v>
      </c>
      <c r="C412" s="92" t="s">
        <v>726</v>
      </c>
      <c r="D412" s="446">
        <f>SUM(D413:D430)</f>
        <v>0</v>
      </c>
      <c r="E412" s="449">
        <f>D412/$D$372</f>
        <v>0</v>
      </c>
    </row>
    <row r="413" spans="1:16" hidden="1">
      <c r="B413" s="244">
        <v>301</v>
      </c>
      <c r="C413" s="92" t="s">
        <v>936</v>
      </c>
      <c r="D413" s="446">
        <f>SUMIF($H$4:$H$340,B413,$I$4:$I$340)</f>
        <v>0</v>
      </c>
      <c r="E413" s="449"/>
    </row>
    <row r="414" spans="1:16" hidden="1">
      <c r="B414" s="244">
        <v>302</v>
      </c>
      <c r="C414" s="92" t="s">
        <v>937</v>
      </c>
      <c r="D414" s="446">
        <f t="shared" ref="D414:D430" si="11">SUMIF($H$4:$H$340,B414,$I$4:$I$340)</f>
        <v>0</v>
      </c>
      <c r="E414" s="449"/>
    </row>
    <row r="415" spans="1:16" hidden="1">
      <c r="B415" s="244">
        <v>303</v>
      </c>
      <c r="C415" s="92" t="s">
        <v>938</v>
      </c>
      <c r="D415" s="446">
        <f t="shared" si="11"/>
        <v>0</v>
      </c>
      <c r="E415" s="449"/>
    </row>
    <row r="416" spans="1:16" hidden="1">
      <c r="B416" s="244">
        <v>304</v>
      </c>
      <c r="C416" s="92" t="s">
        <v>939</v>
      </c>
      <c r="D416" s="446">
        <f t="shared" si="11"/>
        <v>0</v>
      </c>
      <c r="E416" s="449"/>
    </row>
    <row r="417" spans="2:5" hidden="1">
      <c r="B417" s="244">
        <v>305</v>
      </c>
      <c r="C417" s="92" t="s">
        <v>940</v>
      </c>
      <c r="D417" s="446">
        <f t="shared" si="11"/>
        <v>0</v>
      </c>
      <c r="E417" s="449"/>
    </row>
    <row r="418" spans="2:5" hidden="1">
      <c r="B418" s="244">
        <v>306</v>
      </c>
      <c r="C418" s="92" t="s">
        <v>941</v>
      </c>
      <c r="D418" s="446">
        <f t="shared" si="11"/>
        <v>0</v>
      </c>
      <c r="E418" s="449"/>
    </row>
    <row r="419" spans="2:5" hidden="1">
      <c r="B419" s="244">
        <v>307</v>
      </c>
      <c r="C419" s="92" t="s">
        <v>942</v>
      </c>
      <c r="D419" s="446">
        <f t="shared" si="11"/>
        <v>0</v>
      </c>
      <c r="E419" s="449"/>
    </row>
    <row r="420" spans="2:5" hidden="1">
      <c r="B420" s="244">
        <v>308</v>
      </c>
      <c r="C420" s="92" t="s">
        <v>943</v>
      </c>
      <c r="D420" s="446">
        <f t="shared" si="11"/>
        <v>0</v>
      </c>
      <c r="E420" s="449"/>
    </row>
    <row r="421" spans="2:5" hidden="1">
      <c r="B421" s="244">
        <v>309</v>
      </c>
      <c r="C421" s="92" t="s">
        <v>944</v>
      </c>
      <c r="D421" s="446">
        <f t="shared" si="11"/>
        <v>0</v>
      </c>
      <c r="E421" s="449"/>
    </row>
    <row r="422" spans="2:5" hidden="1">
      <c r="B422" s="244">
        <v>310</v>
      </c>
      <c r="C422" s="92" t="s">
        <v>945</v>
      </c>
      <c r="D422" s="446">
        <f t="shared" si="11"/>
        <v>0</v>
      </c>
      <c r="E422" s="449"/>
    </row>
    <row r="423" spans="2:5" hidden="1">
      <c r="B423" s="244">
        <v>311</v>
      </c>
      <c r="C423" s="92" t="s">
        <v>946</v>
      </c>
      <c r="D423" s="446">
        <f>SUMIF($H$4:$H$340,B423,$I$4:$I$340)</f>
        <v>0</v>
      </c>
      <c r="E423" s="449"/>
    </row>
    <row r="424" spans="2:5" hidden="1">
      <c r="B424" s="244">
        <v>312</v>
      </c>
      <c r="C424" s="92" t="s">
        <v>947</v>
      </c>
      <c r="D424" s="446">
        <f t="shared" si="11"/>
        <v>0</v>
      </c>
      <c r="E424" s="449"/>
    </row>
    <row r="425" spans="2:5" hidden="1">
      <c r="B425" s="244">
        <v>313</v>
      </c>
      <c r="C425" s="92" t="s">
        <v>948</v>
      </c>
      <c r="D425" s="446">
        <f t="shared" si="11"/>
        <v>0</v>
      </c>
      <c r="E425" s="449"/>
    </row>
    <row r="426" spans="2:5" hidden="1">
      <c r="B426" s="244">
        <v>314</v>
      </c>
      <c r="C426" s="92" t="s">
        <v>949</v>
      </c>
      <c r="D426" s="446">
        <f t="shared" si="11"/>
        <v>0</v>
      </c>
      <c r="E426" s="449"/>
    </row>
    <row r="427" spans="2:5" hidden="1">
      <c r="B427" s="244">
        <v>315</v>
      </c>
      <c r="C427" s="92" t="s">
        <v>950</v>
      </c>
      <c r="D427" s="446">
        <f t="shared" si="11"/>
        <v>0</v>
      </c>
      <c r="E427" s="449"/>
    </row>
    <row r="428" spans="2:5" hidden="1">
      <c r="B428" s="244">
        <v>316</v>
      </c>
      <c r="C428" s="92" t="s">
        <v>951</v>
      </c>
      <c r="D428" s="446">
        <f t="shared" si="11"/>
        <v>0</v>
      </c>
      <c r="E428" s="449"/>
    </row>
    <row r="429" spans="2:5" hidden="1">
      <c r="B429" s="244">
        <v>317</v>
      </c>
      <c r="C429" s="92" t="s">
        <v>952</v>
      </c>
      <c r="D429" s="446">
        <f t="shared" si="11"/>
        <v>0</v>
      </c>
      <c r="E429" s="449"/>
    </row>
    <row r="430" spans="2:5" hidden="1">
      <c r="B430" s="244">
        <v>399</v>
      </c>
      <c r="C430" s="92" t="s">
        <v>953</v>
      </c>
      <c r="D430" s="446">
        <f t="shared" si="11"/>
        <v>0</v>
      </c>
      <c r="E430" s="449"/>
    </row>
    <row r="431" spans="2:5" hidden="1">
      <c r="B431" s="244">
        <v>400</v>
      </c>
      <c r="C431" s="92" t="s">
        <v>727</v>
      </c>
      <c r="D431" s="446">
        <f>SUM(D432:D439)</f>
        <v>0</v>
      </c>
      <c r="E431" s="449">
        <f>D431/$D$372</f>
        <v>0</v>
      </c>
    </row>
    <row r="432" spans="2:5" hidden="1">
      <c r="B432" s="244">
        <v>401</v>
      </c>
      <c r="C432" s="92" t="s">
        <v>1125</v>
      </c>
      <c r="D432" s="446">
        <f>SUMIF($J$4:$J$340,B432,$K$4:$K$340)</f>
        <v>0</v>
      </c>
      <c r="E432" s="449"/>
    </row>
    <row r="433" spans="2:5" hidden="1">
      <c r="B433" s="244">
        <v>402</v>
      </c>
      <c r="C433" s="92" t="s">
        <v>1126</v>
      </c>
      <c r="D433" s="446">
        <f t="shared" ref="D433:D439" si="12">SUMIF($J$4:$J$340,B433,$K$4:$K$340)</f>
        <v>0</v>
      </c>
      <c r="E433" s="449"/>
    </row>
    <row r="434" spans="2:5" hidden="1">
      <c r="B434" s="244">
        <v>403</v>
      </c>
      <c r="C434" s="92" t="s">
        <v>1127</v>
      </c>
      <c r="D434" s="446">
        <f t="shared" si="12"/>
        <v>0</v>
      </c>
      <c r="E434" s="449"/>
    </row>
    <row r="435" spans="2:5" hidden="1">
      <c r="B435" s="244">
        <v>404</v>
      </c>
      <c r="C435" s="92" t="s">
        <v>1128</v>
      </c>
      <c r="D435" s="446">
        <f t="shared" si="12"/>
        <v>0</v>
      </c>
      <c r="E435" s="449"/>
    </row>
    <row r="436" spans="2:5" hidden="1">
      <c r="B436" s="244">
        <v>405</v>
      </c>
      <c r="C436" s="92" t="s">
        <v>1129</v>
      </c>
      <c r="D436" s="446">
        <f t="shared" si="12"/>
        <v>0</v>
      </c>
      <c r="E436" s="449"/>
    </row>
    <row r="437" spans="2:5" hidden="1">
      <c r="B437" s="244">
        <v>406</v>
      </c>
      <c r="C437" s="92" t="s">
        <v>1130</v>
      </c>
      <c r="D437" s="446">
        <f t="shared" si="12"/>
        <v>0</v>
      </c>
      <c r="E437" s="449"/>
    </row>
    <row r="438" spans="2:5" hidden="1">
      <c r="B438" s="244">
        <v>407</v>
      </c>
      <c r="C438" s="92" t="s">
        <v>1131</v>
      </c>
      <c r="D438" s="446">
        <f t="shared" si="12"/>
        <v>0</v>
      </c>
      <c r="E438" s="449"/>
    </row>
    <row r="439" spans="2:5" hidden="1">
      <c r="B439" s="244">
        <v>499</v>
      </c>
      <c r="C439" s="92" t="s">
        <v>1132</v>
      </c>
      <c r="D439" s="446">
        <f t="shared" si="12"/>
        <v>0</v>
      </c>
      <c r="E439" s="449"/>
    </row>
    <row r="440" spans="2:5" hidden="1">
      <c r="B440" s="244">
        <v>500</v>
      </c>
      <c r="C440" s="92" t="s">
        <v>728</v>
      </c>
      <c r="D440" s="446">
        <f>SUM(D441:D444)</f>
        <v>0</v>
      </c>
      <c r="E440" s="449">
        <f>D440/$D$372</f>
        <v>0</v>
      </c>
    </row>
    <row r="441" spans="2:5" hidden="1">
      <c r="B441" s="244">
        <v>501</v>
      </c>
      <c r="C441" s="92" t="s">
        <v>730</v>
      </c>
      <c r="D441" s="446">
        <f>SUMIF($L$4:$L$340,B441,$M$4:$M$340)</f>
        <v>0</v>
      </c>
      <c r="E441" s="450"/>
    </row>
    <row r="442" spans="2:5" hidden="1">
      <c r="B442" s="244">
        <v>502</v>
      </c>
      <c r="C442" s="92" t="s">
        <v>729</v>
      </c>
      <c r="D442" s="446">
        <f t="shared" ref="D442:D444" si="13">SUMIF($L$4:$L$340,B442,$M$4:$M$340)</f>
        <v>0</v>
      </c>
      <c r="E442" s="450"/>
    </row>
    <row r="443" spans="2:5" hidden="1">
      <c r="B443" s="244">
        <v>503</v>
      </c>
      <c r="C443" s="92" t="s">
        <v>731</v>
      </c>
      <c r="D443" s="446">
        <f t="shared" si="13"/>
        <v>0</v>
      </c>
      <c r="E443" s="450"/>
    </row>
    <row r="444" spans="2:5" hidden="1">
      <c r="B444" s="244">
        <v>599</v>
      </c>
      <c r="C444" s="92" t="s">
        <v>958</v>
      </c>
      <c r="D444" s="446">
        <f t="shared" si="13"/>
        <v>0</v>
      </c>
      <c r="E444" s="450"/>
    </row>
    <row r="445" spans="2:5" hidden="1">
      <c r="B445" s="244">
        <v>900</v>
      </c>
      <c r="C445" s="92" t="s">
        <v>732</v>
      </c>
      <c r="D445" s="446">
        <f>SUM(D446:D450)</f>
        <v>0</v>
      </c>
      <c r="E445" s="449">
        <f>D445/$D$372</f>
        <v>0</v>
      </c>
    </row>
    <row r="446" spans="2:5" hidden="1">
      <c r="B446" s="244">
        <v>901</v>
      </c>
      <c r="C446" s="92" t="s">
        <v>954</v>
      </c>
      <c r="D446" s="446">
        <f>SUMIF($N$4:$N$340,B446,$O$4:$O$340)</f>
        <v>0</v>
      </c>
      <c r="E446" s="449"/>
    </row>
    <row r="447" spans="2:5" hidden="1">
      <c r="B447" s="244">
        <v>902</v>
      </c>
      <c r="C447" s="92" t="s">
        <v>955</v>
      </c>
      <c r="D447" s="446">
        <f t="shared" ref="D447:D450" si="14">SUMIF($N$4:$N$340,B447,$O$4:$O$340)</f>
        <v>0</v>
      </c>
      <c r="E447" s="449"/>
    </row>
    <row r="448" spans="2:5" hidden="1">
      <c r="B448" s="244">
        <v>903</v>
      </c>
      <c r="C448" s="92" t="s">
        <v>956</v>
      </c>
      <c r="D448" s="446">
        <f t="shared" si="14"/>
        <v>0</v>
      </c>
      <c r="E448" s="449"/>
    </row>
    <row r="449" spans="2:5" hidden="1">
      <c r="B449" s="244">
        <v>904</v>
      </c>
      <c r="C449" s="92" t="s">
        <v>957</v>
      </c>
      <c r="D449" s="446">
        <f t="shared" si="14"/>
        <v>0</v>
      </c>
      <c r="E449" s="449"/>
    </row>
    <row r="450" spans="2:5" hidden="1">
      <c r="B450" s="244">
        <v>999</v>
      </c>
      <c r="C450" s="92" t="s">
        <v>725</v>
      </c>
      <c r="D450" s="446">
        <f t="shared" si="14"/>
        <v>0</v>
      </c>
      <c r="E450" s="449"/>
    </row>
    <row r="451" spans="2:5" hidden="1">
      <c r="D451" s="249"/>
    </row>
  </sheetData>
  <sheetProtection password="D38D" sheet="1" objects="1" scenarios="1"/>
  <mergeCells count="23">
    <mergeCell ref="P1:P3"/>
    <mergeCell ref="D3:E3"/>
    <mergeCell ref="F3:G3"/>
    <mergeCell ref="H3:I3"/>
    <mergeCell ref="J3:K3"/>
    <mergeCell ref="L3:M3"/>
    <mergeCell ref="N3:O3"/>
    <mergeCell ref="D1:E1"/>
    <mergeCell ref="F1:G1"/>
    <mergeCell ref="J341:K341"/>
    <mergeCell ref="L341:M341"/>
    <mergeCell ref="N341:O341"/>
    <mergeCell ref="H1:I1"/>
    <mergeCell ref="A341:C341"/>
    <mergeCell ref="D341:E341"/>
    <mergeCell ref="F341:G341"/>
    <mergeCell ref="H341:I341"/>
    <mergeCell ref="A1:A3"/>
    <mergeCell ref="J1:K1"/>
    <mergeCell ref="L1:M1"/>
    <mergeCell ref="N1:O1"/>
    <mergeCell ref="B1:B3"/>
    <mergeCell ref="C1:C3"/>
  </mergeCells>
  <conditionalFormatting sqref="E7:E21 E24:E25 E27:E30 E32:E34 E41 E43:E44 E46 E48:E50 E52 E55:E56 E66:E67 E73:E75 E77:E80 E82:E87 E89:E98 E100:E108 E110:E112 E114:E127 E129:E134 E136:E140 E143:E159 E161:E170 E172:E184 E186:E195 E198 E200:E201 E203 E205:E207 E209 E213:E222 E224:E227 E229:E237 E239:E240 E242:E257 E263:E272 E274:E275 E277:E279 O285 E287 O287 E297:E298 N321:O322 O315:O318 O324 O326 O330:O332 M336:M339 H281:I281 J282:K282 N281:O283 N309:O309 G301:G302 G304:G305">
    <cfRule type="containsBlanks" dxfId="119" priority="60">
      <formula>LEN(TRIM(E7))=0</formula>
    </cfRule>
  </conditionalFormatting>
  <dataValidations count="7">
    <dataValidation type="list" allowBlank="1" showInputMessage="1" showErrorMessage="1" sqref="H281">
      <formula1>$S$285:$S$302</formula1>
    </dataValidation>
    <dataValidation type="list" allowBlank="1" showInputMessage="1" showErrorMessage="1" sqref="J282">
      <formula1>$S$304:$S$311</formula1>
    </dataValidation>
    <dataValidation type="list" allowBlank="1" showInputMessage="1" showErrorMessage="1" sqref="N281:N283">
      <formula1>$S$313:$S$316</formula1>
    </dataValidation>
    <dataValidation type="list" allowBlank="1" showInputMessage="1" showErrorMessage="1" sqref="N309">
      <formula1>$S$318:$S$319</formula1>
    </dataValidation>
    <dataValidation type="list" allowBlank="1" showInputMessage="1" showErrorMessage="1" sqref="N321:N322">
      <formula1>$S$321:$S$323</formula1>
    </dataValidation>
    <dataValidation type="whole" operator="greaterThanOrEqual" allowBlank="1" showInputMessage="1" showErrorMessage="1" sqref="E7:E21 E24:E25 E27:E30 E32:E34 E41 E43:E44 E46 E48:E50 E52 E55:E56 E66:E67 E73:E75 E77:E80 E82:E87 E89:E98 E100:E108 E110:E112 E114:E127 E129:E134 E136:E140 E143:E159 E161:E170 E172:E184 E186:E195 E198 E200:E201 E203 E205:E207 E209 E213:E222 E224:E227 E229:E237 E239:E240 E242:E257 E263:E272 E274:E275 E277:E279 G304:G305 I281 K282 O281:O283 O285 E287 O287 E297:E298 M336:M339 O309 O315:O318 O321:O322 O324 O326 O330:O332 G301:G302">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C1:C3">
      <formula1>0</formula1>
    </dataValidation>
  </dataValidations>
  <pageMargins left="1.1811023622047245" right="0.39370078740157483" top="0.74803149606299213" bottom="0.78740157480314965" header="0.31496062992125984" footer="0.31496062992125984"/>
  <pageSetup paperSize="5" scale="75" orientation="landscape" horizontalDpi="200" verticalDpi="200" r:id="rId1"/>
  <headerFooter>
    <oddHeader>&amp;L&amp;"-,Negrita"&amp;18Estimación de Ingresos por Clasificación Económica, Fuente de Financiamiento y Concepto 2012&amp;"-,Normal"&amp;11
&amp;"-,Negrita"&amp;14Nombre de la Entidad: &amp;F, Jalisco</oddHeader>
    <oddFooter>&amp;RPágina &amp;P de &amp;N</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rgb="FFFFFF00"/>
  </sheetPr>
  <dimension ref="A1:Q529"/>
  <sheetViews>
    <sheetView zoomScale="90" zoomScaleNormal="90" workbookViewId="0">
      <pane ySplit="4" topLeftCell="A418" activePane="bottomLeft" state="frozen"/>
      <selection pane="bottomLeft" activeCell="F24" sqref="F24"/>
    </sheetView>
  </sheetViews>
  <sheetFormatPr baseColWidth="10" defaultColWidth="0" defaultRowHeight="15" zeroHeight="1"/>
  <cols>
    <col min="1" max="1" width="5" style="25" bestFit="1" customWidth="1"/>
    <col min="2" max="2" width="55" style="25" customWidth="1"/>
    <col min="3" max="3" width="4" style="47" customWidth="1"/>
    <col min="4" max="4" width="15" style="30" customWidth="1"/>
    <col min="5" max="5" width="4" style="47" bestFit="1" customWidth="1"/>
    <col min="6" max="6" width="15" style="30" customWidth="1"/>
    <col min="7" max="7" width="4" style="47" bestFit="1" customWidth="1"/>
    <col min="8" max="8" width="15" style="30" customWidth="1"/>
    <col min="9" max="9" width="4" style="47" bestFit="1" customWidth="1"/>
    <col min="10" max="10" width="15" style="30" customWidth="1"/>
    <col min="11" max="11" width="4.5703125" style="47" bestFit="1" customWidth="1"/>
    <col min="12" max="12" width="15" style="30" customWidth="1"/>
    <col min="13" max="13" width="4" style="47" bestFit="1" customWidth="1"/>
    <col min="14" max="14" width="15" style="30" customWidth="1"/>
    <col min="15" max="15" width="16.5703125" style="31" customWidth="1"/>
    <col min="16" max="16" width="0.28515625" customWidth="1"/>
    <col min="17" max="16384" width="11.42578125" hidden="1"/>
  </cols>
  <sheetData>
    <row r="1" spans="1:17" s="43" customFormat="1" ht="37.5" customHeight="1">
      <c r="A1" s="615" t="s">
        <v>607</v>
      </c>
      <c r="B1" s="616" t="s">
        <v>1160</v>
      </c>
      <c r="C1" s="620" t="s">
        <v>960</v>
      </c>
      <c r="D1" s="620"/>
      <c r="E1" s="613" t="s">
        <v>360</v>
      </c>
      <c r="F1" s="613"/>
      <c r="G1" s="613" t="s">
        <v>726</v>
      </c>
      <c r="H1" s="613"/>
      <c r="I1" s="613" t="s">
        <v>727</v>
      </c>
      <c r="J1" s="613"/>
      <c r="K1" s="613" t="s">
        <v>728</v>
      </c>
      <c r="L1" s="613"/>
      <c r="M1" s="613" t="s">
        <v>732</v>
      </c>
      <c r="N1" s="613"/>
      <c r="O1" s="617" t="s">
        <v>712</v>
      </c>
    </row>
    <row r="2" spans="1:17" s="43" customFormat="1">
      <c r="A2" s="616"/>
      <c r="B2" s="616"/>
      <c r="C2" s="75" t="s">
        <v>733</v>
      </c>
      <c r="D2" s="48" t="s">
        <v>959</v>
      </c>
      <c r="E2" s="75" t="s">
        <v>733</v>
      </c>
      <c r="F2" s="48" t="s">
        <v>959</v>
      </c>
      <c r="G2" s="75" t="s">
        <v>733</v>
      </c>
      <c r="H2" s="48" t="s">
        <v>959</v>
      </c>
      <c r="I2" s="75" t="s">
        <v>733</v>
      </c>
      <c r="J2" s="48" t="s">
        <v>959</v>
      </c>
      <c r="K2" s="75" t="s">
        <v>733</v>
      </c>
      <c r="L2" s="48" t="s">
        <v>959</v>
      </c>
      <c r="M2" s="75" t="s">
        <v>733</v>
      </c>
      <c r="N2" s="48" t="s">
        <v>959</v>
      </c>
      <c r="O2" s="617"/>
    </row>
    <row r="3" spans="1:17" s="43" customFormat="1" ht="18" customHeight="1">
      <c r="A3" s="627"/>
      <c r="B3" s="623"/>
      <c r="C3" s="624"/>
      <c r="D3" s="625"/>
      <c r="E3" s="624"/>
      <c r="F3" s="625"/>
      <c r="G3" s="624"/>
      <c r="H3" s="625"/>
      <c r="I3" s="624"/>
      <c r="J3" s="625"/>
      <c r="K3" s="624"/>
      <c r="L3" s="625"/>
      <c r="M3" s="624"/>
      <c r="N3" s="625"/>
      <c r="O3" s="626"/>
    </row>
    <row r="4" spans="1:17" s="43" customFormat="1" ht="0.95" customHeight="1">
      <c r="A4" s="61"/>
      <c r="B4" s="61"/>
      <c r="C4" s="65"/>
      <c r="D4" s="66"/>
      <c r="E4" s="65"/>
      <c r="F4" s="66"/>
      <c r="G4" s="65"/>
      <c r="H4" s="66"/>
      <c r="I4" s="65"/>
      <c r="J4" s="66"/>
      <c r="K4" s="65"/>
      <c r="L4" s="66"/>
      <c r="M4" s="65"/>
      <c r="N4" s="66"/>
      <c r="O4" s="64"/>
    </row>
    <row r="5" spans="1:17" ht="25.5" customHeight="1">
      <c r="A5" s="67">
        <v>1000</v>
      </c>
      <c r="B5" s="68" t="s">
        <v>0</v>
      </c>
      <c r="C5" s="69"/>
      <c r="D5" s="70">
        <f>D6+D11+D16+D25+D30+D37+D39</f>
        <v>11767610</v>
      </c>
      <c r="E5" s="69"/>
      <c r="F5" s="70">
        <f>F6+F11+F16+F25+F30+F37+F39</f>
        <v>1433852</v>
      </c>
      <c r="G5" s="69"/>
      <c r="H5" s="70">
        <f>H6+H11+H16+H25+H30+H37+H39</f>
        <v>0</v>
      </c>
      <c r="I5" s="69"/>
      <c r="J5" s="70">
        <f>J6+J11+J16+J25+J30+J37+J39</f>
        <v>0</v>
      </c>
      <c r="K5" s="69"/>
      <c r="L5" s="70">
        <f>L6+L11+L16+L25+L30+L37+L39</f>
        <v>0</v>
      </c>
      <c r="M5" s="69"/>
      <c r="N5" s="70">
        <f>N6+N11+N16+N25+N30+N37+N39</f>
        <v>0</v>
      </c>
      <c r="O5" s="71">
        <f t="shared" ref="O5:O8" si="0">D5+F5+H5+J5+L5+N5</f>
        <v>13201462</v>
      </c>
    </row>
    <row r="6" spans="1:17" ht="25.5" customHeight="1">
      <c r="A6" s="49">
        <v>1100</v>
      </c>
      <c r="B6" s="50" t="s">
        <v>1</v>
      </c>
      <c r="C6" s="51"/>
      <c r="D6" s="62">
        <f>SUM(D7:D10)</f>
        <v>10011432</v>
      </c>
      <c r="E6" s="51"/>
      <c r="F6" s="62">
        <f>SUM(F7:F10)</f>
        <v>1258992</v>
      </c>
      <c r="G6" s="51"/>
      <c r="H6" s="62">
        <f>SUM(H7:H10)</f>
        <v>0</v>
      </c>
      <c r="I6" s="51"/>
      <c r="J6" s="62">
        <f>SUM(J7:J10)</f>
        <v>0</v>
      </c>
      <c r="K6" s="51"/>
      <c r="L6" s="62">
        <f>SUM(L7:L10)</f>
        <v>0</v>
      </c>
      <c r="M6" s="51"/>
      <c r="N6" s="62">
        <f>SUM(N7:N10)</f>
        <v>0</v>
      </c>
      <c r="O6" s="52">
        <f t="shared" si="0"/>
        <v>11270424</v>
      </c>
      <c r="Q6">
        <v>1</v>
      </c>
    </row>
    <row r="7" spans="1:17" ht="25.5" customHeight="1">
      <c r="A7" s="53">
        <v>111</v>
      </c>
      <c r="B7" s="86" t="s">
        <v>2</v>
      </c>
      <c r="C7" s="84">
        <v>101</v>
      </c>
      <c r="D7" s="85">
        <v>1425000</v>
      </c>
      <c r="E7" s="378"/>
      <c r="F7" s="379"/>
      <c r="G7" s="378"/>
      <c r="H7" s="379"/>
      <c r="I7" s="378"/>
      <c r="J7" s="379"/>
      <c r="K7" s="378"/>
      <c r="L7" s="379"/>
      <c r="M7" s="378"/>
      <c r="N7" s="379"/>
      <c r="O7" s="63">
        <f t="shared" si="0"/>
        <v>1425000</v>
      </c>
      <c r="Q7">
        <v>2</v>
      </c>
    </row>
    <row r="8" spans="1:17" ht="25.5" customHeight="1">
      <c r="A8" s="53">
        <v>112</v>
      </c>
      <c r="B8" s="54" t="s">
        <v>3</v>
      </c>
      <c r="C8" s="378"/>
      <c r="D8" s="379"/>
      <c r="E8" s="378"/>
      <c r="F8" s="379"/>
      <c r="G8" s="378"/>
      <c r="H8" s="379"/>
      <c r="I8" s="378"/>
      <c r="J8" s="379"/>
      <c r="K8" s="378"/>
      <c r="L8" s="379"/>
      <c r="M8" s="378"/>
      <c r="N8" s="379"/>
      <c r="O8" s="63">
        <f t="shared" si="0"/>
        <v>0</v>
      </c>
      <c r="Q8">
        <v>3</v>
      </c>
    </row>
    <row r="9" spans="1:17" ht="25.5" customHeight="1">
      <c r="A9" s="53">
        <v>113</v>
      </c>
      <c r="B9" s="54" t="s">
        <v>4</v>
      </c>
      <c r="C9" s="84">
        <v>101</v>
      </c>
      <c r="D9" s="85">
        <v>8586432</v>
      </c>
      <c r="E9" s="84">
        <v>230</v>
      </c>
      <c r="F9" s="85">
        <v>1258992</v>
      </c>
      <c r="G9" s="84">
        <v>399</v>
      </c>
      <c r="H9" s="85">
        <v>0</v>
      </c>
      <c r="I9" s="378"/>
      <c r="J9" s="379"/>
      <c r="K9" s="378"/>
      <c r="L9" s="379"/>
      <c r="M9" s="378"/>
      <c r="N9" s="379"/>
      <c r="O9" s="63">
        <f>D9+F9+H9+J9+L9+N9</f>
        <v>9845424</v>
      </c>
    </row>
    <row r="10" spans="1:17" ht="25.5" customHeight="1">
      <c r="A10" s="53">
        <v>114</v>
      </c>
      <c r="B10" s="54" t="s">
        <v>704</v>
      </c>
      <c r="C10" s="84">
        <v>101</v>
      </c>
      <c r="D10" s="85">
        <v>0</v>
      </c>
      <c r="E10" s="378"/>
      <c r="F10" s="379"/>
      <c r="G10" s="378"/>
      <c r="H10" s="379"/>
      <c r="I10" s="378"/>
      <c r="J10" s="379"/>
      <c r="K10" s="378"/>
      <c r="L10" s="379"/>
      <c r="M10" s="378"/>
      <c r="N10" s="379"/>
      <c r="O10" s="63">
        <f t="shared" ref="O10:O70" si="1">D10+F10+H10+J10+L10+N10</f>
        <v>0</v>
      </c>
      <c r="Q10">
        <v>101</v>
      </c>
    </row>
    <row r="11" spans="1:17" ht="25.5" customHeight="1">
      <c r="A11" s="49">
        <v>1200</v>
      </c>
      <c r="B11" s="50" t="s">
        <v>5</v>
      </c>
      <c r="C11" s="51"/>
      <c r="D11" s="62">
        <f>SUM(D12:D15)</f>
        <v>221130</v>
      </c>
      <c r="E11" s="51"/>
      <c r="F11" s="62">
        <f>SUM(F12:F15)</f>
        <v>0</v>
      </c>
      <c r="G11" s="51"/>
      <c r="H11" s="62">
        <f>SUM(H12:H15)</f>
        <v>0</v>
      </c>
      <c r="I11" s="51"/>
      <c r="J11" s="62">
        <f>SUM(J12:J15)</f>
        <v>0</v>
      </c>
      <c r="K11" s="51"/>
      <c r="L11" s="62">
        <f>SUM(L12:L15)</f>
        <v>0</v>
      </c>
      <c r="M11" s="51"/>
      <c r="N11" s="62">
        <f>SUM(N12:N15)</f>
        <v>0</v>
      </c>
      <c r="O11" s="52">
        <f t="shared" si="1"/>
        <v>221130</v>
      </c>
      <c r="Q11">
        <v>102</v>
      </c>
    </row>
    <row r="12" spans="1:17" ht="25.5" customHeight="1">
      <c r="A12" s="53">
        <v>121</v>
      </c>
      <c r="B12" s="54" t="s">
        <v>6</v>
      </c>
      <c r="C12" s="84">
        <v>101</v>
      </c>
      <c r="D12" s="85">
        <v>0</v>
      </c>
      <c r="E12" s="84">
        <v>230</v>
      </c>
      <c r="F12" s="85">
        <v>0</v>
      </c>
      <c r="G12" s="84">
        <v>399</v>
      </c>
      <c r="H12" s="85">
        <v>0</v>
      </c>
      <c r="I12" s="378"/>
      <c r="J12" s="379"/>
      <c r="K12" s="378"/>
      <c r="L12" s="379"/>
      <c r="M12" s="84">
        <v>999</v>
      </c>
      <c r="N12" s="85">
        <v>0</v>
      </c>
      <c r="O12" s="52">
        <f t="shared" si="1"/>
        <v>0</v>
      </c>
      <c r="Q12">
        <v>103</v>
      </c>
    </row>
    <row r="13" spans="1:17" ht="25.5" customHeight="1">
      <c r="A13" s="53">
        <v>122</v>
      </c>
      <c r="B13" s="54" t="s">
        <v>7</v>
      </c>
      <c r="C13" s="84">
        <v>101</v>
      </c>
      <c r="D13" s="85">
        <v>63000</v>
      </c>
      <c r="E13" s="84">
        <v>230</v>
      </c>
      <c r="F13" s="85">
        <v>0</v>
      </c>
      <c r="G13" s="84">
        <v>399</v>
      </c>
      <c r="H13" s="85">
        <v>0</v>
      </c>
      <c r="I13" s="378"/>
      <c r="J13" s="379"/>
      <c r="K13" s="378"/>
      <c r="L13" s="379"/>
      <c r="M13" s="84">
        <v>999</v>
      </c>
      <c r="N13" s="85">
        <v>0</v>
      </c>
      <c r="O13" s="52">
        <f t="shared" si="1"/>
        <v>63000</v>
      </c>
      <c r="Q13">
        <v>104</v>
      </c>
    </row>
    <row r="14" spans="1:17" ht="25.5" customHeight="1">
      <c r="A14" s="53">
        <v>123</v>
      </c>
      <c r="B14" s="54" t="s">
        <v>8</v>
      </c>
      <c r="C14" s="84">
        <v>101</v>
      </c>
      <c r="D14" s="85">
        <v>158130</v>
      </c>
      <c r="E14" s="378"/>
      <c r="F14" s="379"/>
      <c r="G14" s="378"/>
      <c r="H14" s="379"/>
      <c r="I14" s="378"/>
      <c r="J14" s="379"/>
      <c r="K14" s="378"/>
      <c r="L14" s="379"/>
      <c r="M14" s="84">
        <v>999</v>
      </c>
      <c r="N14" s="85">
        <v>0</v>
      </c>
      <c r="O14" s="52">
        <f t="shared" si="1"/>
        <v>158130</v>
      </c>
      <c r="Q14">
        <v>105</v>
      </c>
    </row>
    <row r="15" spans="1:17" ht="25.5" customHeight="1">
      <c r="A15" s="53">
        <v>124</v>
      </c>
      <c r="B15" s="54" t="s">
        <v>705</v>
      </c>
      <c r="C15" s="378"/>
      <c r="D15" s="379"/>
      <c r="E15" s="378"/>
      <c r="F15" s="379"/>
      <c r="G15" s="378"/>
      <c r="H15" s="379"/>
      <c r="I15" s="378"/>
      <c r="J15" s="379"/>
      <c r="K15" s="378"/>
      <c r="L15" s="379"/>
      <c r="M15" s="378"/>
      <c r="N15" s="379"/>
      <c r="O15" s="52">
        <f t="shared" si="1"/>
        <v>0</v>
      </c>
      <c r="Q15">
        <v>106</v>
      </c>
    </row>
    <row r="16" spans="1:17" ht="25.5" customHeight="1">
      <c r="A16" s="49">
        <v>1300</v>
      </c>
      <c r="B16" s="50" t="s">
        <v>9</v>
      </c>
      <c r="C16" s="51"/>
      <c r="D16" s="62">
        <f>SUM(D17:D24)</f>
        <v>1475048</v>
      </c>
      <c r="E16" s="51"/>
      <c r="F16" s="62">
        <f>SUM(F17:F24)</f>
        <v>174860</v>
      </c>
      <c r="G16" s="51"/>
      <c r="H16" s="62">
        <f>SUM(H17:H24)</f>
        <v>0</v>
      </c>
      <c r="I16" s="51"/>
      <c r="J16" s="62">
        <f>SUM(J17:J24)</f>
        <v>0</v>
      </c>
      <c r="K16" s="51"/>
      <c r="L16" s="62">
        <f>SUM(L17:L24)</f>
        <v>0</v>
      </c>
      <c r="M16" s="51"/>
      <c r="N16" s="62">
        <f>SUM(N17:N24)</f>
        <v>0</v>
      </c>
      <c r="O16" s="52">
        <f t="shared" si="1"/>
        <v>1649908</v>
      </c>
      <c r="Q16">
        <v>199</v>
      </c>
    </row>
    <row r="17" spans="1:17" ht="25.5" customHeight="1">
      <c r="A17" s="53">
        <v>131</v>
      </c>
      <c r="B17" s="54" t="s">
        <v>10</v>
      </c>
      <c r="C17" s="84">
        <v>101</v>
      </c>
      <c r="D17" s="85">
        <v>0</v>
      </c>
      <c r="E17" s="378"/>
      <c r="F17" s="379"/>
      <c r="G17" s="378"/>
      <c r="H17" s="379"/>
      <c r="I17" s="378"/>
      <c r="J17" s="379"/>
      <c r="K17" s="378"/>
      <c r="L17" s="379"/>
      <c r="M17" s="84">
        <v>999</v>
      </c>
      <c r="N17" s="85">
        <v>0</v>
      </c>
      <c r="O17" s="52">
        <f t="shared" si="1"/>
        <v>0</v>
      </c>
    </row>
    <row r="18" spans="1:17" ht="25.5" customHeight="1">
      <c r="A18" s="53">
        <v>132</v>
      </c>
      <c r="B18" s="54" t="s">
        <v>11</v>
      </c>
      <c r="C18" s="84">
        <v>101</v>
      </c>
      <c r="D18" s="85">
        <v>1390477</v>
      </c>
      <c r="E18" s="84">
        <v>230</v>
      </c>
      <c r="F18" s="85">
        <v>174860</v>
      </c>
      <c r="G18" s="378"/>
      <c r="H18" s="379"/>
      <c r="I18" s="378"/>
      <c r="J18" s="379"/>
      <c r="K18" s="378"/>
      <c r="L18" s="379"/>
      <c r="M18" s="84">
        <v>999</v>
      </c>
      <c r="N18" s="85">
        <v>0</v>
      </c>
      <c r="O18" s="52">
        <f t="shared" si="1"/>
        <v>1565337</v>
      </c>
      <c r="Q18" s="76" t="s">
        <v>1123</v>
      </c>
    </row>
    <row r="19" spans="1:17" ht="25.5" customHeight="1">
      <c r="A19" s="53">
        <v>133</v>
      </c>
      <c r="B19" s="54" t="s">
        <v>12</v>
      </c>
      <c r="C19" s="84">
        <v>101</v>
      </c>
      <c r="D19" s="85">
        <v>74571</v>
      </c>
      <c r="E19" s="84">
        <v>230</v>
      </c>
      <c r="F19" s="85">
        <v>0</v>
      </c>
      <c r="G19" s="378"/>
      <c r="H19" s="379"/>
      <c r="I19" s="378"/>
      <c r="J19" s="379"/>
      <c r="K19" s="378"/>
      <c r="L19" s="379"/>
      <c r="M19" s="84">
        <v>999</v>
      </c>
      <c r="N19" s="85">
        <v>0</v>
      </c>
      <c r="O19" s="52">
        <f t="shared" si="1"/>
        <v>74571</v>
      </c>
      <c r="Q19">
        <v>201</v>
      </c>
    </row>
    <row r="20" spans="1:17" ht="25.5" customHeight="1">
      <c r="A20" s="53">
        <v>134</v>
      </c>
      <c r="B20" s="54" t="s">
        <v>13</v>
      </c>
      <c r="C20" s="84">
        <v>101</v>
      </c>
      <c r="D20" s="85">
        <v>10000</v>
      </c>
      <c r="E20" s="84">
        <v>230</v>
      </c>
      <c r="F20" s="85">
        <v>0</v>
      </c>
      <c r="G20" s="378"/>
      <c r="H20" s="379"/>
      <c r="I20" s="378"/>
      <c r="J20" s="379"/>
      <c r="K20" s="378"/>
      <c r="L20" s="379"/>
      <c r="M20" s="84">
        <v>999</v>
      </c>
      <c r="N20" s="85">
        <v>0</v>
      </c>
      <c r="O20" s="52">
        <f t="shared" si="1"/>
        <v>10000</v>
      </c>
      <c r="Q20">
        <v>203</v>
      </c>
    </row>
    <row r="21" spans="1:17" ht="25.5" customHeight="1">
      <c r="A21" s="53">
        <v>135</v>
      </c>
      <c r="B21" s="54" t="s">
        <v>14</v>
      </c>
      <c r="C21" s="378"/>
      <c r="D21" s="379"/>
      <c r="E21" s="378"/>
      <c r="F21" s="379"/>
      <c r="G21" s="378"/>
      <c r="H21" s="379"/>
      <c r="I21" s="378"/>
      <c r="J21" s="379"/>
      <c r="K21" s="378"/>
      <c r="L21" s="379"/>
      <c r="M21" s="378"/>
      <c r="N21" s="379"/>
      <c r="O21" s="52">
        <f t="shared" si="1"/>
        <v>0</v>
      </c>
      <c r="Q21">
        <v>205</v>
      </c>
    </row>
    <row r="22" spans="1:17" ht="25.5" customHeight="1">
      <c r="A22" s="53">
        <v>136</v>
      </c>
      <c r="B22" s="54" t="s">
        <v>15</v>
      </c>
      <c r="C22" s="378"/>
      <c r="D22" s="379"/>
      <c r="E22" s="378"/>
      <c r="F22" s="379"/>
      <c r="G22" s="378"/>
      <c r="H22" s="379"/>
      <c r="I22" s="378"/>
      <c r="J22" s="379"/>
      <c r="K22" s="378"/>
      <c r="L22" s="379"/>
      <c r="M22" s="378"/>
      <c r="N22" s="379"/>
      <c r="O22" s="52">
        <f t="shared" si="1"/>
        <v>0</v>
      </c>
      <c r="Q22">
        <v>207</v>
      </c>
    </row>
    <row r="23" spans="1:17" ht="25.5" customHeight="1">
      <c r="A23" s="53">
        <v>137</v>
      </c>
      <c r="B23" s="54" t="s">
        <v>16</v>
      </c>
      <c r="C23" s="84">
        <v>101</v>
      </c>
      <c r="D23" s="85">
        <v>0</v>
      </c>
      <c r="E23" s="84">
        <v>230</v>
      </c>
      <c r="F23" s="85">
        <v>0</v>
      </c>
      <c r="G23" s="84">
        <v>399</v>
      </c>
      <c r="H23" s="85">
        <v>0</v>
      </c>
      <c r="I23" s="378"/>
      <c r="J23" s="379"/>
      <c r="K23" s="378"/>
      <c r="L23" s="379"/>
      <c r="M23" s="84">
        <v>999</v>
      </c>
      <c r="N23" s="85">
        <v>0</v>
      </c>
      <c r="O23" s="52">
        <f t="shared" si="1"/>
        <v>0</v>
      </c>
      <c r="Q23">
        <v>209</v>
      </c>
    </row>
    <row r="24" spans="1:17" ht="25.5" customHeight="1">
      <c r="A24" s="53">
        <v>138</v>
      </c>
      <c r="B24" s="54" t="s">
        <v>17</v>
      </c>
      <c r="C24" s="378"/>
      <c r="D24" s="379"/>
      <c r="E24" s="378"/>
      <c r="F24" s="379"/>
      <c r="G24" s="378"/>
      <c r="H24" s="379"/>
      <c r="I24" s="378"/>
      <c r="J24" s="379"/>
      <c r="K24" s="378"/>
      <c r="L24" s="379"/>
      <c r="M24" s="378"/>
      <c r="N24" s="379"/>
      <c r="O24" s="52">
        <f t="shared" si="1"/>
        <v>0</v>
      </c>
      <c r="Q24">
        <v>211</v>
      </c>
    </row>
    <row r="25" spans="1:17" ht="25.5" customHeight="1">
      <c r="A25" s="49">
        <v>1400</v>
      </c>
      <c r="B25" s="50" t="s">
        <v>18</v>
      </c>
      <c r="C25" s="51"/>
      <c r="D25" s="62">
        <f>SUM(D26:D29)</f>
        <v>60000</v>
      </c>
      <c r="E25" s="51"/>
      <c r="F25" s="62">
        <f>SUM(F26:F29)</f>
        <v>0</v>
      </c>
      <c r="G25" s="51"/>
      <c r="H25" s="62">
        <f>SUM(H26:H29)</f>
        <v>0</v>
      </c>
      <c r="I25" s="51"/>
      <c r="J25" s="62">
        <f>SUM(J26:J29)</f>
        <v>0</v>
      </c>
      <c r="K25" s="51"/>
      <c r="L25" s="62">
        <f>SUM(L26:L29)</f>
        <v>0</v>
      </c>
      <c r="M25" s="51"/>
      <c r="N25" s="62">
        <f>SUM(N26:N29)</f>
        <v>0</v>
      </c>
      <c r="O25" s="52">
        <f t="shared" si="1"/>
        <v>60000</v>
      </c>
      <c r="Q25">
        <v>213</v>
      </c>
    </row>
    <row r="26" spans="1:17" ht="25.5" customHeight="1">
      <c r="A26" s="53">
        <v>141</v>
      </c>
      <c r="B26" s="54" t="s">
        <v>19</v>
      </c>
      <c r="C26" s="84">
        <v>101</v>
      </c>
      <c r="D26" s="85">
        <v>30000</v>
      </c>
      <c r="E26" s="84">
        <v>230</v>
      </c>
      <c r="F26" s="85">
        <v>0</v>
      </c>
      <c r="G26" s="378"/>
      <c r="H26" s="379"/>
      <c r="I26" s="378"/>
      <c r="J26" s="379"/>
      <c r="K26" s="378"/>
      <c r="L26" s="379"/>
      <c r="M26" s="84">
        <v>999</v>
      </c>
      <c r="N26" s="85">
        <v>0</v>
      </c>
      <c r="O26" s="52">
        <f t="shared" si="1"/>
        <v>30000</v>
      </c>
      <c r="Q26">
        <v>215</v>
      </c>
    </row>
    <row r="27" spans="1:17" ht="25.5" customHeight="1">
      <c r="A27" s="53">
        <v>142</v>
      </c>
      <c r="B27" s="54" t="s">
        <v>20</v>
      </c>
      <c r="C27" s="84">
        <v>101</v>
      </c>
      <c r="D27" s="85">
        <v>0</v>
      </c>
      <c r="E27" s="84">
        <v>230</v>
      </c>
      <c r="F27" s="85">
        <v>0</v>
      </c>
      <c r="G27" s="378"/>
      <c r="H27" s="379"/>
      <c r="I27" s="378"/>
      <c r="J27" s="379"/>
      <c r="K27" s="378"/>
      <c r="L27" s="379"/>
      <c r="M27" s="84">
        <v>999</v>
      </c>
      <c r="N27" s="85">
        <v>0</v>
      </c>
      <c r="O27" s="52">
        <f t="shared" si="1"/>
        <v>0</v>
      </c>
      <c r="Q27">
        <v>217</v>
      </c>
    </row>
    <row r="28" spans="1:17" ht="25.5" customHeight="1">
      <c r="A28" s="53">
        <v>143</v>
      </c>
      <c r="B28" s="54" t="s">
        <v>21</v>
      </c>
      <c r="C28" s="84">
        <v>101</v>
      </c>
      <c r="D28" s="85">
        <v>30000</v>
      </c>
      <c r="E28" s="84">
        <v>230</v>
      </c>
      <c r="F28" s="85">
        <v>0</v>
      </c>
      <c r="G28" s="378"/>
      <c r="H28" s="379"/>
      <c r="I28" s="378"/>
      <c r="J28" s="379"/>
      <c r="K28" s="378"/>
      <c r="L28" s="379"/>
      <c r="M28" s="84">
        <v>999</v>
      </c>
      <c r="N28" s="85">
        <v>0</v>
      </c>
      <c r="O28" s="52">
        <f t="shared" si="1"/>
        <v>30000</v>
      </c>
      <c r="Q28">
        <v>219</v>
      </c>
    </row>
    <row r="29" spans="1:17" ht="25.5" customHeight="1">
      <c r="A29" s="53">
        <v>144</v>
      </c>
      <c r="B29" s="54" t="s">
        <v>22</v>
      </c>
      <c r="C29" s="84">
        <v>101</v>
      </c>
      <c r="D29" s="85">
        <v>0</v>
      </c>
      <c r="E29" s="84">
        <v>230</v>
      </c>
      <c r="F29" s="85">
        <v>0</v>
      </c>
      <c r="G29" s="378"/>
      <c r="H29" s="379"/>
      <c r="I29" s="378"/>
      <c r="J29" s="379"/>
      <c r="K29" s="378"/>
      <c r="L29" s="379"/>
      <c r="M29" s="84">
        <v>999</v>
      </c>
      <c r="N29" s="85">
        <v>0</v>
      </c>
      <c r="O29" s="52">
        <f t="shared" si="1"/>
        <v>0</v>
      </c>
      <c r="Q29">
        <v>221</v>
      </c>
    </row>
    <row r="30" spans="1:17" ht="25.5" customHeight="1">
      <c r="A30" s="49">
        <v>1500</v>
      </c>
      <c r="B30" s="50" t="s">
        <v>312</v>
      </c>
      <c r="C30" s="51"/>
      <c r="D30" s="62">
        <f>SUM(D31:D36)</f>
        <v>0</v>
      </c>
      <c r="E30" s="51"/>
      <c r="F30" s="62">
        <f>SUM(F31:F36)</f>
        <v>0</v>
      </c>
      <c r="G30" s="51"/>
      <c r="H30" s="62">
        <f>SUM(H31:H36)</f>
        <v>0</v>
      </c>
      <c r="I30" s="51"/>
      <c r="J30" s="62">
        <f>SUM(J31:J36)</f>
        <v>0</v>
      </c>
      <c r="K30" s="51"/>
      <c r="L30" s="62">
        <f>SUM(L31:L36)</f>
        <v>0</v>
      </c>
      <c r="M30" s="51"/>
      <c r="N30" s="62">
        <f>SUM(N31:N36)</f>
        <v>0</v>
      </c>
      <c r="O30" s="52">
        <f t="shared" si="1"/>
        <v>0</v>
      </c>
      <c r="Q30">
        <v>223</v>
      </c>
    </row>
    <row r="31" spans="1:17" ht="25.5" customHeight="1">
      <c r="A31" s="53">
        <v>151</v>
      </c>
      <c r="B31" s="54" t="s">
        <v>23</v>
      </c>
      <c r="C31" s="84">
        <v>101</v>
      </c>
      <c r="D31" s="85">
        <v>0</v>
      </c>
      <c r="E31" s="84">
        <v>230</v>
      </c>
      <c r="F31" s="85">
        <v>0</v>
      </c>
      <c r="G31" s="378"/>
      <c r="H31" s="379"/>
      <c r="I31" s="378"/>
      <c r="J31" s="379"/>
      <c r="K31" s="378"/>
      <c r="L31" s="379"/>
      <c r="M31" s="84">
        <v>999</v>
      </c>
      <c r="N31" s="85">
        <v>0</v>
      </c>
      <c r="O31" s="52">
        <f t="shared" si="1"/>
        <v>0</v>
      </c>
      <c r="Q31">
        <v>225</v>
      </c>
    </row>
    <row r="32" spans="1:17" ht="25.5" customHeight="1">
      <c r="A32" s="53">
        <v>152</v>
      </c>
      <c r="B32" s="54" t="s">
        <v>24</v>
      </c>
      <c r="C32" s="84">
        <v>101</v>
      </c>
      <c r="D32" s="85">
        <v>0</v>
      </c>
      <c r="E32" s="84">
        <v>230</v>
      </c>
      <c r="F32" s="85">
        <v>0</v>
      </c>
      <c r="G32" s="378"/>
      <c r="H32" s="379"/>
      <c r="I32" s="378"/>
      <c r="J32" s="379"/>
      <c r="K32" s="378"/>
      <c r="L32" s="379"/>
      <c r="M32" s="84">
        <v>999</v>
      </c>
      <c r="N32" s="85">
        <v>0</v>
      </c>
      <c r="O32" s="52">
        <f t="shared" si="1"/>
        <v>0</v>
      </c>
      <c r="Q32">
        <v>227</v>
      </c>
    </row>
    <row r="33" spans="1:17" ht="25.5" customHeight="1">
      <c r="A33" s="53">
        <v>153</v>
      </c>
      <c r="B33" s="54" t="s">
        <v>25</v>
      </c>
      <c r="C33" s="84">
        <v>101</v>
      </c>
      <c r="D33" s="85">
        <v>0</v>
      </c>
      <c r="E33" s="84">
        <v>230</v>
      </c>
      <c r="F33" s="85">
        <v>0</v>
      </c>
      <c r="G33" s="378"/>
      <c r="H33" s="379"/>
      <c r="I33" s="378"/>
      <c r="J33" s="379"/>
      <c r="K33" s="378"/>
      <c r="L33" s="379"/>
      <c r="M33" s="84">
        <v>999</v>
      </c>
      <c r="N33" s="85">
        <v>0</v>
      </c>
      <c r="O33" s="52">
        <f t="shared" si="1"/>
        <v>0</v>
      </c>
      <c r="Q33" s="429">
        <v>229</v>
      </c>
    </row>
    <row r="34" spans="1:17" ht="25.5" customHeight="1">
      <c r="A34" s="53">
        <v>154</v>
      </c>
      <c r="B34" s="54" t="s">
        <v>26</v>
      </c>
      <c r="C34" s="84">
        <v>101</v>
      </c>
      <c r="D34" s="85">
        <v>0</v>
      </c>
      <c r="E34" s="84">
        <v>230</v>
      </c>
      <c r="F34" s="85">
        <v>0</v>
      </c>
      <c r="G34" s="378"/>
      <c r="H34" s="379"/>
      <c r="I34" s="378"/>
      <c r="J34" s="379"/>
      <c r="K34" s="378"/>
      <c r="L34" s="379"/>
      <c r="M34" s="84">
        <v>999</v>
      </c>
      <c r="N34" s="85">
        <v>0</v>
      </c>
      <c r="O34" s="52">
        <f t="shared" si="1"/>
        <v>0</v>
      </c>
      <c r="Q34" s="76" t="s">
        <v>1124</v>
      </c>
    </row>
    <row r="35" spans="1:17" ht="25.5" customHeight="1">
      <c r="A35" s="53">
        <v>155</v>
      </c>
      <c r="B35" s="54" t="s">
        <v>1367</v>
      </c>
      <c r="C35" s="378"/>
      <c r="D35" s="379"/>
      <c r="E35" s="378"/>
      <c r="F35" s="379"/>
      <c r="G35" s="378"/>
      <c r="H35" s="379"/>
      <c r="I35" s="378"/>
      <c r="J35" s="379"/>
      <c r="K35" s="378"/>
      <c r="L35" s="379"/>
      <c r="M35" s="378"/>
      <c r="N35" s="379"/>
      <c r="O35" s="52">
        <f t="shared" si="1"/>
        <v>0</v>
      </c>
      <c r="Q35">
        <v>202</v>
      </c>
    </row>
    <row r="36" spans="1:17" ht="25.5" customHeight="1">
      <c r="A36" s="53">
        <v>159</v>
      </c>
      <c r="B36" s="54" t="s">
        <v>27</v>
      </c>
      <c r="C36" s="84">
        <v>101</v>
      </c>
      <c r="D36" s="85">
        <v>0</v>
      </c>
      <c r="E36" s="84">
        <v>230</v>
      </c>
      <c r="F36" s="85">
        <v>0</v>
      </c>
      <c r="G36" s="378"/>
      <c r="H36" s="379"/>
      <c r="I36" s="378"/>
      <c r="J36" s="379"/>
      <c r="K36" s="378"/>
      <c r="L36" s="379"/>
      <c r="M36" s="84">
        <v>999</v>
      </c>
      <c r="N36" s="85">
        <v>0</v>
      </c>
      <c r="O36" s="52">
        <f t="shared" si="1"/>
        <v>0</v>
      </c>
      <c r="Q36">
        <v>204</v>
      </c>
    </row>
    <row r="37" spans="1:17" ht="25.5" customHeight="1">
      <c r="A37" s="49">
        <v>1600</v>
      </c>
      <c r="B37" s="386" t="s">
        <v>28</v>
      </c>
      <c r="C37" s="51"/>
      <c r="D37" s="62">
        <f>SUM(D38)</f>
        <v>0</v>
      </c>
      <c r="E37" s="51"/>
      <c r="F37" s="62">
        <f>SUM(F38)</f>
        <v>0</v>
      </c>
      <c r="G37" s="51"/>
      <c r="H37" s="62">
        <f>SUM(H38)</f>
        <v>0</v>
      </c>
      <c r="I37" s="51"/>
      <c r="J37" s="62">
        <f>SUM(J38)</f>
        <v>0</v>
      </c>
      <c r="K37" s="51"/>
      <c r="L37" s="62">
        <f>SUM(L38)</f>
        <v>0</v>
      </c>
      <c r="M37" s="51"/>
      <c r="N37" s="62">
        <f>SUM(N38)</f>
        <v>0</v>
      </c>
      <c r="O37" s="52">
        <f t="shared" si="1"/>
        <v>0</v>
      </c>
      <c r="Q37">
        <v>206</v>
      </c>
    </row>
    <row r="38" spans="1:17" ht="25.5" customHeight="1">
      <c r="A38" s="53">
        <v>161</v>
      </c>
      <c r="B38" s="54" t="s">
        <v>29</v>
      </c>
      <c r="C38" s="84">
        <v>101</v>
      </c>
      <c r="D38" s="85">
        <v>0</v>
      </c>
      <c r="E38" s="84">
        <v>230</v>
      </c>
      <c r="F38" s="85">
        <v>0</v>
      </c>
      <c r="G38" s="378"/>
      <c r="H38" s="379"/>
      <c r="I38" s="378"/>
      <c r="J38" s="379"/>
      <c r="K38" s="378"/>
      <c r="L38" s="379"/>
      <c r="M38" s="84">
        <v>999</v>
      </c>
      <c r="N38" s="85">
        <v>0</v>
      </c>
      <c r="O38" s="52">
        <f t="shared" si="1"/>
        <v>0</v>
      </c>
      <c r="Q38">
        <v>208</v>
      </c>
    </row>
    <row r="39" spans="1:17" ht="25.5" customHeight="1">
      <c r="A39" s="387">
        <v>1700</v>
      </c>
      <c r="B39" s="50" t="s">
        <v>1274</v>
      </c>
      <c r="C39" s="51"/>
      <c r="D39" s="62">
        <f>SUM(D40:D41)</f>
        <v>0</v>
      </c>
      <c r="E39" s="51"/>
      <c r="F39" s="62">
        <f>SUM(F40:F41)</f>
        <v>0</v>
      </c>
      <c r="G39" s="51"/>
      <c r="H39" s="62">
        <f>SUM(H40:H41)</f>
        <v>0</v>
      </c>
      <c r="I39" s="51"/>
      <c r="J39" s="62">
        <f>SUM(J40:J41)</f>
        <v>0</v>
      </c>
      <c r="K39" s="51"/>
      <c r="L39" s="62">
        <f>SUM(L40:L41)</f>
        <v>0</v>
      </c>
      <c r="M39" s="51"/>
      <c r="N39" s="62">
        <f>SUM(N40:N41)</f>
        <v>0</v>
      </c>
      <c r="O39" s="52">
        <f t="shared" si="1"/>
        <v>0</v>
      </c>
      <c r="Q39">
        <v>210</v>
      </c>
    </row>
    <row r="40" spans="1:17" ht="25.5" customHeight="1">
      <c r="A40" s="53">
        <v>171</v>
      </c>
      <c r="B40" s="54" t="s">
        <v>30</v>
      </c>
      <c r="C40" s="84">
        <v>101</v>
      </c>
      <c r="D40" s="85">
        <v>0</v>
      </c>
      <c r="E40" s="84">
        <v>230</v>
      </c>
      <c r="F40" s="85">
        <v>0</v>
      </c>
      <c r="G40" s="378"/>
      <c r="H40" s="379"/>
      <c r="I40" s="378"/>
      <c r="J40" s="379"/>
      <c r="K40" s="378"/>
      <c r="L40" s="379"/>
      <c r="M40" s="84">
        <v>999</v>
      </c>
      <c r="N40" s="85">
        <v>0</v>
      </c>
      <c r="O40" s="52">
        <f t="shared" si="1"/>
        <v>0</v>
      </c>
      <c r="Q40">
        <v>212</v>
      </c>
    </row>
    <row r="41" spans="1:17" ht="25.5" customHeight="1">
      <c r="A41" s="53">
        <v>172</v>
      </c>
      <c r="B41" s="54" t="s">
        <v>31</v>
      </c>
      <c r="C41" s="84">
        <v>101</v>
      </c>
      <c r="D41" s="85">
        <v>0</v>
      </c>
      <c r="E41" s="84">
        <v>230</v>
      </c>
      <c r="F41" s="85">
        <v>0</v>
      </c>
      <c r="G41" s="378"/>
      <c r="H41" s="379"/>
      <c r="I41" s="378"/>
      <c r="J41" s="379"/>
      <c r="K41" s="378"/>
      <c r="L41" s="379"/>
      <c r="M41" s="84">
        <v>999</v>
      </c>
      <c r="N41" s="85">
        <v>0</v>
      </c>
      <c r="O41" s="52">
        <f t="shared" si="1"/>
        <v>0</v>
      </c>
      <c r="Q41">
        <v>214</v>
      </c>
    </row>
    <row r="42" spans="1:17" ht="25.5" customHeight="1">
      <c r="A42" s="55">
        <v>2000</v>
      </c>
      <c r="B42" s="56" t="s">
        <v>32</v>
      </c>
      <c r="C42" s="57"/>
      <c r="D42" s="79">
        <f>D43+D52+D56+D66+D76+D84+D87+D93+D97</f>
        <v>2388651</v>
      </c>
      <c r="E42" s="57"/>
      <c r="F42" s="79">
        <f>F43+F52+F56+F66+F76+F84+F87+F93+F97</f>
        <v>298192</v>
      </c>
      <c r="G42" s="57"/>
      <c r="H42" s="79">
        <f>H43+H52+H56+H66+H76+H84+H87+H93+H97</f>
        <v>0</v>
      </c>
      <c r="I42" s="57"/>
      <c r="J42" s="79">
        <f>J43+J52+J56+J66+J76+J84+J87+J93+J97</f>
        <v>0</v>
      </c>
      <c r="K42" s="57"/>
      <c r="L42" s="79">
        <f>L43+L52+L56+L66+L76+L84+L87+L93+L97</f>
        <v>0</v>
      </c>
      <c r="M42" s="57"/>
      <c r="N42" s="79">
        <f>N43+N52+N56+N66+N76+N84+N87+N93+N97</f>
        <v>0</v>
      </c>
      <c r="O42" s="52">
        <f t="shared" si="1"/>
        <v>2686843</v>
      </c>
      <c r="Q42">
        <v>216</v>
      </c>
    </row>
    <row r="43" spans="1:17" ht="25.5" customHeight="1">
      <c r="A43" s="58">
        <v>2100</v>
      </c>
      <c r="B43" s="50" t="s">
        <v>33</v>
      </c>
      <c r="C43" s="51"/>
      <c r="D43" s="62">
        <f>SUM(D44:D51)</f>
        <v>187597</v>
      </c>
      <c r="E43" s="51"/>
      <c r="F43" s="62">
        <f>SUM(F44:F51)</f>
        <v>0</v>
      </c>
      <c r="G43" s="51"/>
      <c r="H43" s="62">
        <f>SUM(H44:H51)</f>
        <v>0</v>
      </c>
      <c r="I43" s="51"/>
      <c r="J43" s="62">
        <f>SUM(J44:J51)</f>
        <v>0</v>
      </c>
      <c r="K43" s="51"/>
      <c r="L43" s="62">
        <f>SUM(L44:L51)</f>
        <v>0</v>
      </c>
      <c r="M43" s="51"/>
      <c r="N43" s="62">
        <f>SUM(N44:N51)</f>
        <v>0</v>
      </c>
      <c r="O43" s="52">
        <f t="shared" si="1"/>
        <v>187597</v>
      </c>
      <c r="Q43">
        <v>224</v>
      </c>
    </row>
    <row r="44" spans="1:17" ht="25.5" customHeight="1">
      <c r="A44" s="53">
        <v>211</v>
      </c>
      <c r="B44" s="54" t="s">
        <v>34</v>
      </c>
      <c r="C44" s="84">
        <v>101</v>
      </c>
      <c r="D44" s="85">
        <v>102232</v>
      </c>
      <c r="E44" s="84">
        <v>230</v>
      </c>
      <c r="F44" s="85">
        <v>0</v>
      </c>
      <c r="G44" s="378"/>
      <c r="H44" s="379"/>
      <c r="I44" s="378"/>
      <c r="J44" s="379"/>
      <c r="K44" s="378"/>
      <c r="L44" s="379"/>
      <c r="M44" s="84">
        <v>999</v>
      </c>
      <c r="N44" s="85">
        <v>0</v>
      </c>
      <c r="O44" s="52">
        <f t="shared" si="1"/>
        <v>102232</v>
      </c>
      <c r="Q44">
        <v>226</v>
      </c>
    </row>
    <row r="45" spans="1:17" ht="25.5" customHeight="1">
      <c r="A45" s="53">
        <v>212</v>
      </c>
      <c r="B45" s="54" t="s">
        <v>35</v>
      </c>
      <c r="C45" s="84">
        <v>101</v>
      </c>
      <c r="D45" s="85">
        <v>45465</v>
      </c>
      <c r="E45" s="84">
        <v>230</v>
      </c>
      <c r="F45" s="85">
        <v>0</v>
      </c>
      <c r="G45" s="378"/>
      <c r="H45" s="379"/>
      <c r="I45" s="378"/>
      <c r="J45" s="379"/>
      <c r="K45" s="378"/>
      <c r="L45" s="379"/>
      <c r="M45" s="84">
        <v>999</v>
      </c>
      <c r="N45" s="85">
        <v>0</v>
      </c>
      <c r="O45" s="52">
        <f t="shared" si="1"/>
        <v>45465</v>
      </c>
      <c r="Q45" s="429">
        <v>228</v>
      </c>
    </row>
    <row r="46" spans="1:17" ht="25.5" customHeight="1">
      <c r="A46" s="53">
        <v>213</v>
      </c>
      <c r="B46" s="54" t="s">
        <v>36</v>
      </c>
      <c r="C46" s="84">
        <v>101</v>
      </c>
      <c r="D46" s="85">
        <v>0</v>
      </c>
      <c r="E46" s="84">
        <v>230</v>
      </c>
      <c r="F46" s="85">
        <v>0</v>
      </c>
      <c r="G46" s="378"/>
      <c r="H46" s="379"/>
      <c r="I46" s="378"/>
      <c r="J46" s="379"/>
      <c r="K46" s="378"/>
      <c r="L46" s="379"/>
      <c r="M46" s="84">
        <v>999</v>
      </c>
      <c r="N46" s="85">
        <v>0</v>
      </c>
      <c r="O46" s="52">
        <f t="shared" si="1"/>
        <v>0</v>
      </c>
      <c r="Q46">
        <v>230</v>
      </c>
    </row>
    <row r="47" spans="1:17" ht="25.5" customHeight="1">
      <c r="A47" s="53">
        <v>214</v>
      </c>
      <c r="B47" s="54" t="s">
        <v>37</v>
      </c>
      <c r="C47" s="84">
        <v>101</v>
      </c>
      <c r="D47" s="85">
        <v>4200</v>
      </c>
      <c r="E47" s="84">
        <v>230</v>
      </c>
      <c r="F47" s="85">
        <v>0</v>
      </c>
      <c r="G47" s="378"/>
      <c r="H47" s="379"/>
      <c r="I47" s="378"/>
      <c r="J47" s="379"/>
      <c r="K47" s="378"/>
      <c r="L47" s="379"/>
      <c r="M47" s="84">
        <v>999</v>
      </c>
      <c r="N47" s="85">
        <v>0</v>
      </c>
      <c r="O47" s="52">
        <f t="shared" si="1"/>
        <v>4200</v>
      </c>
    </row>
    <row r="48" spans="1:17" ht="25.5" customHeight="1">
      <c r="A48" s="53">
        <v>215</v>
      </c>
      <c r="B48" s="54" t="s">
        <v>313</v>
      </c>
      <c r="C48" s="84">
        <v>101</v>
      </c>
      <c r="D48" s="85">
        <v>0</v>
      </c>
      <c r="E48" s="84">
        <v>230</v>
      </c>
      <c r="F48" s="85">
        <v>0</v>
      </c>
      <c r="G48" s="378"/>
      <c r="H48" s="379"/>
      <c r="I48" s="378"/>
      <c r="J48" s="379"/>
      <c r="K48" s="378"/>
      <c r="L48" s="379"/>
      <c r="M48" s="84">
        <v>999</v>
      </c>
      <c r="N48" s="85">
        <v>0</v>
      </c>
      <c r="O48" s="52">
        <f t="shared" si="1"/>
        <v>0</v>
      </c>
      <c r="Q48">
        <v>301</v>
      </c>
    </row>
    <row r="49" spans="1:17" ht="25.5" customHeight="1">
      <c r="A49" s="53">
        <v>216</v>
      </c>
      <c r="B49" s="54" t="s">
        <v>38</v>
      </c>
      <c r="C49" s="84">
        <v>101</v>
      </c>
      <c r="D49" s="85">
        <v>35700</v>
      </c>
      <c r="E49" s="84">
        <v>230</v>
      </c>
      <c r="F49" s="85">
        <v>0</v>
      </c>
      <c r="G49" s="378"/>
      <c r="H49" s="379"/>
      <c r="I49" s="378"/>
      <c r="J49" s="379"/>
      <c r="K49" s="378"/>
      <c r="L49" s="379"/>
      <c r="M49" s="84">
        <v>999</v>
      </c>
      <c r="N49" s="85">
        <v>0</v>
      </c>
      <c r="O49" s="52">
        <f t="shared" si="1"/>
        <v>35700</v>
      </c>
      <c r="Q49">
        <v>302</v>
      </c>
    </row>
    <row r="50" spans="1:17" ht="25.5" customHeight="1">
      <c r="A50" s="53">
        <v>217</v>
      </c>
      <c r="B50" s="54" t="s">
        <v>39</v>
      </c>
      <c r="C50" s="84">
        <v>101</v>
      </c>
      <c r="D50" s="85">
        <v>0</v>
      </c>
      <c r="E50" s="84">
        <v>230</v>
      </c>
      <c r="F50" s="85">
        <v>0</v>
      </c>
      <c r="G50" s="378"/>
      <c r="H50" s="379"/>
      <c r="I50" s="378"/>
      <c r="J50" s="379"/>
      <c r="K50" s="378"/>
      <c r="L50" s="379"/>
      <c r="M50" s="84">
        <v>999</v>
      </c>
      <c r="N50" s="85">
        <v>0</v>
      </c>
      <c r="O50" s="52">
        <f t="shared" si="1"/>
        <v>0</v>
      </c>
      <c r="Q50">
        <v>303</v>
      </c>
    </row>
    <row r="51" spans="1:17" ht="25.5" customHeight="1">
      <c r="A51" s="53">
        <v>218</v>
      </c>
      <c r="B51" s="54" t="s">
        <v>40</v>
      </c>
      <c r="C51" s="84">
        <v>101</v>
      </c>
      <c r="D51" s="85">
        <v>0</v>
      </c>
      <c r="E51" s="84">
        <v>230</v>
      </c>
      <c r="F51" s="85">
        <v>0</v>
      </c>
      <c r="G51" s="378"/>
      <c r="H51" s="379"/>
      <c r="I51" s="378"/>
      <c r="J51" s="379"/>
      <c r="K51" s="378"/>
      <c r="L51" s="379"/>
      <c r="M51" s="84">
        <v>999</v>
      </c>
      <c r="N51" s="85">
        <v>0</v>
      </c>
      <c r="O51" s="52">
        <f t="shared" si="1"/>
        <v>0</v>
      </c>
      <c r="Q51">
        <v>304</v>
      </c>
    </row>
    <row r="52" spans="1:17" ht="25.5" customHeight="1">
      <c r="A52" s="58">
        <v>2200</v>
      </c>
      <c r="B52" s="50" t="s">
        <v>41</v>
      </c>
      <c r="C52" s="51"/>
      <c r="D52" s="62">
        <f>SUM(D53:D55)</f>
        <v>185220</v>
      </c>
      <c r="E52" s="51"/>
      <c r="F52" s="62">
        <f>SUM(F53:F55)</f>
        <v>0</v>
      </c>
      <c r="G52" s="51"/>
      <c r="H52" s="62">
        <f>SUM(H53:H55)</f>
        <v>0</v>
      </c>
      <c r="I52" s="51"/>
      <c r="J52" s="62">
        <f>SUM(J53:J55)</f>
        <v>0</v>
      </c>
      <c r="K52" s="51"/>
      <c r="L52" s="62">
        <f>SUM(L53:L55)</f>
        <v>0</v>
      </c>
      <c r="M52" s="51"/>
      <c r="N52" s="62">
        <f>SUM(N53:N55)</f>
        <v>0</v>
      </c>
      <c r="O52" s="52">
        <f t="shared" si="1"/>
        <v>185220</v>
      </c>
      <c r="Q52">
        <v>305</v>
      </c>
    </row>
    <row r="53" spans="1:17" ht="25.5" customHeight="1">
      <c r="A53" s="53">
        <v>221</v>
      </c>
      <c r="B53" s="54" t="s">
        <v>42</v>
      </c>
      <c r="C53" s="84">
        <v>101</v>
      </c>
      <c r="D53" s="85">
        <v>185220</v>
      </c>
      <c r="E53" s="84">
        <v>230</v>
      </c>
      <c r="F53" s="85">
        <v>0</v>
      </c>
      <c r="G53" s="378"/>
      <c r="H53" s="379"/>
      <c r="I53" s="378"/>
      <c r="J53" s="379"/>
      <c r="K53" s="378"/>
      <c r="L53" s="379"/>
      <c r="M53" s="84">
        <v>999</v>
      </c>
      <c r="N53" s="85">
        <v>0</v>
      </c>
      <c r="O53" s="52">
        <f t="shared" si="1"/>
        <v>185220</v>
      </c>
      <c r="Q53">
        <v>306</v>
      </c>
    </row>
    <row r="54" spans="1:17" ht="25.5" customHeight="1">
      <c r="A54" s="53">
        <v>222</v>
      </c>
      <c r="B54" s="54" t="s">
        <v>43</v>
      </c>
      <c r="C54" s="84">
        <v>101</v>
      </c>
      <c r="D54" s="85">
        <v>0</v>
      </c>
      <c r="E54" s="84">
        <v>230</v>
      </c>
      <c r="F54" s="85">
        <v>0</v>
      </c>
      <c r="G54" s="378"/>
      <c r="H54" s="379"/>
      <c r="I54" s="378"/>
      <c r="J54" s="379"/>
      <c r="K54" s="378"/>
      <c r="L54" s="379"/>
      <c r="M54" s="84">
        <v>999</v>
      </c>
      <c r="N54" s="85">
        <v>0</v>
      </c>
      <c r="O54" s="52">
        <f t="shared" si="1"/>
        <v>0</v>
      </c>
      <c r="Q54">
        <v>307</v>
      </c>
    </row>
    <row r="55" spans="1:17" ht="25.5" customHeight="1">
      <c r="A55" s="53">
        <v>223</v>
      </c>
      <c r="B55" s="54" t="s">
        <v>44</v>
      </c>
      <c r="C55" s="84">
        <v>101</v>
      </c>
      <c r="D55" s="85">
        <v>0</v>
      </c>
      <c r="E55" s="84">
        <v>230</v>
      </c>
      <c r="F55" s="85">
        <v>0</v>
      </c>
      <c r="G55" s="378"/>
      <c r="H55" s="379"/>
      <c r="I55" s="378"/>
      <c r="J55" s="379"/>
      <c r="K55" s="378"/>
      <c r="L55" s="379"/>
      <c r="M55" s="84">
        <v>999</v>
      </c>
      <c r="N55" s="85">
        <v>0</v>
      </c>
      <c r="O55" s="52">
        <f t="shared" si="1"/>
        <v>0</v>
      </c>
      <c r="Q55">
        <v>308</v>
      </c>
    </row>
    <row r="56" spans="1:17" ht="25.5" customHeight="1">
      <c r="A56" s="58">
        <v>2300</v>
      </c>
      <c r="B56" s="50" t="s">
        <v>45</v>
      </c>
      <c r="C56" s="51"/>
      <c r="D56" s="62">
        <f>SUM(D57:D65)</f>
        <v>0</v>
      </c>
      <c r="E56" s="51"/>
      <c r="F56" s="62">
        <f>SUM(F57:F65)</f>
        <v>0</v>
      </c>
      <c r="G56" s="51"/>
      <c r="H56" s="62">
        <f>SUM(H57:H65)</f>
        <v>0</v>
      </c>
      <c r="I56" s="51"/>
      <c r="J56" s="62">
        <f>SUM(J57:J65)</f>
        <v>0</v>
      </c>
      <c r="K56" s="51"/>
      <c r="L56" s="62">
        <f>SUM(L57:L65)</f>
        <v>0</v>
      </c>
      <c r="M56" s="51"/>
      <c r="N56" s="62">
        <f>SUM(N57:N65)</f>
        <v>0</v>
      </c>
      <c r="O56" s="52">
        <f t="shared" si="1"/>
        <v>0</v>
      </c>
      <c r="Q56">
        <v>309</v>
      </c>
    </row>
    <row r="57" spans="1:17" ht="25.5" customHeight="1">
      <c r="A57" s="53">
        <v>231</v>
      </c>
      <c r="B57" s="54" t="s">
        <v>46</v>
      </c>
      <c r="C57" s="84">
        <v>101</v>
      </c>
      <c r="D57" s="85">
        <v>0</v>
      </c>
      <c r="E57" s="84">
        <v>230</v>
      </c>
      <c r="F57" s="85">
        <v>0</v>
      </c>
      <c r="G57" s="378"/>
      <c r="H57" s="379"/>
      <c r="I57" s="378"/>
      <c r="J57" s="379"/>
      <c r="K57" s="378"/>
      <c r="L57" s="379"/>
      <c r="M57" s="84">
        <v>999</v>
      </c>
      <c r="N57" s="85">
        <v>0</v>
      </c>
      <c r="O57" s="52">
        <f t="shared" si="1"/>
        <v>0</v>
      </c>
      <c r="Q57">
        <v>310</v>
      </c>
    </row>
    <row r="58" spans="1:17" ht="25.5" customHeight="1">
      <c r="A58" s="53">
        <v>232</v>
      </c>
      <c r="B58" s="54" t="s">
        <v>47</v>
      </c>
      <c r="C58" s="84">
        <v>101</v>
      </c>
      <c r="D58" s="85">
        <v>0</v>
      </c>
      <c r="E58" s="84">
        <v>230</v>
      </c>
      <c r="F58" s="85">
        <v>0</v>
      </c>
      <c r="G58" s="378"/>
      <c r="H58" s="379"/>
      <c r="I58" s="378"/>
      <c r="J58" s="379"/>
      <c r="K58" s="378"/>
      <c r="L58" s="379"/>
      <c r="M58" s="84">
        <v>999</v>
      </c>
      <c r="N58" s="85">
        <v>0</v>
      </c>
      <c r="O58" s="52">
        <f t="shared" si="1"/>
        <v>0</v>
      </c>
      <c r="Q58">
        <v>311</v>
      </c>
    </row>
    <row r="59" spans="1:17" ht="25.5" customHeight="1">
      <c r="A59" s="53">
        <v>233</v>
      </c>
      <c r="B59" s="54" t="s">
        <v>314</v>
      </c>
      <c r="C59" s="84">
        <v>101</v>
      </c>
      <c r="D59" s="85">
        <v>0</v>
      </c>
      <c r="E59" s="84">
        <v>230</v>
      </c>
      <c r="F59" s="85">
        <v>0</v>
      </c>
      <c r="G59" s="378"/>
      <c r="H59" s="379"/>
      <c r="I59" s="378"/>
      <c r="J59" s="379"/>
      <c r="K59" s="378"/>
      <c r="L59" s="379"/>
      <c r="M59" s="84">
        <v>999</v>
      </c>
      <c r="N59" s="85">
        <v>0</v>
      </c>
      <c r="O59" s="52">
        <f t="shared" si="1"/>
        <v>0</v>
      </c>
      <c r="Q59">
        <v>312</v>
      </c>
    </row>
    <row r="60" spans="1:17" ht="25.5" customHeight="1">
      <c r="A60" s="53">
        <v>234</v>
      </c>
      <c r="B60" s="54" t="s">
        <v>48</v>
      </c>
      <c r="C60" s="84">
        <v>101</v>
      </c>
      <c r="D60" s="85">
        <v>0</v>
      </c>
      <c r="E60" s="84">
        <v>230</v>
      </c>
      <c r="F60" s="85">
        <v>0</v>
      </c>
      <c r="G60" s="378"/>
      <c r="H60" s="379"/>
      <c r="I60" s="378"/>
      <c r="J60" s="379"/>
      <c r="K60" s="378"/>
      <c r="L60" s="379"/>
      <c r="M60" s="84">
        <v>999</v>
      </c>
      <c r="N60" s="85">
        <v>0</v>
      </c>
      <c r="O60" s="52">
        <f t="shared" si="1"/>
        <v>0</v>
      </c>
      <c r="Q60">
        <v>313</v>
      </c>
    </row>
    <row r="61" spans="1:17" ht="25.5" customHeight="1">
      <c r="A61" s="53">
        <v>235</v>
      </c>
      <c r="B61" s="54" t="s">
        <v>324</v>
      </c>
      <c r="C61" s="84">
        <v>101</v>
      </c>
      <c r="D61" s="85">
        <v>0</v>
      </c>
      <c r="E61" s="84">
        <v>230</v>
      </c>
      <c r="F61" s="85">
        <v>0</v>
      </c>
      <c r="G61" s="378"/>
      <c r="H61" s="379"/>
      <c r="I61" s="378"/>
      <c r="J61" s="379"/>
      <c r="K61" s="378"/>
      <c r="L61" s="379"/>
      <c r="M61" s="84">
        <v>999</v>
      </c>
      <c r="N61" s="85">
        <v>0</v>
      </c>
      <c r="O61" s="52">
        <f t="shared" si="1"/>
        <v>0</v>
      </c>
      <c r="Q61">
        <v>314</v>
      </c>
    </row>
    <row r="62" spans="1:17" ht="25.5" customHeight="1">
      <c r="A62" s="53">
        <v>236</v>
      </c>
      <c r="B62" s="54" t="s">
        <v>49</v>
      </c>
      <c r="C62" s="84">
        <v>101</v>
      </c>
      <c r="D62" s="85">
        <v>0</v>
      </c>
      <c r="E62" s="84">
        <v>230</v>
      </c>
      <c r="F62" s="85">
        <v>0</v>
      </c>
      <c r="G62" s="378"/>
      <c r="H62" s="379"/>
      <c r="I62" s="378"/>
      <c r="J62" s="379"/>
      <c r="K62" s="378"/>
      <c r="L62" s="379"/>
      <c r="M62" s="84">
        <v>999</v>
      </c>
      <c r="N62" s="85">
        <v>0</v>
      </c>
      <c r="O62" s="52">
        <f t="shared" si="1"/>
        <v>0</v>
      </c>
      <c r="Q62">
        <v>315</v>
      </c>
    </row>
    <row r="63" spans="1:17" ht="25.5" customHeight="1">
      <c r="A63" s="53">
        <v>237</v>
      </c>
      <c r="B63" s="54" t="s">
        <v>50</v>
      </c>
      <c r="C63" s="84">
        <v>101</v>
      </c>
      <c r="D63" s="85">
        <v>0</v>
      </c>
      <c r="E63" s="84">
        <v>230</v>
      </c>
      <c r="F63" s="85">
        <v>0</v>
      </c>
      <c r="G63" s="378"/>
      <c r="H63" s="379"/>
      <c r="I63" s="378"/>
      <c r="J63" s="379"/>
      <c r="K63" s="378"/>
      <c r="L63" s="379"/>
      <c r="M63" s="84">
        <v>999</v>
      </c>
      <c r="N63" s="85">
        <v>0</v>
      </c>
      <c r="O63" s="52">
        <f t="shared" si="1"/>
        <v>0</v>
      </c>
      <c r="Q63">
        <v>316</v>
      </c>
    </row>
    <row r="64" spans="1:17" ht="25.5" customHeight="1">
      <c r="A64" s="53">
        <v>238</v>
      </c>
      <c r="B64" s="54" t="s">
        <v>51</v>
      </c>
      <c r="C64" s="378"/>
      <c r="D64" s="379"/>
      <c r="E64" s="378"/>
      <c r="F64" s="379"/>
      <c r="G64" s="378"/>
      <c r="H64" s="379"/>
      <c r="I64" s="378"/>
      <c r="J64" s="379"/>
      <c r="K64" s="378"/>
      <c r="L64" s="379"/>
      <c r="M64" s="378"/>
      <c r="N64" s="379"/>
      <c r="O64" s="52">
        <f t="shared" si="1"/>
        <v>0</v>
      </c>
      <c r="Q64">
        <v>317</v>
      </c>
    </row>
    <row r="65" spans="1:17" ht="25.5" customHeight="1">
      <c r="A65" s="53">
        <v>239</v>
      </c>
      <c r="B65" s="54" t="s">
        <v>52</v>
      </c>
      <c r="C65" s="84">
        <v>101</v>
      </c>
      <c r="D65" s="85">
        <v>0</v>
      </c>
      <c r="E65" s="84">
        <v>230</v>
      </c>
      <c r="F65" s="85">
        <v>0</v>
      </c>
      <c r="G65" s="378"/>
      <c r="H65" s="379"/>
      <c r="I65" s="378"/>
      <c r="J65" s="379"/>
      <c r="K65" s="378"/>
      <c r="L65" s="379"/>
      <c r="M65" s="84">
        <v>999</v>
      </c>
      <c r="N65" s="85">
        <v>0</v>
      </c>
      <c r="O65" s="52">
        <f t="shared" si="1"/>
        <v>0</v>
      </c>
      <c r="Q65">
        <v>399</v>
      </c>
    </row>
    <row r="66" spans="1:17" ht="25.5" customHeight="1">
      <c r="A66" s="58">
        <v>2400</v>
      </c>
      <c r="B66" s="50" t="s">
        <v>53</v>
      </c>
      <c r="C66" s="51"/>
      <c r="D66" s="62">
        <f>SUM(D67:D75)</f>
        <v>397362</v>
      </c>
      <c r="E66" s="51"/>
      <c r="F66" s="62">
        <f>SUM(F67:F75)</f>
        <v>0</v>
      </c>
      <c r="G66" s="51"/>
      <c r="H66" s="62">
        <f>SUM(H67:H75)</f>
        <v>0</v>
      </c>
      <c r="I66" s="51"/>
      <c r="J66" s="62">
        <f>SUM(J67:J75)</f>
        <v>0</v>
      </c>
      <c r="K66" s="51"/>
      <c r="L66" s="62">
        <f>SUM(L67:L75)</f>
        <v>0</v>
      </c>
      <c r="M66" s="51"/>
      <c r="N66" s="62">
        <f>SUM(N67:N75)</f>
        <v>0</v>
      </c>
      <c r="O66" s="52">
        <f t="shared" si="1"/>
        <v>397362</v>
      </c>
    </row>
    <row r="67" spans="1:17" ht="25.5" customHeight="1">
      <c r="A67" s="53">
        <v>241</v>
      </c>
      <c r="B67" s="54" t="s">
        <v>54</v>
      </c>
      <c r="C67" s="84">
        <v>101</v>
      </c>
      <c r="D67" s="85">
        <v>0</v>
      </c>
      <c r="E67" s="84">
        <v>230</v>
      </c>
      <c r="F67" s="85">
        <v>0</v>
      </c>
      <c r="G67" s="378"/>
      <c r="H67" s="379"/>
      <c r="I67" s="378"/>
      <c r="J67" s="379"/>
      <c r="K67" s="378"/>
      <c r="L67" s="379"/>
      <c r="M67" s="84">
        <v>999</v>
      </c>
      <c r="N67" s="85">
        <v>0</v>
      </c>
      <c r="O67" s="52">
        <f t="shared" si="1"/>
        <v>0</v>
      </c>
      <c r="Q67">
        <v>401</v>
      </c>
    </row>
    <row r="68" spans="1:17" ht="25.5" customHeight="1">
      <c r="A68" s="53">
        <v>242</v>
      </c>
      <c r="B68" s="54" t="s">
        <v>55</v>
      </c>
      <c r="C68" s="84">
        <v>101</v>
      </c>
      <c r="D68" s="85">
        <v>104140</v>
      </c>
      <c r="E68" s="84">
        <v>230</v>
      </c>
      <c r="F68" s="85">
        <v>0</v>
      </c>
      <c r="G68" s="378"/>
      <c r="H68" s="379"/>
      <c r="I68" s="378"/>
      <c r="J68" s="379"/>
      <c r="K68" s="378"/>
      <c r="L68" s="379"/>
      <c r="M68" s="84">
        <v>999</v>
      </c>
      <c r="N68" s="85">
        <v>0</v>
      </c>
      <c r="O68" s="52">
        <f t="shared" si="1"/>
        <v>104140</v>
      </c>
      <c r="Q68">
        <v>402</v>
      </c>
    </row>
    <row r="69" spans="1:17" ht="25.5" customHeight="1">
      <c r="A69" s="53">
        <v>243</v>
      </c>
      <c r="B69" s="54" t="s">
        <v>56</v>
      </c>
      <c r="C69" s="84">
        <v>101</v>
      </c>
      <c r="D69" s="85">
        <v>23500</v>
      </c>
      <c r="E69" s="84">
        <v>230</v>
      </c>
      <c r="F69" s="85">
        <v>0</v>
      </c>
      <c r="G69" s="378"/>
      <c r="H69" s="379"/>
      <c r="I69" s="378"/>
      <c r="J69" s="379"/>
      <c r="K69" s="378"/>
      <c r="L69" s="379"/>
      <c r="M69" s="84">
        <v>999</v>
      </c>
      <c r="N69" s="85">
        <v>0</v>
      </c>
      <c r="O69" s="52">
        <f t="shared" si="1"/>
        <v>23500</v>
      </c>
      <c r="Q69">
        <v>403</v>
      </c>
    </row>
    <row r="70" spans="1:17" ht="25.5" customHeight="1">
      <c r="A70" s="53">
        <v>244</v>
      </c>
      <c r="B70" s="54" t="s">
        <v>57</v>
      </c>
      <c r="C70" s="84">
        <v>101</v>
      </c>
      <c r="D70" s="85">
        <v>1890</v>
      </c>
      <c r="E70" s="84">
        <v>230</v>
      </c>
      <c r="F70" s="85">
        <v>0</v>
      </c>
      <c r="G70" s="378"/>
      <c r="H70" s="379"/>
      <c r="I70" s="378"/>
      <c r="J70" s="379"/>
      <c r="K70" s="378"/>
      <c r="L70" s="379"/>
      <c r="M70" s="84">
        <v>999</v>
      </c>
      <c r="N70" s="85">
        <v>0</v>
      </c>
      <c r="O70" s="52">
        <f t="shared" si="1"/>
        <v>1890</v>
      </c>
      <c r="Q70">
        <v>404</v>
      </c>
    </row>
    <row r="71" spans="1:17" ht="25.5" customHeight="1">
      <c r="A71" s="53">
        <v>245</v>
      </c>
      <c r="B71" s="54" t="s">
        <v>58</v>
      </c>
      <c r="C71" s="84">
        <v>101</v>
      </c>
      <c r="D71" s="85">
        <v>3150</v>
      </c>
      <c r="E71" s="84">
        <v>230</v>
      </c>
      <c r="F71" s="85">
        <v>0</v>
      </c>
      <c r="G71" s="378"/>
      <c r="H71" s="379"/>
      <c r="I71" s="378"/>
      <c r="J71" s="379"/>
      <c r="K71" s="378"/>
      <c r="L71" s="379"/>
      <c r="M71" s="84">
        <v>999</v>
      </c>
      <c r="N71" s="85">
        <v>0</v>
      </c>
      <c r="O71" s="52">
        <f t="shared" ref="O71:O134" si="2">D71+F71+H71+J71+L71+N71</f>
        <v>3150</v>
      </c>
      <c r="Q71">
        <v>405</v>
      </c>
    </row>
    <row r="72" spans="1:17" ht="25.5" customHeight="1">
      <c r="A72" s="53">
        <v>246</v>
      </c>
      <c r="B72" s="54" t="s">
        <v>325</v>
      </c>
      <c r="C72" s="84">
        <v>101</v>
      </c>
      <c r="D72" s="85">
        <v>140890</v>
      </c>
      <c r="E72" s="84">
        <v>230</v>
      </c>
      <c r="F72" s="85">
        <v>0</v>
      </c>
      <c r="G72" s="378"/>
      <c r="H72" s="379"/>
      <c r="I72" s="378"/>
      <c r="J72" s="379"/>
      <c r="K72" s="378"/>
      <c r="L72" s="379"/>
      <c r="M72" s="84">
        <v>999</v>
      </c>
      <c r="N72" s="85">
        <v>0</v>
      </c>
      <c r="O72" s="52">
        <f t="shared" si="2"/>
        <v>140890</v>
      </c>
      <c r="Q72">
        <v>406</v>
      </c>
    </row>
    <row r="73" spans="1:17" ht="25.5" customHeight="1">
      <c r="A73" s="53">
        <v>247</v>
      </c>
      <c r="B73" s="54" t="s">
        <v>59</v>
      </c>
      <c r="C73" s="84">
        <v>101</v>
      </c>
      <c r="D73" s="85">
        <v>2792</v>
      </c>
      <c r="E73" s="84">
        <v>230</v>
      </c>
      <c r="F73" s="85">
        <v>0</v>
      </c>
      <c r="G73" s="378"/>
      <c r="H73" s="379"/>
      <c r="I73" s="378"/>
      <c r="J73" s="379"/>
      <c r="K73" s="378"/>
      <c r="L73" s="379"/>
      <c r="M73" s="84">
        <v>999</v>
      </c>
      <c r="N73" s="85">
        <v>0</v>
      </c>
      <c r="O73" s="52">
        <f t="shared" si="2"/>
        <v>2792</v>
      </c>
      <c r="Q73">
        <v>407</v>
      </c>
    </row>
    <row r="74" spans="1:17" ht="25.5" customHeight="1">
      <c r="A74" s="53">
        <v>248</v>
      </c>
      <c r="B74" s="54" t="s">
        <v>60</v>
      </c>
      <c r="C74" s="84">
        <v>101</v>
      </c>
      <c r="D74" s="85">
        <v>40000</v>
      </c>
      <c r="E74" s="84">
        <v>230</v>
      </c>
      <c r="F74" s="85">
        <v>0</v>
      </c>
      <c r="G74" s="378"/>
      <c r="H74" s="379"/>
      <c r="I74" s="378"/>
      <c r="J74" s="379"/>
      <c r="K74" s="378"/>
      <c r="L74" s="379"/>
      <c r="M74" s="84">
        <v>999</v>
      </c>
      <c r="N74" s="85">
        <v>0</v>
      </c>
      <c r="O74" s="52">
        <f t="shared" si="2"/>
        <v>40000</v>
      </c>
      <c r="Q74">
        <v>499</v>
      </c>
    </row>
    <row r="75" spans="1:17" ht="25.5" customHeight="1">
      <c r="A75" s="53">
        <v>249</v>
      </c>
      <c r="B75" s="54" t="s">
        <v>61</v>
      </c>
      <c r="C75" s="84">
        <v>101</v>
      </c>
      <c r="D75" s="85">
        <v>81000</v>
      </c>
      <c r="E75" s="84">
        <v>230</v>
      </c>
      <c r="F75" s="85">
        <v>0</v>
      </c>
      <c r="G75" s="378"/>
      <c r="H75" s="379"/>
      <c r="I75" s="378"/>
      <c r="J75" s="379"/>
      <c r="K75" s="378"/>
      <c r="L75" s="379"/>
      <c r="M75" s="84">
        <v>999</v>
      </c>
      <c r="N75" s="85">
        <v>0</v>
      </c>
      <c r="O75" s="52">
        <f t="shared" si="2"/>
        <v>81000</v>
      </c>
    </row>
    <row r="76" spans="1:17" ht="25.5" customHeight="1">
      <c r="A76" s="58">
        <v>2500</v>
      </c>
      <c r="B76" s="50" t="s">
        <v>1275</v>
      </c>
      <c r="C76" s="51"/>
      <c r="D76" s="62">
        <f>SUM(D77:D83)</f>
        <v>85634</v>
      </c>
      <c r="E76" s="51"/>
      <c r="F76" s="62">
        <f>SUM(F77:F83)</f>
        <v>0</v>
      </c>
      <c r="G76" s="51"/>
      <c r="H76" s="62">
        <f>SUM(H77:H83)</f>
        <v>0</v>
      </c>
      <c r="I76" s="51"/>
      <c r="J76" s="62">
        <f>SUM(J77:J83)</f>
        <v>0</v>
      </c>
      <c r="K76" s="51"/>
      <c r="L76" s="62">
        <f>SUM(L77:L83)</f>
        <v>0</v>
      </c>
      <c r="M76" s="51"/>
      <c r="N76" s="62">
        <f>SUM(N77:N83)</f>
        <v>0</v>
      </c>
      <c r="O76" s="52">
        <f t="shared" si="2"/>
        <v>85634</v>
      </c>
      <c r="Q76">
        <v>501</v>
      </c>
    </row>
    <row r="77" spans="1:17" ht="25.5" customHeight="1">
      <c r="A77" s="53">
        <v>251</v>
      </c>
      <c r="B77" s="54" t="s">
        <v>62</v>
      </c>
      <c r="C77" s="84">
        <v>101</v>
      </c>
      <c r="D77" s="85">
        <v>55860</v>
      </c>
      <c r="E77" s="84">
        <v>230</v>
      </c>
      <c r="F77" s="85">
        <v>0</v>
      </c>
      <c r="G77" s="378"/>
      <c r="H77" s="379"/>
      <c r="I77" s="378"/>
      <c r="J77" s="379"/>
      <c r="K77" s="378"/>
      <c r="L77" s="379"/>
      <c r="M77" s="84">
        <v>999</v>
      </c>
      <c r="N77" s="85">
        <v>0</v>
      </c>
      <c r="O77" s="52">
        <f t="shared" si="2"/>
        <v>55860</v>
      </c>
      <c r="Q77">
        <v>502</v>
      </c>
    </row>
    <row r="78" spans="1:17" ht="25.5" customHeight="1">
      <c r="A78" s="53">
        <v>252</v>
      </c>
      <c r="B78" s="54" t="s">
        <v>63</v>
      </c>
      <c r="C78" s="84">
        <v>101</v>
      </c>
      <c r="D78" s="85">
        <v>10474</v>
      </c>
      <c r="E78" s="84">
        <v>230</v>
      </c>
      <c r="F78" s="85">
        <v>0</v>
      </c>
      <c r="G78" s="378"/>
      <c r="H78" s="379"/>
      <c r="I78" s="378"/>
      <c r="J78" s="379"/>
      <c r="K78" s="378"/>
      <c r="L78" s="379"/>
      <c r="M78" s="84">
        <v>999</v>
      </c>
      <c r="N78" s="85">
        <v>0</v>
      </c>
      <c r="O78" s="52">
        <f t="shared" si="2"/>
        <v>10474</v>
      </c>
      <c r="Q78">
        <v>503</v>
      </c>
    </row>
    <row r="79" spans="1:17" ht="25.5" customHeight="1">
      <c r="A79" s="53">
        <v>253</v>
      </c>
      <c r="B79" s="54" t="s">
        <v>326</v>
      </c>
      <c r="C79" s="84">
        <v>101</v>
      </c>
      <c r="D79" s="85">
        <v>19300</v>
      </c>
      <c r="E79" s="84">
        <v>230</v>
      </c>
      <c r="F79" s="85">
        <v>0</v>
      </c>
      <c r="G79" s="378"/>
      <c r="H79" s="379"/>
      <c r="I79" s="378"/>
      <c r="J79" s="379"/>
      <c r="K79" s="378"/>
      <c r="L79" s="379"/>
      <c r="M79" s="84">
        <v>999</v>
      </c>
      <c r="N79" s="85">
        <v>0</v>
      </c>
      <c r="O79" s="52">
        <f t="shared" si="2"/>
        <v>19300</v>
      </c>
      <c r="Q79">
        <v>599</v>
      </c>
    </row>
    <row r="80" spans="1:17" ht="25.5" customHeight="1">
      <c r="A80" s="53">
        <v>254</v>
      </c>
      <c r="B80" s="54" t="s">
        <v>66</v>
      </c>
      <c r="C80" s="84">
        <v>101</v>
      </c>
      <c r="D80" s="85">
        <v>0</v>
      </c>
      <c r="E80" s="84">
        <v>230</v>
      </c>
      <c r="F80" s="85">
        <v>0</v>
      </c>
      <c r="G80" s="378"/>
      <c r="H80" s="379"/>
      <c r="I80" s="378"/>
      <c r="J80" s="379"/>
      <c r="K80" s="378"/>
      <c r="L80" s="379"/>
      <c r="M80" s="84">
        <v>999</v>
      </c>
      <c r="N80" s="85">
        <v>0</v>
      </c>
      <c r="O80" s="52">
        <f t="shared" si="2"/>
        <v>0</v>
      </c>
    </row>
    <row r="81" spans="1:17" ht="25.5" customHeight="1">
      <c r="A81" s="53">
        <v>255</v>
      </c>
      <c r="B81" s="54" t="s">
        <v>64</v>
      </c>
      <c r="C81" s="84">
        <v>101</v>
      </c>
      <c r="D81" s="85">
        <v>0</v>
      </c>
      <c r="E81" s="84">
        <v>230</v>
      </c>
      <c r="F81" s="85">
        <v>0</v>
      </c>
      <c r="G81" s="378"/>
      <c r="H81" s="379"/>
      <c r="I81" s="378"/>
      <c r="J81" s="379"/>
      <c r="K81" s="378"/>
      <c r="L81" s="379"/>
      <c r="M81" s="84">
        <v>999</v>
      </c>
      <c r="N81" s="85">
        <v>0</v>
      </c>
      <c r="O81" s="52">
        <f t="shared" si="2"/>
        <v>0</v>
      </c>
      <c r="Q81">
        <v>901</v>
      </c>
    </row>
    <row r="82" spans="1:17" ht="25.5" customHeight="1">
      <c r="A82" s="53">
        <v>256</v>
      </c>
      <c r="B82" s="54" t="s">
        <v>67</v>
      </c>
      <c r="C82" s="84">
        <v>101</v>
      </c>
      <c r="D82" s="85">
        <v>0</v>
      </c>
      <c r="E82" s="84">
        <v>230</v>
      </c>
      <c r="F82" s="85">
        <v>0</v>
      </c>
      <c r="G82" s="378"/>
      <c r="H82" s="379"/>
      <c r="I82" s="378"/>
      <c r="J82" s="379"/>
      <c r="K82" s="378"/>
      <c r="L82" s="379"/>
      <c r="M82" s="84">
        <v>999</v>
      </c>
      <c r="N82" s="85">
        <v>0</v>
      </c>
      <c r="O82" s="52">
        <f t="shared" si="2"/>
        <v>0</v>
      </c>
      <c r="Q82">
        <v>902</v>
      </c>
    </row>
    <row r="83" spans="1:17" ht="25.5" customHeight="1">
      <c r="A83" s="53">
        <v>259</v>
      </c>
      <c r="B83" s="54" t="s">
        <v>65</v>
      </c>
      <c r="C83" s="84">
        <v>101</v>
      </c>
      <c r="D83" s="85">
        <v>0</v>
      </c>
      <c r="E83" s="84">
        <v>230</v>
      </c>
      <c r="F83" s="85">
        <v>0</v>
      </c>
      <c r="G83" s="378"/>
      <c r="H83" s="379"/>
      <c r="I83" s="378"/>
      <c r="J83" s="379"/>
      <c r="K83" s="378"/>
      <c r="L83" s="379"/>
      <c r="M83" s="84">
        <v>999</v>
      </c>
      <c r="N83" s="85">
        <v>0</v>
      </c>
      <c r="O83" s="52">
        <f t="shared" si="2"/>
        <v>0</v>
      </c>
      <c r="Q83">
        <v>903</v>
      </c>
    </row>
    <row r="84" spans="1:17" ht="25.5" customHeight="1">
      <c r="A84" s="58">
        <v>2600</v>
      </c>
      <c r="B84" s="50" t="s">
        <v>68</v>
      </c>
      <c r="C84" s="51"/>
      <c r="D84" s="62">
        <f>SUM(D85:D86)</f>
        <v>945000</v>
      </c>
      <c r="E84" s="51"/>
      <c r="F84" s="62">
        <f>SUM(F85:F86)</f>
        <v>210692</v>
      </c>
      <c r="G84" s="51"/>
      <c r="H84" s="62">
        <f>SUM(H85:H86)</f>
        <v>0</v>
      </c>
      <c r="I84" s="51"/>
      <c r="J84" s="62">
        <f>SUM(J85:J86)</f>
        <v>0</v>
      </c>
      <c r="K84" s="51"/>
      <c r="L84" s="62">
        <f>SUM(L85:L86)</f>
        <v>0</v>
      </c>
      <c r="M84" s="51"/>
      <c r="N84" s="62">
        <f>SUM(N85:N86)</f>
        <v>0</v>
      </c>
      <c r="O84" s="52">
        <f t="shared" si="2"/>
        <v>1155692</v>
      </c>
      <c r="Q84">
        <v>904</v>
      </c>
    </row>
    <row r="85" spans="1:17" ht="25.5" customHeight="1">
      <c r="A85" s="53">
        <v>261</v>
      </c>
      <c r="B85" s="54" t="s">
        <v>69</v>
      </c>
      <c r="C85" s="84">
        <v>101</v>
      </c>
      <c r="D85" s="85">
        <v>945000</v>
      </c>
      <c r="E85" s="84">
        <v>230</v>
      </c>
      <c r="F85" s="85">
        <v>210692</v>
      </c>
      <c r="G85" s="378"/>
      <c r="H85" s="379"/>
      <c r="I85" s="378"/>
      <c r="J85" s="379"/>
      <c r="K85" s="378"/>
      <c r="L85" s="379"/>
      <c r="M85" s="84">
        <v>999</v>
      </c>
      <c r="N85" s="85">
        <v>0</v>
      </c>
      <c r="O85" s="52">
        <f t="shared" si="2"/>
        <v>1155692</v>
      </c>
      <c r="Q85">
        <v>999</v>
      </c>
    </row>
    <row r="86" spans="1:17" ht="25.5" customHeight="1">
      <c r="A86" s="53">
        <v>262</v>
      </c>
      <c r="B86" s="54" t="s">
        <v>70</v>
      </c>
      <c r="C86" s="378"/>
      <c r="D86" s="379"/>
      <c r="E86" s="378"/>
      <c r="F86" s="379"/>
      <c r="G86" s="378"/>
      <c r="H86" s="379"/>
      <c r="I86" s="378"/>
      <c r="J86" s="379"/>
      <c r="K86" s="378"/>
      <c r="L86" s="379"/>
      <c r="M86" s="378"/>
      <c r="N86" s="379"/>
      <c r="O86" s="52">
        <f t="shared" si="2"/>
        <v>0</v>
      </c>
    </row>
    <row r="87" spans="1:17" ht="25.5" customHeight="1">
      <c r="A87" s="58">
        <v>2700</v>
      </c>
      <c r="B87" s="50" t="s">
        <v>71</v>
      </c>
      <c r="C87" s="51"/>
      <c r="D87" s="62">
        <f>SUM(D88:D92)</f>
        <v>164262</v>
      </c>
      <c r="E87" s="51"/>
      <c r="F87" s="62">
        <f>SUM(F88:F92)</f>
        <v>0</v>
      </c>
      <c r="G87" s="51"/>
      <c r="H87" s="62">
        <f>SUM(H88:H92)</f>
        <v>0</v>
      </c>
      <c r="I87" s="51"/>
      <c r="J87" s="62">
        <f>SUM(J88:J92)</f>
        <v>0</v>
      </c>
      <c r="K87" s="51"/>
      <c r="L87" s="62">
        <f>SUM(L88:L92)</f>
        <v>0</v>
      </c>
      <c r="M87" s="51"/>
      <c r="N87" s="62">
        <f>SUM(N88:N92)</f>
        <v>0</v>
      </c>
      <c r="O87" s="52">
        <f t="shared" si="2"/>
        <v>164262</v>
      </c>
    </row>
    <row r="88" spans="1:17" ht="25.5" customHeight="1">
      <c r="A88" s="53">
        <v>271</v>
      </c>
      <c r="B88" s="54" t="s">
        <v>72</v>
      </c>
      <c r="C88" s="84">
        <v>101</v>
      </c>
      <c r="D88" s="85">
        <v>8967</v>
      </c>
      <c r="E88" s="84">
        <v>230</v>
      </c>
      <c r="F88" s="85">
        <v>0</v>
      </c>
      <c r="G88" s="378"/>
      <c r="H88" s="379"/>
      <c r="I88" s="378"/>
      <c r="J88" s="379"/>
      <c r="K88" s="378"/>
      <c r="L88" s="379"/>
      <c r="M88" s="84">
        <v>999</v>
      </c>
      <c r="N88" s="85">
        <v>0</v>
      </c>
      <c r="O88" s="52">
        <f t="shared" si="2"/>
        <v>8967</v>
      </c>
    </row>
    <row r="89" spans="1:17" ht="25.5" customHeight="1">
      <c r="A89" s="53">
        <v>272</v>
      </c>
      <c r="B89" s="54" t="s">
        <v>73</v>
      </c>
      <c r="C89" s="84">
        <v>101</v>
      </c>
      <c r="D89" s="85">
        <v>6510</v>
      </c>
      <c r="E89" s="84">
        <v>230</v>
      </c>
      <c r="F89" s="85">
        <v>0</v>
      </c>
      <c r="G89" s="378"/>
      <c r="H89" s="379"/>
      <c r="I89" s="378"/>
      <c r="J89" s="379"/>
      <c r="K89" s="378"/>
      <c r="L89" s="379"/>
      <c r="M89" s="84">
        <v>999</v>
      </c>
      <c r="N89" s="85">
        <v>0</v>
      </c>
      <c r="O89" s="52">
        <f t="shared" si="2"/>
        <v>6510</v>
      </c>
    </row>
    <row r="90" spans="1:17" ht="25.5" customHeight="1">
      <c r="A90" s="53">
        <v>273</v>
      </c>
      <c r="B90" s="54" t="s">
        <v>74</v>
      </c>
      <c r="C90" s="84">
        <v>101</v>
      </c>
      <c r="D90" s="85">
        <v>148785</v>
      </c>
      <c r="E90" s="84">
        <v>230</v>
      </c>
      <c r="F90" s="85">
        <v>0</v>
      </c>
      <c r="G90" s="378"/>
      <c r="H90" s="379"/>
      <c r="I90" s="378"/>
      <c r="J90" s="379"/>
      <c r="K90" s="378"/>
      <c r="L90" s="379"/>
      <c r="M90" s="84">
        <v>999</v>
      </c>
      <c r="N90" s="85">
        <v>0</v>
      </c>
      <c r="O90" s="52">
        <f t="shared" si="2"/>
        <v>148785</v>
      </c>
    </row>
    <row r="91" spans="1:17" ht="25.5" customHeight="1">
      <c r="A91" s="53">
        <v>274</v>
      </c>
      <c r="B91" s="54" t="s">
        <v>75</v>
      </c>
      <c r="C91" s="84">
        <v>101</v>
      </c>
      <c r="D91" s="85">
        <v>0</v>
      </c>
      <c r="E91" s="84">
        <v>230</v>
      </c>
      <c r="F91" s="85">
        <v>0</v>
      </c>
      <c r="G91" s="378"/>
      <c r="H91" s="379"/>
      <c r="I91" s="378"/>
      <c r="J91" s="379"/>
      <c r="K91" s="378"/>
      <c r="L91" s="379"/>
      <c r="M91" s="84">
        <v>999</v>
      </c>
      <c r="N91" s="85">
        <v>0</v>
      </c>
      <c r="O91" s="52">
        <f t="shared" si="2"/>
        <v>0</v>
      </c>
    </row>
    <row r="92" spans="1:17" ht="25.5" customHeight="1">
      <c r="A92" s="53">
        <v>275</v>
      </c>
      <c r="B92" s="54" t="s">
        <v>76</v>
      </c>
      <c r="C92" s="84">
        <v>101</v>
      </c>
      <c r="D92" s="85">
        <v>0</v>
      </c>
      <c r="E92" s="84">
        <v>230</v>
      </c>
      <c r="F92" s="85">
        <v>0</v>
      </c>
      <c r="G92" s="378"/>
      <c r="H92" s="379"/>
      <c r="I92" s="378"/>
      <c r="J92" s="379"/>
      <c r="K92" s="378"/>
      <c r="L92" s="379"/>
      <c r="M92" s="84">
        <v>999</v>
      </c>
      <c r="N92" s="85">
        <v>0</v>
      </c>
      <c r="O92" s="52">
        <f t="shared" si="2"/>
        <v>0</v>
      </c>
    </row>
    <row r="93" spans="1:17" ht="25.5" customHeight="1">
      <c r="A93" s="58">
        <v>2800</v>
      </c>
      <c r="B93" s="50" t="s">
        <v>77</v>
      </c>
      <c r="C93" s="51"/>
      <c r="D93" s="62">
        <f>SUM(D94:D96)</f>
        <v>0</v>
      </c>
      <c r="E93" s="51"/>
      <c r="F93" s="62">
        <f>SUM(F94:F96)</f>
        <v>87500</v>
      </c>
      <c r="G93" s="51"/>
      <c r="H93" s="62">
        <f>SUM(H94:H96)</f>
        <v>0</v>
      </c>
      <c r="I93" s="51"/>
      <c r="J93" s="62">
        <f>SUM(J94:J96)</f>
        <v>0</v>
      </c>
      <c r="K93" s="51"/>
      <c r="L93" s="62">
        <f>SUM(L94:L96)</f>
        <v>0</v>
      </c>
      <c r="M93" s="51"/>
      <c r="N93" s="62">
        <f>SUM(N94:N96)</f>
        <v>0</v>
      </c>
      <c r="O93" s="52">
        <f t="shared" si="2"/>
        <v>87500</v>
      </c>
    </row>
    <row r="94" spans="1:17" ht="25.5" customHeight="1">
      <c r="A94" s="53">
        <v>281</v>
      </c>
      <c r="B94" s="54" t="s">
        <v>78</v>
      </c>
      <c r="C94" s="84">
        <v>101</v>
      </c>
      <c r="D94" s="85">
        <v>0</v>
      </c>
      <c r="E94" s="84">
        <v>230</v>
      </c>
      <c r="F94" s="85">
        <v>0</v>
      </c>
      <c r="G94" s="378"/>
      <c r="H94" s="379"/>
      <c r="I94" s="378"/>
      <c r="J94" s="379"/>
      <c r="K94" s="378"/>
      <c r="L94" s="379"/>
      <c r="M94" s="84">
        <v>999</v>
      </c>
      <c r="N94" s="85">
        <v>0</v>
      </c>
      <c r="O94" s="52">
        <f t="shared" si="2"/>
        <v>0</v>
      </c>
    </row>
    <row r="95" spans="1:17" ht="25.5" customHeight="1">
      <c r="A95" s="53">
        <v>282</v>
      </c>
      <c r="B95" s="54" t="s">
        <v>79</v>
      </c>
      <c r="C95" s="84">
        <v>101</v>
      </c>
      <c r="D95" s="85">
        <v>0</v>
      </c>
      <c r="E95" s="84">
        <v>230</v>
      </c>
      <c r="F95" s="85">
        <v>41000</v>
      </c>
      <c r="G95" s="378"/>
      <c r="H95" s="379"/>
      <c r="I95" s="378"/>
      <c r="J95" s="379"/>
      <c r="K95" s="378"/>
      <c r="L95" s="379"/>
      <c r="M95" s="84">
        <v>999</v>
      </c>
      <c r="N95" s="85">
        <v>0</v>
      </c>
      <c r="O95" s="52">
        <f t="shared" si="2"/>
        <v>41000</v>
      </c>
    </row>
    <row r="96" spans="1:17" ht="25.5" customHeight="1">
      <c r="A96" s="53">
        <v>283</v>
      </c>
      <c r="B96" s="54" t="s">
        <v>1186</v>
      </c>
      <c r="C96" s="84">
        <v>101</v>
      </c>
      <c r="D96" s="85">
        <v>0</v>
      </c>
      <c r="E96" s="84">
        <v>230</v>
      </c>
      <c r="F96" s="85">
        <v>46500</v>
      </c>
      <c r="G96" s="378"/>
      <c r="H96" s="379"/>
      <c r="I96" s="378"/>
      <c r="J96" s="379"/>
      <c r="K96" s="378"/>
      <c r="L96" s="379"/>
      <c r="M96" s="84">
        <v>999</v>
      </c>
      <c r="N96" s="85">
        <v>0</v>
      </c>
      <c r="O96" s="52">
        <f t="shared" si="2"/>
        <v>46500</v>
      </c>
    </row>
    <row r="97" spans="1:15" ht="25.5" customHeight="1">
      <c r="A97" s="58">
        <v>2900</v>
      </c>
      <c r="B97" s="50" t="s">
        <v>80</v>
      </c>
      <c r="C97" s="51"/>
      <c r="D97" s="62">
        <f>SUM(D98:D106)</f>
        <v>423576</v>
      </c>
      <c r="E97" s="51"/>
      <c r="F97" s="62">
        <f>SUM(F98:F106)</f>
        <v>0</v>
      </c>
      <c r="G97" s="51"/>
      <c r="H97" s="62">
        <f>SUM(H98:H106)</f>
        <v>0</v>
      </c>
      <c r="I97" s="51"/>
      <c r="J97" s="62">
        <f>SUM(J98:J106)</f>
        <v>0</v>
      </c>
      <c r="K97" s="51"/>
      <c r="L97" s="62">
        <f>SUM(L98:L106)</f>
        <v>0</v>
      </c>
      <c r="M97" s="51"/>
      <c r="N97" s="62">
        <f>SUM(N98:N106)</f>
        <v>0</v>
      </c>
      <c r="O97" s="52">
        <f t="shared" si="2"/>
        <v>423576</v>
      </c>
    </row>
    <row r="98" spans="1:15" ht="25.5" customHeight="1">
      <c r="A98" s="53">
        <v>291</v>
      </c>
      <c r="B98" s="54" t="s">
        <v>81</v>
      </c>
      <c r="C98" s="84">
        <v>101</v>
      </c>
      <c r="D98" s="85">
        <v>0</v>
      </c>
      <c r="E98" s="84">
        <v>230</v>
      </c>
      <c r="F98" s="85">
        <v>0</v>
      </c>
      <c r="G98" s="378"/>
      <c r="H98" s="379"/>
      <c r="I98" s="378"/>
      <c r="J98" s="379"/>
      <c r="K98" s="378"/>
      <c r="L98" s="379"/>
      <c r="M98" s="84">
        <v>999</v>
      </c>
      <c r="N98" s="85">
        <v>0</v>
      </c>
      <c r="O98" s="52">
        <f t="shared" si="2"/>
        <v>0</v>
      </c>
    </row>
    <row r="99" spans="1:15" ht="25.5" customHeight="1">
      <c r="A99" s="53">
        <v>292</v>
      </c>
      <c r="B99" s="54" t="s">
        <v>82</v>
      </c>
      <c r="C99" s="84">
        <v>101</v>
      </c>
      <c r="D99" s="85">
        <v>0</v>
      </c>
      <c r="E99" s="84">
        <v>230</v>
      </c>
      <c r="F99" s="85">
        <v>0</v>
      </c>
      <c r="G99" s="378"/>
      <c r="H99" s="379"/>
      <c r="I99" s="378"/>
      <c r="J99" s="379"/>
      <c r="K99" s="378"/>
      <c r="L99" s="379"/>
      <c r="M99" s="84">
        <v>999</v>
      </c>
      <c r="N99" s="85">
        <v>0</v>
      </c>
      <c r="O99" s="52">
        <f t="shared" si="2"/>
        <v>0</v>
      </c>
    </row>
    <row r="100" spans="1:15" ht="25.5" customHeight="1">
      <c r="A100" s="53">
        <v>293</v>
      </c>
      <c r="B100" s="54" t="s">
        <v>1282</v>
      </c>
      <c r="C100" s="84">
        <v>101</v>
      </c>
      <c r="D100" s="85">
        <v>0</v>
      </c>
      <c r="E100" s="84">
        <v>230</v>
      </c>
      <c r="F100" s="85">
        <v>0</v>
      </c>
      <c r="G100" s="378"/>
      <c r="H100" s="379"/>
      <c r="I100" s="378"/>
      <c r="J100" s="379"/>
      <c r="K100" s="378"/>
      <c r="L100" s="379"/>
      <c r="M100" s="84">
        <v>999</v>
      </c>
      <c r="N100" s="85">
        <v>0</v>
      </c>
      <c r="O100" s="52">
        <f t="shared" si="2"/>
        <v>0</v>
      </c>
    </row>
    <row r="101" spans="1:15" ht="25.5" customHeight="1">
      <c r="A101" s="53">
        <v>294</v>
      </c>
      <c r="B101" s="54" t="s">
        <v>83</v>
      </c>
      <c r="C101" s="84">
        <v>101</v>
      </c>
      <c r="D101" s="85">
        <v>0</v>
      </c>
      <c r="E101" s="84">
        <v>230</v>
      </c>
      <c r="F101" s="85">
        <v>0</v>
      </c>
      <c r="G101" s="378"/>
      <c r="H101" s="379"/>
      <c r="I101" s="378"/>
      <c r="J101" s="379"/>
      <c r="K101" s="378"/>
      <c r="L101" s="379"/>
      <c r="M101" s="84">
        <v>999</v>
      </c>
      <c r="N101" s="85">
        <v>0</v>
      </c>
      <c r="O101" s="52">
        <f t="shared" si="2"/>
        <v>0</v>
      </c>
    </row>
    <row r="102" spans="1:15" ht="25.5" customHeight="1">
      <c r="A102" s="53">
        <v>295</v>
      </c>
      <c r="B102" s="54" t="s">
        <v>84</v>
      </c>
      <c r="C102" s="84">
        <v>101</v>
      </c>
      <c r="D102" s="85">
        <v>0</v>
      </c>
      <c r="E102" s="84">
        <v>230</v>
      </c>
      <c r="F102" s="85">
        <v>0</v>
      </c>
      <c r="G102" s="378"/>
      <c r="H102" s="379"/>
      <c r="I102" s="378"/>
      <c r="J102" s="379"/>
      <c r="K102" s="378"/>
      <c r="L102" s="379"/>
      <c r="M102" s="84">
        <v>999</v>
      </c>
      <c r="N102" s="85">
        <v>0</v>
      </c>
      <c r="O102" s="52">
        <f t="shared" si="2"/>
        <v>0</v>
      </c>
    </row>
    <row r="103" spans="1:15" ht="25.5" customHeight="1">
      <c r="A103" s="53">
        <v>296</v>
      </c>
      <c r="B103" s="54" t="s">
        <v>85</v>
      </c>
      <c r="C103" s="84">
        <v>101</v>
      </c>
      <c r="D103" s="85">
        <v>407826</v>
      </c>
      <c r="E103" s="84">
        <v>230</v>
      </c>
      <c r="F103" s="85">
        <v>0</v>
      </c>
      <c r="G103" s="378"/>
      <c r="H103" s="379"/>
      <c r="I103" s="378"/>
      <c r="J103" s="379"/>
      <c r="K103" s="378"/>
      <c r="L103" s="379"/>
      <c r="M103" s="84">
        <v>999</v>
      </c>
      <c r="N103" s="85">
        <v>0</v>
      </c>
      <c r="O103" s="52">
        <f t="shared" si="2"/>
        <v>407826</v>
      </c>
    </row>
    <row r="104" spans="1:15" ht="25.5" customHeight="1">
      <c r="A104" s="53">
        <v>297</v>
      </c>
      <c r="B104" s="54" t="s">
        <v>86</v>
      </c>
      <c r="C104" s="84">
        <v>101</v>
      </c>
      <c r="D104" s="85">
        <v>0</v>
      </c>
      <c r="E104" s="84">
        <v>230</v>
      </c>
      <c r="F104" s="85">
        <v>0</v>
      </c>
      <c r="G104" s="378"/>
      <c r="H104" s="379"/>
      <c r="I104" s="378"/>
      <c r="J104" s="379"/>
      <c r="K104" s="378"/>
      <c r="L104" s="379"/>
      <c r="M104" s="84">
        <v>999</v>
      </c>
      <c r="N104" s="85">
        <v>0</v>
      </c>
      <c r="O104" s="52">
        <f t="shared" si="2"/>
        <v>0</v>
      </c>
    </row>
    <row r="105" spans="1:15" ht="25.5" customHeight="1">
      <c r="A105" s="53">
        <v>298</v>
      </c>
      <c r="B105" s="54" t="s">
        <v>87</v>
      </c>
      <c r="C105" s="84">
        <v>101</v>
      </c>
      <c r="D105" s="85">
        <v>15750</v>
      </c>
      <c r="E105" s="84">
        <v>230</v>
      </c>
      <c r="F105" s="85">
        <v>0</v>
      </c>
      <c r="G105" s="378"/>
      <c r="H105" s="379"/>
      <c r="I105" s="378"/>
      <c r="J105" s="379"/>
      <c r="K105" s="378"/>
      <c r="L105" s="379"/>
      <c r="M105" s="84">
        <v>999</v>
      </c>
      <c r="N105" s="85">
        <v>0</v>
      </c>
      <c r="O105" s="52">
        <f t="shared" si="2"/>
        <v>15750</v>
      </c>
    </row>
    <row r="106" spans="1:15" ht="25.5" customHeight="1">
      <c r="A106" s="53">
        <v>299</v>
      </c>
      <c r="B106" s="54" t="s">
        <v>88</v>
      </c>
      <c r="C106" s="84">
        <v>101</v>
      </c>
      <c r="D106" s="85">
        <v>0</v>
      </c>
      <c r="E106" s="84">
        <v>230</v>
      </c>
      <c r="F106" s="85">
        <v>0</v>
      </c>
      <c r="G106" s="378"/>
      <c r="H106" s="379"/>
      <c r="I106" s="378"/>
      <c r="J106" s="379"/>
      <c r="K106" s="378"/>
      <c r="L106" s="379"/>
      <c r="M106" s="84">
        <v>999</v>
      </c>
      <c r="N106" s="85">
        <v>0</v>
      </c>
      <c r="O106" s="52">
        <f t="shared" si="2"/>
        <v>0</v>
      </c>
    </row>
    <row r="107" spans="1:15" ht="25.5" customHeight="1">
      <c r="A107" s="55">
        <v>3000</v>
      </c>
      <c r="B107" s="56" t="s">
        <v>89</v>
      </c>
      <c r="C107" s="57"/>
      <c r="D107" s="79">
        <f>D108+D118+D128+D138+D148+D158+D166+D176+D182</f>
        <v>3926642</v>
      </c>
      <c r="E107" s="57"/>
      <c r="F107" s="79">
        <f>F108+F118+F128+F138+F148+F158+F166+F176+F182</f>
        <v>151127</v>
      </c>
      <c r="G107" s="57"/>
      <c r="H107" s="79">
        <f>H108+H118+H128+H138+H148+H158+H166+H176+H182</f>
        <v>0</v>
      </c>
      <c r="I107" s="57"/>
      <c r="J107" s="79">
        <f>J108+J118+J128+J138+J148+J158+J166+J176+J182</f>
        <v>0</v>
      </c>
      <c r="K107" s="57"/>
      <c r="L107" s="79">
        <f>L108+L118+L128+L138+L148+L158+L166+L176+L182</f>
        <v>0</v>
      </c>
      <c r="M107" s="57"/>
      <c r="N107" s="79">
        <f>N108+N118+N128+N138+N148+N158+N166+N176+N182</f>
        <v>0</v>
      </c>
      <c r="O107" s="52">
        <f t="shared" si="2"/>
        <v>4077769</v>
      </c>
    </row>
    <row r="108" spans="1:15" ht="25.5" customHeight="1">
      <c r="A108" s="58">
        <v>3100</v>
      </c>
      <c r="B108" s="50" t="s">
        <v>90</v>
      </c>
      <c r="C108" s="51"/>
      <c r="D108" s="62">
        <f>SUM(D109:D117)</f>
        <v>1817058</v>
      </c>
      <c r="E108" s="51"/>
      <c r="F108" s="62">
        <f>SUM(F109:F117)</f>
        <v>151127</v>
      </c>
      <c r="G108" s="51"/>
      <c r="H108" s="62">
        <f>SUM(H109:H117)</f>
        <v>0</v>
      </c>
      <c r="I108" s="51"/>
      <c r="J108" s="62">
        <f>SUM(J109:J117)</f>
        <v>0</v>
      </c>
      <c r="K108" s="51"/>
      <c r="L108" s="62">
        <f>SUM(L109:L117)</f>
        <v>0</v>
      </c>
      <c r="M108" s="51"/>
      <c r="N108" s="62">
        <f>SUM(N109:N117)</f>
        <v>0</v>
      </c>
      <c r="O108" s="52">
        <f t="shared" si="2"/>
        <v>1968185</v>
      </c>
    </row>
    <row r="109" spans="1:15" ht="25.5" customHeight="1">
      <c r="A109" s="53">
        <v>311</v>
      </c>
      <c r="B109" s="54" t="s">
        <v>91</v>
      </c>
      <c r="C109" s="84">
        <v>101</v>
      </c>
      <c r="D109" s="85">
        <v>1535072</v>
      </c>
      <c r="E109" s="84">
        <v>230</v>
      </c>
      <c r="F109" s="85">
        <v>151127</v>
      </c>
      <c r="G109" s="378"/>
      <c r="H109" s="379"/>
      <c r="I109" s="378"/>
      <c r="J109" s="379"/>
      <c r="K109" s="378"/>
      <c r="L109" s="379"/>
      <c r="M109" s="84">
        <v>999</v>
      </c>
      <c r="N109" s="85">
        <v>0</v>
      </c>
      <c r="O109" s="52">
        <f t="shared" si="2"/>
        <v>1686199</v>
      </c>
    </row>
    <row r="110" spans="1:15" ht="25.5" customHeight="1">
      <c r="A110" s="53">
        <v>312</v>
      </c>
      <c r="B110" s="54" t="s">
        <v>92</v>
      </c>
      <c r="C110" s="84">
        <v>101</v>
      </c>
      <c r="D110" s="85">
        <v>0</v>
      </c>
      <c r="E110" s="84">
        <v>230</v>
      </c>
      <c r="F110" s="85">
        <v>0</v>
      </c>
      <c r="G110" s="378"/>
      <c r="H110" s="379"/>
      <c r="I110" s="378"/>
      <c r="J110" s="379"/>
      <c r="K110" s="378"/>
      <c r="L110" s="379"/>
      <c r="M110" s="84">
        <v>999</v>
      </c>
      <c r="N110" s="85">
        <v>0</v>
      </c>
      <c r="O110" s="52">
        <f t="shared" si="2"/>
        <v>0</v>
      </c>
    </row>
    <row r="111" spans="1:15" ht="25.5" customHeight="1">
      <c r="A111" s="53">
        <v>313</v>
      </c>
      <c r="B111" s="54" t="s">
        <v>93</v>
      </c>
      <c r="C111" s="84">
        <v>101</v>
      </c>
      <c r="D111" s="85">
        <v>18385</v>
      </c>
      <c r="E111" s="84">
        <v>230</v>
      </c>
      <c r="F111" s="85">
        <v>0</v>
      </c>
      <c r="G111" s="378"/>
      <c r="H111" s="379"/>
      <c r="I111" s="378"/>
      <c r="J111" s="379"/>
      <c r="K111" s="378"/>
      <c r="L111" s="379"/>
      <c r="M111" s="84">
        <v>999</v>
      </c>
      <c r="N111" s="85">
        <v>0</v>
      </c>
      <c r="O111" s="52">
        <f t="shared" si="2"/>
        <v>18385</v>
      </c>
    </row>
    <row r="112" spans="1:15" ht="25.5" customHeight="1">
      <c r="A112" s="53">
        <v>314</v>
      </c>
      <c r="B112" s="54" t="s">
        <v>94</v>
      </c>
      <c r="C112" s="84">
        <v>101</v>
      </c>
      <c r="D112" s="85">
        <v>149572</v>
      </c>
      <c r="E112" s="84">
        <v>230</v>
      </c>
      <c r="F112" s="85">
        <v>0</v>
      </c>
      <c r="G112" s="378"/>
      <c r="H112" s="379"/>
      <c r="I112" s="378"/>
      <c r="J112" s="379"/>
      <c r="K112" s="378"/>
      <c r="L112" s="379"/>
      <c r="M112" s="84">
        <v>999</v>
      </c>
      <c r="N112" s="85">
        <v>0</v>
      </c>
      <c r="O112" s="52">
        <f t="shared" si="2"/>
        <v>149572</v>
      </c>
    </row>
    <row r="113" spans="1:15" ht="25.5" customHeight="1">
      <c r="A113" s="53">
        <v>315</v>
      </c>
      <c r="B113" s="54" t="s">
        <v>95</v>
      </c>
      <c r="C113" s="84">
        <v>101</v>
      </c>
      <c r="D113" s="85">
        <v>59377</v>
      </c>
      <c r="E113" s="84">
        <v>230</v>
      </c>
      <c r="F113" s="85">
        <v>0</v>
      </c>
      <c r="G113" s="378"/>
      <c r="H113" s="379"/>
      <c r="I113" s="378"/>
      <c r="J113" s="379"/>
      <c r="K113" s="378"/>
      <c r="L113" s="379"/>
      <c r="M113" s="84">
        <v>999</v>
      </c>
      <c r="N113" s="85">
        <v>0</v>
      </c>
      <c r="O113" s="52">
        <f t="shared" si="2"/>
        <v>59377</v>
      </c>
    </row>
    <row r="114" spans="1:15" ht="25.5" customHeight="1">
      <c r="A114" s="53">
        <v>316</v>
      </c>
      <c r="B114" s="54" t="s">
        <v>327</v>
      </c>
      <c r="C114" s="84">
        <v>101</v>
      </c>
      <c r="D114" s="85">
        <v>44362</v>
      </c>
      <c r="E114" s="84">
        <v>230</v>
      </c>
      <c r="F114" s="85">
        <v>0</v>
      </c>
      <c r="G114" s="378"/>
      <c r="H114" s="379"/>
      <c r="I114" s="378"/>
      <c r="J114" s="379"/>
      <c r="K114" s="378"/>
      <c r="L114" s="379"/>
      <c r="M114" s="84">
        <v>999</v>
      </c>
      <c r="N114" s="85">
        <v>0</v>
      </c>
      <c r="O114" s="52">
        <f t="shared" si="2"/>
        <v>44362</v>
      </c>
    </row>
    <row r="115" spans="1:15" ht="25.5" customHeight="1">
      <c r="A115" s="53">
        <v>317</v>
      </c>
      <c r="B115" s="54" t="s">
        <v>96</v>
      </c>
      <c r="C115" s="84">
        <v>101</v>
      </c>
      <c r="D115" s="85">
        <v>8400</v>
      </c>
      <c r="E115" s="84">
        <v>230</v>
      </c>
      <c r="F115" s="85">
        <v>0</v>
      </c>
      <c r="G115" s="378"/>
      <c r="H115" s="379"/>
      <c r="I115" s="378"/>
      <c r="J115" s="379"/>
      <c r="K115" s="378"/>
      <c r="L115" s="379"/>
      <c r="M115" s="84">
        <v>999</v>
      </c>
      <c r="N115" s="85">
        <v>0</v>
      </c>
      <c r="O115" s="52">
        <f t="shared" si="2"/>
        <v>8400</v>
      </c>
    </row>
    <row r="116" spans="1:15" ht="25.5" customHeight="1">
      <c r="A116" s="53">
        <v>318</v>
      </c>
      <c r="B116" s="54" t="s">
        <v>97</v>
      </c>
      <c r="C116" s="84">
        <v>101</v>
      </c>
      <c r="D116" s="85">
        <v>1890</v>
      </c>
      <c r="E116" s="84">
        <v>230</v>
      </c>
      <c r="F116" s="85">
        <v>0</v>
      </c>
      <c r="G116" s="378"/>
      <c r="H116" s="379"/>
      <c r="I116" s="378"/>
      <c r="J116" s="379"/>
      <c r="K116" s="378"/>
      <c r="L116" s="379"/>
      <c r="M116" s="84">
        <v>999</v>
      </c>
      <c r="N116" s="85">
        <v>0</v>
      </c>
      <c r="O116" s="52">
        <f t="shared" si="2"/>
        <v>1890</v>
      </c>
    </row>
    <row r="117" spans="1:15" ht="25.5" customHeight="1">
      <c r="A117" s="53">
        <v>319</v>
      </c>
      <c r="B117" s="54" t="s">
        <v>98</v>
      </c>
      <c r="C117" s="84">
        <v>101</v>
      </c>
      <c r="D117" s="85">
        <v>0</v>
      </c>
      <c r="E117" s="84">
        <v>230</v>
      </c>
      <c r="F117" s="85">
        <v>0</v>
      </c>
      <c r="G117" s="378"/>
      <c r="H117" s="379"/>
      <c r="I117" s="378"/>
      <c r="J117" s="379"/>
      <c r="K117" s="378"/>
      <c r="L117" s="379"/>
      <c r="M117" s="84">
        <v>999</v>
      </c>
      <c r="N117" s="85">
        <v>0</v>
      </c>
      <c r="O117" s="52">
        <f t="shared" si="2"/>
        <v>0</v>
      </c>
    </row>
    <row r="118" spans="1:15" ht="25.5" customHeight="1">
      <c r="A118" s="58">
        <v>3200</v>
      </c>
      <c r="B118" s="50" t="s">
        <v>99</v>
      </c>
      <c r="C118" s="51"/>
      <c r="D118" s="62">
        <f>SUM(D119:D127)</f>
        <v>45870</v>
      </c>
      <c r="E118" s="51"/>
      <c r="F118" s="62">
        <f>SUM(F119:F127)</f>
        <v>0</v>
      </c>
      <c r="G118" s="51"/>
      <c r="H118" s="62">
        <f>SUM(H119:H127)</f>
        <v>0</v>
      </c>
      <c r="I118" s="51"/>
      <c r="J118" s="62">
        <f>SUM(J119:J127)</f>
        <v>0</v>
      </c>
      <c r="K118" s="51"/>
      <c r="L118" s="62">
        <f>SUM(L119:L127)</f>
        <v>0</v>
      </c>
      <c r="M118" s="51"/>
      <c r="N118" s="62">
        <f>SUM(N119:N127)</f>
        <v>0</v>
      </c>
      <c r="O118" s="52">
        <f t="shared" si="2"/>
        <v>45870</v>
      </c>
    </row>
    <row r="119" spans="1:15" ht="25.5" customHeight="1">
      <c r="A119" s="53">
        <v>321</v>
      </c>
      <c r="B119" s="54" t="s">
        <v>100</v>
      </c>
      <c r="C119" s="84">
        <v>101</v>
      </c>
      <c r="D119" s="85">
        <v>0</v>
      </c>
      <c r="E119" s="84">
        <v>230</v>
      </c>
      <c r="F119" s="85">
        <v>0</v>
      </c>
      <c r="G119" s="378"/>
      <c r="H119" s="379"/>
      <c r="I119" s="378"/>
      <c r="J119" s="379"/>
      <c r="K119" s="378"/>
      <c r="L119" s="379"/>
      <c r="M119" s="84">
        <v>999</v>
      </c>
      <c r="N119" s="85">
        <v>0</v>
      </c>
      <c r="O119" s="52">
        <f t="shared" si="2"/>
        <v>0</v>
      </c>
    </row>
    <row r="120" spans="1:15" ht="25.5" customHeight="1">
      <c r="A120" s="53">
        <v>322</v>
      </c>
      <c r="B120" s="54" t="s">
        <v>101</v>
      </c>
      <c r="C120" s="84">
        <v>101</v>
      </c>
      <c r="D120" s="85">
        <v>15000</v>
      </c>
      <c r="E120" s="84">
        <v>230</v>
      </c>
      <c r="F120" s="85">
        <v>0</v>
      </c>
      <c r="G120" s="378"/>
      <c r="H120" s="379"/>
      <c r="I120" s="378"/>
      <c r="J120" s="379"/>
      <c r="K120" s="378"/>
      <c r="L120" s="379"/>
      <c r="M120" s="84">
        <v>999</v>
      </c>
      <c r="N120" s="85">
        <v>0</v>
      </c>
      <c r="O120" s="52">
        <f t="shared" si="2"/>
        <v>15000</v>
      </c>
    </row>
    <row r="121" spans="1:15" ht="25.5" customHeight="1">
      <c r="A121" s="53">
        <v>323</v>
      </c>
      <c r="B121" s="54" t="s">
        <v>315</v>
      </c>
      <c r="C121" s="84">
        <v>101</v>
      </c>
      <c r="D121" s="85">
        <v>0</v>
      </c>
      <c r="E121" s="84">
        <v>230</v>
      </c>
      <c r="F121" s="85">
        <v>0</v>
      </c>
      <c r="G121" s="378"/>
      <c r="H121" s="379"/>
      <c r="I121" s="378"/>
      <c r="J121" s="379"/>
      <c r="K121" s="378"/>
      <c r="L121" s="379"/>
      <c r="M121" s="84">
        <v>999</v>
      </c>
      <c r="N121" s="85">
        <v>0</v>
      </c>
      <c r="O121" s="52">
        <f t="shared" si="2"/>
        <v>0</v>
      </c>
    </row>
    <row r="122" spans="1:15" ht="25.5" customHeight="1">
      <c r="A122" s="53">
        <v>324</v>
      </c>
      <c r="B122" s="54" t="s">
        <v>102</v>
      </c>
      <c r="C122" s="84">
        <v>101</v>
      </c>
      <c r="D122" s="85">
        <v>0</v>
      </c>
      <c r="E122" s="84">
        <v>230</v>
      </c>
      <c r="F122" s="85">
        <v>0</v>
      </c>
      <c r="G122" s="378"/>
      <c r="H122" s="379"/>
      <c r="I122" s="378"/>
      <c r="J122" s="379"/>
      <c r="K122" s="378"/>
      <c r="L122" s="379"/>
      <c r="M122" s="84">
        <v>999</v>
      </c>
      <c r="N122" s="85">
        <v>0</v>
      </c>
      <c r="O122" s="52">
        <f t="shared" si="2"/>
        <v>0</v>
      </c>
    </row>
    <row r="123" spans="1:15" ht="25.5" customHeight="1">
      <c r="A123" s="53">
        <v>325</v>
      </c>
      <c r="B123" s="54" t="s">
        <v>103</v>
      </c>
      <c r="C123" s="84">
        <v>101</v>
      </c>
      <c r="D123" s="85">
        <v>30870</v>
      </c>
      <c r="E123" s="84">
        <v>230</v>
      </c>
      <c r="F123" s="85">
        <v>0</v>
      </c>
      <c r="G123" s="378"/>
      <c r="H123" s="379"/>
      <c r="I123" s="378"/>
      <c r="J123" s="379"/>
      <c r="K123" s="378"/>
      <c r="L123" s="379"/>
      <c r="M123" s="84">
        <v>999</v>
      </c>
      <c r="N123" s="85">
        <v>0</v>
      </c>
      <c r="O123" s="52">
        <f t="shared" si="2"/>
        <v>30870</v>
      </c>
    </row>
    <row r="124" spans="1:15" ht="25.5" customHeight="1">
      <c r="A124" s="53">
        <v>326</v>
      </c>
      <c r="B124" s="54" t="s">
        <v>104</v>
      </c>
      <c r="C124" s="84">
        <v>101</v>
      </c>
      <c r="D124" s="85">
        <v>0</v>
      </c>
      <c r="E124" s="84">
        <v>230</v>
      </c>
      <c r="F124" s="85">
        <v>0</v>
      </c>
      <c r="G124" s="378"/>
      <c r="H124" s="379"/>
      <c r="I124" s="378"/>
      <c r="J124" s="379"/>
      <c r="K124" s="378"/>
      <c r="L124" s="379"/>
      <c r="M124" s="84">
        <v>999</v>
      </c>
      <c r="N124" s="85">
        <v>0</v>
      </c>
      <c r="O124" s="52">
        <f t="shared" si="2"/>
        <v>0</v>
      </c>
    </row>
    <row r="125" spans="1:15" ht="25.5" customHeight="1">
      <c r="A125" s="53">
        <v>327</v>
      </c>
      <c r="B125" s="54" t="s">
        <v>105</v>
      </c>
      <c r="C125" s="84">
        <v>101</v>
      </c>
      <c r="D125" s="85">
        <v>0</v>
      </c>
      <c r="E125" s="84">
        <v>230</v>
      </c>
      <c r="F125" s="85">
        <v>0</v>
      </c>
      <c r="G125" s="378"/>
      <c r="H125" s="379"/>
      <c r="I125" s="378"/>
      <c r="J125" s="379"/>
      <c r="K125" s="378"/>
      <c r="L125" s="379"/>
      <c r="M125" s="84">
        <v>999</v>
      </c>
      <c r="N125" s="85">
        <v>0</v>
      </c>
      <c r="O125" s="52">
        <f t="shared" si="2"/>
        <v>0</v>
      </c>
    </row>
    <row r="126" spans="1:15" ht="25.5" customHeight="1">
      <c r="A126" s="53">
        <v>328</v>
      </c>
      <c r="B126" s="54" t="s">
        <v>106</v>
      </c>
      <c r="C126" s="84">
        <v>101</v>
      </c>
      <c r="D126" s="85">
        <v>0</v>
      </c>
      <c r="E126" s="84">
        <v>230</v>
      </c>
      <c r="F126" s="85">
        <v>0</v>
      </c>
      <c r="G126" s="378"/>
      <c r="H126" s="379"/>
      <c r="I126" s="378"/>
      <c r="J126" s="379"/>
      <c r="K126" s="378"/>
      <c r="L126" s="379"/>
      <c r="M126" s="84">
        <v>999</v>
      </c>
      <c r="N126" s="85">
        <v>0</v>
      </c>
      <c r="O126" s="52">
        <f t="shared" si="2"/>
        <v>0</v>
      </c>
    </row>
    <row r="127" spans="1:15" ht="25.5" customHeight="1">
      <c r="A127" s="53">
        <v>329</v>
      </c>
      <c r="B127" s="54" t="s">
        <v>107</v>
      </c>
      <c r="C127" s="84">
        <v>101</v>
      </c>
      <c r="D127" s="85">
        <v>0</v>
      </c>
      <c r="E127" s="84">
        <v>230</v>
      </c>
      <c r="F127" s="85">
        <v>0</v>
      </c>
      <c r="G127" s="378"/>
      <c r="H127" s="379"/>
      <c r="I127" s="378"/>
      <c r="J127" s="379"/>
      <c r="K127" s="378"/>
      <c r="L127" s="379"/>
      <c r="M127" s="84">
        <v>999</v>
      </c>
      <c r="N127" s="85">
        <v>0</v>
      </c>
      <c r="O127" s="52">
        <f t="shared" si="2"/>
        <v>0</v>
      </c>
    </row>
    <row r="128" spans="1:15" ht="25.5" customHeight="1">
      <c r="A128" s="58">
        <v>3300</v>
      </c>
      <c r="B128" s="50" t="s">
        <v>1283</v>
      </c>
      <c r="C128" s="51"/>
      <c r="D128" s="62">
        <f>SUM(D129:D137)</f>
        <v>88000</v>
      </c>
      <c r="E128" s="51"/>
      <c r="F128" s="62">
        <f>SUM(F129:F137)</f>
        <v>0</v>
      </c>
      <c r="G128" s="51"/>
      <c r="H128" s="62">
        <f>SUM(H129:H137)</f>
        <v>0</v>
      </c>
      <c r="I128" s="51"/>
      <c r="J128" s="62">
        <f>SUM(J129:J137)</f>
        <v>0</v>
      </c>
      <c r="K128" s="51"/>
      <c r="L128" s="62">
        <f>SUM(L129:L137)</f>
        <v>0</v>
      </c>
      <c r="M128" s="51"/>
      <c r="N128" s="62">
        <f>SUM(N129:N137)</f>
        <v>0</v>
      </c>
      <c r="O128" s="52">
        <f t="shared" si="2"/>
        <v>88000</v>
      </c>
    </row>
    <row r="129" spans="1:15" ht="25.5" customHeight="1">
      <c r="A129" s="53">
        <v>331</v>
      </c>
      <c r="B129" s="86" t="s">
        <v>123</v>
      </c>
      <c r="C129" s="84">
        <v>101</v>
      </c>
      <c r="D129" s="85">
        <v>25000</v>
      </c>
      <c r="E129" s="84">
        <v>230</v>
      </c>
      <c r="F129" s="85">
        <v>0</v>
      </c>
      <c r="G129" s="378"/>
      <c r="H129" s="379"/>
      <c r="I129" s="378"/>
      <c r="J129" s="379"/>
      <c r="K129" s="378"/>
      <c r="L129" s="379"/>
      <c r="M129" s="84">
        <v>999</v>
      </c>
      <c r="N129" s="85">
        <v>0</v>
      </c>
      <c r="O129" s="52">
        <f t="shared" si="2"/>
        <v>25000</v>
      </c>
    </row>
    <row r="130" spans="1:15" ht="25.5" customHeight="1">
      <c r="A130" s="53">
        <v>332</v>
      </c>
      <c r="B130" s="54" t="s">
        <v>108</v>
      </c>
      <c r="C130" s="84">
        <v>101</v>
      </c>
      <c r="D130" s="85">
        <v>0</v>
      </c>
      <c r="E130" s="84">
        <v>230</v>
      </c>
      <c r="F130" s="85">
        <v>0</v>
      </c>
      <c r="G130" s="378"/>
      <c r="H130" s="379"/>
      <c r="I130" s="378"/>
      <c r="J130" s="379"/>
      <c r="K130" s="378"/>
      <c r="L130" s="379"/>
      <c r="M130" s="84">
        <v>999</v>
      </c>
      <c r="N130" s="85">
        <v>0</v>
      </c>
      <c r="O130" s="52">
        <f t="shared" si="2"/>
        <v>0</v>
      </c>
    </row>
    <row r="131" spans="1:15" ht="25.5" customHeight="1">
      <c r="A131" s="53">
        <v>333</v>
      </c>
      <c r="B131" s="54" t="s">
        <v>109</v>
      </c>
      <c r="C131" s="84">
        <v>101</v>
      </c>
      <c r="D131" s="85">
        <v>0</v>
      </c>
      <c r="E131" s="84">
        <v>230</v>
      </c>
      <c r="F131" s="85">
        <v>0</v>
      </c>
      <c r="G131" s="378"/>
      <c r="H131" s="379"/>
      <c r="I131" s="378"/>
      <c r="J131" s="379"/>
      <c r="K131" s="378"/>
      <c r="L131" s="379"/>
      <c r="M131" s="84">
        <v>999</v>
      </c>
      <c r="N131" s="85">
        <v>0</v>
      </c>
      <c r="O131" s="52">
        <f t="shared" si="2"/>
        <v>0</v>
      </c>
    </row>
    <row r="132" spans="1:15" ht="25.5" customHeight="1">
      <c r="A132" s="53">
        <v>334</v>
      </c>
      <c r="B132" s="54" t="s">
        <v>110</v>
      </c>
      <c r="C132" s="84">
        <v>101</v>
      </c>
      <c r="D132" s="85">
        <v>0</v>
      </c>
      <c r="E132" s="84">
        <v>230</v>
      </c>
      <c r="F132" s="85">
        <v>0</v>
      </c>
      <c r="G132" s="378"/>
      <c r="H132" s="379"/>
      <c r="I132" s="378"/>
      <c r="J132" s="379"/>
      <c r="K132" s="378"/>
      <c r="L132" s="379"/>
      <c r="M132" s="84">
        <v>999</v>
      </c>
      <c r="N132" s="85">
        <v>0</v>
      </c>
      <c r="O132" s="52">
        <f t="shared" si="2"/>
        <v>0</v>
      </c>
    </row>
    <row r="133" spans="1:15" ht="25.5" customHeight="1">
      <c r="A133" s="53">
        <v>335</v>
      </c>
      <c r="B133" s="54" t="s">
        <v>111</v>
      </c>
      <c r="C133" s="84">
        <v>101</v>
      </c>
      <c r="D133" s="85">
        <v>0</v>
      </c>
      <c r="E133" s="84">
        <v>230</v>
      </c>
      <c r="F133" s="85">
        <v>0</v>
      </c>
      <c r="G133" s="378"/>
      <c r="H133" s="379"/>
      <c r="I133" s="378"/>
      <c r="J133" s="379"/>
      <c r="K133" s="378"/>
      <c r="L133" s="379"/>
      <c r="M133" s="84">
        <v>999</v>
      </c>
      <c r="N133" s="85">
        <v>0</v>
      </c>
      <c r="O133" s="52">
        <f t="shared" si="2"/>
        <v>0</v>
      </c>
    </row>
    <row r="134" spans="1:15" ht="25.5" customHeight="1">
      <c r="A134" s="53">
        <v>336</v>
      </c>
      <c r="B134" s="54" t="s">
        <v>1191</v>
      </c>
      <c r="C134" s="84">
        <v>101</v>
      </c>
      <c r="D134" s="85">
        <v>0</v>
      </c>
      <c r="E134" s="84">
        <v>230</v>
      </c>
      <c r="F134" s="85">
        <v>0</v>
      </c>
      <c r="G134" s="378"/>
      <c r="H134" s="379"/>
      <c r="I134" s="378"/>
      <c r="J134" s="379"/>
      <c r="K134" s="378"/>
      <c r="L134" s="379"/>
      <c r="M134" s="84">
        <v>999</v>
      </c>
      <c r="N134" s="85">
        <v>0</v>
      </c>
      <c r="O134" s="52">
        <f t="shared" si="2"/>
        <v>0</v>
      </c>
    </row>
    <row r="135" spans="1:15" ht="25.5" customHeight="1">
      <c r="A135" s="53">
        <v>337</v>
      </c>
      <c r="B135" s="54" t="s">
        <v>112</v>
      </c>
      <c r="C135" s="84">
        <v>101</v>
      </c>
      <c r="D135" s="85">
        <v>0</v>
      </c>
      <c r="E135" s="84">
        <v>230</v>
      </c>
      <c r="F135" s="85">
        <v>0</v>
      </c>
      <c r="G135" s="378"/>
      <c r="H135" s="379"/>
      <c r="I135" s="378"/>
      <c r="J135" s="379"/>
      <c r="K135" s="378"/>
      <c r="L135" s="379"/>
      <c r="M135" s="84">
        <v>999</v>
      </c>
      <c r="N135" s="85">
        <v>0</v>
      </c>
      <c r="O135" s="52">
        <f t="shared" ref="O135:O200" si="3">D135+F135+H135+J135+L135+N135</f>
        <v>0</v>
      </c>
    </row>
    <row r="136" spans="1:15" ht="25.5" customHeight="1">
      <c r="A136" s="53">
        <v>338</v>
      </c>
      <c r="B136" s="54" t="s">
        <v>113</v>
      </c>
      <c r="C136" s="84">
        <v>101</v>
      </c>
      <c r="D136" s="85">
        <v>0</v>
      </c>
      <c r="E136" s="84">
        <v>230</v>
      </c>
      <c r="F136" s="85">
        <v>0</v>
      </c>
      <c r="G136" s="378"/>
      <c r="H136" s="379"/>
      <c r="I136" s="378"/>
      <c r="J136" s="379"/>
      <c r="K136" s="378"/>
      <c r="L136" s="379"/>
      <c r="M136" s="84">
        <v>999</v>
      </c>
      <c r="N136" s="85">
        <v>0</v>
      </c>
      <c r="O136" s="52">
        <f t="shared" si="3"/>
        <v>0</v>
      </c>
    </row>
    <row r="137" spans="1:15" ht="25.5" customHeight="1">
      <c r="A137" s="53">
        <v>339</v>
      </c>
      <c r="B137" s="54" t="s">
        <v>114</v>
      </c>
      <c r="C137" s="84">
        <v>101</v>
      </c>
      <c r="D137" s="85">
        <v>63000</v>
      </c>
      <c r="E137" s="84">
        <v>230</v>
      </c>
      <c r="F137" s="85">
        <v>0</v>
      </c>
      <c r="G137" s="378"/>
      <c r="H137" s="379"/>
      <c r="I137" s="378"/>
      <c r="J137" s="379"/>
      <c r="K137" s="378"/>
      <c r="L137" s="379"/>
      <c r="M137" s="84">
        <v>999</v>
      </c>
      <c r="N137" s="85">
        <v>0</v>
      </c>
      <c r="O137" s="52">
        <f t="shared" si="3"/>
        <v>63000</v>
      </c>
    </row>
    <row r="138" spans="1:15" ht="25.5" customHeight="1">
      <c r="A138" s="58">
        <v>3400</v>
      </c>
      <c r="B138" s="50" t="s">
        <v>115</v>
      </c>
      <c r="C138" s="51"/>
      <c r="D138" s="62">
        <f>SUM(D139:D147)</f>
        <v>81875</v>
      </c>
      <c r="E138" s="51"/>
      <c r="F138" s="62">
        <f>SUM(F139:F147)</f>
        <v>0</v>
      </c>
      <c r="G138" s="51"/>
      <c r="H138" s="62">
        <f>SUM(H139:H147)</f>
        <v>0</v>
      </c>
      <c r="I138" s="51"/>
      <c r="J138" s="62">
        <f>SUM(J139:J147)</f>
        <v>0</v>
      </c>
      <c r="K138" s="51"/>
      <c r="L138" s="62">
        <f>SUM(L139:L147)</f>
        <v>0</v>
      </c>
      <c r="M138" s="51"/>
      <c r="N138" s="62">
        <f>SUM(N139:N147)</f>
        <v>0</v>
      </c>
      <c r="O138" s="52">
        <f t="shared" si="3"/>
        <v>81875</v>
      </c>
    </row>
    <row r="139" spans="1:15" ht="25.5" customHeight="1">
      <c r="A139" s="53">
        <v>341</v>
      </c>
      <c r="B139" s="54" t="s">
        <v>293</v>
      </c>
      <c r="C139" s="84">
        <v>101</v>
      </c>
      <c r="D139" s="85">
        <v>0</v>
      </c>
      <c r="E139" s="84">
        <v>230</v>
      </c>
      <c r="F139" s="85">
        <v>0</v>
      </c>
      <c r="G139" s="378"/>
      <c r="H139" s="379"/>
      <c r="I139" s="378"/>
      <c r="J139" s="379"/>
      <c r="K139" s="378"/>
      <c r="L139" s="379"/>
      <c r="M139" s="84">
        <v>999</v>
      </c>
      <c r="N139" s="85">
        <v>0</v>
      </c>
      <c r="O139" s="52">
        <f t="shared" si="3"/>
        <v>0</v>
      </c>
    </row>
    <row r="140" spans="1:15" ht="25.5" customHeight="1">
      <c r="A140" s="53">
        <v>342</v>
      </c>
      <c r="B140" s="54" t="s">
        <v>116</v>
      </c>
      <c r="C140" s="84">
        <v>101</v>
      </c>
      <c r="D140" s="85">
        <v>0</v>
      </c>
      <c r="E140" s="84">
        <v>230</v>
      </c>
      <c r="F140" s="85">
        <v>0</v>
      </c>
      <c r="G140" s="378"/>
      <c r="H140" s="379"/>
      <c r="I140" s="378"/>
      <c r="J140" s="379"/>
      <c r="K140" s="378"/>
      <c r="L140" s="379"/>
      <c r="M140" s="84">
        <v>999</v>
      </c>
      <c r="N140" s="85">
        <v>0</v>
      </c>
      <c r="O140" s="52">
        <f t="shared" si="3"/>
        <v>0</v>
      </c>
    </row>
    <row r="141" spans="1:15" ht="25.5" customHeight="1">
      <c r="A141" s="53">
        <v>343</v>
      </c>
      <c r="B141" s="54" t="s">
        <v>117</v>
      </c>
      <c r="C141" s="84">
        <v>101</v>
      </c>
      <c r="D141" s="85">
        <v>0</v>
      </c>
      <c r="E141" s="84">
        <v>230</v>
      </c>
      <c r="F141" s="85">
        <v>0</v>
      </c>
      <c r="G141" s="378"/>
      <c r="H141" s="379"/>
      <c r="I141" s="378"/>
      <c r="J141" s="379"/>
      <c r="K141" s="378"/>
      <c r="L141" s="379"/>
      <c r="M141" s="84">
        <v>999</v>
      </c>
      <c r="N141" s="85">
        <v>0</v>
      </c>
      <c r="O141" s="52">
        <f t="shared" si="3"/>
        <v>0</v>
      </c>
    </row>
    <row r="142" spans="1:15" ht="25.5" customHeight="1">
      <c r="A142" s="53">
        <v>344</v>
      </c>
      <c r="B142" s="54" t="s">
        <v>328</v>
      </c>
      <c r="C142" s="84">
        <v>101</v>
      </c>
      <c r="D142" s="85">
        <v>3675</v>
      </c>
      <c r="E142" s="84">
        <v>230</v>
      </c>
      <c r="F142" s="85">
        <v>0</v>
      </c>
      <c r="G142" s="378"/>
      <c r="H142" s="379"/>
      <c r="I142" s="378"/>
      <c r="J142" s="379"/>
      <c r="K142" s="378"/>
      <c r="L142" s="379"/>
      <c r="M142" s="84">
        <v>999</v>
      </c>
      <c r="N142" s="85">
        <v>0</v>
      </c>
      <c r="O142" s="52">
        <f t="shared" si="3"/>
        <v>3675</v>
      </c>
    </row>
    <row r="143" spans="1:15" ht="25.5" customHeight="1">
      <c r="A143" s="53">
        <v>345</v>
      </c>
      <c r="B143" s="54" t="s">
        <v>118</v>
      </c>
      <c r="C143" s="84">
        <v>101</v>
      </c>
      <c r="D143" s="85">
        <v>60000</v>
      </c>
      <c r="E143" s="84">
        <v>230</v>
      </c>
      <c r="F143" s="85">
        <v>0</v>
      </c>
      <c r="G143" s="378"/>
      <c r="H143" s="379"/>
      <c r="I143" s="378"/>
      <c r="J143" s="379"/>
      <c r="K143" s="378"/>
      <c r="L143" s="379"/>
      <c r="M143" s="84">
        <v>999</v>
      </c>
      <c r="N143" s="85">
        <v>0</v>
      </c>
      <c r="O143" s="52">
        <f t="shared" si="3"/>
        <v>60000</v>
      </c>
    </row>
    <row r="144" spans="1:15" ht="25.5" customHeight="1">
      <c r="A144" s="53">
        <v>346</v>
      </c>
      <c r="B144" s="54" t="s">
        <v>119</v>
      </c>
      <c r="C144" s="84">
        <v>101</v>
      </c>
      <c r="D144" s="85">
        <v>0</v>
      </c>
      <c r="E144" s="84">
        <v>230</v>
      </c>
      <c r="F144" s="85">
        <v>0</v>
      </c>
      <c r="G144" s="378"/>
      <c r="H144" s="379"/>
      <c r="I144" s="378"/>
      <c r="J144" s="379"/>
      <c r="K144" s="378"/>
      <c r="L144" s="379"/>
      <c r="M144" s="84">
        <v>999</v>
      </c>
      <c r="N144" s="85">
        <v>0</v>
      </c>
      <c r="O144" s="52">
        <f t="shared" si="3"/>
        <v>0</v>
      </c>
    </row>
    <row r="145" spans="1:15" ht="25.5" customHeight="1">
      <c r="A145" s="53">
        <v>347</v>
      </c>
      <c r="B145" s="54" t="s">
        <v>120</v>
      </c>
      <c r="C145" s="84">
        <v>101</v>
      </c>
      <c r="D145" s="85">
        <v>12600</v>
      </c>
      <c r="E145" s="84">
        <v>230</v>
      </c>
      <c r="F145" s="85">
        <v>0</v>
      </c>
      <c r="G145" s="378"/>
      <c r="H145" s="379"/>
      <c r="I145" s="378"/>
      <c r="J145" s="379"/>
      <c r="K145" s="378"/>
      <c r="L145" s="379"/>
      <c r="M145" s="84">
        <v>999</v>
      </c>
      <c r="N145" s="85">
        <v>0</v>
      </c>
      <c r="O145" s="52">
        <f t="shared" si="3"/>
        <v>12600</v>
      </c>
    </row>
    <row r="146" spans="1:15" ht="25.5" customHeight="1">
      <c r="A146" s="53">
        <v>348</v>
      </c>
      <c r="B146" s="54" t="s">
        <v>121</v>
      </c>
      <c r="C146" s="84">
        <v>101</v>
      </c>
      <c r="D146" s="85">
        <v>0</v>
      </c>
      <c r="E146" s="84">
        <v>230</v>
      </c>
      <c r="F146" s="85">
        <v>0</v>
      </c>
      <c r="G146" s="378"/>
      <c r="H146" s="379"/>
      <c r="I146" s="378"/>
      <c r="J146" s="379"/>
      <c r="K146" s="378"/>
      <c r="L146" s="379"/>
      <c r="M146" s="84">
        <v>999</v>
      </c>
      <c r="N146" s="85">
        <v>0</v>
      </c>
      <c r="O146" s="52">
        <f t="shared" si="3"/>
        <v>0</v>
      </c>
    </row>
    <row r="147" spans="1:15" ht="25.5" customHeight="1">
      <c r="A147" s="53">
        <v>349</v>
      </c>
      <c r="B147" s="54" t="s">
        <v>122</v>
      </c>
      <c r="C147" s="84">
        <v>101</v>
      </c>
      <c r="D147" s="85">
        <v>5600</v>
      </c>
      <c r="E147" s="84">
        <v>230</v>
      </c>
      <c r="F147" s="85">
        <v>0</v>
      </c>
      <c r="G147" s="378"/>
      <c r="H147" s="379"/>
      <c r="I147" s="378"/>
      <c r="J147" s="379"/>
      <c r="K147" s="378"/>
      <c r="L147" s="379"/>
      <c r="M147" s="84">
        <v>999</v>
      </c>
      <c r="N147" s="85">
        <v>0</v>
      </c>
      <c r="O147" s="52">
        <f t="shared" si="3"/>
        <v>5600</v>
      </c>
    </row>
    <row r="148" spans="1:15" ht="25.5" customHeight="1">
      <c r="A148" s="58">
        <v>3500</v>
      </c>
      <c r="B148" s="50" t="s">
        <v>1284</v>
      </c>
      <c r="C148" s="51"/>
      <c r="D148" s="62">
        <f>SUM(D149:D157)</f>
        <v>679912</v>
      </c>
      <c r="E148" s="51"/>
      <c r="F148" s="62">
        <f>SUM(F149:F157)</f>
        <v>0</v>
      </c>
      <c r="G148" s="51"/>
      <c r="H148" s="62">
        <f>SUM(H149:H157)</f>
        <v>0</v>
      </c>
      <c r="I148" s="51"/>
      <c r="J148" s="62">
        <f>SUM(J149:J157)</f>
        <v>0</v>
      </c>
      <c r="K148" s="51"/>
      <c r="L148" s="62">
        <f>SUM(L149:L157)</f>
        <v>0</v>
      </c>
      <c r="M148" s="51"/>
      <c r="N148" s="62">
        <f>SUM(N149:N157)</f>
        <v>0</v>
      </c>
      <c r="O148" s="52">
        <f t="shared" si="3"/>
        <v>679912</v>
      </c>
    </row>
    <row r="149" spans="1:15" ht="25.5" customHeight="1">
      <c r="A149" s="53">
        <v>351</v>
      </c>
      <c r="B149" s="54" t="s">
        <v>124</v>
      </c>
      <c r="C149" s="84">
        <v>101</v>
      </c>
      <c r="D149" s="85">
        <v>15750</v>
      </c>
      <c r="E149" s="84">
        <v>230</v>
      </c>
      <c r="F149" s="85">
        <v>0</v>
      </c>
      <c r="G149" s="378"/>
      <c r="H149" s="379"/>
      <c r="I149" s="378"/>
      <c r="J149" s="379"/>
      <c r="K149" s="378"/>
      <c r="L149" s="379"/>
      <c r="M149" s="84">
        <v>999</v>
      </c>
      <c r="N149" s="85">
        <v>0</v>
      </c>
      <c r="O149" s="52">
        <f t="shared" si="3"/>
        <v>15750</v>
      </c>
    </row>
    <row r="150" spans="1:15" ht="25.5" customHeight="1">
      <c r="A150" s="53">
        <v>352</v>
      </c>
      <c r="B150" s="54" t="s">
        <v>611</v>
      </c>
      <c r="C150" s="84">
        <v>101</v>
      </c>
      <c r="D150" s="85">
        <v>0</v>
      </c>
      <c r="E150" s="84">
        <v>230</v>
      </c>
      <c r="F150" s="85">
        <v>0</v>
      </c>
      <c r="G150" s="378"/>
      <c r="H150" s="379"/>
      <c r="I150" s="378"/>
      <c r="J150" s="379"/>
      <c r="K150" s="378"/>
      <c r="L150" s="379"/>
      <c r="M150" s="84">
        <v>999</v>
      </c>
      <c r="N150" s="85">
        <v>0</v>
      </c>
      <c r="O150" s="52">
        <f t="shared" si="3"/>
        <v>0</v>
      </c>
    </row>
    <row r="151" spans="1:15" ht="25.5" customHeight="1">
      <c r="A151" s="53">
        <v>353</v>
      </c>
      <c r="B151" s="54" t="s">
        <v>294</v>
      </c>
      <c r="C151" s="84">
        <v>101</v>
      </c>
      <c r="D151" s="85">
        <v>15000</v>
      </c>
      <c r="E151" s="84">
        <v>230</v>
      </c>
      <c r="F151" s="85">
        <v>0</v>
      </c>
      <c r="G151" s="378"/>
      <c r="H151" s="379"/>
      <c r="I151" s="378"/>
      <c r="J151" s="379"/>
      <c r="K151" s="378"/>
      <c r="L151" s="379"/>
      <c r="M151" s="84">
        <v>999</v>
      </c>
      <c r="N151" s="85">
        <v>0</v>
      </c>
      <c r="O151" s="52">
        <f t="shared" si="3"/>
        <v>15000</v>
      </c>
    </row>
    <row r="152" spans="1:15" ht="25.5" customHeight="1">
      <c r="A152" s="53">
        <v>354</v>
      </c>
      <c r="B152" s="54" t="s">
        <v>125</v>
      </c>
      <c r="C152" s="84">
        <v>101</v>
      </c>
      <c r="D152" s="85">
        <v>0</v>
      </c>
      <c r="E152" s="84">
        <v>230</v>
      </c>
      <c r="F152" s="85">
        <v>0</v>
      </c>
      <c r="G152" s="378"/>
      <c r="H152" s="379"/>
      <c r="I152" s="378"/>
      <c r="J152" s="379"/>
      <c r="K152" s="378"/>
      <c r="L152" s="379"/>
      <c r="M152" s="84">
        <v>999</v>
      </c>
      <c r="N152" s="85">
        <v>0</v>
      </c>
      <c r="O152" s="52">
        <f t="shared" si="3"/>
        <v>0</v>
      </c>
    </row>
    <row r="153" spans="1:15" ht="25.5" customHeight="1">
      <c r="A153" s="53">
        <v>355</v>
      </c>
      <c r="B153" s="54" t="s">
        <v>129</v>
      </c>
      <c r="C153" s="84">
        <v>101</v>
      </c>
      <c r="D153" s="85">
        <v>622912</v>
      </c>
      <c r="E153" s="84">
        <v>230</v>
      </c>
      <c r="F153" s="85">
        <v>0</v>
      </c>
      <c r="G153" s="378"/>
      <c r="H153" s="379"/>
      <c r="I153" s="378"/>
      <c r="J153" s="379"/>
      <c r="K153" s="378"/>
      <c r="L153" s="379"/>
      <c r="M153" s="84">
        <v>999</v>
      </c>
      <c r="N153" s="85">
        <v>0</v>
      </c>
      <c r="O153" s="52">
        <f t="shared" si="3"/>
        <v>622912</v>
      </c>
    </row>
    <row r="154" spans="1:15" ht="25.5" customHeight="1">
      <c r="A154" s="53">
        <v>356</v>
      </c>
      <c r="B154" s="54" t="s">
        <v>126</v>
      </c>
      <c r="C154" s="84">
        <v>101</v>
      </c>
      <c r="D154" s="85">
        <v>0</v>
      </c>
      <c r="E154" s="84">
        <v>230</v>
      </c>
      <c r="F154" s="85">
        <v>0</v>
      </c>
      <c r="G154" s="378"/>
      <c r="H154" s="379"/>
      <c r="I154" s="378"/>
      <c r="J154" s="379"/>
      <c r="K154" s="378"/>
      <c r="L154" s="379"/>
      <c r="M154" s="84">
        <v>999</v>
      </c>
      <c r="N154" s="85">
        <v>0</v>
      </c>
      <c r="O154" s="52">
        <f t="shared" si="3"/>
        <v>0</v>
      </c>
    </row>
    <row r="155" spans="1:15" ht="25.5" customHeight="1">
      <c r="A155" s="53">
        <v>357</v>
      </c>
      <c r="B155" s="54" t="s">
        <v>1195</v>
      </c>
      <c r="C155" s="84">
        <v>101</v>
      </c>
      <c r="D155" s="85">
        <v>26250</v>
      </c>
      <c r="E155" s="84">
        <v>230</v>
      </c>
      <c r="F155" s="85">
        <v>0</v>
      </c>
      <c r="G155" s="378"/>
      <c r="H155" s="379"/>
      <c r="I155" s="378"/>
      <c r="J155" s="379"/>
      <c r="K155" s="378"/>
      <c r="L155" s="379"/>
      <c r="M155" s="84">
        <v>999</v>
      </c>
      <c r="N155" s="85">
        <v>0</v>
      </c>
      <c r="O155" s="52">
        <f t="shared" si="3"/>
        <v>26250</v>
      </c>
    </row>
    <row r="156" spans="1:15" ht="25.5" customHeight="1">
      <c r="A156" s="53">
        <v>358</v>
      </c>
      <c r="B156" s="54" t="s">
        <v>127</v>
      </c>
      <c r="C156" s="84">
        <v>101</v>
      </c>
      <c r="D156" s="85">
        <v>0</v>
      </c>
      <c r="E156" s="84">
        <v>230</v>
      </c>
      <c r="F156" s="85">
        <v>0</v>
      </c>
      <c r="G156" s="378"/>
      <c r="H156" s="379"/>
      <c r="I156" s="378"/>
      <c r="J156" s="379"/>
      <c r="K156" s="378"/>
      <c r="L156" s="379"/>
      <c r="M156" s="84">
        <v>999</v>
      </c>
      <c r="N156" s="85">
        <v>0</v>
      </c>
      <c r="O156" s="52">
        <f t="shared" si="3"/>
        <v>0</v>
      </c>
    </row>
    <row r="157" spans="1:15" ht="25.5" customHeight="1">
      <c r="A157" s="53">
        <v>359</v>
      </c>
      <c r="B157" s="54" t="s">
        <v>128</v>
      </c>
      <c r="C157" s="84">
        <v>101</v>
      </c>
      <c r="D157" s="85">
        <v>0</v>
      </c>
      <c r="E157" s="84">
        <v>230</v>
      </c>
      <c r="F157" s="85">
        <v>0</v>
      </c>
      <c r="G157" s="378"/>
      <c r="H157" s="379"/>
      <c r="I157" s="378"/>
      <c r="J157" s="379"/>
      <c r="K157" s="378"/>
      <c r="L157" s="379"/>
      <c r="M157" s="84">
        <v>999</v>
      </c>
      <c r="N157" s="85">
        <v>0</v>
      </c>
      <c r="O157" s="52">
        <f t="shared" si="3"/>
        <v>0</v>
      </c>
    </row>
    <row r="158" spans="1:15" ht="25.5" customHeight="1">
      <c r="A158" s="58">
        <v>3600</v>
      </c>
      <c r="B158" s="50" t="s">
        <v>130</v>
      </c>
      <c r="C158" s="51"/>
      <c r="D158" s="62">
        <f>SUM(D159:D165)</f>
        <v>94253</v>
      </c>
      <c r="E158" s="51"/>
      <c r="F158" s="62">
        <f>SUM(F159:F165)</f>
        <v>0</v>
      </c>
      <c r="G158" s="51"/>
      <c r="H158" s="62">
        <f>SUM(H159:H165)</f>
        <v>0</v>
      </c>
      <c r="I158" s="51"/>
      <c r="J158" s="62">
        <f>SUM(J159:J165)</f>
        <v>0</v>
      </c>
      <c r="K158" s="51"/>
      <c r="L158" s="62">
        <f>SUM(L159:L165)</f>
        <v>0</v>
      </c>
      <c r="M158" s="51"/>
      <c r="N158" s="62">
        <f>SUM(N159:N165)</f>
        <v>0</v>
      </c>
      <c r="O158" s="52">
        <f t="shared" si="3"/>
        <v>94253</v>
      </c>
    </row>
    <row r="159" spans="1:15" ht="25.5" customHeight="1">
      <c r="A159" s="53">
        <v>361</v>
      </c>
      <c r="B159" s="54" t="s">
        <v>612</v>
      </c>
      <c r="C159" s="84">
        <v>101</v>
      </c>
      <c r="D159" s="85">
        <v>94253</v>
      </c>
      <c r="E159" s="84">
        <v>230</v>
      </c>
      <c r="F159" s="85">
        <v>0</v>
      </c>
      <c r="G159" s="378"/>
      <c r="H159" s="379"/>
      <c r="I159" s="378"/>
      <c r="J159" s="379"/>
      <c r="K159" s="378"/>
      <c r="L159" s="379"/>
      <c r="M159" s="84">
        <v>999</v>
      </c>
      <c r="N159" s="85">
        <v>0</v>
      </c>
      <c r="O159" s="52">
        <f t="shared" si="3"/>
        <v>94253</v>
      </c>
    </row>
    <row r="160" spans="1:15" ht="25.5" customHeight="1">
      <c r="A160" s="53">
        <v>362</v>
      </c>
      <c r="B160" s="54" t="s">
        <v>613</v>
      </c>
      <c r="C160" s="84">
        <v>101</v>
      </c>
      <c r="D160" s="85">
        <v>0</v>
      </c>
      <c r="E160" s="84">
        <v>230</v>
      </c>
      <c r="F160" s="85">
        <v>0</v>
      </c>
      <c r="G160" s="378"/>
      <c r="H160" s="379"/>
      <c r="I160" s="378"/>
      <c r="J160" s="379"/>
      <c r="K160" s="378"/>
      <c r="L160" s="379"/>
      <c r="M160" s="84">
        <v>999</v>
      </c>
      <c r="N160" s="85">
        <v>0</v>
      </c>
      <c r="O160" s="52">
        <f t="shared" si="3"/>
        <v>0</v>
      </c>
    </row>
    <row r="161" spans="1:15" ht="25.5" customHeight="1">
      <c r="A161" s="53">
        <v>363</v>
      </c>
      <c r="B161" s="54" t="s">
        <v>329</v>
      </c>
      <c r="C161" s="84">
        <v>101</v>
      </c>
      <c r="D161" s="85">
        <v>0</v>
      </c>
      <c r="E161" s="84">
        <v>230</v>
      </c>
      <c r="F161" s="85">
        <v>0</v>
      </c>
      <c r="G161" s="378"/>
      <c r="H161" s="379"/>
      <c r="I161" s="378"/>
      <c r="J161" s="379"/>
      <c r="K161" s="378"/>
      <c r="L161" s="379"/>
      <c r="M161" s="84">
        <v>999</v>
      </c>
      <c r="N161" s="85">
        <v>0</v>
      </c>
      <c r="O161" s="52">
        <f t="shared" si="3"/>
        <v>0</v>
      </c>
    </row>
    <row r="162" spans="1:15" ht="25.5" customHeight="1">
      <c r="A162" s="53">
        <v>364</v>
      </c>
      <c r="B162" s="54" t="s">
        <v>131</v>
      </c>
      <c r="C162" s="84">
        <v>101</v>
      </c>
      <c r="D162" s="85">
        <v>0</v>
      </c>
      <c r="E162" s="84">
        <v>230</v>
      </c>
      <c r="F162" s="85">
        <v>0</v>
      </c>
      <c r="G162" s="378"/>
      <c r="H162" s="379"/>
      <c r="I162" s="378"/>
      <c r="J162" s="379"/>
      <c r="K162" s="378"/>
      <c r="L162" s="379"/>
      <c r="M162" s="84">
        <v>999</v>
      </c>
      <c r="N162" s="85">
        <v>0</v>
      </c>
      <c r="O162" s="52">
        <f t="shared" si="3"/>
        <v>0</v>
      </c>
    </row>
    <row r="163" spans="1:15" ht="25.5" customHeight="1">
      <c r="A163" s="53">
        <v>365</v>
      </c>
      <c r="B163" s="54" t="s">
        <v>330</v>
      </c>
      <c r="C163" s="84">
        <v>101</v>
      </c>
      <c r="D163" s="85">
        <v>0</v>
      </c>
      <c r="E163" s="84">
        <v>230</v>
      </c>
      <c r="F163" s="85">
        <v>0</v>
      </c>
      <c r="G163" s="378"/>
      <c r="H163" s="379"/>
      <c r="I163" s="378"/>
      <c r="J163" s="379"/>
      <c r="K163" s="378"/>
      <c r="L163" s="379"/>
      <c r="M163" s="84">
        <v>999</v>
      </c>
      <c r="N163" s="85">
        <v>0</v>
      </c>
      <c r="O163" s="52">
        <f t="shared" si="3"/>
        <v>0</v>
      </c>
    </row>
    <row r="164" spans="1:15" ht="25.5" customHeight="1">
      <c r="A164" s="53">
        <v>366</v>
      </c>
      <c r="B164" s="54" t="s">
        <v>132</v>
      </c>
      <c r="C164" s="84">
        <v>101</v>
      </c>
      <c r="D164" s="85">
        <v>0</v>
      </c>
      <c r="E164" s="84">
        <v>230</v>
      </c>
      <c r="F164" s="85">
        <v>0</v>
      </c>
      <c r="G164" s="378"/>
      <c r="H164" s="379"/>
      <c r="I164" s="378"/>
      <c r="J164" s="379"/>
      <c r="K164" s="378"/>
      <c r="L164" s="379"/>
      <c r="M164" s="84">
        <v>999</v>
      </c>
      <c r="N164" s="85">
        <v>0</v>
      </c>
      <c r="O164" s="52">
        <f t="shared" si="3"/>
        <v>0</v>
      </c>
    </row>
    <row r="165" spans="1:15" ht="25.5" customHeight="1">
      <c r="A165" s="53">
        <v>369</v>
      </c>
      <c r="B165" s="54" t="s">
        <v>133</v>
      </c>
      <c r="C165" s="84">
        <v>101</v>
      </c>
      <c r="D165" s="85">
        <v>0</v>
      </c>
      <c r="E165" s="84">
        <v>230</v>
      </c>
      <c r="F165" s="85">
        <v>0</v>
      </c>
      <c r="G165" s="378"/>
      <c r="H165" s="379"/>
      <c r="I165" s="378"/>
      <c r="J165" s="379"/>
      <c r="K165" s="378"/>
      <c r="L165" s="379"/>
      <c r="M165" s="84">
        <v>999</v>
      </c>
      <c r="N165" s="85">
        <v>0</v>
      </c>
      <c r="O165" s="52">
        <f t="shared" si="3"/>
        <v>0</v>
      </c>
    </row>
    <row r="166" spans="1:15" ht="25.5" customHeight="1">
      <c r="A166" s="58">
        <v>3700</v>
      </c>
      <c r="B166" s="50" t="s">
        <v>1285</v>
      </c>
      <c r="C166" s="51"/>
      <c r="D166" s="62">
        <f>SUM(D167:D175)</f>
        <v>399000</v>
      </c>
      <c r="E166" s="51"/>
      <c r="F166" s="62">
        <f>SUM(F167:F175)</f>
        <v>0</v>
      </c>
      <c r="G166" s="51"/>
      <c r="H166" s="62">
        <f>SUM(H167:H175)</f>
        <v>0</v>
      </c>
      <c r="I166" s="51"/>
      <c r="J166" s="62">
        <f>SUM(J167:J175)</f>
        <v>0</v>
      </c>
      <c r="K166" s="51"/>
      <c r="L166" s="62">
        <f>SUM(L167:L175)</f>
        <v>0</v>
      </c>
      <c r="M166" s="51"/>
      <c r="N166" s="62">
        <f>SUM(N167:N175)</f>
        <v>0</v>
      </c>
      <c r="O166" s="52">
        <f t="shared" si="3"/>
        <v>399000</v>
      </c>
    </row>
    <row r="167" spans="1:15" ht="25.5" customHeight="1">
      <c r="A167" s="53">
        <v>371</v>
      </c>
      <c r="B167" s="54" t="s">
        <v>134</v>
      </c>
      <c r="C167" s="84">
        <v>101</v>
      </c>
      <c r="D167" s="85">
        <v>0</v>
      </c>
      <c r="E167" s="84">
        <v>230</v>
      </c>
      <c r="F167" s="85">
        <v>0</v>
      </c>
      <c r="G167" s="378"/>
      <c r="H167" s="379"/>
      <c r="I167" s="378"/>
      <c r="J167" s="379"/>
      <c r="K167" s="378"/>
      <c r="L167" s="379"/>
      <c r="M167" s="84">
        <v>999</v>
      </c>
      <c r="N167" s="85">
        <v>0</v>
      </c>
      <c r="O167" s="52">
        <f t="shared" si="3"/>
        <v>0</v>
      </c>
    </row>
    <row r="168" spans="1:15" ht="25.5" customHeight="1">
      <c r="A168" s="53">
        <v>372</v>
      </c>
      <c r="B168" s="54" t="s">
        <v>135</v>
      </c>
      <c r="C168" s="84">
        <v>101</v>
      </c>
      <c r="D168" s="85">
        <v>38000</v>
      </c>
      <c r="E168" s="84">
        <v>230</v>
      </c>
      <c r="F168" s="85">
        <v>0</v>
      </c>
      <c r="G168" s="378"/>
      <c r="H168" s="379"/>
      <c r="I168" s="378"/>
      <c r="J168" s="379"/>
      <c r="K168" s="378"/>
      <c r="L168" s="379"/>
      <c r="M168" s="84">
        <v>999</v>
      </c>
      <c r="N168" s="85">
        <v>0</v>
      </c>
      <c r="O168" s="52">
        <f t="shared" si="3"/>
        <v>38000</v>
      </c>
    </row>
    <row r="169" spans="1:15" ht="25.5" customHeight="1">
      <c r="A169" s="53">
        <v>373</v>
      </c>
      <c r="B169" s="54" t="s">
        <v>331</v>
      </c>
      <c r="C169" s="84">
        <v>101</v>
      </c>
      <c r="D169" s="85">
        <v>0</v>
      </c>
      <c r="E169" s="84">
        <v>230</v>
      </c>
      <c r="F169" s="85">
        <v>0</v>
      </c>
      <c r="G169" s="378"/>
      <c r="H169" s="379"/>
      <c r="I169" s="378"/>
      <c r="J169" s="379"/>
      <c r="K169" s="378"/>
      <c r="L169" s="379"/>
      <c r="M169" s="84">
        <v>999</v>
      </c>
      <c r="N169" s="85">
        <v>0</v>
      </c>
      <c r="O169" s="52">
        <f t="shared" si="3"/>
        <v>0</v>
      </c>
    </row>
    <row r="170" spans="1:15" ht="25.5" customHeight="1">
      <c r="A170" s="53">
        <v>374</v>
      </c>
      <c r="B170" s="54" t="s">
        <v>332</v>
      </c>
      <c r="C170" s="84">
        <v>101</v>
      </c>
      <c r="D170" s="85">
        <v>0</v>
      </c>
      <c r="E170" s="84">
        <v>230</v>
      </c>
      <c r="F170" s="85">
        <v>0</v>
      </c>
      <c r="G170" s="378"/>
      <c r="H170" s="379"/>
      <c r="I170" s="378"/>
      <c r="J170" s="379"/>
      <c r="K170" s="378"/>
      <c r="L170" s="379"/>
      <c r="M170" s="84">
        <v>999</v>
      </c>
      <c r="N170" s="85">
        <v>0</v>
      </c>
      <c r="O170" s="52">
        <f t="shared" si="3"/>
        <v>0</v>
      </c>
    </row>
    <row r="171" spans="1:15" ht="25.5" customHeight="1">
      <c r="A171" s="53">
        <v>375</v>
      </c>
      <c r="B171" s="54" t="s">
        <v>136</v>
      </c>
      <c r="C171" s="84">
        <v>101</v>
      </c>
      <c r="D171" s="85">
        <v>331000</v>
      </c>
      <c r="E171" s="84">
        <v>230</v>
      </c>
      <c r="F171" s="85">
        <v>0</v>
      </c>
      <c r="G171" s="378"/>
      <c r="H171" s="379"/>
      <c r="I171" s="378"/>
      <c r="J171" s="379"/>
      <c r="K171" s="378"/>
      <c r="L171" s="379"/>
      <c r="M171" s="84">
        <v>999</v>
      </c>
      <c r="N171" s="85">
        <v>0</v>
      </c>
      <c r="O171" s="52">
        <f t="shared" si="3"/>
        <v>331000</v>
      </c>
    </row>
    <row r="172" spans="1:15" ht="25.5" customHeight="1">
      <c r="A172" s="53">
        <v>376</v>
      </c>
      <c r="B172" s="54" t="s">
        <v>137</v>
      </c>
      <c r="C172" s="84">
        <v>101</v>
      </c>
      <c r="D172" s="85">
        <v>0</v>
      </c>
      <c r="E172" s="84">
        <v>230</v>
      </c>
      <c r="F172" s="85">
        <v>0</v>
      </c>
      <c r="G172" s="378"/>
      <c r="H172" s="379"/>
      <c r="I172" s="378"/>
      <c r="J172" s="379"/>
      <c r="K172" s="378"/>
      <c r="L172" s="379"/>
      <c r="M172" s="84">
        <v>999</v>
      </c>
      <c r="N172" s="85">
        <v>0</v>
      </c>
      <c r="O172" s="52">
        <f t="shared" si="3"/>
        <v>0</v>
      </c>
    </row>
    <row r="173" spans="1:15" ht="25.5" customHeight="1">
      <c r="A173" s="53">
        <v>377</v>
      </c>
      <c r="B173" s="54" t="s">
        <v>138</v>
      </c>
      <c r="C173" s="84">
        <v>101</v>
      </c>
      <c r="D173" s="85">
        <v>0</v>
      </c>
      <c r="E173" s="84">
        <v>230</v>
      </c>
      <c r="F173" s="85">
        <v>0</v>
      </c>
      <c r="G173" s="378"/>
      <c r="H173" s="379"/>
      <c r="I173" s="378"/>
      <c r="J173" s="379"/>
      <c r="K173" s="378"/>
      <c r="L173" s="379"/>
      <c r="M173" s="84">
        <v>999</v>
      </c>
      <c r="N173" s="85">
        <v>0</v>
      </c>
      <c r="O173" s="52">
        <f t="shared" si="3"/>
        <v>0</v>
      </c>
    </row>
    <row r="174" spans="1:15" ht="25.5" customHeight="1">
      <c r="A174" s="53">
        <v>378</v>
      </c>
      <c r="B174" s="54" t="s">
        <v>295</v>
      </c>
      <c r="C174" s="84">
        <v>101</v>
      </c>
      <c r="D174" s="85">
        <v>0</v>
      </c>
      <c r="E174" s="84">
        <v>230</v>
      </c>
      <c r="F174" s="85">
        <v>0</v>
      </c>
      <c r="G174" s="378"/>
      <c r="H174" s="379"/>
      <c r="I174" s="378"/>
      <c r="J174" s="379"/>
      <c r="K174" s="378"/>
      <c r="L174" s="379"/>
      <c r="M174" s="84">
        <v>999</v>
      </c>
      <c r="N174" s="85">
        <v>0</v>
      </c>
      <c r="O174" s="52">
        <f t="shared" si="3"/>
        <v>0</v>
      </c>
    </row>
    <row r="175" spans="1:15" ht="25.5" customHeight="1">
      <c r="A175" s="53">
        <v>379</v>
      </c>
      <c r="B175" s="54" t="s">
        <v>296</v>
      </c>
      <c r="C175" s="84">
        <v>101</v>
      </c>
      <c r="D175" s="85">
        <v>30000</v>
      </c>
      <c r="E175" s="84">
        <v>230</v>
      </c>
      <c r="F175" s="85">
        <v>0</v>
      </c>
      <c r="G175" s="378"/>
      <c r="H175" s="379"/>
      <c r="I175" s="378"/>
      <c r="J175" s="379"/>
      <c r="K175" s="378"/>
      <c r="L175" s="379"/>
      <c r="M175" s="84">
        <v>999</v>
      </c>
      <c r="N175" s="85">
        <v>0</v>
      </c>
      <c r="O175" s="52">
        <f t="shared" si="3"/>
        <v>30000</v>
      </c>
    </row>
    <row r="176" spans="1:15" ht="25.5" customHeight="1">
      <c r="A176" s="58">
        <v>3800</v>
      </c>
      <c r="B176" s="50" t="s">
        <v>139</v>
      </c>
      <c r="C176" s="51"/>
      <c r="D176" s="62">
        <f>SUM(D177:D181)</f>
        <v>689112</v>
      </c>
      <c r="E176" s="51"/>
      <c r="F176" s="62">
        <f>SUM(F177:F181)</f>
        <v>0</v>
      </c>
      <c r="G176" s="51"/>
      <c r="H176" s="62">
        <f>SUM(H177:H181)</f>
        <v>0</v>
      </c>
      <c r="I176" s="51"/>
      <c r="J176" s="62">
        <f>SUM(J177:J181)</f>
        <v>0</v>
      </c>
      <c r="K176" s="51"/>
      <c r="L176" s="62">
        <f>SUM(L177:L181)</f>
        <v>0</v>
      </c>
      <c r="M176" s="51"/>
      <c r="N176" s="62">
        <f>SUM(N177:N181)</f>
        <v>0</v>
      </c>
      <c r="O176" s="52">
        <f t="shared" si="3"/>
        <v>689112</v>
      </c>
    </row>
    <row r="177" spans="1:17" ht="25.5" customHeight="1">
      <c r="A177" s="53">
        <v>381</v>
      </c>
      <c r="B177" s="54" t="s">
        <v>297</v>
      </c>
      <c r="C177" s="84">
        <v>101</v>
      </c>
      <c r="D177" s="85">
        <v>7612</v>
      </c>
      <c r="E177" s="84">
        <v>230</v>
      </c>
      <c r="F177" s="85">
        <v>0</v>
      </c>
      <c r="G177" s="378"/>
      <c r="H177" s="379"/>
      <c r="I177" s="378"/>
      <c r="J177" s="379"/>
      <c r="K177" s="378"/>
      <c r="L177" s="379"/>
      <c r="M177" s="84">
        <v>999</v>
      </c>
      <c r="N177" s="85">
        <v>0</v>
      </c>
      <c r="O177" s="52">
        <f t="shared" si="3"/>
        <v>7612</v>
      </c>
    </row>
    <row r="178" spans="1:17" ht="25.5" customHeight="1">
      <c r="A178" s="53">
        <v>382</v>
      </c>
      <c r="B178" s="54" t="s">
        <v>142</v>
      </c>
      <c r="C178" s="84">
        <v>101</v>
      </c>
      <c r="D178" s="85">
        <v>681500</v>
      </c>
      <c r="E178" s="84">
        <v>230</v>
      </c>
      <c r="F178" s="85">
        <v>0</v>
      </c>
      <c r="G178" s="378"/>
      <c r="H178" s="379"/>
      <c r="I178" s="378"/>
      <c r="J178" s="379"/>
      <c r="K178" s="378"/>
      <c r="L178" s="379"/>
      <c r="M178" s="84">
        <v>999</v>
      </c>
      <c r="N178" s="85">
        <v>0</v>
      </c>
      <c r="O178" s="52">
        <f t="shared" si="3"/>
        <v>681500</v>
      </c>
    </row>
    <row r="179" spans="1:17" ht="25.5" customHeight="1">
      <c r="A179" s="53">
        <v>383</v>
      </c>
      <c r="B179" s="54" t="s">
        <v>140</v>
      </c>
      <c r="C179" s="84">
        <v>101</v>
      </c>
      <c r="D179" s="85">
        <v>0</v>
      </c>
      <c r="E179" s="84">
        <v>230</v>
      </c>
      <c r="F179" s="85">
        <v>0</v>
      </c>
      <c r="G179" s="378"/>
      <c r="H179" s="379"/>
      <c r="I179" s="378"/>
      <c r="J179" s="379"/>
      <c r="K179" s="378"/>
      <c r="L179" s="379"/>
      <c r="M179" s="84">
        <v>999</v>
      </c>
      <c r="N179" s="85">
        <v>0</v>
      </c>
      <c r="O179" s="52">
        <f t="shared" si="3"/>
        <v>0</v>
      </c>
    </row>
    <row r="180" spans="1:17" ht="25.5" customHeight="1">
      <c r="A180" s="53">
        <v>384</v>
      </c>
      <c r="B180" s="54" t="s">
        <v>316</v>
      </c>
      <c r="C180" s="84">
        <v>101</v>
      </c>
      <c r="D180" s="85">
        <v>0</v>
      </c>
      <c r="E180" s="84">
        <v>230</v>
      </c>
      <c r="F180" s="85">
        <v>0</v>
      </c>
      <c r="G180" s="378"/>
      <c r="H180" s="379"/>
      <c r="I180" s="378"/>
      <c r="J180" s="379"/>
      <c r="K180" s="378"/>
      <c r="L180" s="379"/>
      <c r="M180" s="84">
        <v>999</v>
      </c>
      <c r="N180" s="85">
        <v>0</v>
      </c>
      <c r="O180" s="52">
        <f t="shared" si="3"/>
        <v>0</v>
      </c>
    </row>
    <row r="181" spans="1:17" ht="25.5" customHeight="1">
      <c r="A181" s="53">
        <v>385</v>
      </c>
      <c r="B181" s="54" t="s">
        <v>141</v>
      </c>
      <c r="C181" s="84">
        <v>101</v>
      </c>
      <c r="D181" s="85">
        <v>0</v>
      </c>
      <c r="E181" s="84">
        <v>230</v>
      </c>
      <c r="F181" s="85">
        <v>0</v>
      </c>
      <c r="G181" s="378"/>
      <c r="H181" s="379"/>
      <c r="I181" s="378"/>
      <c r="J181" s="379"/>
      <c r="K181" s="378"/>
      <c r="L181" s="379"/>
      <c r="M181" s="84">
        <v>999</v>
      </c>
      <c r="N181" s="85">
        <v>0</v>
      </c>
      <c r="O181" s="52">
        <f t="shared" si="3"/>
        <v>0</v>
      </c>
    </row>
    <row r="182" spans="1:17" ht="25.5" customHeight="1">
      <c r="A182" s="58">
        <v>3900</v>
      </c>
      <c r="B182" s="50" t="s">
        <v>143</v>
      </c>
      <c r="C182" s="51"/>
      <c r="D182" s="62">
        <f>SUM(D183:D191)</f>
        <v>31562</v>
      </c>
      <c r="E182" s="51"/>
      <c r="F182" s="62">
        <f>SUM(F183:F191)</f>
        <v>0</v>
      </c>
      <c r="G182" s="51"/>
      <c r="H182" s="62">
        <f>SUM(H183:H191)</f>
        <v>0</v>
      </c>
      <c r="I182" s="51"/>
      <c r="J182" s="62">
        <f>SUM(J183:J191)</f>
        <v>0</v>
      </c>
      <c r="K182" s="51"/>
      <c r="L182" s="62">
        <f>SUM(L183:L191)</f>
        <v>0</v>
      </c>
      <c r="M182" s="51"/>
      <c r="N182" s="62">
        <f>SUM(N183:N191)</f>
        <v>0</v>
      </c>
      <c r="O182" s="52">
        <f t="shared" si="3"/>
        <v>31562</v>
      </c>
    </row>
    <row r="183" spans="1:17" ht="25.5" customHeight="1">
      <c r="A183" s="53">
        <v>391</v>
      </c>
      <c r="B183" s="54" t="s">
        <v>144</v>
      </c>
      <c r="C183" s="84">
        <v>101</v>
      </c>
      <c r="D183" s="85">
        <v>4000</v>
      </c>
      <c r="E183" s="84">
        <v>230</v>
      </c>
      <c r="F183" s="85">
        <v>0</v>
      </c>
      <c r="G183" s="378"/>
      <c r="H183" s="379"/>
      <c r="I183" s="378"/>
      <c r="J183" s="379"/>
      <c r="K183" s="378"/>
      <c r="L183" s="379"/>
      <c r="M183" s="84">
        <v>999</v>
      </c>
      <c r="N183" s="85">
        <v>0</v>
      </c>
      <c r="O183" s="52">
        <f t="shared" si="3"/>
        <v>4000</v>
      </c>
    </row>
    <row r="184" spans="1:17" ht="25.5" customHeight="1">
      <c r="A184" s="53">
        <v>392</v>
      </c>
      <c r="B184" s="54" t="s">
        <v>145</v>
      </c>
      <c r="C184" s="84">
        <v>101</v>
      </c>
      <c r="D184" s="85">
        <v>27562</v>
      </c>
      <c r="E184" s="84">
        <v>230</v>
      </c>
      <c r="F184" s="85">
        <v>0</v>
      </c>
      <c r="G184" s="378"/>
      <c r="H184" s="379"/>
      <c r="I184" s="378"/>
      <c r="J184" s="379"/>
      <c r="K184" s="378"/>
      <c r="L184" s="379"/>
      <c r="M184" s="84">
        <v>999</v>
      </c>
      <c r="N184" s="85">
        <v>0</v>
      </c>
      <c r="O184" s="52">
        <f t="shared" si="3"/>
        <v>27562</v>
      </c>
    </row>
    <row r="185" spans="1:17" ht="25.5" customHeight="1">
      <c r="A185" s="53">
        <v>393</v>
      </c>
      <c r="B185" s="54" t="s">
        <v>148</v>
      </c>
      <c r="C185" s="84">
        <v>101</v>
      </c>
      <c r="D185" s="85">
        <v>0</v>
      </c>
      <c r="E185" s="84">
        <v>230</v>
      </c>
      <c r="F185" s="85">
        <v>0</v>
      </c>
      <c r="G185" s="378"/>
      <c r="H185" s="379"/>
      <c r="I185" s="378"/>
      <c r="J185" s="379"/>
      <c r="K185" s="378"/>
      <c r="L185" s="379"/>
      <c r="M185" s="84">
        <v>999</v>
      </c>
      <c r="N185" s="85">
        <v>0</v>
      </c>
      <c r="O185" s="52">
        <f t="shared" si="3"/>
        <v>0</v>
      </c>
    </row>
    <row r="186" spans="1:17" ht="25.5" customHeight="1">
      <c r="A186" s="53">
        <v>394</v>
      </c>
      <c r="B186" s="388" t="s">
        <v>1582</v>
      </c>
      <c r="C186" s="84">
        <v>101</v>
      </c>
      <c r="D186" s="85">
        <v>0</v>
      </c>
      <c r="E186" s="84">
        <v>230</v>
      </c>
      <c r="F186" s="85">
        <v>0</v>
      </c>
      <c r="G186" s="378"/>
      <c r="H186" s="379"/>
      <c r="I186" s="378"/>
      <c r="J186" s="379"/>
      <c r="K186" s="378"/>
      <c r="L186" s="379"/>
      <c r="M186" s="84">
        <v>999</v>
      </c>
      <c r="N186" s="85">
        <v>0</v>
      </c>
      <c r="O186" s="52">
        <f t="shared" si="3"/>
        <v>0</v>
      </c>
    </row>
    <row r="187" spans="1:17" ht="25.5" customHeight="1">
      <c r="A187" s="53">
        <v>395</v>
      </c>
      <c r="B187" s="54" t="s">
        <v>146</v>
      </c>
      <c r="C187" s="84">
        <v>101</v>
      </c>
      <c r="D187" s="85">
        <v>0</v>
      </c>
      <c r="E187" s="84">
        <v>230</v>
      </c>
      <c r="F187" s="85">
        <v>0</v>
      </c>
      <c r="G187" s="378"/>
      <c r="H187" s="379"/>
      <c r="I187" s="378"/>
      <c r="J187" s="379"/>
      <c r="K187" s="378"/>
      <c r="L187" s="379"/>
      <c r="M187" s="84">
        <v>999</v>
      </c>
      <c r="N187" s="85">
        <v>0</v>
      </c>
      <c r="O187" s="52">
        <f t="shared" si="3"/>
        <v>0</v>
      </c>
    </row>
    <row r="188" spans="1:17" ht="25.5" customHeight="1">
      <c r="A188" s="53">
        <v>396</v>
      </c>
      <c r="B188" s="54" t="s">
        <v>147</v>
      </c>
      <c r="C188" s="84">
        <v>101</v>
      </c>
      <c r="D188" s="85">
        <v>0</v>
      </c>
      <c r="E188" s="84">
        <v>230</v>
      </c>
      <c r="F188" s="85">
        <v>0</v>
      </c>
      <c r="G188" s="378"/>
      <c r="H188" s="379"/>
      <c r="I188" s="378"/>
      <c r="J188" s="379"/>
      <c r="K188" s="378"/>
      <c r="L188" s="379"/>
      <c r="M188" s="84">
        <v>999</v>
      </c>
      <c r="N188" s="85">
        <v>0</v>
      </c>
      <c r="O188" s="52">
        <f t="shared" si="3"/>
        <v>0</v>
      </c>
    </row>
    <row r="189" spans="1:17" s="385" customFormat="1" ht="25.5" customHeight="1">
      <c r="A189" s="53">
        <v>397</v>
      </c>
      <c r="B189" s="54" t="s">
        <v>1583</v>
      </c>
      <c r="C189" s="84">
        <v>101</v>
      </c>
      <c r="D189" s="85">
        <v>0</v>
      </c>
      <c r="E189" s="84">
        <v>230</v>
      </c>
      <c r="F189" s="85">
        <v>0</v>
      </c>
      <c r="G189" s="378"/>
      <c r="H189" s="379"/>
      <c r="I189" s="378"/>
      <c r="J189" s="379"/>
      <c r="K189" s="378"/>
      <c r="L189" s="379"/>
      <c r="M189" s="84">
        <v>999</v>
      </c>
      <c r="N189" s="85">
        <v>0</v>
      </c>
      <c r="O189" s="52"/>
      <c r="Q189"/>
    </row>
    <row r="190" spans="1:17" s="385" customFormat="1" ht="25.5" customHeight="1">
      <c r="A190" s="53">
        <v>398</v>
      </c>
      <c r="B190" s="54" t="s">
        <v>1579</v>
      </c>
      <c r="C190" s="84">
        <v>101</v>
      </c>
      <c r="D190" s="85">
        <v>0</v>
      </c>
      <c r="E190" s="84">
        <v>230</v>
      </c>
      <c r="F190" s="85">
        <v>0</v>
      </c>
      <c r="G190" s="378"/>
      <c r="H190" s="379"/>
      <c r="I190" s="378"/>
      <c r="J190" s="379"/>
      <c r="K190" s="378"/>
      <c r="L190" s="379"/>
      <c r="M190" s="84">
        <v>999</v>
      </c>
      <c r="N190" s="85">
        <v>0</v>
      </c>
      <c r="O190" s="52"/>
      <c r="Q190"/>
    </row>
    <row r="191" spans="1:17" ht="25.5" customHeight="1">
      <c r="A191" s="53">
        <v>399</v>
      </c>
      <c r="B191" s="54" t="s">
        <v>149</v>
      </c>
      <c r="C191" s="84">
        <v>101</v>
      </c>
      <c r="D191" s="85">
        <v>0</v>
      </c>
      <c r="E191" s="84">
        <v>230</v>
      </c>
      <c r="F191" s="85">
        <v>0</v>
      </c>
      <c r="G191" s="378"/>
      <c r="H191" s="379"/>
      <c r="I191" s="378"/>
      <c r="J191" s="379"/>
      <c r="K191" s="378"/>
      <c r="L191" s="379"/>
      <c r="M191" s="84">
        <v>999</v>
      </c>
      <c r="N191" s="85">
        <v>0</v>
      </c>
      <c r="O191" s="52">
        <f t="shared" si="3"/>
        <v>0</v>
      </c>
      <c r="Q191" s="385"/>
    </row>
    <row r="192" spans="1:17" ht="25.5" customHeight="1">
      <c r="A192" s="389">
        <v>4000</v>
      </c>
      <c r="B192" s="56" t="s">
        <v>150</v>
      </c>
      <c r="C192" s="57"/>
      <c r="D192" s="79">
        <f>D193+D203+D209+D219+D228+D232+D247+D239+D241</f>
        <v>1760263</v>
      </c>
      <c r="E192" s="57"/>
      <c r="F192" s="79">
        <f>F193+F203+F209+F219+F228+F232+F247+F239+F241</f>
        <v>0</v>
      </c>
      <c r="G192" s="57"/>
      <c r="H192" s="79">
        <f>H193+H203+H209+H219+H228+H232+H247+H239+H241</f>
        <v>0</v>
      </c>
      <c r="I192" s="57"/>
      <c r="J192" s="79">
        <f>J193+J203+J209+J219+J228+J232+J247+J239+J241</f>
        <v>0</v>
      </c>
      <c r="K192" s="57"/>
      <c r="L192" s="79">
        <f>L193+L203+L209+L219+L228+L232+L247+L239+L241</f>
        <v>0</v>
      </c>
      <c r="M192" s="57"/>
      <c r="N192" s="79">
        <f>N193+N203+N209+N219+N228+N232+N247+N239+N241</f>
        <v>0</v>
      </c>
      <c r="O192" s="52">
        <f>D192+F192+H192+J192+L192+N192</f>
        <v>1760263</v>
      </c>
      <c r="Q192" s="385"/>
    </row>
    <row r="193" spans="1:15" ht="25.5" customHeight="1">
      <c r="A193" s="390">
        <v>4100</v>
      </c>
      <c r="B193" s="59" t="s">
        <v>353</v>
      </c>
      <c r="C193" s="60"/>
      <c r="D193" s="62">
        <f>SUM(D194:D202)</f>
        <v>0</v>
      </c>
      <c r="E193" s="60"/>
      <c r="F193" s="62">
        <f>SUM(F194:F202)</f>
        <v>0</v>
      </c>
      <c r="G193" s="60"/>
      <c r="H193" s="62">
        <f>SUM(H194:H202)</f>
        <v>0</v>
      </c>
      <c r="I193" s="60"/>
      <c r="J193" s="62">
        <f>SUM(J194:J202)</f>
        <v>0</v>
      </c>
      <c r="K193" s="60"/>
      <c r="L193" s="62">
        <f>SUM(L194:L202)</f>
        <v>0</v>
      </c>
      <c r="M193" s="60"/>
      <c r="N193" s="62">
        <f>SUM(N194:N202)</f>
        <v>0</v>
      </c>
      <c r="O193" s="52">
        <f t="shared" si="3"/>
        <v>0</v>
      </c>
    </row>
    <row r="194" spans="1:15" ht="25.5" customHeight="1">
      <c r="A194" s="53">
        <v>411</v>
      </c>
      <c r="B194" s="54" t="s">
        <v>151</v>
      </c>
      <c r="C194" s="378"/>
      <c r="D194" s="379"/>
      <c r="E194" s="378"/>
      <c r="F194" s="379"/>
      <c r="G194" s="378"/>
      <c r="H194" s="379"/>
      <c r="I194" s="378"/>
      <c r="J194" s="379"/>
      <c r="K194" s="378"/>
      <c r="L194" s="379"/>
      <c r="M194" s="378"/>
      <c r="N194" s="379"/>
      <c r="O194" s="52">
        <f t="shared" si="3"/>
        <v>0</v>
      </c>
    </row>
    <row r="195" spans="1:15" ht="25.5" customHeight="1">
      <c r="A195" s="53">
        <v>412</v>
      </c>
      <c r="B195" s="54" t="s">
        <v>152</v>
      </c>
      <c r="C195" s="378"/>
      <c r="D195" s="379"/>
      <c r="E195" s="378"/>
      <c r="F195" s="379"/>
      <c r="G195" s="378"/>
      <c r="H195" s="379"/>
      <c r="I195" s="378"/>
      <c r="J195" s="379"/>
      <c r="K195" s="378"/>
      <c r="L195" s="379"/>
      <c r="M195" s="378"/>
      <c r="N195" s="379"/>
      <c r="O195" s="52">
        <f t="shared" si="3"/>
        <v>0</v>
      </c>
    </row>
    <row r="196" spans="1:15" ht="25.5" customHeight="1">
      <c r="A196" s="53">
        <v>413</v>
      </c>
      <c r="B196" s="54" t="s">
        <v>153</v>
      </c>
      <c r="C196" s="378"/>
      <c r="D196" s="379"/>
      <c r="E196" s="378"/>
      <c r="F196" s="379"/>
      <c r="G196" s="378"/>
      <c r="H196" s="379"/>
      <c r="I196" s="378"/>
      <c r="J196" s="379"/>
      <c r="K196" s="378"/>
      <c r="L196" s="379"/>
      <c r="M196" s="378"/>
      <c r="N196" s="379"/>
      <c r="O196" s="52">
        <f t="shared" si="3"/>
        <v>0</v>
      </c>
    </row>
    <row r="197" spans="1:15" ht="25.5" customHeight="1">
      <c r="A197" s="53">
        <v>414</v>
      </c>
      <c r="B197" s="54" t="s">
        <v>333</v>
      </c>
      <c r="C197" s="378"/>
      <c r="D197" s="379"/>
      <c r="E197" s="378"/>
      <c r="F197" s="379"/>
      <c r="G197" s="378"/>
      <c r="H197" s="379"/>
      <c r="I197" s="378"/>
      <c r="J197" s="379"/>
      <c r="K197" s="378"/>
      <c r="L197" s="379"/>
      <c r="M197" s="378"/>
      <c r="N197" s="379"/>
      <c r="O197" s="52">
        <f t="shared" si="3"/>
        <v>0</v>
      </c>
    </row>
    <row r="198" spans="1:15" ht="25.5" customHeight="1">
      <c r="A198" s="53">
        <v>415</v>
      </c>
      <c r="B198" s="54" t="s">
        <v>298</v>
      </c>
      <c r="C198" s="378"/>
      <c r="D198" s="379"/>
      <c r="E198" s="378"/>
      <c r="F198" s="379"/>
      <c r="G198" s="378"/>
      <c r="H198" s="379"/>
      <c r="I198" s="378"/>
      <c r="J198" s="379"/>
      <c r="K198" s="378"/>
      <c r="L198" s="379"/>
      <c r="M198" s="378"/>
      <c r="N198" s="379"/>
      <c r="O198" s="52">
        <f t="shared" si="3"/>
        <v>0</v>
      </c>
    </row>
    <row r="199" spans="1:15" ht="25.5" customHeight="1">
      <c r="A199" s="53">
        <v>416</v>
      </c>
      <c r="B199" s="54" t="s">
        <v>154</v>
      </c>
      <c r="C199" s="378"/>
      <c r="D199" s="379"/>
      <c r="E199" s="378"/>
      <c r="F199" s="379"/>
      <c r="G199" s="378"/>
      <c r="H199" s="379"/>
      <c r="I199" s="378"/>
      <c r="J199" s="379"/>
      <c r="K199" s="378"/>
      <c r="L199" s="379"/>
      <c r="M199" s="378"/>
      <c r="N199" s="379"/>
      <c r="O199" s="52">
        <f t="shared" si="3"/>
        <v>0</v>
      </c>
    </row>
    <row r="200" spans="1:15" ht="25.5" customHeight="1">
      <c r="A200" s="53">
        <v>417</v>
      </c>
      <c r="B200" s="54" t="s">
        <v>155</v>
      </c>
      <c r="C200" s="378"/>
      <c r="D200" s="379"/>
      <c r="E200" s="378"/>
      <c r="F200" s="379"/>
      <c r="G200" s="378"/>
      <c r="H200" s="379"/>
      <c r="I200" s="378"/>
      <c r="J200" s="379"/>
      <c r="K200" s="378"/>
      <c r="L200" s="379"/>
      <c r="M200" s="378"/>
      <c r="N200" s="379"/>
      <c r="O200" s="52">
        <f t="shared" si="3"/>
        <v>0</v>
      </c>
    </row>
    <row r="201" spans="1:15" ht="25.5" customHeight="1">
      <c r="A201" s="53">
        <v>418</v>
      </c>
      <c r="B201" s="54" t="s">
        <v>156</v>
      </c>
      <c r="C201" s="378"/>
      <c r="D201" s="379"/>
      <c r="E201" s="378"/>
      <c r="F201" s="379"/>
      <c r="G201" s="378"/>
      <c r="H201" s="379"/>
      <c r="I201" s="378"/>
      <c r="J201" s="379"/>
      <c r="K201" s="378"/>
      <c r="L201" s="379"/>
      <c r="M201" s="378"/>
      <c r="N201" s="379"/>
      <c r="O201" s="52">
        <f t="shared" ref="O201:O275" si="4">D201+F201+H201+J201+L201+N201</f>
        <v>0</v>
      </c>
    </row>
    <row r="202" spans="1:15" ht="25.5" customHeight="1">
      <c r="A202" s="53">
        <v>419</v>
      </c>
      <c r="B202" s="54" t="s">
        <v>620</v>
      </c>
      <c r="C202" s="378"/>
      <c r="D202" s="379"/>
      <c r="E202" s="378"/>
      <c r="F202" s="379"/>
      <c r="G202" s="378"/>
      <c r="H202" s="379"/>
      <c r="I202" s="378"/>
      <c r="J202" s="379"/>
      <c r="K202" s="378"/>
      <c r="L202" s="379"/>
      <c r="M202" s="378"/>
      <c r="N202" s="379"/>
      <c r="O202" s="52">
        <f t="shared" si="4"/>
        <v>0</v>
      </c>
    </row>
    <row r="203" spans="1:15" ht="25.5" customHeight="1">
      <c r="A203" s="58">
        <v>4200</v>
      </c>
      <c r="B203" s="50" t="s">
        <v>614</v>
      </c>
      <c r="C203" s="51"/>
      <c r="D203" s="62">
        <f>SUM(D204:D208)</f>
        <v>1206884</v>
      </c>
      <c r="E203" s="51"/>
      <c r="F203" s="62">
        <f>SUM(F204:F208)</f>
        <v>0</v>
      </c>
      <c r="G203" s="51"/>
      <c r="H203" s="62">
        <f>SUM(H204:H208)</f>
        <v>0</v>
      </c>
      <c r="I203" s="51"/>
      <c r="J203" s="62">
        <f>SUM(J204:J208)</f>
        <v>0</v>
      </c>
      <c r="K203" s="51"/>
      <c r="L203" s="62">
        <f>SUM(L204:L208)</f>
        <v>0</v>
      </c>
      <c r="M203" s="51"/>
      <c r="N203" s="62">
        <f>SUM(N204:N208)</f>
        <v>0</v>
      </c>
      <c r="O203" s="52">
        <f t="shared" si="4"/>
        <v>1206884</v>
      </c>
    </row>
    <row r="204" spans="1:15" ht="25.5" customHeight="1">
      <c r="A204" s="53">
        <v>421</v>
      </c>
      <c r="B204" s="54" t="s">
        <v>615</v>
      </c>
      <c r="C204" s="84">
        <v>101</v>
      </c>
      <c r="D204" s="85">
        <v>1206884</v>
      </c>
      <c r="E204" s="378"/>
      <c r="F204" s="379"/>
      <c r="G204" s="378"/>
      <c r="H204" s="379"/>
      <c r="I204" s="378"/>
      <c r="J204" s="379"/>
      <c r="K204" s="378"/>
      <c r="L204" s="379"/>
      <c r="M204" s="378"/>
      <c r="N204" s="379"/>
      <c r="O204" s="52">
        <f t="shared" si="4"/>
        <v>1206884</v>
      </c>
    </row>
    <row r="205" spans="1:15" ht="25.5" customHeight="1">
      <c r="A205" s="53">
        <v>422</v>
      </c>
      <c r="B205" s="54" t="s">
        <v>334</v>
      </c>
      <c r="C205" s="378"/>
      <c r="D205" s="379"/>
      <c r="E205" s="378"/>
      <c r="F205" s="379"/>
      <c r="G205" s="378"/>
      <c r="H205" s="379"/>
      <c r="I205" s="378"/>
      <c r="J205" s="379"/>
      <c r="K205" s="378"/>
      <c r="L205" s="379"/>
      <c r="M205" s="378"/>
      <c r="N205" s="379"/>
      <c r="O205" s="52">
        <f t="shared" si="4"/>
        <v>0</v>
      </c>
    </row>
    <row r="206" spans="1:15" ht="25.5" customHeight="1">
      <c r="A206" s="53">
        <v>423</v>
      </c>
      <c r="B206" s="54" t="s">
        <v>616</v>
      </c>
      <c r="C206" s="378"/>
      <c r="D206" s="379"/>
      <c r="E206" s="378"/>
      <c r="F206" s="379"/>
      <c r="G206" s="378"/>
      <c r="H206" s="379"/>
      <c r="I206" s="378"/>
      <c r="J206" s="379"/>
      <c r="K206" s="378"/>
      <c r="L206" s="379"/>
      <c r="M206" s="378"/>
      <c r="N206" s="379"/>
      <c r="O206" s="52">
        <f t="shared" si="4"/>
        <v>0</v>
      </c>
    </row>
    <row r="207" spans="1:15" ht="25.5" customHeight="1">
      <c r="A207" s="53">
        <v>424</v>
      </c>
      <c r="B207" s="54" t="s">
        <v>617</v>
      </c>
      <c r="C207" s="378"/>
      <c r="D207" s="379"/>
      <c r="E207" s="378"/>
      <c r="F207" s="379"/>
      <c r="G207" s="378"/>
      <c r="H207" s="379"/>
      <c r="I207" s="378"/>
      <c r="J207" s="379"/>
      <c r="K207" s="378"/>
      <c r="L207" s="379"/>
      <c r="M207" s="378"/>
      <c r="N207" s="379"/>
      <c r="O207" s="52">
        <f t="shared" si="4"/>
        <v>0</v>
      </c>
    </row>
    <row r="208" spans="1:15" ht="25.5" customHeight="1">
      <c r="A208" s="53">
        <v>425</v>
      </c>
      <c r="B208" s="54" t="s">
        <v>335</v>
      </c>
      <c r="C208" s="378"/>
      <c r="D208" s="379"/>
      <c r="E208" s="378"/>
      <c r="F208" s="379"/>
      <c r="G208" s="378"/>
      <c r="H208" s="379"/>
      <c r="I208" s="378"/>
      <c r="J208" s="379"/>
      <c r="K208" s="378"/>
      <c r="L208" s="379"/>
      <c r="M208" s="378"/>
      <c r="N208" s="379"/>
      <c r="O208" s="52">
        <f t="shared" si="4"/>
        <v>0</v>
      </c>
    </row>
    <row r="209" spans="1:17" ht="25.5" customHeight="1">
      <c r="A209" s="58">
        <v>4300</v>
      </c>
      <c r="B209" s="50" t="s">
        <v>157</v>
      </c>
      <c r="C209" s="51"/>
      <c r="D209" s="62">
        <f>SUM(D210:D218)</f>
        <v>0</v>
      </c>
      <c r="E209" s="51"/>
      <c r="F209" s="62">
        <f>SUM(F210:F218)</f>
        <v>0</v>
      </c>
      <c r="G209" s="51"/>
      <c r="H209" s="62">
        <f>SUM(H210:H218)</f>
        <v>0</v>
      </c>
      <c r="I209" s="51"/>
      <c r="J209" s="62">
        <f>SUM(J210:J218)</f>
        <v>0</v>
      </c>
      <c r="K209" s="51"/>
      <c r="L209" s="62">
        <f>SUM(L210:L218)</f>
        <v>0</v>
      </c>
      <c r="M209" s="51"/>
      <c r="N209" s="62">
        <f>SUM(N210:N218)</f>
        <v>0</v>
      </c>
      <c r="O209" s="52">
        <f>D209+F209+H209+J209+L209+N209</f>
        <v>0</v>
      </c>
    </row>
    <row r="210" spans="1:17" ht="25.5" customHeight="1">
      <c r="A210" s="53">
        <v>431</v>
      </c>
      <c r="B210" s="54" t="s">
        <v>158</v>
      </c>
      <c r="C210" s="378"/>
      <c r="D210" s="379"/>
      <c r="E210" s="378"/>
      <c r="F210" s="379"/>
      <c r="G210" s="378"/>
      <c r="H210" s="379"/>
      <c r="I210" s="378"/>
      <c r="J210" s="379"/>
      <c r="K210" s="378"/>
      <c r="L210" s="379"/>
      <c r="M210" s="378"/>
      <c r="N210" s="379"/>
      <c r="O210" s="52">
        <f t="shared" si="4"/>
        <v>0</v>
      </c>
    </row>
    <row r="211" spans="1:17" ht="25.5" customHeight="1">
      <c r="A211" s="53">
        <v>432</v>
      </c>
      <c r="B211" s="54" t="s">
        <v>159</v>
      </c>
      <c r="C211" s="378"/>
      <c r="D211" s="379"/>
      <c r="E211" s="378"/>
      <c r="F211" s="379"/>
      <c r="G211" s="378"/>
      <c r="H211" s="379"/>
      <c r="I211" s="378"/>
      <c r="J211" s="379"/>
      <c r="K211" s="378"/>
      <c r="L211" s="379"/>
      <c r="M211" s="378"/>
      <c r="N211" s="379"/>
      <c r="O211" s="52">
        <f t="shared" si="4"/>
        <v>0</v>
      </c>
    </row>
    <row r="212" spans="1:17" ht="25.5" customHeight="1">
      <c r="A212" s="53">
        <v>433</v>
      </c>
      <c r="B212" s="54" t="s">
        <v>160</v>
      </c>
      <c r="C212" s="378"/>
      <c r="D212" s="379"/>
      <c r="E212" s="378"/>
      <c r="F212" s="379"/>
      <c r="G212" s="378"/>
      <c r="H212" s="379"/>
      <c r="I212" s="378"/>
      <c r="J212" s="379"/>
      <c r="K212" s="378"/>
      <c r="L212" s="379"/>
      <c r="M212" s="378"/>
      <c r="N212" s="379"/>
      <c r="O212" s="52">
        <f t="shared" si="4"/>
        <v>0</v>
      </c>
    </row>
    <row r="213" spans="1:17" ht="25.5" customHeight="1">
      <c r="A213" s="53">
        <v>434</v>
      </c>
      <c r="B213" s="54" t="s">
        <v>619</v>
      </c>
      <c r="C213" s="378"/>
      <c r="D213" s="379"/>
      <c r="E213" s="378"/>
      <c r="F213" s="379"/>
      <c r="G213" s="378"/>
      <c r="H213" s="379"/>
      <c r="I213" s="378"/>
      <c r="J213" s="379"/>
      <c r="K213" s="378"/>
      <c r="L213" s="379"/>
      <c r="M213" s="378"/>
      <c r="N213" s="379"/>
      <c r="O213" s="52">
        <f t="shared" si="4"/>
        <v>0</v>
      </c>
    </row>
    <row r="214" spans="1:17" ht="25.5" customHeight="1">
      <c r="A214" s="53">
        <v>435</v>
      </c>
      <c r="B214" s="54" t="s">
        <v>618</v>
      </c>
      <c r="C214" s="378"/>
      <c r="D214" s="379"/>
      <c r="E214" s="378"/>
      <c r="F214" s="379"/>
      <c r="G214" s="378"/>
      <c r="H214" s="379"/>
      <c r="I214" s="378"/>
      <c r="J214" s="379"/>
      <c r="K214" s="378"/>
      <c r="L214" s="379"/>
      <c r="M214" s="378"/>
      <c r="N214" s="379"/>
      <c r="O214" s="52">
        <f t="shared" si="4"/>
        <v>0</v>
      </c>
    </row>
    <row r="215" spans="1:17" ht="25.5" customHeight="1">
      <c r="A215" s="53">
        <v>436</v>
      </c>
      <c r="B215" s="54" t="s">
        <v>161</v>
      </c>
      <c r="C215" s="378"/>
      <c r="D215" s="379"/>
      <c r="E215" s="378"/>
      <c r="F215" s="379"/>
      <c r="G215" s="378"/>
      <c r="H215" s="379"/>
      <c r="I215" s="378"/>
      <c r="J215" s="379"/>
      <c r="K215" s="378"/>
      <c r="L215" s="379"/>
      <c r="M215" s="378"/>
      <c r="N215" s="379"/>
      <c r="O215" s="52">
        <f t="shared" si="4"/>
        <v>0</v>
      </c>
    </row>
    <row r="216" spans="1:17" ht="25.5" customHeight="1">
      <c r="A216" s="53">
        <v>437</v>
      </c>
      <c r="B216" s="54" t="s">
        <v>162</v>
      </c>
      <c r="C216" s="378"/>
      <c r="D216" s="379"/>
      <c r="E216" s="378"/>
      <c r="F216" s="379"/>
      <c r="G216" s="378"/>
      <c r="H216" s="379"/>
      <c r="I216" s="378"/>
      <c r="J216" s="379"/>
      <c r="K216" s="378"/>
      <c r="L216" s="379"/>
      <c r="M216" s="378"/>
      <c r="N216" s="379"/>
      <c r="O216" s="52">
        <f t="shared" si="4"/>
        <v>0</v>
      </c>
    </row>
    <row r="217" spans="1:17" s="385" customFormat="1" ht="25.5" customHeight="1">
      <c r="A217" s="53">
        <v>438</v>
      </c>
      <c r="B217" s="54" t="s">
        <v>1572</v>
      </c>
      <c r="C217" s="378"/>
      <c r="D217" s="379"/>
      <c r="E217" s="378"/>
      <c r="F217" s="379"/>
      <c r="G217" s="378"/>
      <c r="H217" s="379"/>
      <c r="I217" s="378"/>
      <c r="J217" s="379"/>
      <c r="K217" s="378"/>
      <c r="L217" s="379"/>
      <c r="M217" s="378"/>
      <c r="N217" s="379"/>
      <c r="O217" s="52"/>
      <c r="Q217"/>
    </row>
    <row r="218" spans="1:17" s="385" customFormat="1" ht="25.5" customHeight="1">
      <c r="A218" s="53">
        <v>439</v>
      </c>
      <c r="B218" s="54" t="s">
        <v>1143</v>
      </c>
      <c r="C218" s="378"/>
      <c r="D218" s="379"/>
      <c r="E218" s="378"/>
      <c r="F218" s="379"/>
      <c r="G218" s="378"/>
      <c r="H218" s="379"/>
      <c r="I218" s="378"/>
      <c r="J218" s="379"/>
      <c r="K218" s="378"/>
      <c r="L218" s="379"/>
      <c r="M218" s="378"/>
      <c r="N218" s="379"/>
      <c r="O218" s="52"/>
      <c r="Q218"/>
    </row>
    <row r="219" spans="1:17" ht="25.5" customHeight="1">
      <c r="A219" s="58">
        <v>4400</v>
      </c>
      <c r="B219" s="50" t="s">
        <v>163</v>
      </c>
      <c r="C219" s="51"/>
      <c r="D219" s="62">
        <f>SUM(D220:D227)</f>
        <v>259523</v>
      </c>
      <c r="E219" s="51"/>
      <c r="F219" s="62">
        <f>SUM(F220:F227)</f>
        <v>0</v>
      </c>
      <c r="G219" s="51"/>
      <c r="H219" s="62">
        <f>SUM(H220:H227)</f>
        <v>0</v>
      </c>
      <c r="I219" s="51"/>
      <c r="J219" s="62">
        <f>SUM(J220:J227)</f>
        <v>0</v>
      </c>
      <c r="K219" s="51"/>
      <c r="L219" s="62">
        <f>SUM(L220:L227)</f>
        <v>0</v>
      </c>
      <c r="M219" s="51"/>
      <c r="N219" s="62">
        <f>SUM(N220:N227)</f>
        <v>0</v>
      </c>
      <c r="O219" s="52">
        <f t="shared" si="4"/>
        <v>259523</v>
      </c>
      <c r="Q219" s="385"/>
    </row>
    <row r="220" spans="1:17" ht="25.5" customHeight="1">
      <c r="A220" s="53">
        <v>441</v>
      </c>
      <c r="B220" s="54" t="s">
        <v>164</v>
      </c>
      <c r="C220" s="84">
        <v>101</v>
      </c>
      <c r="D220" s="85">
        <v>71783</v>
      </c>
      <c r="E220" s="84">
        <v>230</v>
      </c>
      <c r="F220" s="85">
        <v>0</v>
      </c>
      <c r="G220" s="378"/>
      <c r="H220" s="379"/>
      <c r="I220" s="378"/>
      <c r="J220" s="379"/>
      <c r="K220" s="378"/>
      <c r="L220" s="379"/>
      <c r="M220" s="84">
        <v>999</v>
      </c>
      <c r="N220" s="85">
        <v>0</v>
      </c>
      <c r="O220" s="52">
        <f t="shared" si="4"/>
        <v>71783</v>
      </c>
      <c r="Q220" s="385"/>
    </row>
    <row r="221" spans="1:17" ht="25.5" customHeight="1">
      <c r="A221" s="53">
        <v>442</v>
      </c>
      <c r="B221" s="54" t="s">
        <v>165</v>
      </c>
      <c r="C221" s="84">
        <v>101</v>
      </c>
      <c r="D221" s="85">
        <v>73500</v>
      </c>
      <c r="E221" s="84">
        <v>230</v>
      </c>
      <c r="F221" s="85">
        <v>0</v>
      </c>
      <c r="G221" s="378"/>
      <c r="H221" s="379"/>
      <c r="I221" s="378"/>
      <c r="J221" s="379"/>
      <c r="K221" s="378"/>
      <c r="L221" s="379"/>
      <c r="M221" s="84">
        <v>999</v>
      </c>
      <c r="N221" s="85">
        <v>0</v>
      </c>
      <c r="O221" s="52">
        <f t="shared" si="4"/>
        <v>73500</v>
      </c>
    </row>
    <row r="222" spans="1:17" ht="25.5" customHeight="1">
      <c r="A222" s="53">
        <v>443</v>
      </c>
      <c r="B222" s="54" t="s">
        <v>299</v>
      </c>
      <c r="C222" s="84">
        <v>101</v>
      </c>
      <c r="D222" s="85">
        <v>114240</v>
      </c>
      <c r="E222" s="84">
        <v>230</v>
      </c>
      <c r="F222" s="85">
        <v>0</v>
      </c>
      <c r="G222" s="378"/>
      <c r="H222" s="379"/>
      <c r="I222" s="378"/>
      <c r="J222" s="379"/>
      <c r="K222" s="378"/>
      <c r="L222" s="379"/>
      <c r="M222" s="84">
        <v>999</v>
      </c>
      <c r="N222" s="85">
        <v>0</v>
      </c>
      <c r="O222" s="52">
        <f t="shared" si="4"/>
        <v>114240</v>
      </c>
    </row>
    <row r="223" spans="1:17" ht="25.5" customHeight="1">
      <c r="A223" s="53">
        <v>444</v>
      </c>
      <c r="B223" s="54" t="s">
        <v>336</v>
      </c>
      <c r="C223" s="84">
        <v>101</v>
      </c>
      <c r="D223" s="85">
        <v>0</v>
      </c>
      <c r="E223" s="84">
        <v>230</v>
      </c>
      <c r="F223" s="85">
        <v>0</v>
      </c>
      <c r="G223" s="378"/>
      <c r="H223" s="379"/>
      <c r="I223" s="378"/>
      <c r="J223" s="379"/>
      <c r="K223" s="378"/>
      <c r="L223" s="379"/>
      <c r="M223" s="84">
        <v>999</v>
      </c>
      <c r="N223" s="85">
        <v>0</v>
      </c>
      <c r="O223" s="52">
        <f t="shared" si="4"/>
        <v>0</v>
      </c>
    </row>
    <row r="224" spans="1:17" ht="25.5" customHeight="1">
      <c r="A224" s="53">
        <v>445</v>
      </c>
      <c r="B224" s="54" t="s">
        <v>621</v>
      </c>
      <c r="C224" s="84">
        <v>101</v>
      </c>
      <c r="D224" s="85">
        <v>0</v>
      </c>
      <c r="E224" s="84">
        <v>230</v>
      </c>
      <c r="F224" s="85">
        <v>0</v>
      </c>
      <c r="G224" s="378"/>
      <c r="H224" s="379"/>
      <c r="I224" s="378"/>
      <c r="J224" s="379"/>
      <c r="K224" s="378"/>
      <c r="L224" s="379"/>
      <c r="M224" s="84">
        <v>999</v>
      </c>
      <c r="N224" s="85">
        <v>0</v>
      </c>
      <c r="O224" s="52">
        <f t="shared" si="4"/>
        <v>0</v>
      </c>
    </row>
    <row r="225" spans="1:17" ht="25.5" customHeight="1">
      <c r="A225" s="53">
        <v>446</v>
      </c>
      <c r="B225" s="54" t="s">
        <v>300</v>
      </c>
      <c r="C225" s="84">
        <v>101</v>
      </c>
      <c r="D225" s="85">
        <v>0</v>
      </c>
      <c r="E225" s="84">
        <v>230</v>
      </c>
      <c r="F225" s="85">
        <v>0</v>
      </c>
      <c r="G225" s="378"/>
      <c r="H225" s="379"/>
      <c r="I225" s="378"/>
      <c r="J225" s="379"/>
      <c r="K225" s="378"/>
      <c r="L225" s="379"/>
      <c r="M225" s="84">
        <v>999</v>
      </c>
      <c r="N225" s="85">
        <v>0</v>
      </c>
      <c r="O225" s="52">
        <f t="shared" si="4"/>
        <v>0</v>
      </c>
    </row>
    <row r="226" spans="1:17" ht="25.5" customHeight="1">
      <c r="A226" s="53">
        <v>447</v>
      </c>
      <c r="B226" s="54" t="s">
        <v>1200</v>
      </c>
      <c r="C226" s="84">
        <v>101</v>
      </c>
      <c r="D226" s="85">
        <v>0</v>
      </c>
      <c r="E226" s="84">
        <v>230</v>
      </c>
      <c r="F226" s="85">
        <v>0</v>
      </c>
      <c r="G226" s="378"/>
      <c r="H226" s="379"/>
      <c r="I226" s="378"/>
      <c r="J226" s="379"/>
      <c r="K226" s="378"/>
      <c r="L226" s="379"/>
      <c r="M226" s="84">
        <v>999</v>
      </c>
      <c r="N226" s="85">
        <v>0</v>
      </c>
      <c r="O226" s="52">
        <f t="shared" si="4"/>
        <v>0</v>
      </c>
    </row>
    <row r="227" spans="1:17" ht="25.5" customHeight="1">
      <c r="A227" s="53">
        <v>448</v>
      </c>
      <c r="B227" s="54" t="s">
        <v>166</v>
      </c>
      <c r="C227" s="84">
        <v>101</v>
      </c>
      <c r="D227" s="85">
        <v>0</v>
      </c>
      <c r="E227" s="84">
        <v>230</v>
      </c>
      <c r="F227" s="85">
        <v>0</v>
      </c>
      <c r="G227" s="378"/>
      <c r="H227" s="379"/>
      <c r="I227" s="378"/>
      <c r="J227" s="379"/>
      <c r="K227" s="378"/>
      <c r="L227" s="379"/>
      <c r="M227" s="84">
        <v>999</v>
      </c>
      <c r="N227" s="85">
        <v>0</v>
      </c>
      <c r="O227" s="52">
        <f t="shared" si="4"/>
        <v>0</v>
      </c>
    </row>
    <row r="228" spans="1:17" ht="25.5" customHeight="1">
      <c r="A228" s="58">
        <v>4500</v>
      </c>
      <c r="B228" s="50" t="s">
        <v>167</v>
      </c>
      <c r="C228" s="51"/>
      <c r="D228" s="62">
        <f>SUM(D229:D231)</f>
        <v>293856</v>
      </c>
      <c r="E228" s="51"/>
      <c r="F228" s="62">
        <f>SUM(F229:F231)</f>
        <v>0</v>
      </c>
      <c r="G228" s="51"/>
      <c r="H228" s="62">
        <f>SUM(H229:H231)</f>
        <v>0</v>
      </c>
      <c r="I228" s="51"/>
      <c r="J228" s="62">
        <f>SUM(J229:J231)</f>
        <v>0</v>
      </c>
      <c r="K228" s="51"/>
      <c r="L228" s="62">
        <f>SUM(L229:L231)</f>
        <v>0</v>
      </c>
      <c r="M228" s="51"/>
      <c r="N228" s="62">
        <f>SUM(N229:N231)</f>
        <v>0</v>
      </c>
      <c r="O228" s="52">
        <f t="shared" si="4"/>
        <v>293856</v>
      </c>
    </row>
    <row r="229" spans="1:17" ht="25.5" customHeight="1">
      <c r="A229" s="53">
        <v>451</v>
      </c>
      <c r="B229" s="54" t="s">
        <v>168</v>
      </c>
      <c r="C229" s="84">
        <v>101</v>
      </c>
      <c r="D229" s="85">
        <v>293856</v>
      </c>
      <c r="E229" s="378"/>
      <c r="F229" s="379"/>
      <c r="G229" s="378"/>
      <c r="H229" s="379"/>
      <c r="I229" s="378"/>
      <c r="J229" s="379"/>
      <c r="K229" s="378"/>
      <c r="L229" s="379"/>
      <c r="M229" s="84">
        <v>999</v>
      </c>
      <c r="N229" s="85">
        <v>0</v>
      </c>
      <c r="O229" s="52">
        <f t="shared" si="4"/>
        <v>293856</v>
      </c>
    </row>
    <row r="230" spans="1:17" ht="25.5" customHeight="1">
      <c r="A230" s="53">
        <v>452</v>
      </c>
      <c r="B230" s="54" t="s">
        <v>169</v>
      </c>
      <c r="C230" s="84">
        <v>101</v>
      </c>
      <c r="D230" s="85">
        <v>0</v>
      </c>
      <c r="E230" s="378"/>
      <c r="F230" s="379"/>
      <c r="G230" s="378"/>
      <c r="H230" s="379"/>
      <c r="I230" s="378"/>
      <c r="J230" s="379"/>
      <c r="K230" s="378"/>
      <c r="L230" s="379"/>
      <c r="M230" s="84">
        <v>999</v>
      </c>
      <c r="N230" s="85">
        <v>0</v>
      </c>
      <c r="O230" s="52">
        <f t="shared" si="4"/>
        <v>0</v>
      </c>
    </row>
    <row r="231" spans="1:17" s="385" customFormat="1" ht="25.5" customHeight="1">
      <c r="A231" s="53">
        <v>459</v>
      </c>
      <c r="B231" s="54" t="s">
        <v>1573</v>
      </c>
      <c r="C231" s="84">
        <v>101</v>
      </c>
      <c r="D231" s="85">
        <v>0</v>
      </c>
      <c r="E231" s="378"/>
      <c r="F231" s="379"/>
      <c r="G231" s="378"/>
      <c r="H231" s="379"/>
      <c r="I231" s="378"/>
      <c r="J231" s="379"/>
      <c r="K231" s="378"/>
      <c r="L231" s="379"/>
      <c r="M231" s="84">
        <v>999</v>
      </c>
      <c r="N231" s="85">
        <v>0</v>
      </c>
      <c r="O231" s="52"/>
      <c r="Q231"/>
    </row>
    <row r="232" spans="1:17" ht="25.5" customHeight="1">
      <c r="A232" s="58">
        <v>4600</v>
      </c>
      <c r="B232" s="386" t="s">
        <v>1584</v>
      </c>
      <c r="C232" s="51"/>
      <c r="D232" s="62">
        <f>SUM(D233:D238)</f>
        <v>0</v>
      </c>
      <c r="E232" s="51"/>
      <c r="F232" s="62">
        <f>SUM(F233:F238)</f>
        <v>0</v>
      </c>
      <c r="G232" s="51"/>
      <c r="H232" s="62">
        <f>SUM(H233:H238)</f>
        <v>0</v>
      </c>
      <c r="I232" s="51"/>
      <c r="J232" s="62">
        <f>SUM(J233:J238)</f>
        <v>0</v>
      </c>
      <c r="K232" s="51"/>
      <c r="L232" s="62">
        <f>SUM(L233:L238)</f>
        <v>0</v>
      </c>
      <c r="M232" s="51"/>
      <c r="N232" s="62">
        <f>SUM(N233:N238)</f>
        <v>0</v>
      </c>
      <c r="O232" s="52">
        <f t="shared" si="4"/>
        <v>0</v>
      </c>
    </row>
    <row r="233" spans="1:17" ht="25.5" customHeight="1">
      <c r="A233" s="53">
        <v>461</v>
      </c>
      <c r="B233" s="54" t="s">
        <v>170</v>
      </c>
      <c r="C233" s="378"/>
      <c r="D233" s="379"/>
      <c r="E233" s="378"/>
      <c r="F233" s="379"/>
      <c r="G233" s="378"/>
      <c r="H233" s="379"/>
      <c r="I233" s="378"/>
      <c r="J233" s="379"/>
      <c r="K233" s="378"/>
      <c r="L233" s="379"/>
      <c r="M233" s="378"/>
      <c r="N233" s="379"/>
      <c r="O233" s="52">
        <f t="shared" si="4"/>
        <v>0</v>
      </c>
      <c r="Q233" s="385"/>
    </row>
    <row r="234" spans="1:17" ht="25.5" customHeight="1">
      <c r="A234" s="53">
        <v>462</v>
      </c>
      <c r="B234" s="54" t="s">
        <v>171</v>
      </c>
      <c r="C234" s="378"/>
      <c r="D234" s="379"/>
      <c r="E234" s="378"/>
      <c r="F234" s="379"/>
      <c r="G234" s="378"/>
      <c r="H234" s="379"/>
      <c r="I234" s="378"/>
      <c r="J234" s="379"/>
      <c r="K234" s="378"/>
      <c r="L234" s="379"/>
      <c r="M234" s="378"/>
      <c r="N234" s="379"/>
      <c r="O234" s="52">
        <f t="shared" si="4"/>
        <v>0</v>
      </c>
    </row>
    <row r="235" spans="1:17" ht="25.5" customHeight="1">
      <c r="A235" s="53">
        <v>463</v>
      </c>
      <c r="B235" s="54" t="s">
        <v>337</v>
      </c>
      <c r="C235" s="378"/>
      <c r="D235" s="379"/>
      <c r="E235" s="378"/>
      <c r="F235" s="379"/>
      <c r="G235" s="378"/>
      <c r="H235" s="379"/>
      <c r="I235" s="378"/>
      <c r="J235" s="379"/>
      <c r="K235" s="378"/>
      <c r="L235" s="379"/>
      <c r="M235" s="378"/>
      <c r="N235" s="379"/>
      <c r="O235" s="52">
        <f t="shared" si="4"/>
        <v>0</v>
      </c>
    </row>
    <row r="236" spans="1:17" ht="25.5" customHeight="1">
      <c r="A236" s="53">
        <v>464</v>
      </c>
      <c r="B236" s="54" t="s">
        <v>622</v>
      </c>
      <c r="C236" s="84">
        <v>101</v>
      </c>
      <c r="D236" s="85">
        <v>0</v>
      </c>
      <c r="E236" s="378"/>
      <c r="F236" s="379"/>
      <c r="G236" s="378"/>
      <c r="H236" s="379"/>
      <c r="I236" s="378"/>
      <c r="J236" s="379"/>
      <c r="K236" s="378"/>
      <c r="L236" s="379"/>
      <c r="M236" s="378"/>
      <c r="N236" s="379"/>
      <c r="O236" s="52">
        <f t="shared" si="4"/>
        <v>0</v>
      </c>
    </row>
    <row r="237" spans="1:17" ht="25.5" customHeight="1">
      <c r="A237" s="53">
        <v>465</v>
      </c>
      <c r="B237" s="54" t="s">
        <v>623</v>
      </c>
      <c r="C237" s="378"/>
      <c r="D237" s="379"/>
      <c r="E237" s="378"/>
      <c r="F237" s="379"/>
      <c r="G237" s="378"/>
      <c r="H237" s="379"/>
      <c r="I237" s="378"/>
      <c r="J237" s="379"/>
      <c r="K237" s="378"/>
      <c r="L237" s="379"/>
      <c r="M237" s="378"/>
      <c r="N237" s="379"/>
      <c r="O237" s="52">
        <f t="shared" si="4"/>
        <v>0</v>
      </c>
    </row>
    <row r="238" spans="1:17" ht="25.5" customHeight="1">
      <c r="A238" s="53">
        <v>466</v>
      </c>
      <c r="B238" s="54" t="s">
        <v>172</v>
      </c>
      <c r="C238" s="378"/>
      <c r="D238" s="379"/>
      <c r="E238" s="378"/>
      <c r="F238" s="379"/>
      <c r="G238" s="378"/>
      <c r="H238" s="379"/>
      <c r="I238" s="378"/>
      <c r="J238" s="379"/>
      <c r="K238" s="378"/>
      <c r="L238" s="379"/>
      <c r="M238" s="378"/>
      <c r="N238" s="379"/>
      <c r="O238" s="52">
        <f t="shared" si="4"/>
        <v>0</v>
      </c>
    </row>
    <row r="239" spans="1:17" s="385" customFormat="1" ht="25.5" customHeight="1">
      <c r="A239" s="58">
        <v>4700</v>
      </c>
      <c r="B239" s="50" t="s">
        <v>1574</v>
      </c>
      <c r="C239" s="391"/>
      <c r="D239" s="392">
        <f>SUM(D240)</f>
        <v>0</v>
      </c>
      <c r="E239" s="391"/>
      <c r="F239" s="392">
        <f>SUM(F240)</f>
        <v>0</v>
      </c>
      <c r="G239" s="391"/>
      <c r="H239" s="392">
        <f>SUM(H240)</f>
        <v>0</v>
      </c>
      <c r="I239" s="391"/>
      <c r="J239" s="392">
        <f>SUM(J240)</f>
        <v>0</v>
      </c>
      <c r="K239" s="391"/>
      <c r="L239" s="392">
        <f>SUM(L240)</f>
        <v>0</v>
      </c>
      <c r="M239" s="391"/>
      <c r="N239" s="392">
        <f>SUM(N240)</f>
        <v>0</v>
      </c>
      <c r="O239" s="52">
        <f t="shared" si="4"/>
        <v>0</v>
      </c>
      <c r="Q239"/>
    </row>
    <row r="240" spans="1:17" s="385" customFormat="1" ht="25.5" customHeight="1">
      <c r="A240" s="53">
        <v>471</v>
      </c>
      <c r="B240" s="54" t="s">
        <v>1575</v>
      </c>
      <c r="C240" s="378"/>
      <c r="D240" s="379"/>
      <c r="E240" s="378"/>
      <c r="F240" s="379"/>
      <c r="G240" s="378"/>
      <c r="H240" s="379"/>
      <c r="I240" s="378"/>
      <c r="J240" s="379"/>
      <c r="K240" s="378"/>
      <c r="L240" s="379"/>
      <c r="M240" s="378"/>
      <c r="N240" s="379"/>
      <c r="O240" s="52">
        <f t="shared" si="4"/>
        <v>0</v>
      </c>
      <c r="Q240"/>
    </row>
    <row r="241" spans="1:17" s="385" customFormat="1" ht="25.5" customHeight="1">
      <c r="A241" s="58">
        <v>4800</v>
      </c>
      <c r="B241" s="50" t="s">
        <v>1576</v>
      </c>
      <c r="C241" s="391"/>
      <c r="D241" s="392">
        <f>SUM(D242:D246)</f>
        <v>0</v>
      </c>
      <c r="E241" s="391"/>
      <c r="F241" s="392">
        <f>SUM(F242:F246)</f>
        <v>0</v>
      </c>
      <c r="G241" s="391"/>
      <c r="H241" s="392">
        <f>SUM(H242:H246)</f>
        <v>0</v>
      </c>
      <c r="I241" s="391"/>
      <c r="J241" s="392">
        <f>SUM(J242:J246)</f>
        <v>0</v>
      </c>
      <c r="K241" s="391"/>
      <c r="L241" s="392">
        <f>SUM(L242:L246)</f>
        <v>0</v>
      </c>
      <c r="M241" s="391"/>
      <c r="N241" s="392">
        <f>SUM(N242:N246)</f>
        <v>0</v>
      </c>
      <c r="O241" s="52">
        <f t="shared" si="4"/>
        <v>0</v>
      </c>
    </row>
    <row r="242" spans="1:17" s="385" customFormat="1" ht="25.5" customHeight="1">
      <c r="A242" s="53">
        <v>481</v>
      </c>
      <c r="B242" s="54" t="s">
        <v>1577</v>
      </c>
      <c r="C242" s="84">
        <v>101</v>
      </c>
      <c r="D242" s="85">
        <v>0</v>
      </c>
      <c r="E242" s="378"/>
      <c r="F242" s="379"/>
      <c r="G242" s="378"/>
      <c r="H242" s="379"/>
      <c r="I242" s="378"/>
      <c r="J242" s="379"/>
      <c r="K242" s="378"/>
      <c r="L242" s="379"/>
      <c r="M242" s="378"/>
      <c r="N242" s="379"/>
      <c r="O242" s="378"/>
      <c r="P242" s="379"/>
    </row>
    <row r="243" spans="1:17" s="385" customFormat="1" ht="25.5" customHeight="1">
      <c r="A243" s="53">
        <v>482</v>
      </c>
      <c r="B243" s="54" t="s">
        <v>1585</v>
      </c>
      <c r="C243" s="378"/>
      <c r="D243" s="379"/>
      <c r="E243" s="378"/>
      <c r="F243" s="379"/>
      <c r="G243" s="378"/>
      <c r="H243" s="379"/>
      <c r="I243" s="378"/>
      <c r="J243" s="379"/>
      <c r="K243" s="378"/>
      <c r="L243" s="379"/>
      <c r="M243" s="378"/>
      <c r="N243" s="379"/>
      <c r="O243" s="52">
        <f t="shared" si="4"/>
        <v>0</v>
      </c>
    </row>
    <row r="244" spans="1:17" s="385" customFormat="1" ht="25.5" customHeight="1">
      <c r="A244" s="53">
        <v>483</v>
      </c>
      <c r="B244" s="54" t="s">
        <v>1586</v>
      </c>
      <c r="C244" s="84">
        <v>101</v>
      </c>
      <c r="D244" s="85">
        <v>0</v>
      </c>
      <c r="E244" s="378"/>
      <c r="F244" s="379"/>
      <c r="G244" s="378"/>
      <c r="H244" s="379"/>
      <c r="I244" s="378"/>
      <c r="J244" s="379"/>
      <c r="K244" s="378"/>
      <c r="L244" s="379"/>
      <c r="M244" s="378"/>
      <c r="N244" s="379"/>
      <c r="O244" s="378"/>
      <c r="P244" s="379"/>
    </row>
    <row r="245" spans="1:17" s="385" customFormat="1" ht="25.5" customHeight="1">
      <c r="A245" s="53">
        <v>484</v>
      </c>
      <c r="B245" s="54" t="s">
        <v>1587</v>
      </c>
      <c r="C245" s="84">
        <v>101</v>
      </c>
      <c r="D245" s="85">
        <v>0</v>
      </c>
      <c r="E245" s="378"/>
      <c r="F245" s="379"/>
      <c r="G245" s="378"/>
      <c r="H245" s="379"/>
      <c r="I245" s="378"/>
      <c r="J245" s="379"/>
      <c r="K245" s="378"/>
      <c r="L245" s="379"/>
      <c r="M245" s="378"/>
      <c r="N245" s="379"/>
      <c r="O245" s="378"/>
      <c r="P245" s="379"/>
    </row>
    <row r="246" spans="1:17" s="385" customFormat="1" ht="25.5" customHeight="1">
      <c r="A246" s="53">
        <v>485</v>
      </c>
      <c r="B246" s="54" t="s">
        <v>1578</v>
      </c>
      <c r="C246" s="378"/>
      <c r="D246" s="379"/>
      <c r="E246" s="378"/>
      <c r="F246" s="379"/>
      <c r="G246" s="378"/>
      <c r="H246" s="379"/>
      <c r="I246" s="378"/>
      <c r="J246" s="379"/>
      <c r="K246" s="378"/>
      <c r="L246" s="379"/>
      <c r="M246" s="378"/>
      <c r="N246" s="379"/>
      <c r="O246" s="378"/>
      <c r="P246" s="379"/>
    </row>
    <row r="247" spans="1:17" ht="25.5" customHeight="1">
      <c r="A247" s="58">
        <v>4900</v>
      </c>
      <c r="B247" s="50" t="s">
        <v>173</v>
      </c>
      <c r="C247" s="51"/>
      <c r="D247" s="62">
        <f>SUM(D248:D250)</f>
        <v>0</v>
      </c>
      <c r="E247" s="51"/>
      <c r="F247" s="62">
        <f>SUM(F248:F250)</f>
        <v>0</v>
      </c>
      <c r="G247" s="51"/>
      <c r="H247" s="62">
        <f>SUM(H248:H250)</f>
        <v>0</v>
      </c>
      <c r="I247" s="51"/>
      <c r="J247" s="62">
        <f>SUM(J248:J250)</f>
        <v>0</v>
      </c>
      <c r="K247" s="51"/>
      <c r="L247" s="62">
        <f>SUM(L248:L250)</f>
        <v>0</v>
      </c>
      <c r="M247" s="51"/>
      <c r="N247" s="62">
        <f>SUM(N248:N250)</f>
        <v>0</v>
      </c>
      <c r="O247" s="52">
        <f t="shared" si="4"/>
        <v>0</v>
      </c>
      <c r="Q247" s="385"/>
    </row>
    <row r="248" spans="1:17" ht="25.5" customHeight="1">
      <c r="A248" s="53">
        <v>491</v>
      </c>
      <c r="B248" s="54" t="s">
        <v>174</v>
      </c>
      <c r="C248" s="378"/>
      <c r="D248" s="379"/>
      <c r="E248" s="378"/>
      <c r="F248" s="379"/>
      <c r="G248" s="378"/>
      <c r="H248" s="379"/>
      <c r="I248" s="378"/>
      <c r="J248" s="379"/>
      <c r="K248" s="378"/>
      <c r="L248" s="379"/>
      <c r="M248" s="378"/>
      <c r="N248" s="379"/>
      <c r="O248" s="52">
        <f t="shared" si="4"/>
        <v>0</v>
      </c>
      <c r="Q248" s="385"/>
    </row>
    <row r="249" spans="1:17" ht="25.5" customHeight="1">
      <c r="A249" s="53">
        <v>492</v>
      </c>
      <c r="B249" s="54" t="s">
        <v>175</v>
      </c>
      <c r="C249" s="378"/>
      <c r="D249" s="379"/>
      <c r="E249" s="378"/>
      <c r="F249" s="379"/>
      <c r="G249" s="378"/>
      <c r="H249" s="379"/>
      <c r="I249" s="378"/>
      <c r="J249" s="379"/>
      <c r="K249" s="378"/>
      <c r="L249" s="379"/>
      <c r="M249" s="378"/>
      <c r="N249" s="379"/>
      <c r="O249" s="52">
        <f t="shared" si="4"/>
        <v>0</v>
      </c>
    </row>
    <row r="250" spans="1:17" ht="25.5" customHeight="1">
      <c r="A250" s="53">
        <v>493</v>
      </c>
      <c r="B250" s="54" t="s">
        <v>185</v>
      </c>
      <c r="C250" s="378"/>
      <c r="D250" s="379"/>
      <c r="E250" s="378"/>
      <c r="F250" s="379"/>
      <c r="G250" s="378"/>
      <c r="H250" s="379"/>
      <c r="I250" s="378"/>
      <c r="J250" s="379"/>
      <c r="K250" s="378"/>
      <c r="L250" s="379"/>
      <c r="M250" s="378"/>
      <c r="N250" s="379"/>
      <c r="O250" s="52">
        <f t="shared" si="4"/>
        <v>0</v>
      </c>
    </row>
    <row r="251" spans="1:17" ht="25.5" customHeight="1">
      <c r="A251" s="389">
        <v>5000</v>
      </c>
      <c r="B251" s="393" t="s">
        <v>1588</v>
      </c>
      <c r="C251" s="57"/>
      <c r="D251" s="79">
        <f>D252+D259+D264+D267+D274+D276+D285+D295+D300</f>
        <v>371297</v>
      </c>
      <c r="E251" s="57"/>
      <c r="F251" s="79">
        <f>F252+F259+F264+F267+F274+F276+F285+F295+F300</f>
        <v>0</v>
      </c>
      <c r="G251" s="57"/>
      <c r="H251" s="79">
        <f>H252+H259+H264+H267+H274+H276+H285+H295+H300</f>
        <v>0</v>
      </c>
      <c r="I251" s="57"/>
      <c r="J251" s="79">
        <f>J252+J259+J264+J267+J274+J276+J285+J295+J300</f>
        <v>0</v>
      </c>
      <c r="K251" s="57"/>
      <c r="L251" s="79">
        <f>L252+L259+L264+L267+L274+L276+L285+L295+L300</f>
        <v>0</v>
      </c>
      <c r="M251" s="57"/>
      <c r="N251" s="79">
        <f>N252+N259+N264+N267+N274+N276+N285+N295+N300</f>
        <v>0</v>
      </c>
      <c r="O251" s="52">
        <f t="shared" si="4"/>
        <v>371297</v>
      </c>
    </row>
    <row r="252" spans="1:17" ht="25.5" customHeight="1">
      <c r="A252" s="58">
        <v>5100</v>
      </c>
      <c r="B252" s="50" t="s">
        <v>1368</v>
      </c>
      <c r="C252" s="51"/>
      <c r="D252" s="62">
        <f>SUM(D253:D258)</f>
        <v>30733</v>
      </c>
      <c r="E252" s="51"/>
      <c r="F252" s="62">
        <f>SUM(F253:F258)</f>
        <v>0</v>
      </c>
      <c r="G252" s="51"/>
      <c r="H252" s="62">
        <f>SUM(H253:H258)</f>
        <v>0</v>
      </c>
      <c r="I252" s="51"/>
      <c r="J252" s="62">
        <f>SUM(J253:J258)</f>
        <v>0</v>
      </c>
      <c r="K252" s="51"/>
      <c r="L252" s="62">
        <f>SUM(L253:L258)</f>
        <v>0</v>
      </c>
      <c r="M252" s="51"/>
      <c r="N252" s="62">
        <f>SUM(N253:N258)</f>
        <v>0</v>
      </c>
      <c r="O252" s="52">
        <f t="shared" si="4"/>
        <v>30733</v>
      </c>
    </row>
    <row r="253" spans="1:17" ht="25.5" customHeight="1">
      <c r="A253" s="53">
        <v>511</v>
      </c>
      <c r="B253" s="54" t="s">
        <v>176</v>
      </c>
      <c r="C253" s="84">
        <v>101</v>
      </c>
      <c r="D253" s="85">
        <v>12733</v>
      </c>
      <c r="E253" s="84">
        <v>230</v>
      </c>
      <c r="F253" s="85">
        <v>0</v>
      </c>
      <c r="G253" s="378"/>
      <c r="H253" s="379"/>
      <c r="I253" s="378"/>
      <c r="J253" s="379"/>
      <c r="K253" s="84">
        <v>599</v>
      </c>
      <c r="L253" s="85">
        <v>0</v>
      </c>
      <c r="M253" s="84">
        <v>999</v>
      </c>
      <c r="N253" s="85">
        <v>0</v>
      </c>
      <c r="O253" s="52">
        <f t="shared" si="4"/>
        <v>12733</v>
      </c>
    </row>
    <row r="254" spans="1:17" ht="25.5" customHeight="1">
      <c r="A254" s="53">
        <v>512</v>
      </c>
      <c r="B254" s="54" t="s">
        <v>177</v>
      </c>
      <c r="C254" s="84">
        <v>101</v>
      </c>
      <c r="D254" s="85">
        <v>0</v>
      </c>
      <c r="E254" s="84">
        <v>230</v>
      </c>
      <c r="F254" s="85">
        <v>0</v>
      </c>
      <c r="G254" s="378"/>
      <c r="H254" s="379"/>
      <c r="I254" s="378"/>
      <c r="J254" s="379"/>
      <c r="K254" s="84">
        <v>599</v>
      </c>
      <c r="L254" s="85">
        <v>0</v>
      </c>
      <c r="M254" s="84">
        <v>999</v>
      </c>
      <c r="N254" s="85">
        <v>0</v>
      </c>
      <c r="O254" s="52">
        <f t="shared" si="4"/>
        <v>0</v>
      </c>
    </row>
    <row r="255" spans="1:17" ht="25.5" customHeight="1">
      <c r="A255" s="53">
        <v>513</v>
      </c>
      <c r="B255" s="54" t="s">
        <v>338</v>
      </c>
      <c r="C255" s="84">
        <v>101</v>
      </c>
      <c r="D255" s="85">
        <v>0</v>
      </c>
      <c r="E255" s="84">
        <v>230</v>
      </c>
      <c r="F255" s="85">
        <v>0</v>
      </c>
      <c r="G255" s="378"/>
      <c r="H255" s="379"/>
      <c r="I255" s="378"/>
      <c r="J255" s="379"/>
      <c r="K255" s="84">
        <v>599</v>
      </c>
      <c r="L255" s="85">
        <v>0</v>
      </c>
      <c r="M255" s="84">
        <v>999</v>
      </c>
      <c r="N255" s="85">
        <v>0</v>
      </c>
      <c r="O255" s="52">
        <f t="shared" si="4"/>
        <v>0</v>
      </c>
    </row>
    <row r="256" spans="1:17" ht="25.5" customHeight="1">
      <c r="A256" s="53">
        <v>514</v>
      </c>
      <c r="B256" s="54" t="s">
        <v>1202</v>
      </c>
      <c r="C256" s="84">
        <v>101</v>
      </c>
      <c r="D256" s="85">
        <v>0</v>
      </c>
      <c r="E256" s="84">
        <v>230</v>
      </c>
      <c r="F256" s="85">
        <v>0</v>
      </c>
      <c r="G256" s="378"/>
      <c r="H256" s="379"/>
      <c r="I256" s="378"/>
      <c r="J256" s="379"/>
      <c r="K256" s="84">
        <v>599</v>
      </c>
      <c r="L256" s="85">
        <v>0</v>
      </c>
      <c r="M256" s="84">
        <v>999</v>
      </c>
      <c r="N256" s="85">
        <v>0</v>
      </c>
      <c r="O256" s="52">
        <f t="shared" si="4"/>
        <v>0</v>
      </c>
    </row>
    <row r="257" spans="1:15" ht="25.5" customHeight="1">
      <c r="A257" s="53">
        <v>515</v>
      </c>
      <c r="B257" s="54" t="s">
        <v>178</v>
      </c>
      <c r="C257" s="84">
        <v>101</v>
      </c>
      <c r="D257" s="85">
        <v>18000</v>
      </c>
      <c r="E257" s="84">
        <v>230</v>
      </c>
      <c r="F257" s="85">
        <v>0</v>
      </c>
      <c r="G257" s="378"/>
      <c r="H257" s="379"/>
      <c r="I257" s="378"/>
      <c r="J257" s="379"/>
      <c r="K257" s="84">
        <v>599</v>
      </c>
      <c r="L257" s="85">
        <v>0</v>
      </c>
      <c r="M257" s="84">
        <v>999</v>
      </c>
      <c r="N257" s="85">
        <v>0</v>
      </c>
      <c r="O257" s="52">
        <f t="shared" si="4"/>
        <v>18000</v>
      </c>
    </row>
    <row r="258" spans="1:15" ht="25.5" customHeight="1">
      <c r="A258" s="53">
        <v>519</v>
      </c>
      <c r="B258" s="54" t="s">
        <v>179</v>
      </c>
      <c r="C258" s="84">
        <v>101</v>
      </c>
      <c r="D258" s="85">
        <v>0</v>
      </c>
      <c r="E258" s="84">
        <v>230</v>
      </c>
      <c r="F258" s="85">
        <v>0</v>
      </c>
      <c r="G258" s="378"/>
      <c r="H258" s="379"/>
      <c r="I258" s="378"/>
      <c r="J258" s="379"/>
      <c r="K258" s="84">
        <v>599</v>
      </c>
      <c r="L258" s="85">
        <v>0</v>
      </c>
      <c r="M258" s="84">
        <v>999</v>
      </c>
      <c r="N258" s="85">
        <v>0</v>
      </c>
      <c r="O258" s="52">
        <f t="shared" si="4"/>
        <v>0</v>
      </c>
    </row>
    <row r="259" spans="1:15" ht="25.5" customHeight="1">
      <c r="A259" s="58">
        <v>5200</v>
      </c>
      <c r="B259" s="50" t="s">
        <v>180</v>
      </c>
      <c r="C259" s="51"/>
      <c r="D259" s="62">
        <f>SUM(D260:D263)</f>
        <v>7500</v>
      </c>
      <c r="E259" s="51"/>
      <c r="F259" s="62">
        <f>SUM(F260:F263)</f>
        <v>0</v>
      </c>
      <c r="G259" s="51"/>
      <c r="H259" s="62">
        <f>SUM(H260:H263)</f>
        <v>0</v>
      </c>
      <c r="I259" s="51"/>
      <c r="J259" s="62">
        <f>SUM(J260:J263)</f>
        <v>0</v>
      </c>
      <c r="K259" s="51"/>
      <c r="L259" s="62">
        <f>SUM(L260:L263)</f>
        <v>0</v>
      </c>
      <c r="M259" s="51"/>
      <c r="N259" s="62">
        <f>SUM(N260:N263)</f>
        <v>0</v>
      </c>
      <c r="O259" s="52">
        <f t="shared" si="4"/>
        <v>7500</v>
      </c>
    </row>
    <row r="260" spans="1:15" ht="25.5" customHeight="1">
      <c r="A260" s="53">
        <v>521</v>
      </c>
      <c r="B260" s="54" t="s">
        <v>339</v>
      </c>
      <c r="C260" s="84">
        <v>101</v>
      </c>
      <c r="D260" s="85">
        <v>0</v>
      </c>
      <c r="E260" s="84">
        <v>230</v>
      </c>
      <c r="F260" s="85">
        <v>0</v>
      </c>
      <c r="G260" s="378"/>
      <c r="H260" s="379"/>
      <c r="I260" s="378"/>
      <c r="J260" s="379"/>
      <c r="K260" s="84">
        <v>599</v>
      </c>
      <c r="L260" s="85">
        <v>0</v>
      </c>
      <c r="M260" s="84">
        <v>999</v>
      </c>
      <c r="N260" s="85">
        <v>0</v>
      </c>
      <c r="O260" s="52">
        <f t="shared" si="4"/>
        <v>0</v>
      </c>
    </row>
    <row r="261" spans="1:15" ht="25.5" customHeight="1">
      <c r="A261" s="53">
        <v>522</v>
      </c>
      <c r="B261" s="54" t="s">
        <v>181</v>
      </c>
      <c r="C261" s="84">
        <v>101</v>
      </c>
      <c r="D261" s="85">
        <v>0</v>
      </c>
      <c r="E261" s="84">
        <v>230</v>
      </c>
      <c r="F261" s="85">
        <v>0</v>
      </c>
      <c r="G261" s="378"/>
      <c r="H261" s="379"/>
      <c r="I261" s="378"/>
      <c r="J261" s="379"/>
      <c r="K261" s="84">
        <v>599</v>
      </c>
      <c r="L261" s="85">
        <v>0</v>
      </c>
      <c r="M261" s="84">
        <v>999</v>
      </c>
      <c r="N261" s="85">
        <v>0</v>
      </c>
      <c r="O261" s="52">
        <f t="shared" si="4"/>
        <v>0</v>
      </c>
    </row>
    <row r="262" spans="1:15" ht="25.5" customHeight="1">
      <c r="A262" s="53">
        <v>523</v>
      </c>
      <c r="B262" s="54" t="s">
        <v>1204</v>
      </c>
      <c r="C262" s="84">
        <v>101</v>
      </c>
      <c r="D262" s="85">
        <v>7500</v>
      </c>
      <c r="E262" s="84">
        <v>230</v>
      </c>
      <c r="F262" s="85">
        <v>0</v>
      </c>
      <c r="G262" s="378"/>
      <c r="H262" s="379"/>
      <c r="I262" s="378"/>
      <c r="J262" s="379"/>
      <c r="K262" s="84">
        <v>599</v>
      </c>
      <c r="L262" s="85">
        <v>0</v>
      </c>
      <c r="M262" s="84">
        <v>999</v>
      </c>
      <c r="N262" s="85">
        <v>0</v>
      </c>
      <c r="O262" s="52">
        <f t="shared" si="4"/>
        <v>7500</v>
      </c>
    </row>
    <row r="263" spans="1:15" ht="25.5" customHeight="1">
      <c r="A263" s="53">
        <v>529</v>
      </c>
      <c r="B263" s="54" t="s">
        <v>182</v>
      </c>
      <c r="C263" s="84">
        <v>101</v>
      </c>
      <c r="D263" s="85">
        <v>0</v>
      </c>
      <c r="E263" s="84">
        <v>230</v>
      </c>
      <c r="F263" s="85">
        <v>0</v>
      </c>
      <c r="G263" s="378"/>
      <c r="H263" s="379"/>
      <c r="I263" s="378"/>
      <c r="J263" s="379"/>
      <c r="K263" s="84">
        <v>599</v>
      </c>
      <c r="L263" s="85">
        <v>0</v>
      </c>
      <c r="M263" s="84">
        <v>999</v>
      </c>
      <c r="N263" s="85">
        <v>0</v>
      </c>
      <c r="O263" s="52">
        <f t="shared" si="4"/>
        <v>0</v>
      </c>
    </row>
    <row r="264" spans="1:15" ht="25.5" customHeight="1">
      <c r="A264" s="58">
        <v>5300</v>
      </c>
      <c r="B264" s="50" t="s">
        <v>317</v>
      </c>
      <c r="C264" s="51"/>
      <c r="D264" s="62">
        <f>SUM(D265:D266)</f>
        <v>0</v>
      </c>
      <c r="E264" s="51"/>
      <c r="F264" s="62">
        <f>SUM(F265:F266)</f>
        <v>0</v>
      </c>
      <c r="G264" s="51"/>
      <c r="H264" s="62">
        <f>SUM(H265:H266)</f>
        <v>0</v>
      </c>
      <c r="I264" s="51"/>
      <c r="J264" s="62">
        <f>SUM(J265:J266)</f>
        <v>0</v>
      </c>
      <c r="K264" s="51"/>
      <c r="L264" s="62">
        <f>SUM(L265:L266)</f>
        <v>0</v>
      </c>
      <c r="M264" s="51"/>
      <c r="N264" s="62">
        <f>SUM(N265:N266)</f>
        <v>0</v>
      </c>
      <c r="O264" s="52">
        <f t="shared" si="4"/>
        <v>0</v>
      </c>
    </row>
    <row r="265" spans="1:15" ht="25.5" customHeight="1">
      <c r="A265" s="53">
        <v>531</v>
      </c>
      <c r="B265" s="54" t="s">
        <v>183</v>
      </c>
      <c r="C265" s="84">
        <v>101</v>
      </c>
      <c r="D265" s="85">
        <v>0</v>
      </c>
      <c r="E265" s="84">
        <v>230</v>
      </c>
      <c r="F265" s="85">
        <v>0</v>
      </c>
      <c r="G265" s="378"/>
      <c r="H265" s="379"/>
      <c r="I265" s="378"/>
      <c r="J265" s="379"/>
      <c r="K265" s="84">
        <v>599</v>
      </c>
      <c r="L265" s="85">
        <v>0</v>
      </c>
      <c r="M265" s="84">
        <v>999</v>
      </c>
      <c r="N265" s="85">
        <v>0</v>
      </c>
      <c r="O265" s="52">
        <f t="shared" si="4"/>
        <v>0</v>
      </c>
    </row>
    <row r="266" spans="1:15" ht="25.5" customHeight="1">
      <c r="A266" s="53">
        <v>532</v>
      </c>
      <c r="B266" s="54" t="s">
        <v>184</v>
      </c>
      <c r="C266" s="84">
        <v>101</v>
      </c>
      <c r="D266" s="85">
        <v>0</v>
      </c>
      <c r="E266" s="84">
        <v>230</v>
      </c>
      <c r="F266" s="85">
        <v>0</v>
      </c>
      <c r="G266" s="378"/>
      <c r="H266" s="379"/>
      <c r="I266" s="378"/>
      <c r="J266" s="379"/>
      <c r="K266" s="84">
        <v>599</v>
      </c>
      <c r="L266" s="85">
        <v>0</v>
      </c>
      <c r="M266" s="84">
        <v>999</v>
      </c>
      <c r="N266" s="85">
        <v>0</v>
      </c>
      <c r="O266" s="52">
        <f t="shared" si="4"/>
        <v>0</v>
      </c>
    </row>
    <row r="267" spans="1:15" ht="25.5" customHeight="1">
      <c r="A267" s="58">
        <v>5400</v>
      </c>
      <c r="B267" s="50" t="s">
        <v>1353</v>
      </c>
      <c r="C267" s="51"/>
      <c r="D267" s="62">
        <f>SUM(D268:D273)</f>
        <v>330964</v>
      </c>
      <c r="E267" s="51"/>
      <c r="F267" s="62">
        <f>SUM(F268:F273)</f>
        <v>0</v>
      </c>
      <c r="G267" s="51"/>
      <c r="H267" s="62">
        <f>SUM(H268:H273)</f>
        <v>0</v>
      </c>
      <c r="I267" s="51"/>
      <c r="J267" s="62">
        <f>SUM(J268:J273)</f>
        <v>0</v>
      </c>
      <c r="K267" s="51"/>
      <c r="L267" s="62">
        <f>SUM(L268:L273)</f>
        <v>0</v>
      </c>
      <c r="M267" s="51"/>
      <c r="N267" s="62">
        <f>SUM(N268:N273)</f>
        <v>0</v>
      </c>
      <c r="O267" s="52">
        <f t="shared" si="4"/>
        <v>330964</v>
      </c>
    </row>
    <row r="268" spans="1:15" ht="25.5" customHeight="1">
      <c r="A268" s="53">
        <v>541</v>
      </c>
      <c r="B268" s="54" t="s">
        <v>1580</v>
      </c>
      <c r="C268" s="84">
        <v>101</v>
      </c>
      <c r="D268" s="85">
        <v>330964</v>
      </c>
      <c r="E268" s="84">
        <v>230</v>
      </c>
      <c r="F268" s="85">
        <v>0</v>
      </c>
      <c r="G268" s="378"/>
      <c r="H268" s="379"/>
      <c r="I268" s="378"/>
      <c r="J268" s="379"/>
      <c r="K268" s="84">
        <v>599</v>
      </c>
      <c r="L268" s="85">
        <v>0</v>
      </c>
      <c r="M268" s="84">
        <v>999</v>
      </c>
      <c r="N268" s="85">
        <v>0</v>
      </c>
      <c r="O268" s="52">
        <f t="shared" si="4"/>
        <v>330964</v>
      </c>
    </row>
    <row r="269" spans="1:15" ht="25.5" customHeight="1">
      <c r="A269" s="53">
        <v>542</v>
      </c>
      <c r="B269" s="54" t="s">
        <v>301</v>
      </c>
      <c r="C269" s="84">
        <v>101</v>
      </c>
      <c r="D269" s="85">
        <v>0</v>
      </c>
      <c r="E269" s="84">
        <v>230</v>
      </c>
      <c r="F269" s="85">
        <v>0</v>
      </c>
      <c r="G269" s="378"/>
      <c r="H269" s="379"/>
      <c r="I269" s="378"/>
      <c r="J269" s="379"/>
      <c r="K269" s="84">
        <v>599</v>
      </c>
      <c r="L269" s="85">
        <v>0</v>
      </c>
      <c r="M269" s="84">
        <v>999</v>
      </c>
      <c r="N269" s="85">
        <v>0</v>
      </c>
      <c r="O269" s="52">
        <f t="shared" si="4"/>
        <v>0</v>
      </c>
    </row>
    <row r="270" spans="1:15" ht="25.5" customHeight="1">
      <c r="A270" s="53">
        <v>543</v>
      </c>
      <c r="B270" s="54" t="s">
        <v>187</v>
      </c>
      <c r="C270" s="84">
        <v>101</v>
      </c>
      <c r="D270" s="85">
        <v>0</v>
      </c>
      <c r="E270" s="84">
        <v>230</v>
      </c>
      <c r="F270" s="85">
        <v>0</v>
      </c>
      <c r="G270" s="378"/>
      <c r="H270" s="379"/>
      <c r="I270" s="378"/>
      <c r="J270" s="379"/>
      <c r="K270" s="84">
        <v>599</v>
      </c>
      <c r="L270" s="85">
        <v>0</v>
      </c>
      <c r="M270" s="84">
        <v>999</v>
      </c>
      <c r="N270" s="85">
        <v>0</v>
      </c>
      <c r="O270" s="52">
        <f t="shared" si="4"/>
        <v>0</v>
      </c>
    </row>
    <row r="271" spans="1:15" ht="25.5" customHeight="1">
      <c r="A271" s="53">
        <v>544</v>
      </c>
      <c r="B271" s="54" t="s">
        <v>188</v>
      </c>
      <c r="C271" s="84">
        <v>101</v>
      </c>
      <c r="D271" s="85">
        <v>0</v>
      </c>
      <c r="E271" s="84">
        <v>230</v>
      </c>
      <c r="F271" s="85">
        <v>0</v>
      </c>
      <c r="G271" s="378"/>
      <c r="H271" s="379"/>
      <c r="I271" s="378"/>
      <c r="J271" s="379"/>
      <c r="K271" s="84">
        <v>599</v>
      </c>
      <c r="L271" s="85">
        <v>0</v>
      </c>
      <c r="M271" s="84">
        <v>999</v>
      </c>
      <c r="N271" s="85">
        <v>0</v>
      </c>
      <c r="O271" s="52">
        <f t="shared" si="4"/>
        <v>0</v>
      </c>
    </row>
    <row r="272" spans="1:15" ht="25.5" customHeight="1">
      <c r="A272" s="53">
        <v>545</v>
      </c>
      <c r="B272" s="54" t="s">
        <v>189</v>
      </c>
      <c r="C272" s="84">
        <v>101</v>
      </c>
      <c r="D272" s="85">
        <v>0</v>
      </c>
      <c r="E272" s="84">
        <v>230</v>
      </c>
      <c r="F272" s="85">
        <v>0</v>
      </c>
      <c r="G272" s="378"/>
      <c r="H272" s="379"/>
      <c r="I272" s="378"/>
      <c r="J272" s="379"/>
      <c r="K272" s="84">
        <v>599</v>
      </c>
      <c r="L272" s="85">
        <v>0</v>
      </c>
      <c r="M272" s="84">
        <v>999</v>
      </c>
      <c r="N272" s="85">
        <v>0</v>
      </c>
      <c r="O272" s="52">
        <f t="shared" si="4"/>
        <v>0</v>
      </c>
    </row>
    <row r="273" spans="1:15" ht="25.5" customHeight="1">
      <c r="A273" s="53">
        <v>549</v>
      </c>
      <c r="B273" s="54" t="s">
        <v>190</v>
      </c>
      <c r="C273" s="84">
        <v>101</v>
      </c>
      <c r="D273" s="85">
        <v>0</v>
      </c>
      <c r="E273" s="84">
        <v>230</v>
      </c>
      <c r="F273" s="85">
        <v>0</v>
      </c>
      <c r="G273" s="378"/>
      <c r="H273" s="379"/>
      <c r="I273" s="378"/>
      <c r="J273" s="379"/>
      <c r="K273" s="84">
        <v>599</v>
      </c>
      <c r="L273" s="85">
        <v>0</v>
      </c>
      <c r="M273" s="84">
        <v>999</v>
      </c>
      <c r="N273" s="85">
        <v>0</v>
      </c>
      <c r="O273" s="52">
        <f t="shared" si="4"/>
        <v>0</v>
      </c>
    </row>
    <row r="274" spans="1:15" ht="25.5" customHeight="1">
      <c r="A274" s="58">
        <v>5500</v>
      </c>
      <c r="B274" s="50" t="s">
        <v>191</v>
      </c>
      <c r="C274" s="51"/>
      <c r="D274" s="62">
        <f>SUM(D275)</f>
        <v>0</v>
      </c>
      <c r="E274" s="51"/>
      <c r="F274" s="62">
        <f>SUM(F275)</f>
        <v>0</v>
      </c>
      <c r="G274" s="51"/>
      <c r="H274" s="62">
        <f>SUM(H275)</f>
        <v>0</v>
      </c>
      <c r="I274" s="51"/>
      <c r="J274" s="62">
        <f>SUM(J275)</f>
        <v>0</v>
      </c>
      <c r="K274" s="51"/>
      <c r="L274" s="62">
        <f>SUM(L275)</f>
        <v>0</v>
      </c>
      <c r="M274" s="51"/>
      <c r="N274" s="62">
        <f>SUM(N275)</f>
        <v>0</v>
      </c>
      <c r="O274" s="52">
        <f t="shared" si="4"/>
        <v>0</v>
      </c>
    </row>
    <row r="275" spans="1:15" ht="25.5" customHeight="1">
      <c r="A275" s="53">
        <v>551</v>
      </c>
      <c r="B275" s="54" t="s">
        <v>192</v>
      </c>
      <c r="C275" s="84">
        <v>101</v>
      </c>
      <c r="D275" s="85">
        <v>0</v>
      </c>
      <c r="E275" s="84">
        <v>230</v>
      </c>
      <c r="F275" s="85">
        <v>0</v>
      </c>
      <c r="G275" s="378"/>
      <c r="H275" s="379"/>
      <c r="I275" s="378"/>
      <c r="J275" s="379"/>
      <c r="K275" s="84">
        <v>599</v>
      </c>
      <c r="L275" s="85">
        <v>0</v>
      </c>
      <c r="M275" s="84">
        <v>999</v>
      </c>
      <c r="N275" s="85">
        <v>0</v>
      </c>
      <c r="O275" s="52">
        <f t="shared" si="4"/>
        <v>0</v>
      </c>
    </row>
    <row r="276" spans="1:15" ht="25.5" customHeight="1">
      <c r="A276" s="58">
        <v>5600</v>
      </c>
      <c r="B276" s="50" t="s">
        <v>302</v>
      </c>
      <c r="C276" s="51"/>
      <c r="D276" s="62">
        <f>SUM(D277:D284)</f>
        <v>2100</v>
      </c>
      <c r="E276" s="51"/>
      <c r="F276" s="62">
        <f>SUM(F277:F284)</f>
        <v>0</v>
      </c>
      <c r="G276" s="51"/>
      <c r="H276" s="62">
        <f>SUM(H277:H284)</f>
        <v>0</v>
      </c>
      <c r="I276" s="51"/>
      <c r="J276" s="62">
        <f>SUM(J277:J284)</f>
        <v>0</v>
      </c>
      <c r="K276" s="51"/>
      <c r="L276" s="62">
        <f>SUM(L277:L284)</f>
        <v>0</v>
      </c>
      <c r="M276" s="51"/>
      <c r="N276" s="62">
        <f>SUM(N277:N284)</f>
        <v>0</v>
      </c>
      <c r="O276" s="52">
        <f t="shared" ref="O276:O339" si="5">D276+F276+H276+J276+L276+N276</f>
        <v>2100</v>
      </c>
    </row>
    <row r="277" spans="1:15" ht="25.5" customHeight="1">
      <c r="A277" s="53">
        <v>561</v>
      </c>
      <c r="B277" s="54" t="s">
        <v>193</v>
      </c>
      <c r="C277" s="84">
        <v>101</v>
      </c>
      <c r="D277" s="85">
        <v>0</v>
      </c>
      <c r="E277" s="84">
        <v>230</v>
      </c>
      <c r="F277" s="85">
        <v>0</v>
      </c>
      <c r="G277" s="378"/>
      <c r="H277" s="379"/>
      <c r="I277" s="378"/>
      <c r="J277" s="379"/>
      <c r="K277" s="84">
        <v>599</v>
      </c>
      <c r="L277" s="85">
        <v>0</v>
      </c>
      <c r="M277" s="84">
        <v>999</v>
      </c>
      <c r="N277" s="85">
        <v>0</v>
      </c>
      <c r="O277" s="52">
        <f t="shared" si="5"/>
        <v>0</v>
      </c>
    </row>
    <row r="278" spans="1:15" ht="25.5" customHeight="1">
      <c r="A278" s="53">
        <v>562</v>
      </c>
      <c r="B278" s="54" t="s">
        <v>194</v>
      </c>
      <c r="C278" s="84">
        <v>101</v>
      </c>
      <c r="D278" s="85">
        <v>0</v>
      </c>
      <c r="E278" s="84">
        <v>230</v>
      </c>
      <c r="F278" s="85">
        <v>0</v>
      </c>
      <c r="G278" s="378"/>
      <c r="H278" s="379"/>
      <c r="I278" s="378"/>
      <c r="J278" s="379"/>
      <c r="K278" s="84">
        <v>599</v>
      </c>
      <c r="L278" s="85">
        <v>0</v>
      </c>
      <c r="M278" s="84">
        <v>999</v>
      </c>
      <c r="N278" s="85">
        <v>0</v>
      </c>
      <c r="O278" s="52">
        <f t="shared" si="5"/>
        <v>0</v>
      </c>
    </row>
    <row r="279" spans="1:15" ht="25.5" customHeight="1">
      <c r="A279" s="53">
        <v>563</v>
      </c>
      <c r="B279" s="54" t="s">
        <v>195</v>
      </c>
      <c r="C279" s="84">
        <v>101</v>
      </c>
      <c r="D279" s="85">
        <v>0</v>
      </c>
      <c r="E279" s="84">
        <v>230</v>
      </c>
      <c r="F279" s="85">
        <v>0</v>
      </c>
      <c r="G279" s="378"/>
      <c r="H279" s="379"/>
      <c r="I279" s="378"/>
      <c r="J279" s="379"/>
      <c r="K279" s="84">
        <v>599</v>
      </c>
      <c r="L279" s="85">
        <v>0</v>
      </c>
      <c r="M279" s="84">
        <v>999</v>
      </c>
      <c r="N279" s="85">
        <v>0</v>
      </c>
      <c r="O279" s="52">
        <f t="shared" si="5"/>
        <v>0</v>
      </c>
    </row>
    <row r="280" spans="1:15" ht="25.5" customHeight="1">
      <c r="A280" s="53">
        <v>564</v>
      </c>
      <c r="B280" s="54" t="s">
        <v>196</v>
      </c>
      <c r="C280" s="84">
        <v>101</v>
      </c>
      <c r="D280" s="85">
        <v>0</v>
      </c>
      <c r="E280" s="84">
        <v>230</v>
      </c>
      <c r="F280" s="85">
        <v>0</v>
      </c>
      <c r="G280" s="378"/>
      <c r="H280" s="379"/>
      <c r="I280" s="378"/>
      <c r="J280" s="379"/>
      <c r="K280" s="84">
        <v>599</v>
      </c>
      <c r="L280" s="85">
        <v>0</v>
      </c>
      <c r="M280" s="84">
        <v>999</v>
      </c>
      <c r="N280" s="85">
        <v>0</v>
      </c>
      <c r="O280" s="52">
        <f t="shared" si="5"/>
        <v>0</v>
      </c>
    </row>
    <row r="281" spans="1:15" ht="25.5" customHeight="1">
      <c r="A281" s="53">
        <v>565</v>
      </c>
      <c r="B281" s="54" t="s">
        <v>197</v>
      </c>
      <c r="C281" s="84">
        <v>101</v>
      </c>
      <c r="D281" s="85">
        <v>2100</v>
      </c>
      <c r="E281" s="84">
        <v>230</v>
      </c>
      <c r="F281" s="85">
        <v>0</v>
      </c>
      <c r="G281" s="378"/>
      <c r="H281" s="379"/>
      <c r="I281" s="378"/>
      <c r="J281" s="379"/>
      <c r="K281" s="84">
        <v>599</v>
      </c>
      <c r="L281" s="85">
        <v>0</v>
      </c>
      <c r="M281" s="84">
        <v>999</v>
      </c>
      <c r="N281" s="85">
        <v>0</v>
      </c>
      <c r="O281" s="52">
        <f t="shared" si="5"/>
        <v>2100</v>
      </c>
    </row>
    <row r="282" spans="1:15" ht="25.5" customHeight="1">
      <c r="A282" s="53">
        <v>566</v>
      </c>
      <c r="B282" s="54" t="s">
        <v>318</v>
      </c>
      <c r="C282" s="84">
        <v>101</v>
      </c>
      <c r="D282" s="85">
        <v>0</v>
      </c>
      <c r="E282" s="84">
        <v>230</v>
      </c>
      <c r="F282" s="85">
        <v>0</v>
      </c>
      <c r="G282" s="378"/>
      <c r="H282" s="379"/>
      <c r="I282" s="378"/>
      <c r="J282" s="379"/>
      <c r="K282" s="84">
        <v>599</v>
      </c>
      <c r="L282" s="85">
        <v>0</v>
      </c>
      <c r="M282" s="84">
        <v>999</v>
      </c>
      <c r="N282" s="85">
        <v>0</v>
      </c>
      <c r="O282" s="52">
        <f t="shared" si="5"/>
        <v>0</v>
      </c>
    </row>
    <row r="283" spans="1:15" ht="25.5" customHeight="1">
      <c r="A283" s="53">
        <v>567</v>
      </c>
      <c r="B283" s="54" t="s">
        <v>198</v>
      </c>
      <c r="C283" s="84">
        <v>101</v>
      </c>
      <c r="D283" s="85">
        <v>0</v>
      </c>
      <c r="E283" s="84">
        <v>230</v>
      </c>
      <c r="F283" s="85">
        <v>0</v>
      </c>
      <c r="G283" s="378"/>
      <c r="H283" s="379"/>
      <c r="I283" s="378"/>
      <c r="J283" s="379"/>
      <c r="K283" s="84">
        <v>599</v>
      </c>
      <c r="L283" s="85">
        <v>0</v>
      </c>
      <c r="M283" s="84">
        <v>999</v>
      </c>
      <c r="N283" s="85">
        <v>0</v>
      </c>
      <c r="O283" s="52">
        <f t="shared" si="5"/>
        <v>0</v>
      </c>
    </row>
    <row r="284" spans="1:15" ht="25.5" customHeight="1">
      <c r="A284" s="53">
        <v>569</v>
      </c>
      <c r="B284" s="54" t="s">
        <v>199</v>
      </c>
      <c r="C284" s="84">
        <v>101</v>
      </c>
      <c r="D284" s="85">
        <v>0</v>
      </c>
      <c r="E284" s="84">
        <v>230</v>
      </c>
      <c r="F284" s="85">
        <v>0</v>
      </c>
      <c r="G284" s="378"/>
      <c r="H284" s="379"/>
      <c r="I284" s="378"/>
      <c r="J284" s="379"/>
      <c r="K284" s="84">
        <v>599</v>
      </c>
      <c r="L284" s="85">
        <v>0</v>
      </c>
      <c r="M284" s="84">
        <v>999</v>
      </c>
      <c r="N284" s="85">
        <v>0</v>
      </c>
      <c r="O284" s="52">
        <f t="shared" si="5"/>
        <v>0</v>
      </c>
    </row>
    <row r="285" spans="1:15" ht="25.5" customHeight="1">
      <c r="A285" s="58">
        <v>5700</v>
      </c>
      <c r="B285" s="50" t="s">
        <v>319</v>
      </c>
      <c r="C285" s="51"/>
      <c r="D285" s="62">
        <f>SUM(D286:D294)</f>
        <v>0</v>
      </c>
      <c r="E285" s="51"/>
      <c r="F285" s="62">
        <f>SUM(F286:F294)</f>
        <v>0</v>
      </c>
      <c r="G285" s="51"/>
      <c r="H285" s="62">
        <f>SUM(H286:H294)</f>
        <v>0</v>
      </c>
      <c r="I285" s="51"/>
      <c r="J285" s="62">
        <f>SUM(J286:J294)</f>
        <v>0</v>
      </c>
      <c r="K285" s="51"/>
      <c r="L285" s="62">
        <f>SUM(L286:L294)</f>
        <v>0</v>
      </c>
      <c r="M285" s="51"/>
      <c r="N285" s="62">
        <f>SUM(N286:N294)</f>
        <v>0</v>
      </c>
      <c r="O285" s="52">
        <f t="shared" si="5"/>
        <v>0</v>
      </c>
    </row>
    <row r="286" spans="1:15" ht="25.5" customHeight="1">
      <c r="A286" s="53">
        <v>571</v>
      </c>
      <c r="B286" s="54" t="s">
        <v>200</v>
      </c>
      <c r="C286" s="84">
        <v>101</v>
      </c>
      <c r="D286" s="85">
        <v>0</v>
      </c>
      <c r="E286" s="378"/>
      <c r="F286" s="379"/>
      <c r="G286" s="378"/>
      <c r="H286" s="379"/>
      <c r="I286" s="378"/>
      <c r="J286" s="379"/>
      <c r="K286" s="84">
        <v>599</v>
      </c>
      <c r="L286" s="85">
        <v>0</v>
      </c>
      <c r="M286" s="84">
        <v>999</v>
      </c>
      <c r="N286" s="85">
        <v>0</v>
      </c>
      <c r="O286" s="52">
        <f t="shared" si="5"/>
        <v>0</v>
      </c>
    </row>
    <row r="287" spans="1:15" ht="25.5" customHeight="1">
      <c r="A287" s="53">
        <v>572</v>
      </c>
      <c r="B287" s="54" t="s">
        <v>201</v>
      </c>
      <c r="C287" s="84">
        <v>101</v>
      </c>
      <c r="D287" s="85">
        <v>0</v>
      </c>
      <c r="E287" s="378"/>
      <c r="F287" s="379"/>
      <c r="G287" s="378"/>
      <c r="H287" s="379"/>
      <c r="I287" s="378"/>
      <c r="J287" s="379"/>
      <c r="K287" s="84">
        <v>599</v>
      </c>
      <c r="L287" s="85">
        <v>0</v>
      </c>
      <c r="M287" s="84">
        <v>999</v>
      </c>
      <c r="N287" s="85">
        <v>0</v>
      </c>
      <c r="O287" s="52">
        <f t="shared" si="5"/>
        <v>0</v>
      </c>
    </row>
    <row r="288" spans="1:15" ht="25.5" customHeight="1">
      <c r="A288" s="53">
        <v>573</v>
      </c>
      <c r="B288" s="54" t="s">
        <v>202</v>
      </c>
      <c r="C288" s="84">
        <v>101</v>
      </c>
      <c r="D288" s="85">
        <v>0</v>
      </c>
      <c r="E288" s="378"/>
      <c r="F288" s="379"/>
      <c r="G288" s="378"/>
      <c r="H288" s="379"/>
      <c r="I288" s="378"/>
      <c r="J288" s="379"/>
      <c r="K288" s="84">
        <v>599</v>
      </c>
      <c r="L288" s="85">
        <v>0</v>
      </c>
      <c r="M288" s="84">
        <v>999</v>
      </c>
      <c r="N288" s="85">
        <v>0</v>
      </c>
      <c r="O288" s="52">
        <f t="shared" si="5"/>
        <v>0</v>
      </c>
    </row>
    <row r="289" spans="1:15" ht="25.5" customHeight="1">
      <c r="A289" s="53">
        <v>574</v>
      </c>
      <c r="B289" s="54" t="s">
        <v>303</v>
      </c>
      <c r="C289" s="84">
        <v>101</v>
      </c>
      <c r="D289" s="85">
        <v>0</v>
      </c>
      <c r="E289" s="378"/>
      <c r="F289" s="379"/>
      <c r="G289" s="378"/>
      <c r="H289" s="379"/>
      <c r="I289" s="378"/>
      <c r="J289" s="379"/>
      <c r="K289" s="84">
        <v>599</v>
      </c>
      <c r="L289" s="85">
        <v>0</v>
      </c>
      <c r="M289" s="84">
        <v>999</v>
      </c>
      <c r="N289" s="85">
        <v>0</v>
      </c>
      <c r="O289" s="52">
        <f t="shared" si="5"/>
        <v>0</v>
      </c>
    </row>
    <row r="290" spans="1:15" ht="25.5" customHeight="1">
      <c r="A290" s="53">
        <v>575</v>
      </c>
      <c r="B290" s="54" t="s">
        <v>203</v>
      </c>
      <c r="C290" s="84">
        <v>101</v>
      </c>
      <c r="D290" s="85">
        <v>0</v>
      </c>
      <c r="E290" s="378"/>
      <c r="F290" s="379"/>
      <c r="G290" s="378"/>
      <c r="H290" s="379"/>
      <c r="I290" s="378"/>
      <c r="J290" s="379"/>
      <c r="K290" s="84">
        <v>599</v>
      </c>
      <c r="L290" s="85">
        <v>0</v>
      </c>
      <c r="M290" s="84">
        <v>999</v>
      </c>
      <c r="N290" s="85">
        <v>0</v>
      </c>
      <c r="O290" s="52">
        <f t="shared" si="5"/>
        <v>0</v>
      </c>
    </row>
    <row r="291" spans="1:15" ht="25.5" customHeight="1">
      <c r="A291" s="53">
        <v>576</v>
      </c>
      <c r="B291" s="54" t="s">
        <v>204</v>
      </c>
      <c r="C291" s="84">
        <v>101</v>
      </c>
      <c r="D291" s="85">
        <v>0</v>
      </c>
      <c r="E291" s="378"/>
      <c r="F291" s="379"/>
      <c r="G291" s="378"/>
      <c r="H291" s="379"/>
      <c r="I291" s="378"/>
      <c r="J291" s="379"/>
      <c r="K291" s="84">
        <v>599</v>
      </c>
      <c r="L291" s="85">
        <v>0</v>
      </c>
      <c r="M291" s="84">
        <v>999</v>
      </c>
      <c r="N291" s="85">
        <v>0</v>
      </c>
      <c r="O291" s="52">
        <f t="shared" si="5"/>
        <v>0</v>
      </c>
    </row>
    <row r="292" spans="1:15" ht="25.5" customHeight="1">
      <c r="A292" s="53">
        <v>577</v>
      </c>
      <c r="B292" s="54" t="s">
        <v>320</v>
      </c>
      <c r="C292" s="84">
        <v>101</v>
      </c>
      <c r="D292" s="85">
        <v>0</v>
      </c>
      <c r="E292" s="378"/>
      <c r="F292" s="379"/>
      <c r="G292" s="378"/>
      <c r="H292" s="379"/>
      <c r="I292" s="378"/>
      <c r="J292" s="379"/>
      <c r="K292" s="84">
        <v>599</v>
      </c>
      <c r="L292" s="85">
        <v>0</v>
      </c>
      <c r="M292" s="84">
        <v>999</v>
      </c>
      <c r="N292" s="85">
        <v>0</v>
      </c>
      <c r="O292" s="52">
        <f t="shared" si="5"/>
        <v>0</v>
      </c>
    </row>
    <row r="293" spans="1:15" ht="25.5" customHeight="1">
      <c r="A293" s="53">
        <v>578</v>
      </c>
      <c r="B293" s="54" t="s">
        <v>304</v>
      </c>
      <c r="C293" s="84">
        <v>101</v>
      </c>
      <c r="D293" s="85">
        <v>0</v>
      </c>
      <c r="E293" s="378"/>
      <c r="F293" s="379"/>
      <c r="G293" s="378"/>
      <c r="H293" s="379"/>
      <c r="I293" s="378"/>
      <c r="J293" s="379"/>
      <c r="K293" s="84">
        <v>599</v>
      </c>
      <c r="L293" s="85">
        <v>0</v>
      </c>
      <c r="M293" s="84">
        <v>999</v>
      </c>
      <c r="N293" s="85">
        <v>0</v>
      </c>
      <c r="O293" s="52">
        <f t="shared" si="5"/>
        <v>0</v>
      </c>
    </row>
    <row r="294" spans="1:15" ht="25.5" customHeight="1">
      <c r="A294" s="53">
        <v>579</v>
      </c>
      <c r="B294" s="54" t="s">
        <v>205</v>
      </c>
      <c r="C294" s="84">
        <v>101</v>
      </c>
      <c r="D294" s="85">
        <v>0</v>
      </c>
      <c r="E294" s="378"/>
      <c r="F294" s="379"/>
      <c r="G294" s="378"/>
      <c r="H294" s="379"/>
      <c r="I294" s="378"/>
      <c r="J294" s="379"/>
      <c r="K294" s="84">
        <v>599</v>
      </c>
      <c r="L294" s="85">
        <v>0</v>
      </c>
      <c r="M294" s="84">
        <v>999</v>
      </c>
      <c r="N294" s="85">
        <v>0</v>
      </c>
      <c r="O294" s="52">
        <f t="shared" si="5"/>
        <v>0</v>
      </c>
    </row>
    <row r="295" spans="1:15" ht="25.5" customHeight="1">
      <c r="A295" s="58">
        <v>5800</v>
      </c>
      <c r="B295" s="50" t="s">
        <v>206</v>
      </c>
      <c r="C295" s="51"/>
      <c r="D295" s="62">
        <f>SUM(D296:D299)</f>
        <v>0</v>
      </c>
      <c r="E295" s="51"/>
      <c r="F295" s="62">
        <f>SUM(F296:F299)</f>
        <v>0</v>
      </c>
      <c r="G295" s="51"/>
      <c r="H295" s="62">
        <f>SUM(H296:H299)</f>
        <v>0</v>
      </c>
      <c r="I295" s="51"/>
      <c r="J295" s="62">
        <f>SUM(J296:J299)</f>
        <v>0</v>
      </c>
      <c r="K295" s="51"/>
      <c r="L295" s="62">
        <f>SUM(L296:L299)</f>
        <v>0</v>
      </c>
      <c r="M295" s="51"/>
      <c r="N295" s="62">
        <f>SUM(N296:N299)</f>
        <v>0</v>
      </c>
      <c r="O295" s="52">
        <f t="shared" si="5"/>
        <v>0</v>
      </c>
    </row>
    <row r="296" spans="1:15" ht="25.5" customHeight="1">
      <c r="A296" s="53">
        <v>581</v>
      </c>
      <c r="B296" s="54" t="s">
        <v>207</v>
      </c>
      <c r="C296" s="84">
        <v>101</v>
      </c>
      <c r="D296" s="85">
        <v>0</v>
      </c>
      <c r="E296" s="84">
        <v>230</v>
      </c>
      <c r="F296" s="85">
        <v>0</v>
      </c>
      <c r="G296" s="378"/>
      <c r="H296" s="379"/>
      <c r="I296" s="378"/>
      <c r="J296" s="379"/>
      <c r="K296" s="84">
        <v>599</v>
      </c>
      <c r="L296" s="85">
        <v>0</v>
      </c>
      <c r="M296" s="84">
        <v>999</v>
      </c>
      <c r="N296" s="85">
        <v>0</v>
      </c>
      <c r="O296" s="52">
        <f t="shared" si="5"/>
        <v>0</v>
      </c>
    </row>
    <row r="297" spans="1:15" ht="25.5" customHeight="1">
      <c r="A297" s="53">
        <v>582</v>
      </c>
      <c r="B297" s="54" t="s">
        <v>208</v>
      </c>
      <c r="C297" s="84">
        <v>101</v>
      </c>
      <c r="D297" s="85">
        <v>0</v>
      </c>
      <c r="E297" s="84">
        <v>230</v>
      </c>
      <c r="F297" s="85">
        <v>0</v>
      </c>
      <c r="G297" s="378"/>
      <c r="H297" s="379"/>
      <c r="I297" s="378"/>
      <c r="J297" s="379"/>
      <c r="K297" s="84">
        <v>599</v>
      </c>
      <c r="L297" s="85">
        <v>0</v>
      </c>
      <c r="M297" s="84">
        <v>999</v>
      </c>
      <c r="N297" s="85">
        <v>0</v>
      </c>
      <c r="O297" s="52">
        <f t="shared" si="5"/>
        <v>0</v>
      </c>
    </row>
    <row r="298" spans="1:15" ht="25.5" customHeight="1">
      <c r="A298" s="53">
        <v>583</v>
      </c>
      <c r="B298" s="54" t="s">
        <v>209</v>
      </c>
      <c r="C298" s="84">
        <v>101</v>
      </c>
      <c r="D298" s="85">
        <v>0</v>
      </c>
      <c r="E298" s="84">
        <v>230</v>
      </c>
      <c r="F298" s="85">
        <v>0</v>
      </c>
      <c r="G298" s="378"/>
      <c r="H298" s="379"/>
      <c r="I298" s="378"/>
      <c r="J298" s="379"/>
      <c r="K298" s="84">
        <v>599</v>
      </c>
      <c r="L298" s="85">
        <v>0</v>
      </c>
      <c r="M298" s="84">
        <v>999</v>
      </c>
      <c r="N298" s="85">
        <v>0</v>
      </c>
      <c r="O298" s="52">
        <f t="shared" si="5"/>
        <v>0</v>
      </c>
    </row>
    <row r="299" spans="1:15" ht="25.5" customHeight="1">
      <c r="A299" s="53">
        <v>589</v>
      </c>
      <c r="B299" s="54" t="s">
        <v>210</v>
      </c>
      <c r="C299" s="84">
        <v>101</v>
      </c>
      <c r="D299" s="85">
        <v>0</v>
      </c>
      <c r="E299" s="84">
        <v>230</v>
      </c>
      <c r="F299" s="85">
        <v>0</v>
      </c>
      <c r="G299" s="378"/>
      <c r="H299" s="379"/>
      <c r="I299" s="378"/>
      <c r="J299" s="379"/>
      <c r="K299" s="84">
        <v>599</v>
      </c>
      <c r="L299" s="85">
        <v>0</v>
      </c>
      <c r="M299" s="84">
        <v>999</v>
      </c>
      <c r="N299" s="85">
        <v>0</v>
      </c>
      <c r="O299" s="52">
        <f t="shared" si="5"/>
        <v>0</v>
      </c>
    </row>
    <row r="300" spans="1:15" ht="25.5" customHeight="1">
      <c r="A300" s="58">
        <v>5900</v>
      </c>
      <c r="B300" s="50" t="s">
        <v>211</v>
      </c>
      <c r="C300" s="51"/>
      <c r="D300" s="62">
        <f>SUM(D301:D309)</f>
        <v>0</v>
      </c>
      <c r="E300" s="51"/>
      <c r="F300" s="62">
        <f>SUM(F301:F309)</f>
        <v>0</v>
      </c>
      <c r="G300" s="51"/>
      <c r="H300" s="62">
        <f>SUM(H301:H309)</f>
        <v>0</v>
      </c>
      <c r="I300" s="51"/>
      <c r="J300" s="62">
        <f>SUM(J301:J309)</f>
        <v>0</v>
      </c>
      <c r="K300" s="51"/>
      <c r="L300" s="62">
        <f>SUM(L301:L309)</f>
        <v>0</v>
      </c>
      <c r="M300" s="51"/>
      <c r="N300" s="62">
        <f>SUM(N301:N309)</f>
        <v>0</v>
      </c>
      <c r="O300" s="52">
        <f t="shared" si="5"/>
        <v>0</v>
      </c>
    </row>
    <row r="301" spans="1:15" ht="25.5" customHeight="1">
      <c r="A301" s="53">
        <v>591</v>
      </c>
      <c r="B301" s="54" t="s">
        <v>321</v>
      </c>
      <c r="C301" s="84">
        <v>101</v>
      </c>
      <c r="D301" s="85">
        <v>0</v>
      </c>
      <c r="E301" s="84">
        <v>230</v>
      </c>
      <c r="F301" s="85">
        <v>0</v>
      </c>
      <c r="G301" s="378"/>
      <c r="H301" s="379"/>
      <c r="I301" s="378"/>
      <c r="J301" s="379"/>
      <c r="K301" s="84">
        <v>599</v>
      </c>
      <c r="L301" s="85">
        <v>0</v>
      </c>
      <c r="M301" s="84">
        <v>999</v>
      </c>
      <c r="N301" s="85">
        <v>0</v>
      </c>
      <c r="O301" s="52">
        <f t="shared" si="5"/>
        <v>0</v>
      </c>
    </row>
    <row r="302" spans="1:15" ht="25.5" customHeight="1">
      <c r="A302" s="53">
        <v>592</v>
      </c>
      <c r="B302" s="54" t="s">
        <v>218</v>
      </c>
      <c r="C302" s="84">
        <v>101</v>
      </c>
      <c r="D302" s="85">
        <v>0</v>
      </c>
      <c r="E302" s="84">
        <v>230</v>
      </c>
      <c r="F302" s="85">
        <v>0</v>
      </c>
      <c r="G302" s="378"/>
      <c r="H302" s="379"/>
      <c r="I302" s="378"/>
      <c r="J302" s="379"/>
      <c r="K302" s="84">
        <v>599</v>
      </c>
      <c r="L302" s="85">
        <v>0</v>
      </c>
      <c r="M302" s="84">
        <v>999</v>
      </c>
      <c r="N302" s="85">
        <v>0</v>
      </c>
      <c r="O302" s="52">
        <f t="shared" si="5"/>
        <v>0</v>
      </c>
    </row>
    <row r="303" spans="1:15" ht="25.5" customHeight="1">
      <c r="A303" s="53">
        <v>593</v>
      </c>
      <c r="B303" s="54" t="s">
        <v>212</v>
      </c>
      <c r="C303" s="84">
        <v>101</v>
      </c>
      <c r="D303" s="85">
        <v>0</v>
      </c>
      <c r="E303" s="84">
        <v>230</v>
      </c>
      <c r="F303" s="85">
        <v>0</v>
      </c>
      <c r="G303" s="378"/>
      <c r="H303" s="379"/>
      <c r="I303" s="378"/>
      <c r="J303" s="379"/>
      <c r="K303" s="84">
        <v>599</v>
      </c>
      <c r="L303" s="85">
        <v>0</v>
      </c>
      <c r="M303" s="84">
        <v>999</v>
      </c>
      <c r="N303" s="85">
        <v>0</v>
      </c>
      <c r="O303" s="52">
        <f t="shared" si="5"/>
        <v>0</v>
      </c>
    </row>
    <row r="304" spans="1:15" ht="25.5" customHeight="1">
      <c r="A304" s="53">
        <v>594</v>
      </c>
      <c r="B304" s="54" t="s">
        <v>213</v>
      </c>
      <c r="C304" s="84">
        <v>101</v>
      </c>
      <c r="D304" s="85">
        <v>0</v>
      </c>
      <c r="E304" s="84">
        <v>230</v>
      </c>
      <c r="F304" s="85">
        <v>0</v>
      </c>
      <c r="G304" s="378"/>
      <c r="H304" s="379"/>
      <c r="I304" s="378"/>
      <c r="J304" s="379"/>
      <c r="K304" s="84">
        <v>599</v>
      </c>
      <c r="L304" s="85">
        <v>0</v>
      </c>
      <c r="M304" s="84">
        <v>999</v>
      </c>
      <c r="N304" s="85">
        <v>0</v>
      </c>
      <c r="O304" s="52">
        <f t="shared" si="5"/>
        <v>0</v>
      </c>
    </row>
    <row r="305" spans="1:15" ht="25.5" customHeight="1">
      <c r="A305" s="53">
        <v>595</v>
      </c>
      <c r="B305" s="54" t="s">
        <v>214</v>
      </c>
      <c r="C305" s="84">
        <v>101</v>
      </c>
      <c r="D305" s="85">
        <v>0</v>
      </c>
      <c r="E305" s="84">
        <v>230</v>
      </c>
      <c r="F305" s="85">
        <v>0</v>
      </c>
      <c r="G305" s="378"/>
      <c r="H305" s="379"/>
      <c r="I305" s="378"/>
      <c r="J305" s="379"/>
      <c r="K305" s="84">
        <v>599</v>
      </c>
      <c r="L305" s="85">
        <v>0</v>
      </c>
      <c r="M305" s="84">
        <v>999</v>
      </c>
      <c r="N305" s="85">
        <v>0</v>
      </c>
      <c r="O305" s="52">
        <f t="shared" si="5"/>
        <v>0</v>
      </c>
    </row>
    <row r="306" spans="1:15" ht="25.5" customHeight="1">
      <c r="A306" s="53">
        <v>596</v>
      </c>
      <c r="B306" s="54" t="s">
        <v>215</v>
      </c>
      <c r="C306" s="84">
        <v>101</v>
      </c>
      <c r="D306" s="85">
        <v>0</v>
      </c>
      <c r="E306" s="84">
        <v>230</v>
      </c>
      <c r="F306" s="85">
        <v>0</v>
      </c>
      <c r="G306" s="378"/>
      <c r="H306" s="379"/>
      <c r="I306" s="378"/>
      <c r="J306" s="379"/>
      <c r="K306" s="84">
        <v>599</v>
      </c>
      <c r="L306" s="85">
        <v>0</v>
      </c>
      <c r="M306" s="84">
        <v>999</v>
      </c>
      <c r="N306" s="85">
        <v>0</v>
      </c>
      <c r="O306" s="52">
        <f t="shared" si="5"/>
        <v>0</v>
      </c>
    </row>
    <row r="307" spans="1:15" ht="25.5" customHeight="1">
      <c r="A307" s="53">
        <v>597</v>
      </c>
      <c r="B307" s="54" t="s">
        <v>322</v>
      </c>
      <c r="C307" s="84">
        <v>101</v>
      </c>
      <c r="D307" s="85">
        <v>0</v>
      </c>
      <c r="E307" s="84">
        <v>230</v>
      </c>
      <c r="F307" s="85">
        <v>0</v>
      </c>
      <c r="G307" s="378"/>
      <c r="H307" s="379"/>
      <c r="I307" s="378"/>
      <c r="J307" s="379"/>
      <c r="K307" s="84">
        <v>599</v>
      </c>
      <c r="L307" s="85">
        <v>0</v>
      </c>
      <c r="M307" s="84">
        <v>999</v>
      </c>
      <c r="N307" s="85">
        <v>0</v>
      </c>
      <c r="O307" s="52">
        <f t="shared" si="5"/>
        <v>0</v>
      </c>
    </row>
    <row r="308" spans="1:15" ht="25.5" customHeight="1">
      <c r="A308" s="53">
        <v>598</v>
      </c>
      <c r="B308" s="54" t="s">
        <v>216</v>
      </c>
      <c r="C308" s="84">
        <v>101</v>
      </c>
      <c r="D308" s="85">
        <v>0</v>
      </c>
      <c r="E308" s="84">
        <v>230</v>
      </c>
      <c r="F308" s="85">
        <v>0</v>
      </c>
      <c r="G308" s="378"/>
      <c r="H308" s="379"/>
      <c r="I308" s="378"/>
      <c r="J308" s="379"/>
      <c r="K308" s="84">
        <v>599</v>
      </c>
      <c r="L308" s="85">
        <v>0</v>
      </c>
      <c r="M308" s="84">
        <v>999</v>
      </c>
      <c r="N308" s="85">
        <v>0</v>
      </c>
      <c r="O308" s="52">
        <f t="shared" si="5"/>
        <v>0</v>
      </c>
    </row>
    <row r="309" spans="1:15" ht="25.5" customHeight="1">
      <c r="A309" s="53">
        <v>599</v>
      </c>
      <c r="B309" s="54" t="s">
        <v>217</v>
      </c>
      <c r="C309" s="84">
        <v>101</v>
      </c>
      <c r="D309" s="85">
        <v>0</v>
      </c>
      <c r="E309" s="84">
        <v>230</v>
      </c>
      <c r="F309" s="85">
        <v>0</v>
      </c>
      <c r="G309" s="378"/>
      <c r="H309" s="379"/>
      <c r="I309" s="378"/>
      <c r="J309" s="379"/>
      <c r="K309" s="84">
        <v>599</v>
      </c>
      <c r="L309" s="85">
        <v>0</v>
      </c>
      <c r="M309" s="84">
        <v>999</v>
      </c>
      <c r="N309" s="85">
        <v>0</v>
      </c>
      <c r="O309" s="52">
        <f t="shared" si="5"/>
        <v>0</v>
      </c>
    </row>
    <row r="310" spans="1:15" ht="25.5" customHeight="1">
      <c r="A310" s="389">
        <v>6000</v>
      </c>
      <c r="B310" s="393" t="s">
        <v>1286</v>
      </c>
      <c r="C310" s="57"/>
      <c r="D310" s="79">
        <f>D311+D320+D329</f>
        <v>0</v>
      </c>
      <c r="E310" s="57"/>
      <c r="F310" s="79">
        <f>F311+F320+F329</f>
        <v>7199325</v>
      </c>
      <c r="G310" s="57"/>
      <c r="H310" s="79">
        <f>H311+H320+H329</f>
        <v>0</v>
      </c>
      <c r="I310" s="57"/>
      <c r="J310" s="79">
        <f>J311+J320+J329</f>
        <v>0</v>
      </c>
      <c r="K310" s="57"/>
      <c r="L310" s="79">
        <f>L311+L320+L329</f>
        <v>0</v>
      </c>
      <c r="M310" s="57"/>
      <c r="N310" s="79">
        <f>N311+N320+N329</f>
        <v>0</v>
      </c>
      <c r="O310" s="52">
        <f t="shared" si="5"/>
        <v>7199325</v>
      </c>
    </row>
    <row r="311" spans="1:15" ht="25.5" customHeight="1">
      <c r="A311" s="58">
        <v>6100</v>
      </c>
      <c r="B311" s="50" t="s">
        <v>323</v>
      </c>
      <c r="C311" s="51"/>
      <c r="D311" s="62">
        <f>SUM(D312:D319)</f>
        <v>0</v>
      </c>
      <c r="E311" s="51"/>
      <c r="F311" s="62">
        <f>SUM(F312:F319)</f>
        <v>7199325</v>
      </c>
      <c r="G311" s="51"/>
      <c r="H311" s="62">
        <f>SUM(H312:H319)</f>
        <v>0</v>
      </c>
      <c r="I311" s="51"/>
      <c r="J311" s="62">
        <f>SUM(J312:J319)</f>
        <v>0</v>
      </c>
      <c r="K311" s="51"/>
      <c r="L311" s="62">
        <f>SUM(L312:L319)</f>
        <v>0</v>
      </c>
      <c r="M311" s="51"/>
      <c r="N311" s="62">
        <f>SUM(N312:N319)</f>
        <v>0</v>
      </c>
      <c r="O311" s="52">
        <f t="shared" si="5"/>
        <v>7199325</v>
      </c>
    </row>
    <row r="312" spans="1:15" ht="25.5" customHeight="1">
      <c r="A312" s="53">
        <v>611</v>
      </c>
      <c r="B312" s="54" t="s">
        <v>219</v>
      </c>
      <c r="C312" s="84">
        <v>101</v>
      </c>
      <c r="D312" s="85">
        <v>0</v>
      </c>
      <c r="E312" s="84">
        <v>229</v>
      </c>
      <c r="F312" s="85">
        <v>0</v>
      </c>
      <c r="G312" s="84">
        <v>399</v>
      </c>
      <c r="H312" s="85">
        <v>0</v>
      </c>
      <c r="I312" s="84">
        <v>499</v>
      </c>
      <c r="J312" s="85">
        <v>0</v>
      </c>
      <c r="K312" s="84">
        <v>599</v>
      </c>
      <c r="L312" s="85">
        <v>0</v>
      </c>
      <c r="M312" s="84">
        <v>999</v>
      </c>
      <c r="N312" s="85">
        <v>0</v>
      </c>
      <c r="O312" s="52">
        <f t="shared" si="5"/>
        <v>0</v>
      </c>
    </row>
    <row r="313" spans="1:15" ht="25.5" customHeight="1">
      <c r="A313" s="53">
        <v>612</v>
      </c>
      <c r="B313" s="54" t="s">
        <v>220</v>
      </c>
      <c r="C313" s="84">
        <v>101</v>
      </c>
      <c r="D313" s="85">
        <v>0</v>
      </c>
      <c r="E313" s="84">
        <v>229</v>
      </c>
      <c r="F313" s="85">
        <v>1950000</v>
      </c>
      <c r="G313" s="84">
        <v>399</v>
      </c>
      <c r="H313" s="85">
        <v>0</v>
      </c>
      <c r="I313" s="84">
        <v>499</v>
      </c>
      <c r="J313" s="85">
        <v>0</v>
      </c>
      <c r="K313" s="84">
        <v>599</v>
      </c>
      <c r="L313" s="85">
        <v>0</v>
      </c>
      <c r="M313" s="84">
        <v>999</v>
      </c>
      <c r="N313" s="85">
        <v>0</v>
      </c>
      <c r="O313" s="52">
        <f t="shared" si="5"/>
        <v>1950000</v>
      </c>
    </row>
    <row r="314" spans="1:15" ht="25.5" customHeight="1">
      <c r="A314" s="53">
        <v>613</v>
      </c>
      <c r="B314" s="54" t="s">
        <v>624</v>
      </c>
      <c r="C314" s="84">
        <v>101</v>
      </c>
      <c r="D314" s="85">
        <v>0</v>
      </c>
      <c r="E314" s="84">
        <v>229</v>
      </c>
      <c r="F314" s="85">
        <v>3126984</v>
      </c>
      <c r="G314" s="84">
        <v>399</v>
      </c>
      <c r="H314" s="85">
        <v>0</v>
      </c>
      <c r="I314" s="84">
        <v>499</v>
      </c>
      <c r="J314" s="85">
        <v>0</v>
      </c>
      <c r="K314" s="84">
        <v>599</v>
      </c>
      <c r="L314" s="85">
        <v>0</v>
      </c>
      <c r="M314" s="84">
        <v>999</v>
      </c>
      <c r="N314" s="85">
        <v>0</v>
      </c>
      <c r="O314" s="52">
        <f t="shared" si="5"/>
        <v>3126984</v>
      </c>
    </row>
    <row r="315" spans="1:15" ht="25.5" customHeight="1">
      <c r="A315" s="53">
        <v>614</v>
      </c>
      <c r="B315" s="54" t="s">
        <v>221</v>
      </c>
      <c r="C315" s="84">
        <v>101</v>
      </c>
      <c r="D315" s="85">
        <v>0</v>
      </c>
      <c r="E315" s="84">
        <v>229</v>
      </c>
      <c r="F315" s="85">
        <v>0</v>
      </c>
      <c r="G315" s="84">
        <v>399</v>
      </c>
      <c r="H315" s="85">
        <v>0</v>
      </c>
      <c r="I315" s="84">
        <v>499</v>
      </c>
      <c r="J315" s="85">
        <v>0</v>
      </c>
      <c r="K315" s="84">
        <v>599</v>
      </c>
      <c r="L315" s="85">
        <v>0</v>
      </c>
      <c r="M315" s="84">
        <v>999</v>
      </c>
      <c r="N315" s="85">
        <v>0</v>
      </c>
      <c r="O315" s="52">
        <f t="shared" si="5"/>
        <v>0</v>
      </c>
    </row>
    <row r="316" spans="1:15" ht="25.5" customHeight="1">
      <c r="A316" s="53">
        <v>615</v>
      </c>
      <c r="B316" s="54" t="s">
        <v>222</v>
      </c>
      <c r="C316" s="84">
        <v>101</v>
      </c>
      <c r="D316" s="85">
        <v>0</v>
      </c>
      <c r="E316" s="84">
        <v>229</v>
      </c>
      <c r="F316" s="85">
        <v>0</v>
      </c>
      <c r="G316" s="84">
        <v>399</v>
      </c>
      <c r="H316" s="85">
        <v>0</v>
      </c>
      <c r="I316" s="84">
        <v>499</v>
      </c>
      <c r="J316" s="85">
        <v>0</v>
      </c>
      <c r="K316" s="84">
        <v>599</v>
      </c>
      <c r="L316" s="85">
        <v>0</v>
      </c>
      <c r="M316" s="84">
        <v>999</v>
      </c>
      <c r="N316" s="85">
        <v>0</v>
      </c>
      <c r="O316" s="52">
        <f t="shared" si="5"/>
        <v>0</v>
      </c>
    </row>
    <row r="317" spans="1:15" ht="25.5" customHeight="1">
      <c r="A317" s="53">
        <v>616</v>
      </c>
      <c r="B317" s="54" t="s">
        <v>223</v>
      </c>
      <c r="C317" s="84">
        <v>101</v>
      </c>
      <c r="D317" s="85">
        <v>0</v>
      </c>
      <c r="E317" s="84">
        <v>229</v>
      </c>
      <c r="F317" s="85">
        <v>2122341</v>
      </c>
      <c r="G317" s="84">
        <v>399</v>
      </c>
      <c r="H317" s="85">
        <v>0</v>
      </c>
      <c r="I317" s="84">
        <v>499</v>
      </c>
      <c r="J317" s="85">
        <v>0</v>
      </c>
      <c r="K317" s="84">
        <v>599</v>
      </c>
      <c r="L317" s="85">
        <v>0</v>
      </c>
      <c r="M317" s="84">
        <v>999</v>
      </c>
      <c r="N317" s="85">
        <v>0</v>
      </c>
      <c r="O317" s="52">
        <f t="shared" si="5"/>
        <v>2122341</v>
      </c>
    </row>
    <row r="318" spans="1:15" ht="25.5" customHeight="1">
      <c r="A318" s="53">
        <v>617</v>
      </c>
      <c r="B318" s="54" t="s">
        <v>226</v>
      </c>
      <c r="C318" s="84">
        <v>101</v>
      </c>
      <c r="D318" s="85">
        <v>0</v>
      </c>
      <c r="E318" s="84">
        <v>229</v>
      </c>
      <c r="F318" s="85">
        <v>0</v>
      </c>
      <c r="G318" s="84">
        <v>399</v>
      </c>
      <c r="H318" s="85">
        <v>0</v>
      </c>
      <c r="I318" s="84">
        <v>499</v>
      </c>
      <c r="J318" s="85">
        <v>0</v>
      </c>
      <c r="K318" s="84">
        <v>599</v>
      </c>
      <c r="L318" s="85">
        <v>0</v>
      </c>
      <c r="M318" s="84">
        <v>999</v>
      </c>
      <c r="N318" s="85">
        <v>0</v>
      </c>
      <c r="O318" s="52">
        <f t="shared" si="5"/>
        <v>0</v>
      </c>
    </row>
    <row r="319" spans="1:15" ht="25.5" customHeight="1">
      <c r="A319" s="53">
        <v>619</v>
      </c>
      <c r="B319" s="54" t="s">
        <v>224</v>
      </c>
      <c r="C319" s="84">
        <v>101</v>
      </c>
      <c r="D319" s="85">
        <v>0</v>
      </c>
      <c r="E319" s="84">
        <v>229</v>
      </c>
      <c r="F319" s="85">
        <v>0</v>
      </c>
      <c r="G319" s="84">
        <v>399</v>
      </c>
      <c r="H319" s="85">
        <v>0</v>
      </c>
      <c r="I319" s="84">
        <v>499</v>
      </c>
      <c r="J319" s="85">
        <v>0</v>
      </c>
      <c r="K319" s="84">
        <v>599</v>
      </c>
      <c r="L319" s="85">
        <v>0</v>
      </c>
      <c r="M319" s="84">
        <v>999</v>
      </c>
      <c r="N319" s="85">
        <v>0</v>
      </c>
      <c r="O319" s="52">
        <f t="shared" si="5"/>
        <v>0</v>
      </c>
    </row>
    <row r="320" spans="1:15" ht="25.5" customHeight="1">
      <c r="A320" s="58">
        <v>6200</v>
      </c>
      <c r="B320" s="50" t="s">
        <v>305</v>
      </c>
      <c r="C320" s="51"/>
      <c r="D320" s="62">
        <f>SUM(D321:D328)</f>
        <v>0</v>
      </c>
      <c r="E320" s="51"/>
      <c r="F320" s="62">
        <f>SUM(F321:F328)</f>
        <v>0</v>
      </c>
      <c r="G320" s="51"/>
      <c r="H320" s="62">
        <f>SUM(H321:H328)</f>
        <v>0</v>
      </c>
      <c r="I320" s="51"/>
      <c r="J320" s="62">
        <f>SUM(J321:J328)</f>
        <v>0</v>
      </c>
      <c r="K320" s="51"/>
      <c r="L320" s="62">
        <f>SUM(L321:L328)</f>
        <v>0</v>
      </c>
      <c r="M320" s="51"/>
      <c r="N320" s="62">
        <f>SUM(N321:N328)</f>
        <v>0</v>
      </c>
      <c r="O320" s="52">
        <f t="shared" si="5"/>
        <v>0</v>
      </c>
    </row>
    <row r="321" spans="1:15" ht="25.5" customHeight="1">
      <c r="A321" s="53">
        <v>621</v>
      </c>
      <c r="B321" s="54" t="s">
        <v>219</v>
      </c>
      <c r="C321" s="84">
        <v>101</v>
      </c>
      <c r="D321" s="85">
        <v>0</v>
      </c>
      <c r="E321" s="84">
        <v>229</v>
      </c>
      <c r="F321" s="85">
        <v>0</v>
      </c>
      <c r="G321" s="84">
        <v>399</v>
      </c>
      <c r="H321" s="85">
        <v>0</v>
      </c>
      <c r="I321" s="84">
        <v>499</v>
      </c>
      <c r="J321" s="85">
        <v>0</v>
      </c>
      <c r="K321" s="84">
        <v>599</v>
      </c>
      <c r="L321" s="85">
        <v>0</v>
      </c>
      <c r="M321" s="84">
        <v>999</v>
      </c>
      <c r="N321" s="85">
        <v>0</v>
      </c>
      <c r="O321" s="52">
        <f t="shared" si="5"/>
        <v>0</v>
      </c>
    </row>
    <row r="322" spans="1:15" ht="25.5" customHeight="1">
      <c r="A322" s="53">
        <v>622</v>
      </c>
      <c r="B322" s="54" t="s">
        <v>225</v>
      </c>
      <c r="C322" s="84">
        <v>101</v>
      </c>
      <c r="D322" s="85">
        <v>0</v>
      </c>
      <c r="E322" s="84">
        <v>229</v>
      </c>
      <c r="F322" s="85">
        <v>0</v>
      </c>
      <c r="G322" s="84">
        <v>399</v>
      </c>
      <c r="H322" s="85">
        <v>0</v>
      </c>
      <c r="I322" s="84">
        <v>499</v>
      </c>
      <c r="J322" s="85">
        <v>0</v>
      </c>
      <c r="K322" s="84">
        <v>599</v>
      </c>
      <c r="L322" s="85">
        <v>0</v>
      </c>
      <c r="M322" s="84">
        <v>999</v>
      </c>
      <c r="N322" s="85">
        <v>0</v>
      </c>
      <c r="O322" s="52">
        <f t="shared" si="5"/>
        <v>0</v>
      </c>
    </row>
    <row r="323" spans="1:15" ht="25.5" customHeight="1">
      <c r="A323" s="53">
        <v>623</v>
      </c>
      <c r="B323" s="54" t="s">
        <v>625</v>
      </c>
      <c r="C323" s="84">
        <v>101</v>
      </c>
      <c r="D323" s="85">
        <v>0</v>
      </c>
      <c r="E323" s="84">
        <v>229</v>
      </c>
      <c r="F323" s="85">
        <v>0</v>
      </c>
      <c r="G323" s="84">
        <v>399</v>
      </c>
      <c r="H323" s="85">
        <v>0</v>
      </c>
      <c r="I323" s="84">
        <v>499</v>
      </c>
      <c r="J323" s="85">
        <v>0</v>
      </c>
      <c r="K323" s="84">
        <v>599</v>
      </c>
      <c r="L323" s="85">
        <v>0</v>
      </c>
      <c r="M323" s="84">
        <v>999</v>
      </c>
      <c r="N323" s="85">
        <v>0</v>
      </c>
      <c r="O323" s="52">
        <f t="shared" si="5"/>
        <v>0</v>
      </c>
    </row>
    <row r="324" spans="1:15" ht="25.5" customHeight="1">
      <c r="A324" s="53">
        <v>624</v>
      </c>
      <c r="B324" s="54" t="s">
        <v>221</v>
      </c>
      <c r="C324" s="84">
        <v>101</v>
      </c>
      <c r="D324" s="85">
        <v>0</v>
      </c>
      <c r="E324" s="84">
        <v>229</v>
      </c>
      <c r="F324" s="85">
        <v>0</v>
      </c>
      <c r="G324" s="84">
        <v>399</v>
      </c>
      <c r="H324" s="85">
        <v>0</v>
      </c>
      <c r="I324" s="84">
        <v>499</v>
      </c>
      <c r="J324" s="85">
        <v>0</v>
      </c>
      <c r="K324" s="84">
        <v>599</v>
      </c>
      <c r="L324" s="85">
        <v>0</v>
      </c>
      <c r="M324" s="84">
        <v>999</v>
      </c>
      <c r="N324" s="85">
        <v>0</v>
      </c>
      <c r="O324" s="52">
        <f t="shared" si="5"/>
        <v>0</v>
      </c>
    </row>
    <row r="325" spans="1:15" ht="25.5" customHeight="1">
      <c r="A325" s="53">
        <v>625</v>
      </c>
      <c r="B325" s="54" t="s">
        <v>222</v>
      </c>
      <c r="C325" s="84">
        <v>101</v>
      </c>
      <c r="D325" s="85">
        <v>0</v>
      </c>
      <c r="E325" s="84">
        <v>229</v>
      </c>
      <c r="F325" s="85">
        <v>0</v>
      </c>
      <c r="G325" s="84">
        <v>399</v>
      </c>
      <c r="H325" s="85">
        <v>0</v>
      </c>
      <c r="I325" s="84">
        <v>499</v>
      </c>
      <c r="J325" s="85">
        <v>0</v>
      </c>
      <c r="K325" s="84">
        <v>599</v>
      </c>
      <c r="L325" s="85">
        <v>0</v>
      </c>
      <c r="M325" s="84">
        <v>999</v>
      </c>
      <c r="N325" s="85">
        <v>0</v>
      </c>
      <c r="O325" s="52">
        <f t="shared" si="5"/>
        <v>0</v>
      </c>
    </row>
    <row r="326" spans="1:15" ht="25.5" customHeight="1">
      <c r="A326" s="53">
        <v>626</v>
      </c>
      <c r="B326" s="54" t="s">
        <v>223</v>
      </c>
      <c r="C326" s="84">
        <v>101</v>
      </c>
      <c r="D326" s="85">
        <v>0</v>
      </c>
      <c r="E326" s="84">
        <v>229</v>
      </c>
      <c r="F326" s="85">
        <v>0</v>
      </c>
      <c r="G326" s="84">
        <v>399</v>
      </c>
      <c r="H326" s="85">
        <v>0</v>
      </c>
      <c r="I326" s="84">
        <v>499</v>
      </c>
      <c r="J326" s="85">
        <v>0</v>
      </c>
      <c r="K326" s="84">
        <v>599</v>
      </c>
      <c r="L326" s="85">
        <v>0</v>
      </c>
      <c r="M326" s="84">
        <v>999</v>
      </c>
      <c r="N326" s="85">
        <v>0</v>
      </c>
      <c r="O326" s="52">
        <f t="shared" si="5"/>
        <v>0</v>
      </c>
    </row>
    <row r="327" spans="1:15" ht="25.5" customHeight="1">
      <c r="A327" s="53">
        <v>627</v>
      </c>
      <c r="B327" s="54" t="s">
        <v>226</v>
      </c>
      <c r="C327" s="84">
        <v>101</v>
      </c>
      <c r="D327" s="85">
        <v>0</v>
      </c>
      <c r="E327" s="84">
        <v>229</v>
      </c>
      <c r="F327" s="85">
        <v>0</v>
      </c>
      <c r="G327" s="84">
        <v>399</v>
      </c>
      <c r="H327" s="85">
        <v>0</v>
      </c>
      <c r="I327" s="84">
        <v>499</v>
      </c>
      <c r="J327" s="85">
        <v>0</v>
      </c>
      <c r="K327" s="84">
        <v>599</v>
      </c>
      <c r="L327" s="85">
        <v>0</v>
      </c>
      <c r="M327" s="84">
        <v>999</v>
      </c>
      <c r="N327" s="85">
        <v>0</v>
      </c>
      <c r="O327" s="52">
        <f t="shared" si="5"/>
        <v>0</v>
      </c>
    </row>
    <row r="328" spans="1:15" ht="25.5" customHeight="1">
      <c r="A328" s="53">
        <v>629</v>
      </c>
      <c r="B328" s="54" t="s">
        <v>227</v>
      </c>
      <c r="C328" s="84">
        <v>101</v>
      </c>
      <c r="D328" s="85">
        <v>0</v>
      </c>
      <c r="E328" s="84">
        <v>229</v>
      </c>
      <c r="F328" s="85">
        <v>0</v>
      </c>
      <c r="G328" s="84">
        <v>399</v>
      </c>
      <c r="H328" s="85">
        <v>0</v>
      </c>
      <c r="I328" s="84">
        <v>499</v>
      </c>
      <c r="J328" s="85">
        <v>0</v>
      </c>
      <c r="K328" s="84">
        <v>599</v>
      </c>
      <c r="L328" s="85">
        <v>0</v>
      </c>
      <c r="M328" s="84">
        <v>999</v>
      </c>
      <c r="N328" s="85">
        <v>0</v>
      </c>
      <c r="O328" s="52">
        <f t="shared" si="5"/>
        <v>0</v>
      </c>
    </row>
    <row r="329" spans="1:15" ht="25.5" customHeight="1">
      <c r="A329" s="58">
        <v>6300</v>
      </c>
      <c r="B329" s="50" t="s">
        <v>228</v>
      </c>
      <c r="C329" s="51"/>
      <c r="D329" s="62">
        <f>SUM(D330:D331)</f>
        <v>0</v>
      </c>
      <c r="E329" s="51"/>
      <c r="F329" s="62">
        <f>SUM(F330:F331)</f>
        <v>0</v>
      </c>
      <c r="G329" s="51"/>
      <c r="H329" s="62">
        <f>SUM(H330:H331)</f>
        <v>0</v>
      </c>
      <c r="I329" s="51"/>
      <c r="J329" s="62">
        <f>SUM(J330:J331)</f>
        <v>0</v>
      </c>
      <c r="K329" s="51"/>
      <c r="L329" s="62">
        <f>SUM(L330:L331)</f>
        <v>0</v>
      </c>
      <c r="M329" s="51"/>
      <c r="N329" s="62">
        <f>SUM(N330:N331)</f>
        <v>0</v>
      </c>
      <c r="O329" s="52">
        <f t="shared" si="5"/>
        <v>0</v>
      </c>
    </row>
    <row r="330" spans="1:15" ht="25.5" customHeight="1">
      <c r="A330" s="53">
        <v>631</v>
      </c>
      <c r="B330" s="54" t="s">
        <v>626</v>
      </c>
      <c r="C330" s="84">
        <v>101</v>
      </c>
      <c r="D330" s="85">
        <v>0</v>
      </c>
      <c r="E330" s="84">
        <v>229</v>
      </c>
      <c r="F330" s="85">
        <v>0</v>
      </c>
      <c r="G330" s="84">
        <v>399</v>
      </c>
      <c r="H330" s="85">
        <v>0</v>
      </c>
      <c r="I330" s="84">
        <v>499</v>
      </c>
      <c r="J330" s="85">
        <v>0</v>
      </c>
      <c r="K330" s="84">
        <v>599</v>
      </c>
      <c r="L330" s="85">
        <v>0</v>
      </c>
      <c r="M330" s="84">
        <v>999</v>
      </c>
      <c r="N330" s="85">
        <v>0</v>
      </c>
      <c r="O330" s="52">
        <f t="shared" si="5"/>
        <v>0</v>
      </c>
    </row>
    <row r="331" spans="1:15" ht="25.5" customHeight="1">
      <c r="A331" s="53">
        <v>632</v>
      </c>
      <c r="B331" s="54" t="s">
        <v>229</v>
      </c>
      <c r="C331" s="84">
        <v>101</v>
      </c>
      <c r="D331" s="85">
        <v>0</v>
      </c>
      <c r="E331" s="84">
        <v>229</v>
      </c>
      <c r="F331" s="85">
        <v>0</v>
      </c>
      <c r="G331" s="84">
        <v>399</v>
      </c>
      <c r="H331" s="85">
        <v>0</v>
      </c>
      <c r="I331" s="84">
        <v>499</v>
      </c>
      <c r="J331" s="85">
        <v>0</v>
      </c>
      <c r="K331" s="84">
        <v>599</v>
      </c>
      <c r="L331" s="85">
        <v>0</v>
      </c>
      <c r="M331" s="84">
        <v>999</v>
      </c>
      <c r="N331" s="85">
        <v>0</v>
      </c>
      <c r="O331" s="52">
        <f t="shared" si="5"/>
        <v>0</v>
      </c>
    </row>
    <row r="332" spans="1:15" ht="25.5" customHeight="1">
      <c r="A332" s="389">
        <v>7000</v>
      </c>
      <c r="B332" s="393" t="s">
        <v>230</v>
      </c>
      <c r="C332" s="57"/>
      <c r="D332" s="79">
        <f>D333+D336+D346+D353+D363+D373+D376</f>
        <v>0</v>
      </c>
      <c r="E332" s="57"/>
      <c r="F332" s="79">
        <f>F333+F336+F346+F353+F363+F373+F376</f>
        <v>0</v>
      </c>
      <c r="G332" s="57"/>
      <c r="H332" s="79">
        <f>H333+H336+H346+H353+H363+H373+H376</f>
        <v>0</v>
      </c>
      <c r="I332" s="57"/>
      <c r="J332" s="79">
        <f>J333+J336+J346+J353+J363+J373+J376</f>
        <v>0</v>
      </c>
      <c r="K332" s="57"/>
      <c r="L332" s="79">
        <f>L333+L336+L346+L353+L363+L373+L376</f>
        <v>0</v>
      </c>
      <c r="M332" s="57"/>
      <c r="N332" s="79">
        <f>N333+N336+N346+N353+N363+N373+N376</f>
        <v>0</v>
      </c>
      <c r="O332" s="52">
        <f t="shared" si="5"/>
        <v>0</v>
      </c>
    </row>
    <row r="333" spans="1:15" ht="25.5" customHeight="1">
      <c r="A333" s="58">
        <v>7100</v>
      </c>
      <c r="B333" s="50" t="s">
        <v>231</v>
      </c>
      <c r="C333" s="51"/>
      <c r="D333" s="62">
        <f>SUM(D334:D335)</f>
        <v>0</v>
      </c>
      <c r="E333" s="51"/>
      <c r="F333" s="62">
        <f>SUM(F334:F335)</f>
        <v>0</v>
      </c>
      <c r="G333" s="51"/>
      <c r="H333" s="62">
        <f>SUM(H334:H335)</f>
        <v>0</v>
      </c>
      <c r="I333" s="51"/>
      <c r="J333" s="62">
        <f>SUM(J334:J335)</f>
        <v>0</v>
      </c>
      <c r="K333" s="51"/>
      <c r="L333" s="62">
        <f>SUM(L334:L335)</f>
        <v>0</v>
      </c>
      <c r="M333" s="51"/>
      <c r="N333" s="62">
        <f>SUM(N334:N335)</f>
        <v>0</v>
      </c>
      <c r="O333" s="52">
        <f t="shared" si="5"/>
        <v>0</v>
      </c>
    </row>
    <row r="334" spans="1:15" ht="25.5" customHeight="1">
      <c r="A334" s="53">
        <v>711</v>
      </c>
      <c r="B334" s="54" t="s">
        <v>627</v>
      </c>
      <c r="C334" s="84">
        <v>101</v>
      </c>
      <c r="D334" s="85">
        <v>0</v>
      </c>
      <c r="E334" s="378"/>
      <c r="F334" s="379"/>
      <c r="G334" s="378"/>
      <c r="H334" s="379"/>
      <c r="I334" s="378"/>
      <c r="J334" s="379"/>
      <c r="K334" s="378"/>
      <c r="L334" s="379"/>
      <c r="M334" s="84">
        <v>999</v>
      </c>
      <c r="N334" s="85">
        <v>0</v>
      </c>
      <c r="O334" s="52">
        <f t="shared" si="5"/>
        <v>0</v>
      </c>
    </row>
    <row r="335" spans="1:15" ht="25.5" customHeight="1">
      <c r="A335" s="53">
        <v>712</v>
      </c>
      <c r="B335" s="54" t="s">
        <v>628</v>
      </c>
      <c r="C335" s="84">
        <v>101</v>
      </c>
      <c r="D335" s="85">
        <v>0</v>
      </c>
      <c r="E335" s="378"/>
      <c r="F335" s="379"/>
      <c r="G335" s="378"/>
      <c r="H335" s="379"/>
      <c r="I335" s="378"/>
      <c r="J335" s="379"/>
      <c r="K335" s="378"/>
      <c r="L335" s="379"/>
      <c r="M335" s="84">
        <v>999</v>
      </c>
      <c r="N335" s="85">
        <v>0</v>
      </c>
      <c r="O335" s="52">
        <f t="shared" si="5"/>
        <v>0</v>
      </c>
    </row>
    <row r="336" spans="1:15" ht="25.5" customHeight="1">
      <c r="A336" s="58">
        <v>7200</v>
      </c>
      <c r="B336" s="59" t="s">
        <v>1218</v>
      </c>
      <c r="C336" s="60"/>
      <c r="D336" s="62">
        <f>SUM(D337:D345)</f>
        <v>0</v>
      </c>
      <c r="E336" s="60"/>
      <c r="F336" s="62">
        <f>SUM(F337:F345)</f>
        <v>0</v>
      </c>
      <c r="G336" s="60"/>
      <c r="H336" s="62">
        <f>SUM(H337:H345)</f>
        <v>0</v>
      </c>
      <c r="I336" s="60"/>
      <c r="J336" s="62">
        <f>SUM(J337:J345)</f>
        <v>0</v>
      </c>
      <c r="K336" s="60"/>
      <c r="L336" s="62">
        <f>SUM(L337:L345)</f>
        <v>0</v>
      </c>
      <c r="M336" s="60"/>
      <c r="N336" s="62">
        <f>SUM(N337:N345)</f>
        <v>0</v>
      </c>
      <c r="O336" s="52">
        <f t="shared" si="5"/>
        <v>0</v>
      </c>
    </row>
    <row r="337" spans="1:15" ht="25.5" customHeight="1">
      <c r="A337" s="53">
        <v>721</v>
      </c>
      <c r="B337" s="54" t="s">
        <v>629</v>
      </c>
      <c r="C337" s="84">
        <v>101</v>
      </c>
      <c r="D337" s="85">
        <v>0</v>
      </c>
      <c r="E337" s="378"/>
      <c r="F337" s="379"/>
      <c r="G337" s="378"/>
      <c r="H337" s="379"/>
      <c r="I337" s="378"/>
      <c r="J337" s="379"/>
      <c r="K337" s="378"/>
      <c r="L337" s="379"/>
      <c r="M337" s="84">
        <v>999</v>
      </c>
      <c r="N337" s="85">
        <v>0</v>
      </c>
      <c r="O337" s="52">
        <f t="shared" si="5"/>
        <v>0</v>
      </c>
    </row>
    <row r="338" spans="1:15" ht="25.5" customHeight="1">
      <c r="A338" s="53">
        <v>722</v>
      </c>
      <c r="B338" s="54" t="s">
        <v>1211</v>
      </c>
      <c r="C338" s="84">
        <v>101</v>
      </c>
      <c r="D338" s="85">
        <v>0</v>
      </c>
      <c r="E338" s="378"/>
      <c r="F338" s="379"/>
      <c r="G338" s="378"/>
      <c r="H338" s="379"/>
      <c r="I338" s="378"/>
      <c r="J338" s="379"/>
      <c r="K338" s="378"/>
      <c r="L338" s="379"/>
      <c r="M338" s="84">
        <v>999</v>
      </c>
      <c r="N338" s="85">
        <v>0</v>
      </c>
      <c r="O338" s="52">
        <f t="shared" si="5"/>
        <v>0</v>
      </c>
    </row>
    <row r="339" spans="1:15" ht="25.5" customHeight="1">
      <c r="A339" s="53">
        <v>723</v>
      </c>
      <c r="B339" s="54" t="s">
        <v>630</v>
      </c>
      <c r="C339" s="84">
        <v>101</v>
      </c>
      <c r="D339" s="85">
        <v>0</v>
      </c>
      <c r="E339" s="378"/>
      <c r="F339" s="379"/>
      <c r="G339" s="378"/>
      <c r="H339" s="379"/>
      <c r="I339" s="378"/>
      <c r="J339" s="379"/>
      <c r="K339" s="378"/>
      <c r="L339" s="379"/>
      <c r="M339" s="84">
        <v>999</v>
      </c>
      <c r="N339" s="85">
        <v>0</v>
      </c>
      <c r="O339" s="52">
        <f t="shared" si="5"/>
        <v>0</v>
      </c>
    </row>
    <row r="340" spans="1:15" ht="25.5" customHeight="1">
      <c r="A340" s="53">
        <v>724</v>
      </c>
      <c r="B340" s="54" t="s">
        <v>340</v>
      </c>
      <c r="C340" s="84">
        <v>101</v>
      </c>
      <c r="D340" s="85">
        <v>0</v>
      </c>
      <c r="E340" s="378"/>
      <c r="F340" s="379"/>
      <c r="G340" s="378"/>
      <c r="H340" s="379"/>
      <c r="I340" s="378"/>
      <c r="J340" s="379"/>
      <c r="K340" s="378"/>
      <c r="L340" s="379"/>
      <c r="M340" s="84">
        <v>999</v>
      </c>
      <c r="N340" s="85">
        <v>0</v>
      </c>
      <c r="O340" s="52">
        <f t="shared" ref="O340:O403" si="6">D340+F340+H340+J340+L340+N340</f>
        <v>0</v>
      </c>
    </row>
    <row r="341" spans="1:15" ht="25.5" customHeight="1">
      <c r="A341" s="53">
        <v>725</v>
      </c>
      <c r="B341" s="54" t="s">
        <v>631</v>
      </c>
      <c r="C341" s="84">
        <v>101</v>
      </c>
      <c r="D341" s="85">
        <v>0</v>
      </c>
      <c r="E341" s="378"/>
      <c r="F341" s="379"/>
      <c r="G341" s="378"/>
      <c r="H341" s="379"/>
      <c r="I341" s="378"/>
      <c r="J341" s="379"/>
      <c r="K341" s="378"/>
      <c r="L341" s="379"/>
      <c r="M341" s="84">
        <v>999</v>
      </c>
      <c r="N341" s="85">
        <v>0</v>
      </c>
      <c r="O341" s="52">
        <f t="shared" si="6"/>
        <v>0</v>
      </c>
    </row>
    <row r="342" spans="1:15" ht="25.5" customHeight="1">
      <c r="A342" s="53">
        <v>726</v>
      </c>
      <c r="B342" s="54" t="s">
        <v>232</v>
      </c>
      <c r="C342" s="84">
        <v>101</v>
      </c>
      <c r="D342" s="85">
        <v>0</v>
      </c>
      <c r="E342" s="378"/>
      <c r="F342" s="379"/>
      <c r="G342" s="378"/>
      <c r="H342" s="379"/>
      <c r="I342" s="378"/>
      <c r="J342" s="379"/>
      <c r="K342" s="378"/>
      <c r="L342" s="379"/>
      <c r="M342" s="84">
        <v>999</v>
      </c>
      <c r="N342" s="85">
        <v>0</v>
      </c>
      <c r="O342" s="52">
        <f t="shared" si="6"/>
        <v>0</v>
      </c>
    </row>
    <row r="343" spans="1:15" ht="25.5" customHeight="1">
      <c r="A343" s="53">
        <v>727</v>
      </c>
      <c r="B343" s="54" t="s">
        <v>1213</v>
      </c>
      <c r="C343" s="84">
        <v>101</v>
      </c>
      <c r="D343" s="85">
        <v>0</v>
      </c>
      <c r="E343" s="378"/>
      <c r="F343" s="379"/>
      <c r="G343" s="378"/>
      <c r="H343" s="379"/>
      <c r="I343" s="378"/>
      <c r="J343" s="379"/>
      <c r="K343" s="378"/>
      <c r="L343" s="379"/>
      <c r="M343" s="84">
        <v>999</v>
      </c>
      <c r="N343" s="85">
        <v>0</v>
      </c>
      <c r="O343" s="52">
        <f t="shared" si="6"/>
        <v>0</v>
      </c>
    </row>
    <row r="344" spans="1:15" ht="25.5" customHeight="1">
      <c r="A344" s="53">
        <v>728</v>
      </c>
      <c r="B344" s="54" t="s">
        <v>341</v>
      </c>
      <c r="C344" s="84">
        <v>101</v>
      </c>
      <c r="D344" s="85">
        <v>0</v>
      </c>
      <c r="E344" s="378"/>
      <c r="F344" s="379"/>
      <c r="G344" s="378"/>
      <c r="H344" s="379"/>
      <c r="I344" s="378"/>
      <c r="J344" s="379"/>
      <c r="K344" s="378"/>
      <c r="L344" s="379"/>
      <c r="M344" s="84">
        <v>999</v>
      </c>
      <c r="N344" s="85">
        <v>0</v>
      </c>
      <c r="O344" s="52">
        <f t="shared" si="6"/>
        <v>0</v>
      </c>
    </row>
    <row r="345" spans="1:15" ht="25.5" customHeight="1">
      <c r="A345" s="53">
        <v>729</v>
      </c>
      <c r="B345" s="54" t="s">
        <v>233</v>
      </c>
      <c r="C345" s="84">
        <v>101</v>
      </c>
      <c r="D345" s="85">
        <v>0</v>
      </c>
      <c r="E345" s="378"/>
      <c r="F345" s="379"/>
      <c r="G345" s="378"/>
      <c r="H345" s="379"/>
      <c r="I345" s="378"/>
      <c r="J345" s="379"/>
      <c r="K345" s="378"/>
      <c r="L345" s="379"/>
      <c r="M345" s="84">
        <v>999</v>
      </c>
      <c r="N345" s="85">
        <v>0</v>
      </c>
      <c r="O345" s="52">
        <f t="shared" si="6"/>
        <v>0</v>
      </c>
    </row>
    <row r="346" spans="1:15" ht="25.5" customHeight="1">
      <c r="A346" s="58">
        <v>7300</v>
      </c>
      <c r="B346" s="50" t="s">
        <v>1212</v>
      </c>
      <c r="C346" s="51"/>
      <c r="D346" s="62">
        <f>SUM(D347:D352)</f>
        <v>0</v>
      </c>
      <c r="E346" s="51"/>
      <c r="F346" s="62">
        <f>SUM(F347:F352)</f>
        <v>0</v>
      </c>
      <c r="G346" s="51"/>
      <c r="H346" s="62">
        <f>SUM(H347:H352)</f>
        <v>0</v>
      </c>
      <c r="I346" s="51"/>
      <c r="J346" s="62">
        <f>SUM(J347:J352)</f>
        <v>0</v>
      </c>
      <c r="K346" s="51"/>
      <c r="L346" s="62">
        <f>SUM(L347:L352)</f>
        <v>0</v>
      </c>
      <c r="M346" s="51"/>
      <c r="N346" s="62">
        <f>SUM(N347:N352)</f>
        <v>0</v>
      </c>
      <c r="O346" s="52">
        <f t="shared" si="6"/>
        <v>0</v>
      </c>
    </row>
    <row r="347" spans="1:15" ht="25.5" customHeight="1">
      <c r="A347" s="53">
        <v>731</v>
      </c>
      <c r="B347" s="54" t="s">
        <v>234</v>
      </c>
      <c r="C347" s="84">
        <v>101</v>
      </c>
      <c r="D347" s="85">
        <v>0</v>
      </c>
      <c r="E347" s="378"/>
      <c r="F347" s="379"/>
      <c r="G347" s="378"/>
      <c r="H347" s="379"/>
      <c r="I347" s="378"/>
      <c r="J347" s="379"/>
      <c r="K347" s="378"/>
      <c r="L347" s="379"/>
      <c r="M347" s="84">
        <v>999</v>
      </c>
      <c r="N347" s="85">
        <v>0</v>
      </c>
      <c r="O347" s="52">
        <f t="shared" si="6"/>
        <v>0</v>
      </c>
    </row>
    <row r="348" spans="1:15" ht="25.5" customHeight="1">
      <c r="A348" s="53">
        <v>732</v>
      </c>
      <c r="B348" s="54" t="s">
        <v>342</v>
      </c>
      <c r="C348" s="84">
        <v>101</v>
      </c>
      <c r="D348" s="85">
        <v>0</v>
      </c>
      <c r="E348" s="378"/>
      <c r="F348" s="379"/>
      <c r="G348" s="378"/>
      <c r="H348" s="379"/>
      <c r="I348" s="378"/>
      <c r="J348" s="379"/>
      <c r="K348" s="378"/>
      <c r="L348" s="379"/>
      <c r="M348" s="84">
        <v>999</v>
      </c>
      <c r="N348" s="85">
        <v>0</v>
      </c>
      <c r="O348" s="52">
        <f t="shared" si="6"/>
        <v>0</v>
      </c>
    </row>
    <row r="349" spans="1:15" ht="25.5" customHeight="1">
      <c r="A349" s="53">
        <v>733</v>
      </c>
      <c r="B349" s="54" t="s">
        <v>235</v>
      </c>
      <c r="C349" s="84">
        <v>101</v>
      </c>
      <c r="D349" s="85">
        <v>0</v>
      </c>
      <c r="E349" s="378"/>
      <c r="F349" s="379"/>
      <c r="G349" s="378"/>
      <c r="H349" s="379"/>
      <c r="I349" s="378"/>
      <c r="J349" s="379"/>
      <c r="K349" s="378"/>
      <c r="L349" s="379"/>
      <c r="M349" s="84">
        <v>999</v>
      </c>
      <c r="N349" s="85">
        <v>0</v>
      </c>
      <c r="O349" s="52">
        <f t="shared" si="6"/>
        <v>0</v>
      </c>
    </row>
    <row r="350" spans="1:15" ht="25.5" customHeight="1">
      <c r="A350" s="53">
        <v>734</v>
      </c>
      <c r="B350" s="54" t="s">
        <v>343</v>
      </c>
      <c r="C350" s="84">
        <v>101</v>
      </c>
      <c r="D350" s="85">
        <v>0</v>
      </c>
      <c r="E350" s="378"/>
      <c r="F350" s="379"/>
      <c r="G350" s="378"/>
      <c r="H350" s="379"/>
      <c r="I350" s="378"/>
      <c r="J350" s="379"/>
      <c r="K350" s="378"/>
      <c r="L350" s="379"/>
      <c r="M350" s="84">
        <v>999</v>
      </c>
      <c r="N350" s="85">
        <v>0</v>
      </c>
      <c r="O350" s="52">
        <f t="shared" si="6"/>
        <v>0</v>
      </c>
    </row>
    <row r="351" spans="1:15" ht="25.5" customHeight="1">
      <c r="A351" s="53">
        <v>735</v>
      </c>
      <c r="B351" s="54" t="s">
        <v>236</v>
      </c>
      <c r="C351" s="84">
        <v>101</v>
      </c>
      <c r="D351" s="85">
        <v>0</v>
      </c>
      <c r="E351" s="378"/>
      <c r="F351" s="379"/>
      <c r="G351" s="378"/>
      <c r="H351" s="379"/>
      <c r="I351" s="378"/>
      <c r="J351" s="379"/>
      <c r="K351" s="378"/>
      <c r="L351" s="379"/>
      <c r="M351" s="84">
        <v>999</v>
      </c>
      <c r="N351" s="85">
        <v>0</v>
      </c>
      <c r="O351" s="52">
        <f t="shared" si="6"/>
        <v>0</v>
      </c>
    </row>
    <row r="352" spans="1:15" ht="25.5" customHeight="1">
      <c r="A352" s="53">
        <v>739</v>
      </c>
      <c r="B352" s="54" t="s">
        <v>237</v>
      </c>
      <c r="C352" s="84">
        <v>101</v>
      </c>
      <c r="D352" s="85">
        <v>0</v>
      </c>
      <c r="E352" s="378"/>
      <c r="F352" s="379"/>
      <c r="G352" s="378"/>
      <c r="H352" s="379"/>
      <c r="I352" s="378"/>
      <c r="J352" s="379"/>
      <c r="K352" s="378"/>
      <c r="L352" s="379"/>
      <c r="M352" s="84">
        <v>999</v>
      </c>
      <c r="N352" s="85">
        <v>0</v>
      </c>
      <c r="O352" s="52">
        <f t="shared" si="6"/>
        <v>0</v>
      </c>
    </row>
    <row r="353" spans="1:15" ht="25.5" customHeight="1">
      <c r="A353" s="58">
        <v>7400</v>
      </c>
      <c r="B353" s="50" t="s">
        <v>242</v>
      </c>
      <c r="C353" s="51"/>
      <c r="D353" s="62">
        <f>SUM(D354:D362)</f>
        <v>0</v>
      </c>
      <c r="E353" s="51"/>
      <c r="F353" s="62">
        <f>SUM(F354:F362)</f>
        <v>0</v>
      </c>
      <c r="G353" s="51"/>
      <c r="H353" s="62">
        <f>SUM(H354:H362)</f>
        <v>0</v>
      </c>
      <c r="I353" s="51"/>
      <c r="J353" s="62">
        <f>SUM(J354:J362)</f>
        <v>0</v>
      </c>
      <c r="K353" s="51"/>
      <c r="L353" s="62">
        <f>SUM(L354:L362)</f>
        <v>0</v>
      </c>
      <c r="M353" s="51"/>
      <c r="N353" s="62">
        <f>SUM(N354:N362)</f>
        <v>0</v>
      </c>
      <c r="O353" s="52">
        <f t="shared" si="6"/>
        <v>0</v>
      </c>
    </row>
    <row r="354" spans="1:15" ht="25.5" customHeight="1">
      <c r="A354" s="53">
        <v>741</v>
      </c>
      <c r="B354" s="54" t="s">
        <v>632</v>
      </c>
      <c r="C354" s="378"/>
      <c r="D354" s="379"/>
      <c r="E354" s="378"/>
      <c r="F354" s="379"/>
      <c r="G354" s="378"/>
      <c r="H354" s="379"/>
      <c r="I354" s="378"/>
      <c r="J354" s="379"/>
      <c r="K354" s="378"/>
      <c r="L354" s="379"/>
      <c r="M354" s="378"/>
      <c r="N354" s="379"/>
      <c r="O354" s="52">
        <f t="shared" si="6"/>
        <v>0</v>
      </c>
    </row>
    <row r="355" spans="1:15" ht="25.5" customHeight="1">
      <c r="A355" s="53">
        <v>742</v>
      </c>
      <c r="B355" s="54" t="s">
        <v>633</v>
      </c>
      <c r="C355" s="378"/>
      <c r="D355" s="379"/>
      <c r="E355" s="378"/>
      <c r="F355" s="379"/>
      <c r="G355" s="378"/>
      <c r="H355" s="379"/>
      <c r="I355" s="378"/>
      <c r="J355" s="379"/>
      <c r="K355" s="378"/>
      <c r="L355" s="379"/>
      <c r="M355" s="378"/>
      <c r="N355" s="379"/>
      <c r="O355" s="52">
        <f t="shared" si="6"/>
        <v>0</v>
      </c>
    </row>
    <row r="356" spans="1:15" ht="25.5" customHeight="1">
      <c r="A356" s="53">
        <v>743</v>
      </c>
      <c r="B356" s="54" t="s">
        <v>634</v>
      </c>
      <c r="C356" s="378"/>
      <c r="D356" s="379"/>
      <c r="E356" s="378"/>
      <c r="F356" s="379"/>
      <c r="G356" s="378"/>
      <c r="H356" s="379"/>
      <c r="I356" s="378"/>
      <c r="J356" s="379"/>
      <c r="K356" s="378"/>
      <c r="L356" s="379"/>
      <c r="M356" s="378"/>
      <c r="N356" s="379"/>
      <c r="O356" s="52">
        <f t="shared" si="6"/>
        <v>0</v>
      </c>
    </row>
    <row r="357" spans="1:15" ht="25.5" customHeight="1">
      <c r="A357" s="53">
        <v>744</v>
      </c>
      <c r="B357" s="54" t="s">
        <v>344</v>
      </c>
      <c r="C357" s="378"/>
      <c r="D357" s="379"/>
      <c r="E357" s="378"/>
      <c r="F357" s="379"/>
      <c r="G357" s="378"/>
      <c r="H357" s="379"/>
      <c r="I357" s="378"/>
      <c r="J357" s="379"/>
      <c r="K357" s="378"/>
      <c r="L357" s="379"/>
      <c r="M357" s="378"/>
      <c r="N357" s="379"/>
      <c r="O357" s="52">
        <f t="shared" si="6"/>
        <v>0</v>
      </c>
    </row>
    <row r="358" spans="1:15" ht="25.5" customHeight="1">
      <c r="A358" s="53">
        <v>745</v>
      </c>
      <c r="B358" s="54" t="s">
        <v>238</v>
      </c>
      <c r="C358" s="378"/>
      <c r="D358" s="379"/>
      <c r="E358" s="378"/>
      <c r="F358" s="379"/>
      <c r="G358" s="378"/>
      <c r="H358" s="379"/>
      <c r="I358" s="378"/>
      <c r="J358" s="379"/>
      <c r="K358" s="378"/>
      <c r="L358" s="379"/>
      <c r="M358" s="378"/>
      <c r="N358" s="379"/>
      <c r="O358" s="52">
        <f t="shared" si="6"/>
        <v>0</v>
      </c>
    </row>
    <row r="359" spans="1:15" ht="25.5" customHeight="1">
      <c r="A359" s="53">
        <v>746</v>
      </c>
      <c r="B359" s="54" t="s">
        <v>345</v>
      </c>
      <c r="C359" s="378"/>
      <c r="D359" s="379"/>
      <c r="E359" s="378"/>
      <c r="F359" s="379"/>
      <c r="G359" s="378"/>
      <c r="H359" s="379"/>
      <c r="I359" s="378"/>
      <c r="J359" s="379"/>
      <c r="K359" s="378"/>
      <c r="L359" s="379"/>
      <c r="M359" s="378"/>
      <c r="N359" s="379"/>
      <c r="O359" s="52">
        <f t="shared" si="6"/>
        <v>0</v>
      </c>
    </row>
    <row r="360" spans="1:15" ht="25.5" customHeight="1">
      <c r="A360" s="53">
        <v>747</v>
      </c>
      <c r="B360" s="54" t="s">
        <v>1214</v>
      </c>
      <c r="C360" s="378"/>
      <c r="D360" s="379"/>
      <c r="E360" s="378"/>
      <c r="F360" s="379"/>
      <c r="G360" s="378"/>
      <c r="H360" s="379"/>
      <c r="I360" s="378"/>
      <c r="J360" s="379"/>
      <c r="K360" s="378"/>
      <c r="L360" s="379"/>
      <c r="M360" s="378"/>
      <c r="N360" s="379"/>
      <c r="O360" s="52">
        <f t="shared" si="6"/>
        <v>0</v>
      </c>
    </row>
    <row r="361" spans="1:15" ht="25.5" customHeight="1">
      <c r="A361" s="53">
        <v>748</v>
      </c>
      <c r="B361" s="54" t="s">
        <v>239</v>
      </c>
      <c r="C361" s="378"/>
      <c r="D361" s="379"/>
      <c r="E361" s="378"/>
      <c r="F361" s="379"/>
      <c r="G361" s="378"/>
      <c r="H361" s="379"/>
      <c r="I361" s="378"/>
      <c r="J361" s="379"/>
      <c r="K361" s="378"/>
      <c r="L361" s="379"/>
      <c r="M361" s="378"/>
      <c r="N361" s="379"/>
      <c r="O361" s="52">
        <f t="shared" si="6"/>
        <v>0</v>
      </c>
    </row>
    <row r="362" spans="1:15" ht="25.5" customHeight="1">
      <c r="A362" s="53">
        <v>749</v>
      </c>
      <c r="B362" s="54" t="s">
        <v>240</v>
      </c>
      <c r="C362" s="378"/>
      <c r="D362" s="379"/>
      <c r="E362" s="378"/>
      <c r="F362" s="379"/>
      <c r="G362" s="378"/>
      <c r="H362" s="379"/>
      <c r="I362" s="378"/>
      <c r="J362" s="379"/>
      <c r="K362" s="378"/>
      <c r="L362" s="379"/>
      <c r="M362" s="378"/>
      <c r="N362" s="379"/>
      <c r="O362" s="52">
        <f t="shared" si="6"/>
        <v>0</v>
      </c>
    </row>
    <row r="363" spans="1:15" ht="25.5" customHeight="1">
      <c r="A363" s="58">
        <v>7500</v>
      </c>
      <c r="B363" s="50" t="s">
        <v>241</v>
      </c>
      <c r="C363" s="51"/>
      <c r="D363" s="62">
        <f>SUM(D364:D372)</f>
        <v>0</v>
      </c>
      <c r="E363" s="51"/>
      <c r="F363" s="62">
        <f>SUM(F364:F372)</f>
        <v>0</v>
      </c>
      <c r="G363" s="51"/>
      <c r="H363" s="62">
        <f>SUM(H364:H372)</f>
        <v>0</v>
      </c>
      <c r="I363" s="51"/>
      <c r="J363" s="62">
        <f>SUM(J364:J372)</f>
        <v>0</v>
      </c>
      <c r="K363" s="51"/>
      <c r="L363" s="62">
        <f>SUM(L364:L372)</f>
        <v>0</v>
      </c>
      <c r="M363" s="51"/>
      <c r="N363" s="62">
        <f>SUM(N364:N372)</f>
        <v>0</v>
      </c>
      <c r="O363" s="52">
        <f t="shared" si="6"/>
        <v>0</v>
      </c>
    </row>
    <row r="364" spans="1:15" ht="25.5" customHeight="1">
      <c r="A364" s="53">
        <v>751</v>
      </c>
      <c r="B364" s="54" t="s">
        <v>249</v>
      </c>
      <c r="C364" s="378"/>
      <c r="D364" s="379"/>
      <c r="E364" s="378"/>
      <c r="F364" s="379"/>
      <c r="G364" s="378"/>
      <c r="H364" s="379"/>
      <c r="I364" s="378"/>
      <c r="J364" s="379"/>
      <c r="K364" s="378"/>
      <c r="L364" s="379"/>
      <c r="M364" s="378"/>
      <c r="N364" s="379"/>
      <c r="O364" s="52">
        <f t="shared" si="6"/>
        <v>0</v>
      </c>
    </row>
    <row r="365" spans="1:15" ht="25.5" customHeight="1">
      <c r="A365" s="53">
        <v>752</v>
      </c>
      <c r="B365" s="54" t="s">
        <v>243</v>
      </c>
      <c r="C365" s="378"/>
      <c r="D365" s="379"/>
      <c r="E365" s="378"/>
      <c r="F365" s="379"/>
      <c r="G365" s="378"/>
      <c r="H365" s="379"/>
      <c r="I365" s="378"/>
      <c r="J365" s="379"/>
      <c r="K365" s="378"/>
      <c r="L365" s="379"/>
      <c r="M365" s="378"/>
      <c r="N365" s="379"/>
      <c r="O365" s="52">
        <f t="shared" si="6"/>
        <v>0</v>
      </c>
    </row>
    <row r="366" spans="1:15" ht="25.5" customHeight="1">
      <c r="A366" s="53">
        <v>753</v>
      </c>
      <c r="B366" s="54" t="s">
        <v>244</v>
      </c>
      <c r="C366" s="378"/>
      <c r="D366" s="379"/>
      <c r="E366" s="378"/>
      <c r="F366" s="379"/>
      <c r="G366" s="378"/>
      <c r="H366" s="379"/>
      <c r="I366" s="378"/>
      <c r="J366" s="379"/>
      <c r="K366" s="378"/>
      <c r="L366" s="379"/>
      <c r="M366" s="378"/>
      <c r="N366" s="379"/>
      <c r="O366" s="52">
        <f t="shared" si="6"/>
        <v>0</v>
      </c>
    </row>
    <row r="367" spans="1:15" ht="25.5" customHeight="1">
      <c r="A367" s="53">
        <v>754</v>
      </c>
      <c r="B367" s="54" t="s">
        <v>250</v>
      </c>
      <c r="C367" s="84">
        <v>101</v>
      </c>
      <c r="D367" s="85">
        <v>0</v>
      </c>
      <c r="E367" s="378"/>
      <c r="F367" s="379"/>
      <c r="G367" s="378"/>
      <c r="H367" s="379"/>
      <c r="I367" s="378"/>
      <c r="J367" s="379"/>
      <c r="K367" s="378"/>
      <c r="L367" s="379"/>
      <c r="M367" s="84">
        <v>999</v>
      </c>
      <c r="N367" s="85">
        <v>0</v>
      </c>
      <c r="O367" s="52">
        <f t="shared" si="6"/>
        <v>0</v>
      </c>
    </row>
    <row r="368" spans="1:15" ht="25.5" customHeight="1">
      <c r="A368" s="53">
        <v>755</v>
      </c>
      <c r="B368" s="54" t="s">
        <v>245</v>
      </c>
      <c r="C368" s="84">
        <v>101</v>
      </c>
      <c r="D368" s="85">
        <v>0</v>
      </c>
      <c r="E368" s="378"/>
      <c r="F368" s="379"/>
      <c r="G368" s="378"/>
      <c r="H368" s="379"/>
      <c r="I368" s="378"/>
      <c r="J368" s="379"/>
      <c r="K368" s="378"/>
      <c r="L368" s="379"/>
      <c r="M368" s="84">
        <v>999</v>
      </c>
      <c r="N368" s="85">
        <v>0</v>
      </c>
      <c r="O368" s="52">
        <f t="shared" si="6"/>
        <v>0</v>
      </c>
    </row>
    <row r="369" spans="1:15" ht="25.5" customHeight="1">
      <c r="A369" s="53">
        <v>756</v>
      </c>
      <c r="B369" s="54" t="s">
        <v>246</v>
      </c>
      <c r="C369" s="378"/>
      <c r="D369" s="379"/>
      <c r="E369" s="378"/>
      <c r="F369" s="379"/>
      <c r="G369" s="378"/>
      <c r="H369" s="379"/>
      <c r="I369" s="378"/>
      <c r="J369" s="379"/>
      <c r="K369" s="378"/>
      <c r="L369" s="379"/>
      <c r="M369" s="378"/>
      <c r="N369" s="379"/>
      <c r="O369" s="52">
        <f t="shared" si="6"/>
        <v>0</v>
      </c>
    </row>
    <row r="370" spans="1:15" ht="25.5" customHeight="1">
      <c r="A370" s="53">
        <v>757</v>
      </c>
      <c r="B370" s="54" t="s">
        <v>247</v>
      </c>
      <c r="C370" s="378"/>
      <c r="D370" s="379"/>
      <c r="E370" s="378"/>
      <c r="F370" s="379"/>
      <c r="G370" s="378"/>
      <c r="H370" s="379"/>
      <c r="I370" s="378"/>
      <c r="J370" s="379"/>
      <c r="K370" s="378"/>
      <c r="L370" s="379"/>
      <c r="M370" s="378"/>
      <c r="N370" s="379"/>
      <c r="O370" s="52">
        <f t="shared" si="6"/>
        <v>0</v>
      </c>
    </row>
    <row r="371" spans="1:15" ht="25.5" customHeight="1">
      <c r="A371" s="53">
        <v>758</v>
      </c>
      <c r="B371" s="54" t="s">
        <v>248</v>
      </c>
      <c r="C371" s="84">
        <v>101</v>
      </c>
      <c r="D371" s="85">
        <v>0</v>
      </c>
      <c r="E371" s="378"/>
      <c r="F371" s="379"/>
      <c r="G371" s="378"/>
      <c r="H371" s="379"/>
      <c r="I371" s="378"/>
      <c r="J371" s="379"/>
      <c r="K371" s="378"/>
      <c r="L371" s="379"/>
      <c r="M371" s="84">
        <v>999</v>
      </c>
      <c r="N371" s="85">
        <v>0</v>
      </c>
      <c r="O371" s="52">
        <f t="shared" si="6"/>
        <v>0</v>
      </c>
    </row>
    <row r="372" spans="1:15" ht="25.5" customHeight="1">
      <c r="A372" s="53">
        <v>759</v>
      </c>
      <c r="B372" s="54" t="s">
        <v>251</v>
      </c>
      <c r="C372" s="84">
        <v>101</v>
      </c>
      <c r="D372" s="85">
        <v>0</v>
      </c>
      <c r="E372" s="378"/>
      <c r="F372" s="379"/>
      <c r="G372" s="378"/>
      <c r="H372" s="379"/>
      <c r="I372" s="378"/>
      <c r="J372" s="379"/>
      <c r="K372" s="378"/>
      <c r="L372" s="379"/>
      <c r="M372" s="84">
        <v>999</v>
      </c>
      <c r="N372" s="85">
        <v>0</v>
      </c>
      <c r="O372" s="52">
        <f t="shared" si="6"/>
        <v>0</v>
      </c>
    </row>
    <row r="373" spans="1:15" ht="25.5" customHeight="1">
      <c r="A373" s="58">
        <v>7600</v>
      </c>
      <c r="B373" s="50" t="s">
        <v>252</v>
      </c>
      <c r="C373" s="51"/>
      <c r="D373" s="62">
        <f>SUM(D374:D375)</f>
        <v>0</v>
      </c>
      <c r="E373" s="51"/>
      <c r="F373" s="62">
        <f>SUM(F374:F375)</f>
        <v>0</v>
      </c>
      <c r="G373" s="51"/>
      <c r="H373" s="62">
        <f>SUM(H374:H375)</f>
        <v>0</v>
      </c>
      <c r="I373" s="51"/>
      <c r="J373" s="62">
        <f>SUM(J374:J375)</f>
        <v>0</v>
      </c>
      <c r="K373" s="51"/>
      <c r="L373" s="62">
        <f>SUM(L374:L375)</f>
        <v>0</v>
      </c>
      <c r="M373" s="51"/>
      <c r="N373" s="62">
        <f>SUM(N374:N375)</f>
        <v>0</v>
      </c>
      <c r="O373" s="52">
        <f t="shared" si="6"/>
        <v>0</v>
      </c>
    </row>
    <row r="374" spans="1:15" ht="25.5" customHeight="1">
      <c r="A374" s="53">
        <v>761</v>
      </c>
      <c r="B374" s="54" t="s">
        <v>346</v>
      </c>
      <c r="C374" s="378"/>
      <c r="D374" s="379"/>
      <c r="E374" s="378"/>
      <c r="F374" s="379"/>
      <c r="G374" s="378"/>
      <c r="H374" s="379"/>
      <c r="I374" s="378"/>
      <c r="J374" s="379"/>
      <c r="K374" s="378"/>
      <c r="L374" s="379"/>
      <c r="M374" s="378"/>
      <c r="N374" s="379"/>
      <c r="O374" s="52">
        <f t="shared" si="6"/>
        <v>0</v>
      </c>
    </row>
    <row r="375" spans="1:15" ht="25.5" customHeight="1">
      <c r="A375" s="53">
        <v>762</v>
      </c>
      <c r="B375" s="54" t="s">
        <v>253</v>
      </c>
      <c r="C375" s="378"/>
      <c r="D375" s="379"/>
      <c r="E375" s="378"/>
      <c r="F375" s="379"/>
      <c r="G375" s="378"/>
      <c r="H375" s="379"/>
      <c r="I375" s="378"/>
      <c r="J375" s="379"/>
      <c r="K375" s="378"/>
      <c r="L375" s="379"/>
      <c r="M375" s="378"/>
      <c r="N375" s="379"/>
      <c r="O375" s="52">
        <f t="shared" si="6"/>
        <v>0</v>
      </c>
    </row>
    <row r="376" spans="1:15" ht="25.5" customHeight="1">
      <c r="A376" s="58">
        <v>7900</v>
      </c>
      <c r="B376" s="50" t="s">
        <v>254</v>
      </c>
      <c r="C376" s="51"/>
      <c r="D376" s="62">
        <f>SUM(D377:D379)</f>
        <v>0</v>
      </c>
      <c r="E376" s="51"/>
      <c r="F376" s="62">
        <f>SUM(F377:F379)</f>
        <v>0</v>
      </c>
      <c r="G376" s="51"/>
      <c r="H376" s="62">
        <f>SUM(H377:H379)</f>
        <v>0</v>
      </c>
      <c r="I376" s="51"/>
      <c r="J376" s="62">
        <f>SUM(J377:J379)</f>
        <v>0</v>
      </c>
      <c r="K376" s="51"/>
      <c r="L376" s="62">
        <f>SUM(L377:L379)</f>
        <v>0</v>
      </c>
      <c r="M376" s="51"/>
      <c r="N376" s="62">
        <f>SUM(N377:N379)</f>
        <v>0</v>
      </c>
      <c r="O376" s="52">
        <f t="shared" si="6"/>
        <v>0</v>
      </c>
    </row>
    <row r="377" spans="1:15" ht="25.5" customHeight="1">
      <c r="A377" s="53">
        <v>791</v>
      </c>
      <c r="B377" s="54" t="s">
        <v>255</v>
      </c>
      <c r="C377" s="84">
        <v>101</v>
      </c>
      <c r="D377" s="85">
        <v>0</v>
      </c>
      <c r="E377" s="378"/>
      <c r="F377" s="379"/>
      <c r="G377" s="84">
        <v>399</v>
      </c>
      <c r="H377" s="85">
        <v>0</v>
      </c>
      <c r="I377" s="84">
        <v>499</v>
      </c>
      <c r="J377" s="85">
        <v>0</v>
      </c>
      <c r="K377" s="378"/>
      <c r="L377" s="379"/>
      <c r="M377" s="84">
        <v>999</v>
      </c>
      <c r="N377" s="85">
        <v>0</v>
      </c>
      <c r="O377" s="52">
        <f t="shared" si="6"/>
        <v>0</v>
      </c>
    </row>
    <row r="378" spans="1:15" ht="25.5" customHeight="1">
      <c r="A378" s="53">
        <v>792</v>
      </c>
      <c r="B378" s="54" t="s">
        <v>256</v>
      </c>
      <c r="C378" s="84">
        <v>101</v>
      </c>
      <c r="D378" s="85">
        <v>0</v>
      </c>
      <c r="E378" s="378"/>
      <c r="F378" s="379"/>
      <c r="G378" s="84">
        <v>399</v>
      </c>
      <c r="H378" s="85">
        <v>0</v>
      </c>
      <c r="I378" s="84">
        <v>499</v>
      </c>
      <c r="J378" s="85">
        <v>0</v>
      </c>
      <c r="K378" s="378"/>
      <c r="L378" s="379"/>
      <c r="M378" s="84">
        <v>999</v>
      </c>
      <c r="N378" s="85">
        <v>0</v>
      </c>
      <c r="O378" s="52">
        <f t="shared" si="6"/>
        <v>0</v>
      </c>
    </row>
    <row r="379" spans="1:15" ht="25.5" customHeight="1">
      <c r="A379" s="53">
        <v>799</v>
      </c>
      <c r="B379" s="54" t="s">
        <v>257</v>
      </c>
      <c r="C379" s="84">
        <v>101</v>
      </c>
      <c r="D379" s="85">
        <v>0</v>
      </c>
      <c r="E379" s="378"/>
      <c r="F379" s="379"/>
      <c r="G379" s="84">
        <v>399</v>
      </c>
      <c r="H379" s="85">
        <v>0</v>
      </c>
      <c r="I379" s="84">
        <v>499</v>
      </c>
      <c r="J379" s="85">
        <v>0</v>
      </c>
      <c r="K379" s="378"/>
      <c r="L379" s="379"/>
      <c r="M379" s="84">
        <v>999</v>
      </c>
      <c r="N379" s="85">
        <v>0</v>
      </c>
      <c r="O379" s="52">
        <f t="shared" si="6"/>
        <v>0</v>
      </c>
    </row>
    <row r="380" spans="1:15" ht="25.5" customHeight="1">
      <c r="A380" s="389">
        <v>8000</v>
      </c>
      <c r="B380" s="56" t="s">
        <v>258</v>
      </c>
      <c r="C380" s="57"/>
      <c r="D380" s="79">
        <f>D381+D388+D394</f>
        <v>0</v>
      </c>
      <c r="E380" s="57"/>
      <c r="F380" s="79">
        <f>F381+F388+F394</f>
        <v>0</v>
      </c>
      <c r="G380" s="57"/>
      <c r="H380" s="79">
        <f>H381+H388+H394</f>
        <v>0</v>
      </c>
      <c r="I380" s="57"/>
      <c r="J380" s="79">
        <f>J381+J388+J394</f>
        <v>0</v>
      </c>
      <c r="K380" s="57"/>
      <c r="L380" s="79">
        <f>L381+L388+L394</f>
        <v>0</v>
      </c>
      <c r="M380" s="57"/>
      <c r="N380" s="79">
        <f>N381+N388+N394</f>
        <v>0</v>
      </c>
      <c r="O380" s="52">
        <f t="shared" si="6"/>
        <v>0</v>
      </c>
    </row>
    <row r="381" spans="1:15" ht="25.5" customHeight="1">
      <c r="A381" s="58">
        <v>8100</v>
      </c>
      <c r="B381" s="50" t="s">
        <v>259</v>
      </c>
      <c r="C381" s="51"/>
      <c r="D381" s="62">
        <f>SUM(D382:D387)</f>
        <v>0</v>
      </c>
      <c r="E381" s="51"/>
      <c r="F381" s="62">
        <f>SUM(F382:F387)</f>
        <v>0</v>
      </c>
      <c r="G381" s="51"/>
      <c r="H381" s="62">
        <f>SUM(H382:H387)</f>
        <v>0</v>
      </c>
      <c r="I381" s="51"/>
      <c r="J381" s="62">
        <f>SUM(J382:J387)</f>
        <v>0</v>
      </c>
      <c r="K381" s="51"/>
      <c r="L381" s="62">
        <f>SUM(L382:L387)</f>
        <v>0</v>
      </c>
      <c r="M381" s="51"/>
      <c r="N381" s="62">
        <f>SUM(N382:N387)</f>
        <v>0</v>
      </c>
      <c r="O381" s="52">
        <f t="shared" si="6"/>
        <v>0</v>
      </c>
    </row>
    <row r="382" spans="1:15" ht="25.5" customHeight="1">
      <c r="A382" s="53">
        <v>811</v>
      </c>
      <c r="B382" s="54" t="s">
        <v>306</v>
      </c>
      <c r="C382" s="378"/>
      <c r="D382" s="379"/>
      <c r="E382" s="378"/>
      <c r="F382" s="379"/>
      <c r="G382" s="378"/>
      <c r="H382" s="379"/>
      <c r="I382" s="378"/>
      <c r="J382" s="379"/>
      <c r="K382" s="378"/>
      <c r="L382" s="379"/>
      <c r="M382" s="378"/>
      <c r="N382" s="379"/>
      <c r="O382" s="52">
        <f t="shared" si="6"/>
        <v>0</v>
      </c>
    </row>
    <row r="383" spans="1:15" ht="25.5" customHeight="1">
      <c r="A383" s="53">
        <v>812</v>
      </c>
      <c r="B383" s="54" t="s">
        <v>260</v>
      </c>
      <c r="C383" s="378"/>
      <c r="D383" s="379"/>
      <c r="E383" s="378"/>
      <c r="F383" s="379"/>
      <c r="G383" s="378"/>
      <c r="H383" s="379"/>
      <c r="I383" s="378"/>
      <c r="J383" s="379"/>
      <c r="K383" s="378"/>
      <c r="L383" s="379"/>
      <c r="M383" s="378"/>
      <c r="N383" s="379"/>
      <c r="O383" s="52">
        <f t="shared" si="6"/>
        <v>0</v>
      </c>
    </row>
    <row r="384" spans="1:15" ht="25.5" customHeight="1">
      <c r="A384" s="53">
        <v>813</v>
      </c>
      <c r="B384" s="54" t="s">
        <v>261</v>
      </c>
      <c r="C384" s="378"/>
      <c r="D384" s="379"/>
      <c r="E384" s="378"/>
      <c r="F384" s="379"/>
      <c r="G384" s="378"/>
      <c r="H384" s="379"/>
      <c r="I384" s="378"/>
      <c r="J384" s="379"/>
      <c r="K384" s="378"/>
      <c r="L384" s="379"/>
      <c r="M384" s="378"/>
      <c r="N384" s="379"/>
      <c r="O384" s="52">
        <f t="shared" si="6"/>
        <v>0</v>
      </c>
    </row>
    <row r="385" spans="1:15" ht="25.5" customHeight="1">
      <c r="A385" s="53">
        <v>814</v>
      </c>
      <c r="B385" s="54" t="s">
        <v>262</v>
      </c>
      <c r="C385" s="378"/>
      <c r="D385" s="379"/>
      <c r="E385" s="378"/>
      <c r="F385" s="379"/>
      <c r="G385" s="378"/>
      <c r="H385" s="379"/>
      <c r="I385" s="378"/>
      <c r="J385" s="379"/>
      <c r="K385" s="378"/>
      <c r="L385" s="379"/>
      <c r="M385" s="378"/>
      <c r="N385" s="379"/>
      <c r="O385" s="52">
        <f t="shared" si="6"/>
        <v>0</v>
      </c>
    </row>
    <row r="386" spans="1:15" ht="25.5" customHeight="1">
      <c r="A386" s="53">
        <v>815</v>
      </c>
      <c r="B386" s="54" t="s">
        <v>263</v>
      </c>
      <c r="C386" s="378"/>
      <c r="D386" s="379"/>
      <c r="E386" s="378"/>
      <c r="F386" s="379"/>
      <c r="G386" s="378"/>
      <c r="H386" s="379"/>
      <c r="I386" s="378"/>
      <c r="J386" s="379"/>
      <c r="K386" s="378"/>
      <c r="L386" s="379"/>
      <c r="M386" s="378"/>
      <c r="N386" s="379"/>
      <c r="O386" s="52">
        <f t="shared" si="6"/>
        <v>0</v>
      </c>
    </row>
    <row r="387" spans="1:15" ht="25.5" customHeight="1">
      <c r="A387" s="53">
        <v>816</v>
      </c>
      <c r="B387" s="54" t="s">
        <v>264</v>
      </c>
      <c r="C387" s="378"/>
      <c r="D387" s="379"/>
      <c r="E387" s="378"/>
      <c r="F387" s="379"/>
      <c r="G387" s="378"/>
      <c r="H387" s="379"/>
      <c r="I387" s="378"/>
      <c r="J387" s="379"/>
      <c r="K387" s="378"/>
      <c r="L387" s="379"/>
      <c r="M387" s="378"/>
      <c r="N387" s="379"/>
      <c r="O387" s="52">
        <f t="shared" si="6"/>
        <v>0</v>
      </c>
    </row>
    <row r="388" spans="1:15" ht="25.5" customHeight="1">
      <c r="A388" s="58">
        <v>8300</v>
      </c>
      <c r="B388" s="50" t="s">
        <v>265</v>
      </c>
      <c r="C388" s="51"/>
      <c r="D388" s="62">
        <f>SUM(D389:D393)</f>
        <v>0</v>
      </c>
      <c r="E388" s="51"/>
      <c r="F388" s="62">
        <f>SUM(F389:F393)</f>
        <v>0</v>
      </c>
      <c r="G388" s="51"/>
      <c r="H388" s="62">
        <f>SUM(H389:H393)</f>
        <v>0</v>
      </c>
      <c r="I388" s="51"/>
      <c r="J388" s="62">
        <f>SUM(J389:J393)</f>
        <v>0</v>
      </c>
      <c r="K388" s="51"/>
      <c r="L388" s="62">
        <f>SUM(L389:L393)</f>
        <v>0</v>
      </c>
      <c r="M388" s="51"/>
      <c r="N388" s="62">
        <f>SUM(N389:N393)</f>
        <v>0</v>
      </c>
      <c r="O388" s="52">
        <f t="shared" si="6"/>
        <v>0</v>
      </c>
    </row>
    <row r="389" spans="1:15" ht="25.5" customHeight="1">
      <c r="A389" s="53">
        <v>831</v>
      </c>
      <c r="B389" s="54" t="s">
        <v>266</v>
      </c>
      <c r="C389" s="378"/>
      <c r="D389" s="379"/>
      <c r="E389" s="378"/>
      <c r="F389" s="379"/>
      <c r="G389" s="378"/>
      <c r="H389" s="379"/>
      <c r="I389" s="378"/>
      <c r="J389" s="379"/>
      <c r="K389" s="378"/>
      <c r="L389" s="379"/>
      <c r="M389" s="378"/>
      <c r="N389" s="379"/>
      <c r="O389" s="52">
        <f t="shared" si="6"/>
        <v>0</v>
      </c>
    </row>
    <row r="390" spans="1:15" ht="25.5" customHeight="1">
      <c r="A390" s="53">
        <v>832</v>
      </c>
      <c r="B390" s="54" t="s">
        <v>267</v>
      </c>
      <c r="C390" s="378"/>
      <c r="D390" s="379"/>
      <c r="E390" s="378"/>
      <c r="F390" s="379"/>
      <c r="G390" s="378"/>
      <c r="H390" s="379"/>
      <c r="I390" s="378"/>
      <c r="J390" s="379"/>
      <c r="K390" s="378"/>
      <c r="L390" s="379"/>
      <c r="M390" s="378"/>
      <c r="N390" s="379"/>
      <c r="O390" s="52">
        <f t="shared" si="6"/>
        <v>0</v>
      </c>
    </row>
    <row r="391" spans="1:15" ht="25.5" customHeight="1">
      <c r="A391" s="53">
        <v>833</v>
      </c>
      <c r="B391" s="54" t="s">
        <v>268</v>
      </c>
      <c r="C391" s="378"/>
      <c r="D391" s="379"/>
      <c r="E391" s="378"/>
      <c r="F391" s="379"/>
      <c r="G391" s="378"/>
      <c r="H391" s="379"/>
      <c r="I391" s="378"/>
      <c r="J391" s="379"/>
      <c r="K391" s="378"/>
      <c r="L391" s="379"/>
      <c r="M391" s="378"/>
      <c r="N391" s="379"/>
      <c r="O391" s="52">
        <f t="shared" si="6"/>
        <v>0</v>
      </c>
    </row>
    <row r="392" spans="1:15" ht="25.5" customHeight="1">
      <c r="A392" s="53">
        <v>834</v>
      </c>
      <c r="B392" s="54" t="s">
        <v>269</v>
      </c>
      <c r="C392" s="378"/>
      <c r="D392" s="379"/>
      <c r="E392" s="378"/>
      <c r="F392" s="379"/>
      <c r="G392" s="378"/>
      <c r="H392" s="379"/>
      <c r="I392" s="378"/>
      <c r="J392" s="379"/>
      <c r="K392" s="378"/>
      <c r="L392" s="379"/>
      <c r="M392" s="378"/>
      <c r="N392" s="379"/>
      <c r="O392" s="52">
        <f t="shared" si="6"/>
        <v>0</v>
      </c>
    </row>
    <row r="393" spans="1:15" ht="25.5" customHeight="1">
      <c r="A393" s="53">
        <v>835</v>
      </c>
      <c r="B393" s="54" t="s">
        <v>610</v>
      </c>
      <c r="C393" s="378"/>
      <c r="D393" s="379"/>
      <c r="E393" s="378"/>
      <c r="F393" s="379"/>
      <c r="G393" s="378"/>
      <c r="H393" s="379"/>
      <c r="I393" s="378"/>
      <c r="J393" s="379"/>
      <c r="K393" s="378"/>
      <c r="L393" s="379"/>
      <c r="M393" s="378"/>
      <c r="N393" s="379"/>
      <c r="O393" s="52">
        <f t="shared" si="6"/>
        <v>0</v>
      </c>
    </row>
    <row r="394" spans="1:15" ht="25.5" customHeight="1">
      <c r="A394" s="58">
        <v>8500</v>
      </c>
      <c r="B394" s="50" t="s">
        <v>270</v>
      </c>
      <c r="C394" s="51"/>
      <c r="D394" s="62">
        <f>SUM(D395:D397)</f>
        <v>0</v>
      </c>
      <c r="E394" s="51"/>
      <c r="F394" s="62">
        <f>SUM(F395:F397)</f>
        <v>0</v>
      </c>
      <c r="G394" s="51"/>
      <c r="H394" s="62">
        <f>SUM(H395:H397)</f>
        <v>0</v>
      </c>
      <c r="I394" s="51"/>
      <c r="J394" s="62">
        <f>SUM(J395:J397)</f>
        <v>0</v>
      </c>
      <c r="K394" s="51"/>
      <c r="L394" s="62">
        <f>SUM(L395:L397)</f>
        <v>0</v>
      </c>
      <c r="M394" s="51"/>
      <c r="N394" s="62">
        <f>SUM(N395:N397)</f>
        <v>0</v>
      </c>
      <c r="O394" s="52">
        <f t="shared" si="6"/>
        <v>0</v>
      </c>
    </row>
    <row r="395" spans="1:15" ht="25.5" customHeight="1">
      <c r="A395" s="53">
        <v>851</v>
      </c>
      <c r="B395" s="54" t="s">
        <v>271</v>
      </c>
      <c r="C395" s="378"/>
      <c r="D395" s="379"/>
      <c r="E395" s="378"/>
      <c r="F395" s="379"/>
      <c r="G395" s="378"/>
      <c r="H395" s="379"/>
      <c r="I395" s="378"/>
      <c r="J395" s="379"/>
      <c r="K395" s="378"/>
      <c r="L395" s="379"/>
      <c r="M395" s="378"/>
      <c r="N395" s="379"/>
      <c r="O395" s="52">
        <f t="shared" si="6"/>
        <v>0</v>
      </c>
    </row>
    <row r="396" spans="1:15" ht="25.5" customHeight="1">
      <c r="A396" s="53">
        <v>852</v>
      </c>
      <c r="B396" s="54" t="s">
        <v>272</v>
      </c>
      <c r="C396" s="378"/>
      <c r="D396" s="379"/>
      <c r="E396" s="378"/>
      <c r="F396" s="379"/>
      <c r="G396" s="378"/>
      <c r="H396" s="379"/>
      <c r="I396" s="378"/>
      <c r="J396" s="379"/>
      <c r="K396" s="378"/>
      <c r="L396" s="379"/>
      <c r="M396" s="378"/>
      <c r="N396" s="379"/>
      <c r="O396" s="52">
        <f t="shared" si="6"/>
        <v>0</v>
      </c>
    </row>
    <row r="397" spans="1:15" ht="25.5" customHeight="1">
      <c r="A397" s="53">
        <v>853</v>
      </c>
      <c r="B397" s="54" t="s">
        <v>1386</v>
      </c>
      <c r="C397" s="378"/>
      <c r="D397" s="379"/>
      <c r="E397" s="378"/>
      <c r="F397" s="379"/>
      <c r="G397" s="378"/>
      <c r="H397" s="379"/>
      <c r="I397" s="378"/>
      <c r="J397" s="379"/>
      <c r="K397" s="378"/>
      <c r="L397" s="379"/>
      <c r="M397" s="378"/>
      <c r="N397" s="379"/>
      <c r="O397" s="52">
        <f t="shared" si="6"/>
        <v>0</v>
      </c>
    </row>
    <row r="398" spans="1:15" ht="25.5" customHeight="1">
      <c r="A398" s="389">
        <v>9000</v>
      </c>
      <c r="B398" s="393" t="s">
        <v>311</v>
      </c>
      <c r="C398" s="57"/>
      <c r="D398" s="79">
        <f>D399+D408+D417+D420+D423+D425+D428</f>
        <v>0</v>
      </c>
      <c r="E398" s="57"/>
      <c r="F398" s="79">
        <f>F399+F408+F417+F420+F423+F425+F428</f>
        <v>302147</v>
      </c>
      <c r="G398" s="57"/>
      <c r="H398" s="79">
        <f>H399+H408+H417+H420+H423+H425+H428</f>
        <v>0</v>
      </c>
      <c r="I398" s="57"/>
      <c r="J398" s="79">
        <f>J399+J408+J417+J420+J423+J425+J428</f>
        <v>0</v>
      </c>
      <c r="K398" s="57"/>
      <c r="L398" s="79">
        <f>L399+L408+L417+L420+L423+L425+L428</f>
        <v>0</v>
      </c>
      <c r="M398" s="57"/>
      <c r="N398" s="79">
        <f>N399+N408+N417+N420+N423+N425+N428</f>
        <v>0</v>
      </c>
      <c r="O398" s="52">
        <f t="shared" si="6"/>
        <v>302147</v>
      </c>
    </row>
    <row r="399" spans="1:15" ht="25.5" customHeight="1">
      <c r="A399" s="390">
        <v>9100</v>
      </c>
      <c r="B399" s="386" t="s">
        <v>1287</v>
      </c>
      <c r="C399" s="51"/>
      <c r="D399" s="62">
        <f>SUM(D400:D407)</f>
        <v>0</v>
      </c>
      <c r="E399" s="51"/>
      <c r="F399" s="62">
        <f>SUM(F400:F407)</f>
        <v>283954</v>
      </c>
      <c r="G399" s="51"/>
      <c r="H399" s="62">
        <f>SUM(H400:H407)</f>
        <v>0</v>
      </c>
      <c r="I399" s="51"/>
      <c r="J399" s="62">
        <f>SUM(J400:J407)</f>
        <v>0</v>
      </c>
      <c r="K399" s="51"/>
      <c r="L399" s="62">
        <f>SUM(L400:L407)</f>
        <v>0</v>
      </c>
      <c r="M399" s="51"/>
      <c r="N399" s="62">
        <f>SUM(N400:N407)</f>
        <v>0</v>
      </c>
      <c r="O399" s="52">
        <f t="shared" si="6"/>
        <v>283954</v>
      </c>
    </row>
    <row r="400" spans="1:15" ht="25.5" customHeight="1">
      <c r="A400" s="53">
        <v>911</v>
      </c>
      <c r="B400" s="54" t="s">
        <v>273</v>
      </c>
      <c r="C400" s="84">
        <v>101</v>
      </c>
      <c r="D400" s="85">
        <v>0</v>
      </c>
      <c r="E400" s="84">
        <v>230</v>
      </c>
      <c r="F400" s="85">
        <v>283954</v>
      </c>
      <c r="G400" s="378"/>
      <c r="H400" s="379"/>
      <c r="I400" s="378"/>
      <c r="J400" s="379"/>
      <c r="K400" s="84">
        <v>599</v>
      </c>
      <c r="L400" s="85">
        <v>0</v>
      </c>
      <c r="M400" s="84">
        <v>999</v>
      </c>
      <c r="N400" s="85">
        <v>0</v>
      </c>
      <c r="O400" s="52">
        <f t="shared" si="6"/>
        <v>283954</v>
      </c>
    </row>
    <row r="401" spans="1:15" ht="25.5" customHeight="1">
      <c r="A401" s="53">
        <v>912</v>
      </c>
      <c r="B401" s="54" t="s">
        <v>347</v>
      </c>
      <c r="C401" s="84">
        <v>101</v>
      </c>
      <c r="D401" s="85">
        <v>0</v>
      </c>
      <c r="E401" s="84">
        <v>230</v>
      </c>
      <c r="F401" s="85">
        <v>0</v>
      </c>
      <c r="G401" s="378"/>
      <c r="H401" s="379"/>
      <c r="I401" s="378"/>
      <c r="J401" s="379"/>
      <c r="K401" s="84">
        <v>599</v>
      </c>
      <c r="L401" s="85">
        <v>0</v>
      </c>
      <c r="M401" s="84">
        <v>999</v>
      </c>
      <c r="N401" s="85">
        <v>0</v>
      </c>
      <c r="O401" s="52">
        <f t="shared" si="6"/>
        <v>0</v>
      </c>
    </row>
    <row r="402" spans="1:15" ht="25.5" customHeight="1">
      <c r="A402" s="53">
        <v>913</v>
      </c>
      <c r="B402" s="54" t="s">
        <v>274</v>
      </c>
      <c r="C402" s="378"/>
      <c r="D402" s="379"/>
      <c r="E402" s="378"/>
      <c r="F402" s="379"/>
      <c r="G402" s="378"/>
      <c r="H402" s="379"/>
      <c r="I402" s="378"/>
      <c r="J402" s="379"/>
      <c r="K402" s="378"/>
      <c r="L402" s="379"/>
      <c r="M402" s="378"/>
      <c r="N402" s="379"/>
      <c r="O402" s="52">
        <f t="shared" si="6"/>
        <v>0</v>
      </c>
    </row>
    <row r="403" spans="1:15" ht="25.5" customHeight="1">
      <c r="A403" s="53">
        <v>914</v>
      </c>
      <c r="B403" s="54" t="s">
        <v>275</v>
      </c>
      <c r="C403" s="378"/>
      <c r="D403" s="379"/>
      <c r="E403" s="378"/>
      <c r="F403" s="379"/>
      <c r="G403" s="378"/>
      <c r="H403" s="379"/>
      <c r="I403" s="378"/>
      <c r="J403" s="379"/>
      <c r="K403" s="378"/>
      <c r="L403" s="379"/>
      <c r="M403" s="378"/>
      <c r="N403" s="379"/>
      <c r="O403" s="52">
        <f t="shared" si="6"/>
        <v>0</v>
      </c>
    </row>
    <row r="404" spans="1:15" ht="25.5" customHeight="1">
      <c r="A404" s="53">
        <v>915</v>
      </c>
      <c r="B404" s="54" t="s">
        <v>276</v>
      </c>
      <c r="C404" s="378"/>
      <c r="D404" s="379"/>
      <c r="E404" s="378"/>
      <c r="F404" s="379"/>
      <c r="G404" s="378"/>
      <c r="H404" s="379"/>
      <c r="I404" s="378"/>
      <c r="J404" s="379"/>
      <c r="K404" s="378"/>
      <c r="L404" s="379"/>
      <c r="M404" s="378"/>
      <c r="N404" s="379"/>
      <c r="O404" s="52">
        <f t="shared" ref="O404:O429" si="7">D404+F404+H404+J404+L404+N404</f>
        <v>0</v>
      </c>
    </row>
    <row r="405" spans="1:15" ht="25.5" customHeight="1">
      <c r="A405" s="53">
        <v>916</v>
      </c>
      <c r="B405" s="54" t="s">
        <v>277</v>
      </c>
      <c r="C405" s="378"/>
      <c r="D405" s="379"/>
      <c r="E405" s="378"/>
      <c r="F405" s="379"/>
      <c r="G405" s="378"/>
      <c r="H405" s="379"/>
      <c r="I405" s="378"/>
      <c r="J405" s="379"/>
      <c r="K405" s="378"/>
      <c r="L405" s="379"/>
      <c r="M405" s="378"/>
      <c r="N405" s="379"/>
      <c r="O405" s="52">
        <f t="shared" si="7"/>
        <v>0</v>
      </c>
    </row>
    <row r="406" spans="1:15" ht="25.5" customHeight="1">
      <c r="A406" s="53">
        <v>917</v>
      </c>
      <c r="B406" s="54" t="s">
        <v>348</v>
      </c>
      <c r="C406" s="378"/>
      <c r="D406" s="379"/>
      <c r="E406" s="378"/>
      <c r="F406" s="379"/>
      <c r="G406" s="378"/>
      <c r="H406" s="379"/>
      <c r="I406" s="378"/>
      <c r="J406" s="379"/>
      <c r="K406" s="378"/>
      <c r="L406" s="379"/>
      <c r="M406" s="378"/>
      <c r="N406" s="379"/>
      <c r="O406" s="52">
        <f t="shared" si="7"/>
        <v>0</v>
      </c>
    </row>
    <row r="407" spans="1:15" ht="25.5" customHeight="1">
      <c r="A407" s="53">
        <v>918</v>
      </c>
      <c r="B407" s="54" t="s">
        <v>278</v>
      </c>
      <c r="C407" s="378"/>
      <c r="D407" s="379"/>
      <c r="E407" s="378"/>
      <c r="F407" s="379"/>
      <c r="G407" s="378"/>
      <c r="H407" s="379"/>
      <c r="I407" s="378"/>
      <c r="J407" s="379"/>
      <c r="K407" s="378"/>
      <c r="L407" s="379"/>
      <c r="M407" s="378"/>
      <c r="N407" s="379"/>
      <c r="O407" s="52">
        <f t="shared" si="7"/>
        <v>0</v>
      </c>
    </row>
    <row r="408" spans="1:15" ht="25.5" customHeight="1">
      <c r="A408" s="58">
        <v>9200</v>
      </c>
      <c r="B408" s="50" t="s">
        <v>1217</v>
      </c>
      <c r="C408" s="51"/>
      <c r="D408" s="62">
        <f>SUM(D409:D416)</f>
        <v>0</v>
      </c>
      <c r="E408" s="51"/>
      <c r="F408" s="62">
        <f>SUM(F409:F416)</f>
        <v>18193</v>
      </c>
      <c r="G408" s="51"/>
      <c r="H408" s="62">
        <f>SUM(H409:H416)</f>
        <v>0</v>
      </c>
      <c r="I408" s="51"/>
      <c r="J408" s="62">
        <f>SUM(J409:J416)</f>
        <v>0</v>
      </c>
      <c r="K408" s="51"/>
      <c r="L408" s="62">
        <f>SUM(L409:L416)</f>
        <v>0</v>
      </c>
      <c r="M408" s="51"/>
      <c r="N408" s="62">
        <f>SUM(N409:N416)</f>
        <v>0</v>
      </c>
      <c r="O408" s="52">
        <f t="shared" si="7"/>
        <v>18193</v>
      </c>
    </row>
    <row r="409" spans="1:15" ht="25.5" customHeight="1">
      <c r="A409" s="53">
        <v>921</v>
      </c>
      <c r="B409" s="54" t="s">
        <v>282</v>
      </c>
      <c r="C409" s="84">
        <v>101</v>
      </c>
      <c r="D409" s="85">
        <v>0</v>
      </c>
      <c r="E409" s="84">
        <v>230</v>
      </c>
      <c r="F409" s="85">
        <v>18193</v>
      </c>
      <c r="G409" s="378"/>
      <c r="H409" s="379"/>
      <c r="I409" s="378"/>
      <c r="J409" s="379"/>
      <c r="K409" s="84">
        <v>599</v>
      </c>
      <c r="L409" s="85">
        <v>0</v>
      </c>
      <c r="M409" s="84">
        <v>999</v>
      </c>
      <c r="N409" s="85">
        <v>0</v>
      </c>
      <c r="O409" s="52">
        <f t="shared" si="7"/>
        <v>18193</v>
      </c>
    </row>
    <row r="410" spans="1:15" ht="25.5" customHeight="1">
      <c r="A410" s="53">
        <v>922</v>
      </c>
      <c r="B410" s="54" t="s">
        <v>349</v>
      </c>
      <c r="C410" s="84">
        <v>101</v>
      </c>
      <c r="D410" s="85">
        <v>0</v>
      </c>
      <c r="E410" s="84">
        <v>230</v>
      </c>
      <c r="F410" s="85">
        <v>0</v>
      </c>
      <c r="G410" s="378"/>
      <c r="H410" s="379"/>
      <c r="I410" s="378"/>
      <c r="J410" s="379"/>
      <c r="K410" s="84">
        <v>599</v>
      </c>
      <c r="L410" s="85">
        <v>0</v>
      </c>
      <c r="M410" s="84">
        <v>999</v>
      </c>
      <c r="N410" s="85">
        <v>0</v>
      </c>
      <c r="O410" s="52">
        <f t="shared" si="7"/>
        <v>0</v>
      </c>
    </row>
    <row r="411" spans="1:15" ht="25.5" customHeight="1">
      <c r="A411" s="53">
        <v>923</v>
      </c>
      <c r="B411" s="54" t="s">
        <v>281</v>
      </c>
      <c r="C411" s="378"/>
      <c r="D411" s="379"/>
      <c r="E411" s="378"/>
      <c r="F411" s="379"/>
      <c r="G411" s="378"/>
      <c r="H411" s="379"/>
      <c r="I411" s="378"/>
      <c r="J411" s="379"/>
      <c r="K411" s="378"/>
      <c r="L411" s="379"/>
      <c r="M411" s="378"/>
      <c r="N411" s="379"/>
      <c r="O411" s="52">
        <f t="shared" si="7"/>
        <v>0</v>
      </c>
    </row>
    <row r="412" spans="1:15" ht="25.5" customHeight="1">
      <c r="A412" s="53">
        <v>924</v>
      </c>
      <c r="B412" s="54" t="s">
        <v>283</v>
      </c>
      <c r="C412" s="378"/>
      <c r="D412" s="379"/>
      <c r="E412" s="378"/>
      <c r="F412" s="379"/>
      <c r="G412" s="378"/>
      <c r="H412" s="379"/>
      <c r="I412" s="378"/>
      <c r="J412" s="379"/>
      <c r="K412" s="378"/>
      <c r="L412" s="379"/>
      <c r="M412" s="378"/>
      <c r="N412" s="379"/>
      <c r="O412" s="52">
        <f t="shared" si="7"/>
        <v>0</v>
      </c>
    </row>
    <row r="413" spans="1:15" ht="25.5" customHeight="1">
      <c r="A413" s="53">
        <v>925</v>
      </c>
      <c r="B413" s="54" t="s">
        <v>279</v>
      </c>
      <c r="C413" s="378"/>
      <c r="D413" s="379"/>
      <c r="E413" s="378"/>
      <c r="F413" s="379"/>
      <c r="G413" s="378"/>
      <c r="H413" s="379"/>
      <c r="I413" s="378"/>
      <c r="J413" s="379"/>
      <c r="K413" s="378"/>
      <c r="L413" s="379"/>
      <c r="M413" s="378"/>
      <c r="N413" s="379"/>
      <c r="O413" s="52">
        <f t="shared" si="7"/>
        <v>0</v>
      </c>
    </row>
    <row r="414" spans="1:15" ht="25.5" customHeight="1">
      <c r="A414" s="53">
        <v>926</v>
      </c>
      <c r="B414" s="54" t="s">
        <v>280</v>
      </c>
      <c r="C414" s="378"/>
      <c r="D414" s="379"/>
      <c r="E414" s="378"/>
      <c r="F414" s="379"/>
      <c r="G414" s="378"/>
      <c r="H414" s="379"/>
      <c r="I414" s="378"/>
      <c r="J414" s="379"/>
      <c r="K414" s="378"/>
      <c r="L414" s="379"/>
      <c r="M414" s="378"/>
      <c r="N414" s="379"/>
      <c r="O414" s="52">
        <f t="shared" si="7"/>
        <v>0</v>
      </c>
    </row>
    <row r="415" spans="1:15" ht="25.5" customHeight="1">
      <c r="A415" s="53">
        <v>927</v>
      </c>
      <c r="B415" s="54" t="s">
        <v>350</v>
      </c>
      <c r="C415" s="378"/>
      <c r="D415" s="379"/>
      <c r="E415" s="378"/>
      <c r="F415" s="379"/>
      <c r="G415" s="378"/>
      <c r="H415" s="379"/>
      <c r="I415" s="378"/>
      <c r="J415" s="379"/>
      <c r="K415" s="378"/>
      <c r="L415" s="379"/>
      <c r="M415" s="378"/>
      <c r="N415" s="379"/>
      <c r="O415" s="52">
        <f t="shared" si="7"/>
        <v>0</v>
      </c>
    </row>
    <row r="416" spans="1:15" ht="25.5" customHeight="1">
      <c r="A416" s="53">
        <v>928</v>
      </c>
      <c r="B416" s="54" t="s">
        <v>284</v>
      </c>
      <c r="C416" s="378"/>
      <c r="D416" s="379"/>
      <c r="E416" s="378"/>
      <c r="F416" s="379"/>
      <c r="G416" s="378"/>
      <c r="H416" s="379"/>
      <c r="I416" s="378"/>
      <c r="J416" s="379"/>
      <c r="K416" s="378"/>
      <c r="L416" s="379"/>
      <c r="M416" s="378"/>
      <c r="N416" s="379"/>
      <c r="O416" s="52">
        <f t="shared" si="7"/>
        <v>0</v>
      </c>
    </row>
    <row r="417" spans="1:17" ht="25.5" customHeight="1">
      <c r="A417" s="58">
        <v>9300</v>
      </c>
      <c r="B417" s="50" t="s">
        <v>309</v>
      </c>
      <c r="C417" s="51"/>
      <c r="D417" s="62">
        <f>SUM(D418:D419)</f>
        <v>0</v>
      </c>
      <c r="E417" s="51"/>
      <c r="F417" s="62">
        <f>SUM(F418:F419)</f>
        <v>0</v>
      </c>
      <c r="G417" s="51"/>
      <c r="H417" s="62">
        <f>SUM(H418:H419)</f>
        <v>0</v>
      </c>
      <c r="I417" s="51"/>
      <c r="J417" s="62">
        <f>SUM(J418:J419)</f>
        <v>0</v>
      </c>
      <c r="K417" s="51"/>
      <c r="L417" s="62">
        <f>SUM(L418:L419)</f>
        <v>0</v>
      </c>
      <c r="M417" s="51"/>
      <c r="N417" s="62">
        <f>SUM(N418:N419)</f>
        <v>0</v>
      </c>
      <c r="O417" s="52">
        <f t="shared" si="7"/>
        <v>0</v>
      </c>
    </row>
    <row r="418" spans="1:17" ht="25.5" customHeight="1">
      <c r="A418" s="53">
        <v>931</v>
      </c>
      <c r="B418" s="54" t="s">
        <v>287</v>
      </c>
      <c r="C418" s="84">
        <v>101</v>
      </c>
      <c r="D418" s="85">
        <v>0</v>
      </c>
      <c r="E418" s="84">
        <v>230</v>
      </c>
      <c r="F418" s="85">
        <v>0</v>
      </c>
      <c r="G418" s="378"/>
      <c r="H418" s="379"/>
      <c r="I418" s="378"/>
      <c r="J418" s="379"/>
      <c r="K418" s="84">
        <v>599</v>
      </c>
      <c r="L418" s="85">
        <v>0</v>
      </c>
      <c r="M418" s="84">
        <v>999</v>
      </c>
      <c r="N418" s="85">
        <v>0</v>
      </c>
      <c r="O418" s="52">
        <f t="shared" si="7"/>
        <v>0</v>
      </c>
    </row>
    <row r="419" spans="1:17" ht="25.5" customHeight="1">
      <c r="A419" s="53">
        <v>932</v>
      </c>
      <c r="B419" s="54" t="s">
        <v>307</v>
      </c>
      <c r="C419" s="378"/>
      <c r="D419" s="379"/>
      <c r="E419" s="378"/>
      <c r="F419" s="379"/>
      <c r="G419" s="378"/>
      <c r="H419" s="379"/>
      <c r="I419" s="378"/>
      <c r="J419" s="379"/>
      <c r="K419" s="378"/>
      <c r="L419" s="379"/>
      <c r="M419" s="378"/>
      <c r="N419" s="379"/>
      <c r="O419" s="52">
        <f t="shared" si="7"/>
        <v>0</v>
      </c>
    </row>
    <row r="420" spans="1:17" ht="25.5" customHeight="1">
      <c r="A420" s="58">
        <v>9400</v>
      </c>
      <c r="B420" s="50" t="s">
        <v>310</v>
      </c>
      <c r="C420" s="51"/>
      <c r="D420" s="62">
        <f>SUM(D421:D422)</f>
        <v>0</v>
      </c>
      <c r="E420" s="51"/>
      <c r="F420" s="62">
        <f>SUM(F421:F422)</f>
        <v>0</v>
      </c>
      <c r="G420" s="51"/>
      <c r="H420" s="62">
        <f>SUM(H421:H422)</f>
        <v>0</v>
      </c>
      <c r="I420" s="51"/>
      <c r="J420" s="62">
        <f>SUM(J421:J422)</f>
        <v>0</v>
      </c>
      <c r="K420" s="51"/>
      <c r="L420" s="62">
        <f>SUM(L421:L422)</f>
        <v>0</v>
      </c>
      <c r="M420" s="51"/>
      <c r="N420" s="62">
        <f>SUM(N421:N422)</f>
        <v>0</v>
      </c>
      <c r="O420" s="52">
        <f t="shared" si="7"/>
        <v>0</v>
      </c>
    </row>
    <row r="421" spans="1:17" ht="25.5" customHeight="1">
      <c r="A421" s="53">
        <v>941</v>
      </c>
      <c r="B421" s="54" t="s">
        <v>308</v>
      </c>
      <c r="C421" s="84">
        <v>101</v>
      </c>
      <c r="D421" s="85">
        <v>0</v>
      </c>
      <c r="E421" s="84">
        <v>230</v>
      </c>
      <c r="F421" s="85">
        <v>0</v>
      </c>
      <c r="G421" s="378"/>
      <c r="H421" s="379"/>
      <c r="I421" s="378"/>
      <c r="J421" s="379"/>
      <c r="K421" s="84">
        <v>599</v>
      </c>
      <c r="L421" s="85">
        <v>0</v>
      </c>
      <c r="M421" s="84">
        <v>999</v>
      </c>
      <c r="N421" s="85">
        <v>0</v>
      </c>
      <c r="O421" s="52">
        <f t="shared" si="7"/>
        <v>0</v>
      </c>
    </row>
    <row r="422" spans="1:17" ht="25.5" customHeight="1">
      <c r="A422" s="53">
        <v>942</v>
      </c>
      <c r="B422" s="54" t="s">
        <v>285</v>
      </c>
      <c r="C422" s="378"/>
      <c r="D422" s="379"/>
      <c r="E422" s="378"/>
      <c r="F422" s="379"/>
      <c r="G422" s="378"/>
      <c r="H422" s="379"/>
      <c r="I422" s="378"/>
      <c r="J422" s="379"/>
      <c r="K422" s="378"/>
      <c r="L422" s="379"/>
      <c r="M422" s="378"/>
      <c r="N422" s="379"/>
      <c r="O422" s="52">
        <f t="shared" si="7"/>
        <v>0</v>
      </c>
    </row>
    <row r="423" spans="1:17" ht="25.5" customHeight="1">
      <c r="A423" s="58">
        <v>9500</v>
      </c>
      <c r="B423" s="50" t="s">
        <v>286</v>
      </c>
      <c r="C423" s="51"/>
      <c r="D423" s="62">
        <f>SUM(D424:D424)</f>
        <v>0</v>
      </c>
      <c r="E423" s="51"/>
      <c r="F423" s="62">
        <f>SUM(F424:F424)</f>
        <v>0</v>
      </c>
      <c r="G423" s="51"/>
      <c r="H423" s="62">
        <f>SUM(H424:H424)</f>
        <v>0</v>
      </c>
      <c r="I423" s="51"/>
      <c r="J423" s="62">
        <f>SUM(J424:J424)</f>
        <v>0</v>
      </c>
      <c r="K423" s="51"/>
      <c r="L423" s="62">
        <f>SUM(L424:L424)</f>
        <v>0</v>
      </c>
      <c r="M423" s="51"/>
      <c r="N423" s="62">
        <f>SUM(N424:N424)</f>
        <v>0</v>
      </c>
      <c r="O423" s="52">
        <f t="shared" si="7"/>
        <v>0</v>
      </c>
    </row>
    <row r="424" spans="1:17" ht="25.5" customHeight="1">
      <c r="A424" s="53">
        <v>951</v>
      </c>
      <c r="B424" s="54" t="s">
        <v>1581</v>
      </c>
      <c r="C424" s="84">
        <v>101</v>
      </c>
      <c r="D424" s="85">
        <v>0</v>
      </c>
      <c r="E424" s="84">
        <v>230</v>
      </c>
      <c r="F424" s="85">
        <v>0</v>
      </c>
      <c r="G424" s="378"/>
      <c r="H424" s="379"/>
      <c r="I424" s="378"/>
      <c r="J424" s="379"/>
      <c r="K424" s="84">
        <v>599</v>
      </c>
      <c r="L424" s="85">
        <v>0</v>
      </c>
      <c r="M424" s="84">
        <v>999</v>
      </c>
      <c r="N424" s="85">
        <v>0</v>
      </c>
      <c r="O424" s="52">
        <f t="shared" si="7"/>
        <v>0</v>
      </c>
    </row>
    <row r="425" spans="1:17" ht="25.5" customHeight="1">
      <c r="A425" s="58">
        <v>9600</v>
      </c>
      <c r="B425" s="50" t="s">
        <v>288</v>
      </c>
      <c r="C425" s="51"/>
      <c r="D425" s="62">
        <f>SUM(D426:D427)</f>
        <v>0</v>
      </c>
      <c r="E425" s="51"/>
      <c r="F425" s="62">
        <f>SUM(F426:F427)</f>
        <v>0</v>
      </c>
      <c r="G425" s="51"/>
      <c r="H425" s="62">
        <f>SUM(H426:H427)</f>
        <v>0</v>
      </c>
      <c r="I425" s="51"/>
      <c r="J425" s="62">
        <f>SUM(J426:J427)</f>
        <v>0</v>
      </c>
      <c r="K425" s="51"/>
      <c r="L425" s="62">
        <f>SUM(L426:L427)</f>
        <v>0</v>
      </c>
      <c r="M425" s="51"/>
      <c r="N425" s="62">
        <f>SUM(N426:N427)</f>
        <v>0</v>
      </c>
      <c r="O425" s="52">
        <f t="shared" si="7"/>
        <v>0</v>
      </c>
    </row>
    <row r="426" spans="1:17" ht="25.5" customHeight="1">
      <c r="A426" s="53">
        <v>961</v>
      </c>
      <c r="B426" s="54" t="s">
        <v>289</v>
      </c>
      <c r="C426" s="378"/>
      <c r="D426" s="379"/>
      <c r="E426" s="378"/>
      <c r="F426" s="379"/>
      <c r="G426" s="378"/>
      <c r="H426" s="379"/>
      <c r="I426" s="378"/>
      <c r="J426" s="379"/>
      <c r="K426" s="378"/>
      <c r="L426" s="379"/>
      <c r="M426" s="378"/>
      <c r="N426" s="379"/>
      <c r="O426" s="52">
        <f t="shared" si="7"/>
        <v>0</v>
      </c>
    </row>
    <row r="427" spans="1:17" ht="25.5" customHeight="1">
      <c r="A427" s="53">
        <v>962</v>
      </c>
      <c r="B427" s="54" t="s">
        <v>290</v>
      </c>
      <c r="C427" s="378"/>
      <c r="D427" s="379"/>
      <c r="E427" s="378"/>
      <c r="F427" s="379"/>
      <c r="G427" s="378"/>
      <c r="H427" s="379"/>
      <c r="I427" s="378"/>
      <c r="J427" s="379"/>
      <c r="K427" s="378"/>
      <c r="L427" s="379"/>
      <c r="M427" s="378"/>
      <c r="N427" s="379"/>
      <c r="O427" s="52">
        <f t="shared" si="7"/>
        <v>0</v>
      </c>
    </row>
    <row r="428" spans="1:17" ht="25.5" customHeight="1">
      <c r="A428" s="390">
        <v>9900</v>
      </c>
      <c r="B428" s="386" t="s">
        <v>291</v>
      </c>
      <c r="C428" s="51"/>
      <c r="D428" s="62">
        <f>SUM(D429)</f>
        <v>0</v>
      </c>
      <c r="E428" s="51"/>
      <c r="F428" s="62">
        <f>SUM(F429)</f>
        <v>0</v>
      </c>
      <c r="G428" s="51"/>
      <c r="H428" s="62">
        <f>SUM(H429)</f>
        <v>0</v>
      </c>
      <c r="I428" s="51"/>
      <c r="J428" s="62">
        <f>SUM(J429)</f>
        <v>0</v>
      </c>
      <c r="K428" s="51"/>
      <c r="L428" s="62">
        <f>SUM(L429)</f>
        <v>0</v>
      </c>
      <c r="M428" s="51"/>
      <c r="N428" s="62">
        <f>SUM(N429)</f>
        <v>0</v>
      </c>
      <c r="O428" s="52">
        <f t="shared" si="7"/>
        <v>0</v>
      </c>
    </row>
    <row r="429" spans="1:17" ht="25.5" customHeight="1">
      <c r="A429" s="53">
        <v>991</v>
      </c>
      <c r="B429" s="54" t="s">
        <v>292</v>
      </c>
      <c r="C429" s="84">
        <v>101</v>
      </c>
      <c r="D429" s="85">
        <v>0</v>
      </c>
      <c r="E429" s="84">
        <v>230</v>
      </c>
      <c r="F429" s="85">
        <v>0</v>
      </c>
      <c r="G429" s="378"/>
      <c r="H429" s="379"/>
      <c r="I429" s="378"/>
      <c r="J429" s="379"/>
      <c r="K429" s="378"/>
      <c r="L429" s="379"/>
      <c r="M429" s="84">
        <v>999</v>
      </c>
      <c r="N429" s="85">
        <v>0</v>
      </c>
      <c r="O429" s="52">
        <f t="shared" si="7"/>
        <v>0</v>
      </c>
    </row>
    <row r="430" spans="1:17" s="83" customFormat="1" ht="25.5" customHeight="1">
      <c r="A430" s="82"/>
      <c r="B430" s="80" t="s">
        <v>1031</v>
      </c>
      <c r="C430" s="621">
        <f>D5+D42+D107+D192+D251+D310+D332+D380+D398</f>
        <v>20214463</v>
      </c>
      <c r="D430" s="622"/>
      <c r="E430" s="621">
        <f>F5+F42+F107+F192+F251+F310+F332+F380+F398</f>
        <v>9384643</v>
      </c>
      <c r="F430" s="622"/>
      <c r="G430" s="621">
        <f>H5+H42+H107+H192+H251+H310+H332+H380+H398</f>
        <v>0</v>
      </c>
      <c r="H430" s="622"/>
      <c r="I430" s="621">
        <f>J5+J42+J107+J192+J251+J310+J332+J380+J398</f>
        <v>0</v>
      </c>
      <c r="J430" s="622"/>
      <c r="K430" s="621">
        <f>L5+L42+L107+L192+L251+L310+L332+L380+L398</f>
        <v>0</v>
      </c>
      <c r="L430" s="622"/>
      <c r="M430" s="621">
        <f>N5+N42+N107+N192+N251+N310+N332+N380+N398</f>
        <v>0</v>
      </c>
      <c r="N430" s="622"/>
      <c r="O430" s="81">
        <f>SUM(C430:N430)</f>
        <v>29599106</v>
      </c>
      <c r="Q430"/>
    </row>
    <row r="431" spans="1:17" hidden="1">
      <c r="C431" s="440"/>
    </row>
    <row r="432" spans="1:17" ht="15.75" hidden="1">
      <c r="C432" s="440"/>
      <c r="Q432" s="83"/>
    </row>
    <row r="433" spans="1:8" hidden="1">
      <c r="B433" s="25" t="s">
        <v>1288</v>
      </c>
      <c r="C433" s="440"/>
      <c r="D433" s="438"/>
    </row>
    <row r="434" spans="1:8" hidden="1">
      <c r="A434" s="25">
        <v>1000</v>
      </c>
      <c r="B434" s="25" t="s">
        <v>0</v>
      </c>
      <c r="C434" s="437">
        <f>O5</f>
        <v>13201462</v>
      </c>
      <c r="D434" s="439">
        <f>C434/$C$443</f>
        <v>0.44600880850928404</v>
      </c>
      <c r="F434" s="30">
        <v>111</v>
      </c>
      <c r="H434" s="30">
        <f>O7</f>
        <v>1425000</v>
      </c>
    </row>
    <row r="435" spans="1:8" hidden="1">
      <c r="A435" s="25">
        <v>2000</v>
      </c>
      <c r="B435" s="25" t="s">
        <v>32</v>
      </c>
      <c r="C435" s="437">
        <f>O42</f>
        <v>2686843</v>
      </c>
      <c r="D435" s="439">
        <f t="shared" ref="D435:D442" si="8">C435/$C$443</f>
        <v>9.0774464607140504E-2</v>
      </c>
      <c r="F435" s="30">
        <v>113</v>
      </c>
      <c r="H435" s="30">
        <f>O9</f>
        <v>9845424</v>
      </c>
    </row>
    <row r="436" spans="1:8" hidden="1">
      <c r="A436" s="25">
        <v>3000</v>
      </c>
      <c r="B436" s="25" t="s">
        <v>89</v>
      </c>
      <c r="C436" s="437">
        <f>O107</f>
        <v>4077769</v>
      </c>
      <c r="D436" s="439">
        <f t="shared" si="8"/>
        <v>0.13776662714069809</v>
      </c>
      <c r="F436" s="30">
        <v>132</v>
      </c>
      <c r="H436" s="30">
        <f>O18</f>
        <v>1565337</v>
      </c>
    </row>
    <row r="437" spans="1:8" hidden="1">
      <c r="A437" s="25">
        <v>4000</v>
      </c>
      <c r="B437" s="25" t="s">
        <v>150</v>
      </c>
      <c r="C437" s="437">
        <f>O192</f>
        <v>1760263</v>
      </c>
      <c r="D437" s="439">
        <f t="shared" si="8"/>
        <v>5.9470140753575464E-2</v>
      </c>
      <c r="F437" s="30">
        <v>141</v>
      </c>
      <c r="H437" s="30">
        <f>O26</f>
        <v>30000</v>
      </c>
    </row>
    <row r="438" spans="1:8" hidden="1">
      <c r="A438" s="25">
        <v>5000</v>
      </c>
      <c r="B438" s="25" t="s">
        <v>186</v>
      </c>
      <c r="C438" s="437">
        <f>O251</f>
        <v>371297</v>
      </c>
      <c r="D438" s="439">
        <f t="shared" si="8"/>
        <v>1.2544196436203175E-2</v>
      </c>
      <c r="F438" s="30">
        <v>143</v>
      </c>
      <c r="H438" s="30">
        <f>O28</f>
        <v>30000</v>
      </c>
    </row>
    <row r="439" spans="1:8" hidden="1">
      <c r="A439" s="25">
        <v>6000</v>
      </c>
      <c r="B439" s="25" t="s">
        <v>1286</v>
      </c>
      <c r="C439" s="437">
        <f>O310</f>
        <v>7199325</v>
      </c>
      <c r="D439" s="439">
        <f t="shared" si="8"/>
        <v>0.24322778532567843</v>
      </c>
    </row>
    <row r="440" spans="1:8" hidden="1">
      <c r="A440" s="25">
        <v>7000</v>
      </c>
      <c r="B440" s="25" t="s">
        <v>230</v>
      </c>
      <c r="C440" s="437">
        <f>O332</f>
        <v>0</v>
      </c>
      <c r="D440" s="439">
        <f t="shared" si="8"/>
        <v>0</v>
      </c>
    </row>
    <row r="441" spans="1:8" hidden="1">
      <c r="A441" s="25">
        <v>8000</v>
      </c>
      <c r="B441" s="25" t="s">
        <v>258</v>
      </c>
      <c r="C441" s="437">
        <f>O380</f>
        <v>0</v>
      </c>
      <c r="D441" s="439">
        <f t="shared" si="8"/>
        <v>0</v>
      </c>
    </row>
    <row r="442" spans="1:8" hidden="1">
      <c r="A442" s="25">
        <v>9000</v>
      </c>
      <c r="B442" s="25" t="s">
        <v>311</v>
      </c>
      <c r="C442" s="437">
        <f>O398</f>
        <v>302147</v>
      </c>
      <c r="D442" s="439">
        <f t="shared" si="8"/>
        <v>1.0207977227420315E-2</v>
      </c>
    </row>
    <row r="443" spans="1:8" hidden="1">
      <c r="C443" s="437">
        <f>SUM(C434:C442)</f>
        <v>29599106</v>
      </c>
      <c r="D443" s="439">
        <f>SUM(D434:D442)</f>
        <v>1.0000000000000002</v>
      </c>
    </row>
    <row r="444" spans="1:8" hidden="1">
      <c r="C444" s="441"/>
      <c r="D444" s="442"/>
    </row>
    <row r="445" spans="1:8" hidden="1">
      <c r="B445" s="25" t="s">
        <v>1277</v>
      </c>
      <c r="C445" s="441">
        <f>C446+C454+C485+C504+C513+C518</f>
        <v>29599106</v>
      </c>
      <c r="D445" s="442"/>
      <c r="F445" s="444">
        <f>C443-C445</f>
        <v>0</v>
      </c>
      <c r="G445" s="443" t="s">
        <v>1812</v>
      </c>
    </row>
    <row r="446" spans="1:8" hidden="1">
      <c r="A446" s="25">
        <v>100</v>
      </c>
      <c r="B446" s="25" t="s">
        <v>724</v>
      </c>
      <c r="C446" s="440">
        <f>SUM(C447:C453)</f>
        <v>20214463</v>
      </c>
      <c r="D446" s="439">
        <f>C446/$C$445</f>
        <v>0.68294167398163985</v>
      </c>
    </row>
    <row r="447" spans="1:8" hidden="1">
      <c r="A447" s="25">
        <v>101</v>
      </c>
      <c r="B447" s="25" t="s">
        <v>858</v>
      </c>
      <c r="C447" s="248">
        <f t="shared" ref="C447:C453" si="9">SUMIF($C$5:$C$429,A447,$D$5:$D$429)</f>
        <v>20214463</v>
      </c>
      <c r="D447" s="439"/>
    </row>
    <row r="448" spans="1:8" hidden="1">
      <c r="A448" s="25">
        <v>102</v>
      </c>
      <c r="B448" s="25" t="s">
        <v>538</v>
      </c>
      <c r="C448" s="248">
        <f t="shared" si="9"/>
        <v>0</v>
      </c>
      <c r="D448" s="439"/>
    </row>
    <row r="449" spans="1:11" hidden="1">
      <c r="A449" s="25">
        <v>103</v>
      </c>
      <c r="B449" s="25" t="s">
        <v>637</v>
      </c>
      <c r="C449" s="248">
        <f t="shared" si="9"/>
        <v>0</v>
      </c>
      <c r="D449" s="439"/>
      <c r="J449" s="30" t="s">
        <v>1823</v>
      </c>
      <c r="K449" s="47" t="s">
        <v>1824</v>
      </c>
    </row>
    <row r="450" spans="1:11" hidden="1">
      <c r="A450" s="25">
        <v>104</v>
      </c>
      <c r="B450" s="25" t="s">
        <v>934</v>
      </c>
      <c r="C450" s="248">
        <f t="shared" si="9"/>
        <v>0</v>
      </c>
      <c r="D450" s="439"/>
      <c r="I450" s="454" t="s">
        <v>1822</v>
      </c>
      <c r="J450" s="441">
        <f>'I-TI'!G301+'I-TI'!G302</f>
        <v>7199325</v>
      </c>
      <c r="K450" s="440">
        <f>'I-TI'!G304+'I-TI'!G305</f>
        <v>2185318</v>
      </c>
    </row>
    <row r="451" spans="1:11" hidden="1">
      <c r="A451" s="25">
        <v>105</v>
      </c>
      <c r="B451" s="25" t="s">
        <v>935</v>
      </c>
      <c r="C451" s="248">
        <f t="shared" si="9"/>
        <v>0</v>
      </c>
      <c r="D451" s="439"/>
      <c r="I451" s="454" t="s">
        <v>1825</v>
      </c>
      <c r="J451" s="441">
        <f>C483</f>
        <v>7199325</v>
      </c>
      <c r="K451" s="440">
        <f>C484</f>
        <v>2185318</v>
      </c>
    </row>
    <row r="452" spans="1:11" hidden="1">
      <c r="A452" s="25">
        <v>106</v>
      </c>
      <c r="B452" s="25" t="s">
        <v>905</v>
      </c>
      <c r="C452" s="248">
        <f t="shared" si="9"/>
        <v>0</v>
      </c>
      <c r="D452" s="439"/>
      <c r="I452" s="454" t="s">
        <v>1826</v>
      </c>
      <c r="J452" s="441">
        <f>J450-J451</f>
        <v>0</v>
      </c>
      <c r="K452" s="440">
        <f>K450-K451</f>
        <v>0</v>
      </c>
    </row>
    <row r="453" spans="1:11" hidden="1">
      <c r="A453" s="25">
        <v>199</v>
      </c>
      <c r="B453" s="25" t="s">
        <v>725</v>
      </c>
      <c r="C453" s="248">
        <f t="shared" si="9"/>
        <v>0</v>
      </c>
      <c r="D453" s="439"/>
    </row>
    <row r="454" spans="1:11" hidden="1">
      <c r="A454" s="25">
        <v>200</v>
      </c>
      <c r="B454" s="25" t="s">
        <v>360</v>
      </c>
      <c r="C454" s="440">
        <f>SUM(C455:C484)</f>
        <v>9384643</v>
      </c>
      <c r="D454" s="439">
        <f>C454/$C$445</f>
        <v>0.31705832601836015</v>
      </c>
    </row>
    <row r="455" spans="1:11" hidden="1">
      <c r="A455" s="25">
        <v>201</v>
      </c>
      <c r="B455" s="25" t="s">
        <v>906</v>
      </c>
      <c r="C455" s="248">
        <f t="shared" ref="C455:C484" si="10">SUMIF($E$5:$E$429,A455,$F$5:$F$429)</f>
        <v>0</v>
      </c>
      <c r="D455" s="439"/>
    </row>
    <row r="456" spans="1:11" hidden="1">
      <c r="A456" s="25">
        <v>202</v>
      </c>
      <c r="B456" s="25" t="s">
        <v>907</v>
      </c>
      <c r="C456" s="248">
        <f t="shared" si="10"/>
        <v>0</v>
      </c>
      <c r="D456" s="439"/>
    </row>
    <row r="457" spans="1:11" hidden="1">
      <c r="A457" s="25">
        <v>203</v>
      </c>
      <c r="B457" s="25" t="s">
        <v>908</v>
      </c>
      <c r="C457" s="248">
        <f t="shared" si="10"/>
        <v>0</v>
      </c>
      <c r="D457" s="439"/>
    </row>
    <row r="458" spans="1:11" hidden="1">
      <c r="A458" s="25">
        <v>204</v>
      </c>
      <c r="B458" s="25" t="s">
        <v>909</v>
      </c>
      <c r="C458" s="248">
        <f t="shared" si="10"/>
        <v>0</v>
      </c>
      <c r="D458" s="439"/>
    </row>
    <row r="459" spans="1:11" hidden="1">
      <c r="A459" s="25">
        <v>205</v>
      </c>
      <c r="B459" s="25" t="s">
        <v>910</v>
      </c>
      <c r="C459" s="248">
        <f t="shared" si="10"/>
        <v>0</v>
      </c>
      <c r="D459" s="439"/>
    </row>
    <row r="460" spans="1:11" hidden="1">
      <c r="A460" s="25">
        <v>206</v>
      </c>
      <c r="B460" s="25" t="s">
        <v>911</v>
      </c>
      <c r="C460" s="248">
        <f t="shared" si="10"/>
        <v>0</v>
      </c>
      <c r="D460" s="439"/>
    </row>
    <row r="461" spans="1:11" hidden="1">
      <c r="A461" s="25">
        <v>207</v>
      </c>
      <c r="B461" s="25" t="s">
        <v>912</v>
      </c>
      <c r="C461" s="248">
        <f t="shared" si="10"/>
        <v>0</v>
      </c>
      <c r="D461" s="439"/>
    </row>
    <row r="462" spans="1:11" hidden="1">
      <c r="A462" s="25">
        <v>208</v>
      </c>
      <c r="B462" s="25" t="s">
        <v>913</v>
      </c>
      <c r="C462" s="248">
        <f t="shared" si="10"/>
        <v>0</v>
      </c>
      <c r="D462" s="439"/>
    </row>
    <row r="463" spans="1:11" hidden="1">
      <c r="A463" s="25">
        <v>209</v>
      </c>
      <c r="B463" s="25" t="s">
        <v>914</v>
      </c>
      <c r="C463" s="248">
        <f t="shared" si="10"/>
        <v>0</v>
      </c>
      <c r="D463" s="439"/>
    </row>
    <row r="464" spans="1:11" hidden="1">
      <c r="A464" s="25">
        <v>210</v>
      </c>
      <c r="B464" s="25" t="s">
        <v>915</v>
      </c>
      <c r="C464" s="248">
        <f t="shared" si="10"/>
        <v>0</v>
      </c>
      <c r="D464" s="439"/>
    </row>
    <row r="465" spans="1:4" hidden="1">
      <c r="A465" s="25">
        <v>211</v>
      </c>
      <c r="B465" s="25" t="s">
        <v>916</v>
      </c>
      <c r="C465" s="248">
        <f t="shared" si="10"/>
        <v>0</v>
      </c>
      <c r="D465" s="439"/>
    </row>
    <row r="466" spans="1:4" hidden="1">
      <c r="A466" s="25">
        <v>212</v>
      </c>
      <c r="B466" s="25" t="s">
        <v>918</v>
      </c>
      <c r="C466" s="248">
        <f t="shared" si="10"/>
        <v>0</v>
      </c>
      <c r="D466" s="439"/>
    </row>
    <row r="467" spans="1:4" hidden="1">
      <c r="A467" s="25">
        <v>213</v>
      </c>
      <c r="B467" s="25" t="s">
        <v>919</v>
      </c>
      <c r="C467" s="248">
        <f t="shared" si="10"/>
        <v>0</v>
      </c>
      <c r="D467" s="439"/>
    </row>
    <row r="468" spans="1:4" hidden="1">
      <c r="A468" s="25">
        <v>214</v>
      </c>
      <c r="B468" s="25" t="s">
        <v>917</v>
      </c>
      <c r="C468" s="248">
        <f t="shared" si="10"/>
        <v>0</v>
      </c>
      <c r="D468" s="439"/>
    </row>
    <row r="469" spans="1:4" hidden="1">
      <c r="A469" s="25">
        <v>215</v>
      </c>
      <c r="B469" s="25" t="s">
        <v>920</v>
      </c>
      <c r="C469" s="248">
        <f t="shared" si="10"/>
        <v>0</v>
      </c>
      <c r="D469" s="439"/>
    </row>
    <row r="470" spans="1:4" hidden="1">
      <c r="A470" s="25">
        <v>216</v>
      </c>
      <c r="B470" s="25" t="s">
        <v>921</v>
      </c>
      <c r="C470" s="248">
        <f t="shared" si="10"/>
        <v>0</v>
      </c>
      <c r="D470" s="439"/>
    </row>
    <row r="471" spans="1:4" hidden="1">
      <c r="A471" s="25">
        <v>217</v>
      </c>
      <c r="B471" s="25" t="s">
        <v>922</v>
      </c>
      <c r="C471" s="248">
        <f t="shared" si="10"/>
        <v>0</v>
      </c>
      <c r="D471" s="439"/>
    </row>
    <row r="472" spans="1:4" hidden="1">
      <c r="A472" s="25">
        <v>218</v>
      </c>
      <c r="B472" s="25" t="s">
        <v>923</v>
      </c>
      <c r="C472" s="248">
        <f t="shared" si="10"/>
        <v>0</v>
      </c>
      <c r="D472" s="439"/>
    </row>
    <row r="473" spans="1:4" hidden="1">
      <c r="A473" s="25">
        <v>219</v>
      </c>
      <c r="B473" s="25" t="s">
        <v>924</v>
      </c>
      <c r="C473" s="248">
        <f t="shared" si="10"/>
        <v>0</v>
      </c>
      <c r="D473" s="439"/>
    </row>
    <row r="474" spans="1:4" hidden="1">
      <c r="A474" s="25">
        <v>220</v>
      </c>
      <c r="B474" s="25" t="s">
        <v>925</v>
      </c>
      <c r="C474" s="248">
        <f t="shared" si="10"/>
        <v>0</v>
      </c>
      <c r="D474" s="439"/>
    </row>
    <row r="475" spans="1:4" hidden="1">
      <c r="A475" s="25">
        <v>221</v>
      </c>
      <c r="B475" s="25" t="s">
        <v>926</v>
      </c>
      <c r="C475" s="248">
        <f t="shared" si="10"/>
        <v>0</v>
      </c>
      <c r="D475" s="439"/>
    </row>
    <row r="476" spans="1:4" hidden="1">
      <c r="A476" s="25">
        <v>222</v>
      </c>
      <c r="B476" s="25" t="s">
        <v>927</v>
      </c>
      <c r="C476" s="248">
        <f t="shared" si="10"/>
        <v>0</v>
      </c>
      <c r="D476" s="439"/>
    </row>
    <row r="477" spans="1:4" hidden="1">
      <c r="A477" s="25">
        <v>223</v>
      </c>
      <c r="B477" s="25" t="s">
        <v>928</v>
      </c>
      <c r="C477" s="248">
        <f t="shared" si="10"/>
        <v>0</v>
      </c>
      <c r="D477" s="439"/>
    </row>
    <row r="478" spans="1:4" hidden="1">
      <c r="A478" s="25">
        <v>224</v>
      </c>
      <c r="B478" s="25" t="s">
        <v>929</v>
      </c>
      <c r="C478" s="248">
        <f t="shared" si="10"/>
        <v>0</v>
      </c>
      <c r="D478" s="439"/>
    </row>
    <row r="479" spans="1:4" hidden="1">
      <c r="A479" s="25">
        <v>225</v>
      </c>
      <c r="B479" s="25" t="s">
        <v>930</v>
      </c>
      <c r="C479" s="248">
        <f t="shared" si="10"/>
        <v>0</v>
      </c>
      <c r="D479" s="439"/>
    </row>
    <row r="480" spans="1:4" hidden="1">
      <c r="A480" s="25">
        <v>226</v>
      </c>
      <c r="B480" s="25" t="s">
        <v>931</v>
      </c>
      <c r="C480" s="248">
        <f t="shared" si="10"/>
        <v>0</v>
      </c>
      <c r="D480" s="439"/>
    </row>
    <row r="481" spans="1:17" hidden="1">
      <c r="A481" s="25">
        <v>227</v>
      </c>
      <c r="B481" s="25" t="s">
        <v>932</v>
      </c>
      <c r="C481" s="248">
        <f t="shared" si="10"/>
        <v>0</v>
      </c>
      <c r="D481" s="439"/>
    </row>
    <row r="482" spans="1:17" hidden="1">
      <c r="A482" s="25">
        <v>228</v>
      </c>
      <c r="B482" s="25" t="s">
        <v>933</v>
      </c>
      <c r="C482" s="248">
        <f t="shared" si="10"/>
        <v>0</v>
      </c>
      <c r="D482" s="439"/>
    </row>
    <row r="483" spans="1:17" s="429" customFormat="1" hidden="1">
      <c r="A483" s="25">
        <v>229</v>
      </c>
      <c r="B483" s="25" t="s">
        <v>1815</v>
      </c>
      <c r="C483" s="248">
        <f t="shared" si="10"/>
        <v>7199325</v>
      </c>
      <c r="D483" s="439"/>
      <c r="E483" s="47"/>
      <c r="F483" s="30"/>
      <c r="G483" s="47"/>
      <c r="H483" s="30"/>
      <c r="I483" s="47"/>
      <c r="J483" s="30"/>
      <c r="K483" s="47"/>
      <c r="L483" s="30"/>
      <c r="M483" s="47"/>
      <c r="N483" s="30"/>
      <c r="O483" s="31"/>
      <c r="Q483"/>
    </row>
    <row r="484" spans="1:17" s="429" customFormat="1" hidden="1">
      <c r="A484" s="25">
        <v>230</v>
      </c>
      <c r="B484" s="25" t="s">
        <v>1816</v>
      </c>
      <c r="C484" s="248">
        <f t="shared" si="10"/>
        <v>2185318</v>
      </c>
      <c r="D484" s="439"/>
      <c r="E484" s="47"/>
      <c r="F484" s="30"/>
      <c r="G484" s="47"/>
      <c r="H484" s="30"/>
      <c r="I484" s="47"/>
      <c r="J484" s="30"/>
      <c r="K484" s="47"/>
      <c r="L484" s="30"/>
      <c r="M484" s="47"/>
      <c r="N484" s="30"/>
      <c r="O484" s="31"/>
      <c r="Q484"/>
    </row>
    <row r="485" spans="1:17" hidden="1">
      <c r="A485" s="25">
        <v>300</v>
      </c>
      <c r="B485" s="25" t="s">
        <v>726</v>
      </c>
      <c r="C485" s="440">
        <f>SUM(C486:C503)</f>
        <v>0</v>
      </c>
      <c r="D485" s="439">
        <f>C485/$C$445</f>
        <v>0</v>
      </c>
      <c r="Q485" s="429"/>
    </row>
    <row r="486" spans="1:17" hidden="1">
      <c r="A486" s="25">
        <v>301</v>
      </c>
      <c r="B486" s="25" t="s">
        <v>936</v>
      </c>
      <c r="C486" s="248">
        <f>SUMIF($G$5:$G$429,A486,$H$5:$H$429)</f>
        <v>0</v>
      </c>
      <c r="D486" s="439"/>
      <c r="Q486" s="429"/>
    </row>
    <row r="487" spans="1:17" hidden="1">
      <c r="A487" s="25">
        <v>302</v>
      </c>
      <c r="B487" s="25" t="s">
        <v>937</v>
      </c>
      <c r="C487" s="248">
        <f t="shared" ref="C487:C503" si="11">SUMIF($G$5:$G$429,A487,$H$5:$H$429)</f>
        <v>0</v>
      </c>
      <c r="D487" s="439"/>
    </row>
    <row r="488" spans="1:17" hidden="1">
      <c r="A488" s="25">
        <v>303</v>
      </c>
      <c r="B488" s="25" t="s">
        <v>938</v>
      </c>
      <c r="C488" s="248">
        <f t="shared" si="11"/>
        <v>0</v>
      </c>
      <c r="D488" s="439"/>
    </row>
    <row r="489" spans="1:17" hidden="1">
      <c r="A489" s="25">
        <v>304</v>
      </c>
      <c r="B489" s="25" t="s">
        <v>939</v>
      </c>
      <c r="C489" s="248">
        <f t="shared" si="11"/>
        <v>0</v>
      </c>
      <c r="D489" s="439"/>
    </row>
    <row r="490" spans="1:17" hidden="1">
      <c r="A490" s="25">
        <v>305</v>
      </c>
      <c r="B490" s="25" t="s">
        <v>940</v>
      </c>
      <c r="C490" s="248">
        <f t="shared" si="11"/>
        <v>0</v>
      </c>
      <c r="D490" s="439"/>
    </row>
    <row r="491" spans="1:17" hidden="1">
      <c r="A491" s="25">
        <v>306</v>
      </c>
      <c r="B491" s="25" t="s">
        <v>941</v>
      </c>
      <c r="C491" s="248">
        <f t="shared" si="11"/>
        <v>0</v>
      </c>
      <c r="D491" s="439"/>
    </row>
    <row r="492" spans="1:17" hidden="1">
      <c r="A492" s="25">
        <v>307</v>
      </c>
      <c r="B492" s="25" t="s">
        <v>942</v>
      </c>
      <c r="C492" s="248">
        <f t="shared" si="11"/>
        <v>0</v>
      </c>
      <c r="D492" s="439"/>
    </row>
    <row r="493" spans="1:17" hidden="1">
      <c r="A493" s="25">
        <v>308</v>
      </c>
      <c r="B493" s="25" t="s">
        <v>943</v>
      </c>
      <c r="C493" s="248">
        <f t="shared" si="11"/>
        <v>0</v>
      </c>
      <c r="D493" s="439"/>
    </row>
    <row r="494" spans="1:17" hidden="1">
      <c r="A494" s="25">
        <v>309</v>
      </c>
      <c r="B494" s="25" t="s">
        <v>944</v>
      </c>
      <c r="C494" s="248">
        <f t="shared" si="11"/>
        <v>0</v>
      </c>
      <c r="D494" s="439"/>
    </row>
    <row r="495" spans="1:17" hidden="1">
      <c r="A495" s="25">
        <v>310</v>
      </c>
      <c r="B495" s="25" t="s">
        <v>945</v>
      </c>
      <c r="C495" s="248">
        <f t="shared" si="11"/>
        <v>0</v>
      </c>
      <c r="D495" s="439"/>
    </row>
    <row r="496" spans="1:17" hidden="1">
      <c r="A496" s="25">
        <v>311</v>
      </c>
      <c r="B496" s="25" t="s">
        <v>946</v>
      </c>
      <c r="C496" s="248">
        <f t="shared" si="11"/>
        <v>0</v>
      </c>
      <c r="D496" s="439"/>
    </row>
    <row r="497" spans="1:4" hidden="1">
      <c r="A497" s="25">
        <v>312</v>
      </c>
      <c r="B497" s="25" t="s">
        <v>947</v>
      </c>
      <c r="C497" s="248">
        <f t="shared" si="11"/>
        <v>0</v>
      </c>
      <c r="D497" s="439"/>
    </row>
    <row r="498" spans="1:4" hidden="1">
      <c r="A498" s="25">
        <v>313</v>
      </c>
      <c r="B498" s="25" t="s">
        <v>948</v>
      </c>
      <c r="C498" s="248">
        <f t="shared" si="11"/>
        <v>0</v>
      </c>
      <c r="D498" s="439"/>
    </row>
    <row r="499" spans="1:4" hidden="1">
      <c r="A499" s="25">
        <v>314</v>
      </c>
      <c r="B499" s="25" t="s">
        <v>949</v>
      </c>
      <c r="C499" s="248">
        <f t="shared" si="11"/>
        <v>0</v>
      </c>
      <c r="D499" s="439"/>
    </row>
    <row r="500" spans="1:4" hidden="1">
      <c r="A500" s="25">
        <v>315</v>
      </c>
      <c r="B500" s="25" t="s">
        <v>950</v>
      </c>
      <c r="C500" s="248">
        <f t="shared" si="11"/>
        <v>0</v>
      </c>
      <c r="D500" s="439"/>
    </row>
    <row r="501" spans="1:4" hidden="1">
      <c r="A501" s="25">
        <v>316</v>
      </c>
      <c r="B501" s="25" t="s">
        <v>951</v>
      </c>
      <c r="C501" s="248">
        <f t="shared" si="11"/>
        <v>0</v>
      </c>
      <c r="D501" s="439"/>
    </row>
    <row r="502" spans="1:4" hidden="1">
      <c r="A502" s="25">
        <v>317</v>
      </c>
      <c r="B502" s="25" t="s">
        <v>952</v>
      </c>
      <c r="C502" s="248">
        <f t="shared" si="11"/>
        <v>0</v>
      </c>
      <c r="D502" s="439"/>
    </row>
    <row r="503" spans="1:4" hidden="1">
      <c r="A503" s="25">
        <v>399</v>
      </c>
      <c r="B503" s="25" t="s">
        <v>953</v>
      </c>
      <c r="C503" s="248">
        <f t="shared" si="11"/>
        <v>0</v>
      </c>
      <c r="D503" s="439"/>
    </row>
    <row r="504" spans="1:4" hidden="1">
      <c r="A504" s="25">
        <v>400</v>
      </c>
      <c r="B504" s="25" t="s">
        <v>727</v>
      </c>
      <c r="C504" s="440">
        <f>SUM(C505:C512)</f>
        <v>0</v>
      </c>
      <c r="D504" s="439">
        <f>C504/$C$445</f>
        <v>0</v>
      </c>
    </row>
    <row r="505" spans="1:4" hidden="1">
      <c r="A505" s="25">
        <v>401</v>
      </c>
      <c r="B505" s="25" t="s">
        <v>1125</v>
      </c>
      <c r="C505" s="248">
        <f>SUMIF($I$5:$I$429,A505,$J$5:$J$429)</f>
        <v>0</v>
      </c>
      <c r="D505" s="439"/>
    </row>
    <row r="506" spans="1:4" hidden="1">
      <c r="A506" s="25">
        <v>402</v>
      </c>
      <c r="B506" s="25" t="s">
        <v>1126</v>
      </c>
      <c r="C506" s="248">
        <f t="shared" ref="C506:C512" si="12">SUMIF($I$5:$I$429,A506,$J$5:$J$429)</f>
        <v>0</v>
      </c>
      <c r="D506" s="439"/>
    </row>
    <row r="507" spans="1:4" hidden="1">
      <c r="A507" s="25">
        <v>403</v>
      </c>
      <c r="B507" s="25" t="s">
        <v>1127</v>
      </c>
      <c r="C507" s="248">
        <f t="shared" si="12"/>
        <v>0</v>
      </c>
      <c r="D507" s="439"/>
    </row>
    <row r="508" spans="1:4" hidden="1">
      <c r="A508" s="25">
        <v>404</v>
      </c>
      <c r="B508" s="25" t="s">
        <v>1128</v>
      </c>
      <c r="C508" s="248">
        <f t="shared" si="12"/>
        <v>0</v>
      </c>
      <c r="D508" s="439"/>
    </row>
    <row r="509" spans="1:4" hidden="1">
      <c r="A509" s="25">
        <v>405</v>
      </c>
      <c r="B509" s="25" t="s">
        <v>1129</v>
      </c>
      <c r="C509" s="248">
        <f t="shared" si="12"/>
        <v>0</v>
      </c>
      <c r="D509" s="439"/>
    </row>
    <row r="510" spans="1:4" hidden="1">
      <c r="A510" s="25">
        <v>406</v>
      </c>
      <c r="B510" s="25" t="s">
        <v>1130</v>
      </c>
      <c r="C510" s="248">
        <f t="shared" si="12"/>
        <v>0</v>
      </c>
      <c r="D510" s="439"/>
    </row>
    <row r="511" spans="1:4" hidden="1">
      <c r="A511" s="25">
        <v>407</v>
      </c>
      <c r="B511" s="25" t="s">
        <v>1131</v>
      </c>
      <c r="C511" s="248">
        <f t="shared" si="12"/>
        <v>0</v>
      </c>
      <c r="D511" s="439"/>
    </row>
    <row r="512" spans="1:4" hidden="1">
      <c r="A512" s="25">
        <v>499</v>
      </c>
      <c r="B512" s="25" t="s">
        <v>1132</v>
      </c>
      <c r="C512" s="248">
        <f t="shared" si="12"/>
        <v>0</v>
      </c>
      <c r="D512" s="439"/>
    </row>
    <row r="513" spans="1:4" hidden="1">
      <c r="A513" s="25">
        <v>500</v>
      </c>
      <c r="B513" s="25" t="s">
        <v>728</v>
      </c>
      <c r="C513" s="440">
        <f>SUM(C514:C517)</f>
        <v>0</v>
      </c>
      <c r="D513" s="439">
        <f>C513/$C$445</f>
        <v>0</v>
      </c>
    </row>
    <row r="514" spans="1:4" hidden="1">
      <c r="A514" s="25">
        <v>501</v>
      </c>
      <c r="B514" s="25" t="s">
        <v>730</v>
      </c>
      <c r="C514" s="248">
        <f>SUMIF($K$5:$K$429,A514,$L$5:$L$429)</f>
        <v>0</v>
      </c>
      <c r="D514" s="439"/>
    </row>
    <row r="515" spans="1:4" hidden="1">
      <c r="A515" s="25">
        <v>502</v>
      </c>
      <c r="B515" s="25" t="s">
        <v>729</v>
      </c>
      <c r="C515" s="248">
        <f t="shared" ref="C515:C517" si="13">SUMIF($K$5:$K$429,A515,$L$5:$L$429)</f>
        <v>0</v>
      </c>
      <c r="D515" s="439"/>
    </row>
    <row r="516" spans="1:4" hidden="1">
      <c r="A516" s="25">
        <v>503</v>
      </c>
      <c r="B516" s="25" t="s">
        <v>731</v>
      </c>
      <c r="C516" s="248">
        <f t="shared" si="13"/>
        <v>0</v>
      </c>
      <c r="D516" s="439"/>
    </row>
    <row r="517" spans="1:4" hidden="1">
      <c r="A517" s="25">
        <v>599</v>
      </c>
      <c r="B517" s="25" t="s">
        <v>958</v>
      </c>
      <c r="C517" s="248">
        <f t="shared" si="13"/>
        <v>0</v>
      </c>
      <c r="D517" s="439"/>
    </row>
    <row r="518" spans="1:4" hidden="1">
      <c r="A518" s="25">
        <v>900</v>
      </c>
      <c r="B518" s="25" t="s">
        <v>732</v>
      </c>
      <c r="C518" s="440">
        <f>SUM(C519:C523)</f>
        <v>0</v>
      </c>
      <c r="D518" s="439">
        <f>C518/$C$445</f>
        <v>0</v>
      </c>
    </row>
    <row r="519" spans="1:4" hidden="1">
      <c r="A519" s="25">
        <v>901</v>
      </c>
      <c r="B519" s="25" t="s">
        <v>954</v>
      </c>
      <c r="C519" s="248">
        <f>SUMIF($M$5:$M$429,A519,$N$5:$N$429)</f>
        <v>0</v>
      </c>
      <c r="D519" s="439"/>
    </row>
    <row r="520" spans="1:4" hidden="1">
      <c r="A520" s="25">
        <v>902</v>
      </c>
      <c r="B520" s="25" t="s">
        <v>955</v>
      </c>
      <c r="C520" s="248">
        <f t="shared" ref="C520:C523" si="14">SUMIF($M$5:$M$429,A520,$N$5:$N$429)</f>
        <v>0</v>
      </c>
      <c r="D520" s="439"/>
    </row>
    <row r="521" spans="1:4" hidden="1">
      <c r="A521" s="25">
        <v>903</v>
      </c>
      <c r="B521" s="25" t="s">
        <v>956</v>
      </c>
      <c r="C521" s="248">
        <f t="shared" si="14"/>
        <v>0</v>
      </c>
      <c r="D521" s="439"/>
    </row>
    <row r="522" spans="1:4" hidden="1">
      <c r="A522" s="25">
        <v>904</v>
      </c>
      <c r="B522" s="25" t="s">
        <v>957</v>
      </c>
      <c r="C522" s="248">
        <f t="shared" si="14"/>
        <v>0</v>
      </c>
      <c r="D522" s="439"/>
    </row>
    <row r="523" spans="1:4" hidden="1">
      <c r="A523" s="25">
        <v>999</v>
      </c>
      <c r="B523" s="25" t="s">
        <v>725</v>
      </c>
      <c r="C523" s="248">
        <f t="shared" si="14"/>
        <v>0</v>
      </c>
      <c r="D523" s="439"/>
    </row>
    <row r="524" spans="1:4" hidden="1">
      <c r="C524" s="440"/>
      <c r="D524" s="442"/>
    </row>
    <row r="525" spans="1:4" hidden="1">
      <c r="B525" s="25" t="s">
        <v>1289</v>
      </c>
      <c r="C525" s="440"/>
      <c r="D525" s="442"/>
    </row>
    <row r="526" spans="1:4" hidden="1">
      <c r="A526" s="25">
        <v>1</v>
      </c>
      <c r="B526" s="25" t="s">
        <v>1290</v>
      </c>
      <c r="C526" s="440">
        <f>C434+C435+C436+C437+C440+C441</f>
        <v>21726337</v>
      </c>
      <c r="D526" s="442">
        <f>C526/$C$529</f>
        <v>0.73402004101069807</v>
      </c>
    </row>
    <row r="527" spans="1:4" hidden="1">
      <c r="A527" s="25">
        <v>2</v>
      </c>
      <c r="B527" s="25" t="s">
        <v>1291</v>
      </c>
      <c r="C527" s="440">
        <f>C438+C439</f>
        <v>7570622</v>
      </c>
      <c r="D527" s="442">
        <f t="shared" ref="D527:D528" si="15">C527/$C$529</f>
        <v>0.25577198176188159</v>
      </c>
    </row>
    <row r="528" spans="1:4" hidden="1">
      <c r="A528" s="25">
        <v>3</v>
      </c>
      <c r="B528" s="25" t="s">
        <v>1292</v>
      </c>
      <c r="C528" s="440">
        <f>C442</f>
        <v>302147</v>
      </c>
      <c r="D528" s="442">
        <f t="shared" si="15"/>
        <v>1.0207977227420315E-2</v>
      </c>
    </row>
    <row r="529" spans="3:3" hidden="1">
      <c r="C529" s="47">
        <f>SUM(C526:C528)</f>
        <v>29599106</v>
      </c>
    </row>
  </sheetData>
  <sheetProtection password="D38D" sheet="1" objects="1" scenarios="1"/>
  <mergeCells count="21">
    <mergeCell ref="O1:O3"/>
    <mergeCell ref="A1:A3"/>
    <mergeCell ref="C3:D3"/>
    <mergeCell ref="E3:F3"/>
    <mergeCell ref="G3:H3"/>
    <mergeCell ref="I3:J3"/>
    <mergeCell ref="K3:L3"/>
    <mergeCell ref="C1:D1"/>
    <mergeCell ref="M1:N1"/>
    <mergeCell ref="K1:L1"/>
    <mergeCell ref="I1:J1"/>
    <mergeCell ref="G1:H1"/>
    <mergeCell ref="E1:F1"/>
    <mergeCell ref="M430:N430"/>
    <mergeCell ref="C430:D430"/>
    <mergeCell ref="B1:B3"/>
    <mergeCell ref="E430:F430"/>
    <mergeCell ref="G430:H430"/>
    <mergeCell ref="I430:J430"/>
    <mergeCell ref="K430:L430"/>
    <mergeCell ref="M3:N3"/>
  </mergeCells>
  <conditionalFormatting sqref="C7:D7 C26:F29 M26:N29 C9:D10 E9:H9 M12:N14 E12:H13 C12:D14 C17:D20 E18:F20 M17:N20 M23:N23 C23:H23 M31:N34 C31:F34 C36:F36 M36:N36 M38:N38 C38:F38 C40:F41 M40:N41 C109:F117 C119:F127 C268:F273 C139:F147 C167:F175 C220:F227 C253:F258 K253:N258 K268:N273 M139:N147 M44:N51 C44:F51 C53:F55 M53:N55 M57:N63 C57:F63 C65:F65 M65:N65 M67:N75 C67:F75 C77:F83 M77:N83 M85:N85 C85:F85 C88:F92 M88:N92 M94:N96 C94:F96 C98:F106 M98:N106 M109:N117 M119:N127 C129:F137 M129:N137 C149:F157 M149:N157 M159:N165 C159:F165 M167:N175 M177:N181 C177:F181 C183:F191 M183:N191 M220:N227 M229:N231 C229:D231 K260:N263 C260:F263 C265:F266 K265:N266 C242:D242 C277:F284 C301:F309 C321:N328 C312:N319 C275:F275 K275:N275 K277:N284 C286:D294 K286:N294 K296:N299 C296:F299 K301:N309 C330:N331 C334:D335 M334:N335 M337:N345 C337:D345 C347:D352 M347:N352 M367:N368 C367:D368 C371:D372 M371:N372 M377:N379 C377:D379 C400:F401 K400:N401 K409:N410 C409:F410 C418:F418 K418:N418 K421:N421 C421:F421 C424:F424 K424:N424 C244:D245 G377:J379">
    <cfRule type="containsBlanks" dxfId="118" priority="2076">
      <formula>LEN(TRIM(C7))=0</formula>
    </cfRule>
  </conditionalFormatting>
  <conditionalFormatting sqref="C429:D429">
    <cfRule type="containsBlanks" dxfId="117" priority="2018">
      <formula>LEN(TRIM(C429))=0</formula>
    </cfRule>
  </conditionalFormatting>
  <conditionalFormatting sqref="E429:F429">
    <cfRule type="containsBlanks" dxfId="116" priority="1962">
      <formula>LEN(TRIM(E429))=0</formula>
    </cfRule>
  </conditionalFormatting>
  <conditionalFormatting sqref="M429:N429">
    <cfRule type="containsBlanks" dxfId="115" priority="1872">
      <formula>LEN(TRIM(M429))=0</formula>
    </cfRule>
  </conditionalFormatting>
  <conditionalFormatting sqref="N429">
    <cfRule type="containsBlanks" dxfId="114" priority="213">
      <formula>LEN(TRIM(N429))=0</formula>
    </cfRule>
  </conditionalFormatting>
  <conditionalFormatting sqref="N429">
    <cfRule type="containsBlanks" dxfId="113" priority="212">
      <formula>LEN(TRIM(N429))=0</formula>
    </cfRule>
  </conditionalFormatting>
  <conditionalFormatting sqref="N429">
    <cfRule type="containsBlanks" dxfId="112" priority="211">
      <formula>LEN(TRIM(N429))=0</formula>
    </cfRule>
  </conditionalFormatting>
  <conditionalFormatting sqref="N429">
    <cfRule type="containsBlanks" dxfId="111" priority="210">
      <formula>LEN(TRIM(N429))=0</formula>
    </cfRule>
  </conditionalFormatting>
  <conditionalFormatting sqref="N429">
    <cfRule type="containsBlanks" dxfId="110" priority="209">
      <formula>LEN(TRIM(N429))=0</formula>
    </cfRule>
  </conditionalFormatting>
  <conditionalFormatting sqref="N429">
    <cfRule type="containsBlanks" dxfId="109" priority="208">
      <formula>LEN(TRIM(N429))=0</formula>
    </cfRule>
  </conditionalFormatting>
  <conditionalFormatting sqref="N429">
    <cfRule type="containsBlanks" dxfId="108" priority="207">
      <formula>LEN(TRIM(N429))=0</formula>
    </cfRule>
  </conditionalFormatting>
  <conditionalFormatting sqref="N429">
    <cfRule type="containsBlanks" dxfId="107" priority="206">
      <formula>LEN(TRIM(N429))=0</formula>
    </cfRule>
  </conditionalFormatting>
  <conditionalFormatting sqref="N429">
    <cfRule type="containsBlanks" dxfId="106" priority="205">
      <formula>LEN(TRIM(N429))=0</formula>
    </cfRule>
  </conditionalFormatting>
  <conditionalFormatting sqref="N429">
    <cfRule type="containsBlanks" dxfId="105" priority="204">
      <formula>LEN(TRIM(N429))=0</formula>
    </cfRule>
  </conditionalFormatting>
  <conditionalFormatting sqref="N429">
    <cfRule type="containsBlanks" dxfId="104" priority="203">
      <formula>LEN(TRIM(N429))=0</formula>
    </cfRule>
  </conditionalFormatting>
  <conditionalFormatting sqref="N429">
    <cfRule type="containsBlanks" dxfId="103" priority="202">
      <formula>LEN(TRIM(N429))=0</formula>
    </cfRule>
  </conditionalFormatting>
  <conditionalFormatting sqref="N429">
    <cfRule type="containsBlanks" dxfId="102" priority="201">
      <formula>LEN(TRIM(N429))=0</formula>
    </cfRule>
  </conditionalFormatting>
  <conditionalFormatting sqref="N429">
    <cfRule type="containsBlanks" dxfId="101" priority="200">
      <formula>LEN(TRIM(N429))=0</formula>
    </cfRule>
  </conditionalFormatting>
  <conditionalFormatting sqref="N429">
    <cfRule type="containsBlanks" dxfId="100" priority="199">
      <formula>LEN(TRIM(N429))=0</formula>
    </cfRule>
  </conditionalFormatting>
  <conditionalFormatting sqref="N429">
    <cfRule type="containsBlanks" dxfId="99" priority="198">
      <formula>LEN(TRIM(N429))=0</formula>
    </cfRule>
  </conditionalFormatting>
  <conditionalFormatting sqref="N429">
    <cfRule type="containsBlanks" dxfId="98" priority="197">
      <formula>LEN(TRIM(N429))=0</formula>
    </cfRule>
  </conditionalFormatting>
  <conditionalFormatting sqref="N429">
    <cfRule type="containsBlanks" dxfId="97" priority="196">
      <formula>LEN(TRIM(N429))=0</formula>
    </cfRule>
  </conditionalFormatting>
  <conditionalFormatting sqref="N429">
    <cfRule type="containsBlanks" dxfId="96" priority="195">
      <formula>LEN(TRIM(N429))=0</formula>
    </cfRule>
  </conditionalFormatting>
  <conditionalFormatting sqref="N429">
    <cfRule type="containsBlanks" dxfId="95" priority="194">
      <formula>LEN(TRIM(N429))=0</formula>
    </cfRule>
  </conditionalFormatting>
  <conditionalFormatting sqref="N429">
    <cfRule type="containsBlanks" dxfId="94" priority="193">
      <formula>LEN(TRIM(N429))=0</formula>
    </cfRule>
  </conditionalFormatting>
  <conditionalFormatting sqref="N429">
    <cfRule type="containsBlanks" dxfId="93" priority="192">
      <formula>LEN(TRIM(N429))=0</formula>
    </cfRule>
  </conditionalFormatting>
  <conditionalFormatting sqref="F429">
    <cfRule type="containsBlanks" dxfId="92" priority="168">
      <formula>LEN(TRIM(F429))=0</formula>
    </cfRule>
  </conditionalFormatting>
  <conditionalFormatting sqref="F429">
    <cfRule type="containsBlanks" dxfId="91" priority="167">
      <formula>LEN(TRIM(F429))=0</formula>
    </cfRule>
  </conditionalFormatting>
  <conditionalFormatting sqref="F429">
    <cfRule type="containsBlanks" dxfId="90" priority="166">
      <formula>LEN(TRIM(F429))=0</formula>
    </cfRule>
  </conditionalFormatting>
  <conditionalFormatting sqref="F429">
    <cfRule type="containsBlanks" dxfId="89" priority="165">
      <formula>LEN(TRIM(F429))=0</formula>
    </cfRule>
  </conditionalFormatting>
  <conditionalFormatting sqref="F429">
    <cfRule type="containsBlanks" dxfId="88" priority="164">
      <formula>LEN(TRIM(F429))=0</formula>
    </cfRule>
  </conditionalFormatting>
  <conditionalFormatting sqref="F429">
    <cfRule type="containsBlanks" dxfId="87" priority="163">
      <formula>LEN(TRIM(F429))=0</formula>
    </cfRule>
  </conditionalFormatting>
  <conditionalFormatting sqref="F429">
    <cfRule type="containsBlanks" dxfId="86" priority="162">
      <formula>LEN(TRIM(F429))=0</formula>
    </cfRule>
  </conditionalFormatting>
  <conditionalFormatting sqref="F429">
    <cfRule type="containsBlanks" dxfId="85" priority="161">
      <formula>LEN(TRIM(F429))=0</formula>
    </cfRule>
  </conditionalFormatting>
  <conditionalFormatting sqref="F429">
    <cfRule type="containsBlanks" dxfId="84" priority="160">
      <formula>LEN(TRIM(F429))=0</formula>
    </cfRule>
  </conditionalFormatting>
  <conditionalFormatting sqref="F429">
    <cfRule type="containsBlanks" dxfId="83" priority="159">
      <formula>LEN(TRIM(F429))=0</formula>
    </cfRule>
  </conditionalFormatting>
  <conditionalFormatting sqref="F429">
    <cfRule type="containsBlanks" dxfId="82" priority="158">
      <formula>LEN(TRIM(F429))=0</formula>
    </cfRule>
  </conditionalFormatting>
  <conditionalFormatting sqref="F429">
    <cfRule type="containsBlanks" dxfId="81" priority="157">
      <formula>LEN(TRIM(F429))=0</formula>
    </cfRule>
  </conditionalFormatting>
  <conditionalFormatting sqref="F429">
    <cfRule type="containsBlanks" dxfId="80" priority="156">
      <formula>LEN(TRIM(F429))=0</formula>
    </cfRule>
  </conditionalFormatting>
  <conditionalFormatting sqref="F429">
    <cfRule type="containsBlanks" dxfId="79" priority="155">
      <formula>LEN(TRIM(F429))=0</formula>
    </cfRule>
  </conditionalFormatting>
  <conditionalFormatting sqref="F429">
    <cfRule type="containsBlanks" dxfId="78" priority="154">
      <formula>LEN(TRIM(F429))=0</formula>
    </cfRule>
  </conditionalFormatting>
  <conditionalFormatting sqref="F429">
    <cfRule type="containsBlanks" dxfId="77" priority="153">
      <formula>LEN(TRIM(F429))=0</formula>
    </cfRule>
  </conditionalFormatting>
  <conditionalFormatting sqref="F429">
    <cfRule type="containsBlanks" dxfId="76" priority="152">
      <formula>LEN(TRIM(F429))=0</formula>
    </cfRule>
  </conditionalFormatting>
  <conditionalFormatting sqref="F429">
    <cfRule type="containsBlanks" dxfId="75" priority="151">
      <formula>LEN(TRIM(F429))=0</formula>
    </cfRule>
  </conditionalFormatting>
  <conditionalFormatting sqref="F429">
    <cfRule type="containsBlanks" dxfId="74" priority="150">
      <formula>LEN(TRIM(F429))=0</formula>
    </cfRule>
  </conditionalFormatting>
  <conditionalFormatting sqref="F429">
    <cfRule type="containsBlanks" dxfId="73" priority="149">
      <formula>LEN(TRIM(F429))=0</formula>
    </cfRule>
  </conditionalFormatting>
  <conditionalFormatting sqref="F429">
    <cfRule type="containsBlanks" dxfId="72" priority="148">
      <formula>LEN(TRIM(F429))=0</formula>
    </cfRule>
  </conditionalFormatting>
  <conditionalFormatting sqref="F429">
    <cfRule type="containsBlanks" dxfId="71" priority="147">
      <formula>LEN(TRIM(F429))=0</formula>
    </cfRule>
  </conditionalFormatting>
  <conditionalFormatting sqref="F429">
    <cfRule type="containsBlanks" dxfId="70" priority="146">
      <formula>LEN(TRIM(F429))=0</formula>
    </cfRule>
  </conditionalFormatting>
  <conditionalFormatting sqref="D429">
    <cfRule type="containsBlanks" dxfId="69" priority="145">
      <formula>LEN(TRIM(D429))=0</formula>
    </cfRule>
  </conditionalFormatting>
  <conditionalFormatting sqref="D429">
    <cfRule type="containsBlanks" dxfId="68" priority="144">
      <formula>LEN(TRIM(D429))=0</formula>
    </cfRule>
  </conditionalFormatting>
  <conditionalFormatting sqref="D429">
    <cfRule type="containsBlanks" dxfId="67" priority="143">
      <formula>LEN(TRIM(D429))=0</formula>
    </cfRule>
  </conditionalFormatting>
  <conditionalFormatting sqref="D429">
    <cfRule type="containsBlanks" dxfId="66" priority="142">
      <formula>LEN(TRIM(D429))=0</formula>
    </cfRule>
  </conditionalFormatting>
  <conditionalFormatting sqref="D429">
    <cfRule type="containsBlanks" dxfId="65" priority="141">
      <formula>LEN(TRIM(D429))=0</formula>
    </cfRule>
  </conditionalFormatting>
  <conditionalFormatting sqref="D429">
    <cfRule type="containsBlanks" dxfId="64" priority="140">
      <formula>LEN(TRIM(D429))=0</formula>
    </cfRule>
  </conditionalFormatting>
  <conditionalFormatting sqref="D429">
    <cfRule type="containsBlanks" dxfId="63" priority="139">
      <formula>LEN(TRIM(D429))=0</formula>
    </cfRule>
  </conditionalFormatting>
  <conditionalFormatting sqref="D429">
    <cfRule type="containsBlanks" dxfId="62" priority="138">
      <formula>LEN(TRIM(D429))=0</formula>
    </cfRule>
  </conditionalFormatting>
  <conditionalFormatting sqref="D429">
    <cfRule type="containsBlanks" dxfId="61" priority="137">
      <formula>LEN(TRIM(D429))=0</formula>
    </cfRule>
  </conditionalFormatting>
  <conditionalFormatting sqref="D429">
    <cfRule type="containsBlanks" dxfId="60" priority="136">
      <formula>LEN(TRIM(D429))=0</formula>
    </cfRule>
  </conditionalFormatting>
  <conditionalFormatting sqref="D429">
    <cfRule type="containsBlanks" dxfId="59" priority="135">
      <formula>LEN(TRIM(D429))=0</formula>
    </cfRule>
  </conditionalFormatting>
  <conditionalFormatting sqref="D429">
    <cfRule type="containsBlanks" dxfId="58" priority="134">
      <formula>LEN(TRIM(D429))=0</formula>
    </cfRule>
  </conditionalFormatting>
  <conditionalFormatting sqref="D429">
    <cfRule type="containsBlanks" dxfId="57" priority="133">
      <formula>LEN(TRIM(D429))=0</formula>
    </cfRule>
  </conditionalFormatting>
  <conditionalFormatting sqref="D429">
    <cfRule type="containsBlanks" dxfId="56" priority="132">
      <formula>LEN(TRIM(D429))=0</formula>
    </cfRule>
  </conditionalFormatting>
  <conditionalFormatting sqref="D429">
    <cfRule type="containsBlanks" dxfId="55" priority="131">
      <formula>LEN(TRIM(D429))=0</formula>
    </cfRule>
  </conditionalFormatting>
  <conditionalFormatting sqref="D429">
    <cfRule type="containsBlanks" dxfId="54" priority="130">
      <formula>LEN(TRIM(D429))=0</formula>
    </cfRule>
  </conditionalFormatting>
  <conditionalFormatting sqref="D429">
    <cfRule type="containsBlanks" dxfId="53" priority="129">
      <formula>LEN(TRIM(D429))=0</formula>
    </cfRule>
  </conditionalFormatting>
  <conditionalFormatting sqref="D429">
    <cfRule type="containsBlanks" dxfId="52" priority="128">
      <formula>LEN(TRIM(D429))=0</formula>
    </cfRule>
  </conditionalFormatting>
  <conditionalFormatting sqref="D429">
    <cfRule type="containsBlanks" dxfId="51" priority="127">
      <formula>LEN(TRIM(D429))=0</formula>
    </cfRule>
  </conditionalFormatting>
  <conditionalFormatting sqref="D429">
    <cfRule type="containsBlanks" dxfId="50" priority="126">
      <formula>LEN(TRIM(D429))=0</formula>
    </cfRule>
  </conditionalFormatting>
  <conditionalFormatting sqref="D429">
    <cfRule type="containsBlanks" dxfId="49" priority="125">
      <formula>LEN(TRIM(D429))=0</formula>
    </cfRule>
  </conditionalFormatting>
  <conditionalFormatting sqref="D429">
    <cfRule type="containsBlanks" dxfId="48" priority="124">
      <formula>LEN(TRIM(D429))=0</formula>
    </cfRule>
  </conditionalFormatting>
  <conditionalFormatting sqref="D429">
    <cfRule type="containsBlanks" dxfId="47" priority="123">
      <formula>LEN(TRIM(D429))=0</formula>
    </cfRule>
  </conditionalFormatting>
  <conditionalFormatting sqref="C204:D204">
    <cfRule type="containsBlanks" dxfId="46" priority="2">
      <formula>LEN(TRIM(C204))=0</formula>
    </cfRule>
  </conditionalFormatting>
  <conditionalFormatting sqref="C236:D236">
    <cfRule type="containsBlanks" dxfId="45" priority="1">
      <formula>LEN(TRIM(C236))=0</formula>
    </cfRule>
  </conditionalFormatting>
  <dataValidations xWindow="188" yWindow="279" count="9">
    <dataValidation type="whole" operator="greaterThan" allowBlank="1" showInputMessage="1" showErrorMessage="1" errorTitle="Valor no valido" error="La información que intenta ingresar es un números negativos o texto, favor de verificarlo." sqref="J429 J426:J427 H426:H427 D426:D427 F426:F427 L426:L427 H429 N426:N427 H337:H345 J337:J345 L337:L345 J301:J309 N374:N375 L422 L334:L335 D374:D375 F374:F375 H374:H375 J374:J375 L374:L375 L354:L362 D382:D387 F382:F387 H382:H387 J382:J387 H354:H362 L382:L387 F354:F362 F395:F397 D354:D362 H395:H397 J395:J397 J400:J407 J424 D389:D393 F389:F393 H389:H393 L347:L352 J389:J393 L389:L393 N422 H421:H422 H334:H335 F337:F345 N354:N362 L364:L372 L377:L379 J334:J335 F286:F294 H409:H416 L395:L397 N395:N397 J421:J422 H301:H309 H400:H407 D402:D407 F402:F407 L402:L407 D364:D366 N369:N370 H418:H419 H424 N389:N393 F411:F416 L411:L416 N402:N407 J409:J416 N411:N416 J354:J362 D395:D397 N382:N387 H347:H352 H275 N419 H286:H294 H296:H299 J275 J364:J372 J286:J294 H364:H372 J418:J419 J296:J299 D411:D416 D419 L419 F419 F364:F372 D422 D369:D370 J347:J352 N364:N366 F347:F352 F422 F334:F335 H277:H284 J277:J284 D243 N210:N218 N233:N246 J38 L38 H40:H41 J40:J41 L40:L41 H14:H15 J7:J10 N24 L12:L15 F7:F8 D21:D22 D8 H17:H22 L7:L10 J12:J15 F14:F15 H24 H7:H8 F17 H31:H36 J31:J36 L31:L36 N35 N21:N22 F35 D35 L26:L29 J26:J29 D15 F24 F21:F22 D24 H26:H29 J17:J24 L17:L24 H10 N7:N10 N15 F10 H248:H250 J248:J250 J268:J273 H268:H273 J265:J266 H265:H266 H85:H86 J260:J263 H260:H263 J253:J258 N248:N250 H253:H258 F204:F208 L248:L250 H38 J229:J231 H229:H231 F229:F231 L220:L227 J220:J227 H220:H227 H44:H51 N194:N202 D248:D250 D194:D202 N204:N208 L204:L208 L229:L231 L183:L191 L194:L202 J204:J208 J194:J202 H194:H202 H204:H208 F194:F202 J183:J191 H183:H191 H57:H65 D205:D208 F248:F250 J57:J65 L177:L181 J177:J181 D237:D241 L57:L65 H177:H181 L167:L175 J167:J175 H167:H175 L159:L165 J159:J165 H159:H165 L149:L157 J149:J157 L139:L147 H149:H157 J139:J147 H139:H147 L129:L137 J129:J137 H129:H137 L119:L127 J119:J127 H119:H127 L109:L117 J109:J117 H109:H117 L98:L106 L94:L96 J98:J106 H98:H106 J94:J96 L88:L92 J88:J92 H94:H96 D86 H88:H92 N86 F86 L85:L86 J85:J86 L77:L83 J77:J83 H77:H83 N64 L67:L75 J67:J75 H67:H75 F64 D64 L53:L55 J53:J55 H53:H55 L44:L51 J44:J51 D210:D218 F210:F218 H210:H218 J210:J218 L210:L218 D233:D235 D246 J233:J246 L233:L246 F233:F246 H233:H246 P242 P244:P246 F377:F379 L429">
      <formula1>0</formula1>
    </dataValidation>
    <dataValidation type="list" allowBlank="1" showInputMessage="1" showErrorMessage="1" sqref="C429 C400:C401 C377:C379 C409:C410 C418 C367:C368 C424 C371:C372 C347:C352 C337:C345 C334:C335 C330:C331 C321:C328 C312:C319 C301:C309 C296:C299 C286:C294 C277:C284 C275 C421 C260:C263 C242 C236 C265:C266 C40:C41 C36 C38 C9:C10 C12:C14 C26:C29 C23 C31:C34 C17:C20 C7 C44:C51 C53:C55 C67:C75 C77:C83 C65 C88:C92 C94:C96 C98:C106 C109:C117 C119:C127 C129:C137 C139:C147 C149:C157 C159:C165 C167:C175 C177:C181 C85 C57:C63 C183:C191 C220:C227 C268:C273 C204 C229:C231 C253:C258 C244:C245">
      <formula1>$Q$10:$Q$16</formula1>
    </dataValidation>
    <dataValidation type="list" allowBlank="1" showInputMessage="1" showErrorMessage="1" sqref="K268:K273 K424 K418 K409:K410 K400:K401 K312:K319 K330:K331 K301:K309 K296:K299 K286:K294 K277:K284 K275 K421 K321:K328 K253:K258 K260:K263 K265:K266">
      <formula1>$Q$76:$Q$79</formula1>
    </dataValidation>
    <dataValidation type="list" allowBlank="1" showInputMessage="1" showErrorMessage="1" sqref="M429 M421 M275 M277:M284 M286:M294 M296:M299 M301:M309 M312:M319 M321:M328 M330:M331 M334:M335 M337:M345 M347:M352 M371:M372 M424 M367:M368 M418 M409:M410 M377:M379 M400:M401 M44:M51 M40:M41 M36 M38 M12:M14 M268:M273 M265:M266 M260:M263 M253:M258 M229:M231 M23 M26:M29 M220:M227 M17:M20 M183:M191 M57:M63 M85 M177:M181 M167:M175 M159:M165 M149:M157 M139:M147 M129:M137 M119:M127 M109:M117 M98:M106 M94:M96 M88:M92 M65 M77:M83 M67:M75 M31:M34 M53:M55">
      <formula1>$Q$81:$Q$85</formula1>
    </dataValidation>
    <dataValidation type="whole" operator="greaterThanOrEqual" allowBlank="1" showInputMessage="1" showErrorMessage="1" errorTitle="Valor no valido" error="La información que intenta ingresar es un números negativos o texto, favor de verificarlo." sqref="N429 D67:D75 F429 D429 D275 F275 L275 N275 N277:N284 L277:L284 F277:F284 D277:D284 D286:D294 L286:L294 N286:N294 N296:N299 L296:L299 F296:F299 D296:D299 D301:D309 F301:F309 L301:L309 N301:N309 N312:N319 L312:L319 J312:J319 H312:H319 F312:F319 D312:D319 D321:D328 F321:F328 H321:H328 J321:J328 L321:L328 N321:N328 N330:N331 L330:L331 J330:J331 H330:H331 F330:F331 D330:D331 D334:D335 N334:N335 N337:N345 D337:D345 D347:D352 N347:N352 N367:N368 D367:D368 D371:D372 N371:N372 N377:N379 J377:J379 H377:H379 F67:F75 D377:D379 D400:D401 F400:F401 L400:L401 N400:N401 N409:N410 L409:L410 F409:F410 D409:D410 D418 F418 L418 N418 N421 L421 F421 D421 D424 F424 L424 N424 N67:N75 D244:D245 D65 N65 F65 D242 D57:D63 F57:F63 D236 N53:N55 N57:N63 D36 F36 N36 N38 F38 D38 D40:D41 F40:F41 N40:N41 D31:D34 F31:F34 N31:N34 N26:N29 F26:F29 D26:D29 D23 F23 H23 N23 N17:N20 F18:F20 D17:D20 D12:D14 F12:F13 H12:H13 N12:N14 F44:F51 N44:N51 H9 F9 D9:D10 D7 D268:D273 F268:F273 L268:L273 N268:N273 N265:N266 L265:L266 F265:F266 D265:D266 D260:D263 F260:F263 L260:L263 N260:N263 N253:N258 L253:L258 F253:F258 D253:D258 D229:D231 N229:N231 N220:N227 F220:F227 D220:D227 F53:F55 D53:D55 D44:D51 D204 N183:N191 F183:F191 D183:D191 D177:D181 F177:F181 N177:N181 N167:N175 F167:F175 D167:D175 D159:D165 F159:F165 N159:N165 N149:N157 F149:F157 D149:D157 D139:D147 F139:F147 N139:N147 N129:N137 F129:F137 D129:D137 D119:D127 F119:F127 N119:N127 N109:N117 F109:F117 D109:D117 N98:N106 F98:F106 D98:D106 D94:D96 F94:F96 N94:N96 N88:N92 F88:F92 D88:D92 D85 F85 N85 N77:N83 F77:F83 D77:D83">
      <formula1>0</formula1>
    </dataValidation>
    <dataValidation type="list" allowBlank="1" showInputMessage="1" showErrorMessage="1" sqref="G330:G331 G377:G379 G312:G319 G321:G328 G12:G13 G23 G9">
      <formula1>$Q$48:$Q$65</formula1>
    </dataValidation>
    <dataValidation type="list" allowBlank="1" showInputMessage="1" showErrorMessage="1" sqref="I330:I331 I377:I379 I312:I319 I321:I328">
      <formula1>$Q$67:$Q$74</formula1>
    </dataValidation>
    <dataValidation type="whole" errorStyle="warning" operator="greaterThan" allowBlank="1" showInputMessage="1" showErrorMessage="1" errorTitle="IMPORTANTE" error="Se recomienda leer las instrucciones antes de inciar con el llenado del presupuesto por objeto del gasto" sqref="B1:B3">
      <formula1>0</formula1>
    </dataValidation>
    <dataValidation type="list" allowBlank="1" showInputMessage="1" showErrorMessage="1" sqref="E429 E421 E424 E418 E409:E410 E275 E400:E401 E277:E284 E296:E299 E301:E309 E312:E319 E321:E328 E330:E331 E23 E12:E13 E26:E29 E9 E268:E273 E265:E266 E260:E263 E253:E258 E220:E227 E183:E191 E18:E20 E57:E63 E85 E177:E181 E167:E175 E159:E165 E149:E157 E139:E147 E129:E137 E119:E127 E109:E117 E98:E106 E94:E96 E88:E92 E65 E77:E83 E67:E75 E31:E34 E53:E55 E44:E51 E40:E41 E36 E38">
      <formula1>$Q$18:$Q$46</formula1>
    </dataValidation>
  </dataValidations>
  <pageMargins left="1.1811023622047245" right="0.39370078740157483" top="0.74803149606299213" bottom="0.78740157480314965" header="0.31496062992125984" footer="0.31496062992125984"/>
  <pageSetup paperSize="5" scale="75" orientation="landscape" r:id="rId1"/>
  <headerFooter>
    <oddHeader>&amp;L&amp;"-,Negrita"&amp;18Presupuesto de Egresos por Clasificación Económica y Objeto del Gasto 2012
&amp;14Nombre de la Entidad:&amp;16 &amp;F, Jalisco</oddHeader>
    <oddFooter>&amp;L&amp;8*OG: Obgeto del Gasto.
*OR: Origen del Recurso.&amp;RPágina &amp;P de &amp;N</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FFFF00"/>
  </sheetPr>
  <dimension ref="A1:WVP161"/>
  <sheetViews>
    <sheetView workbookViewId="0">
      <pane ySplit="2" topLeftCell="A20" activePane="bottomLeft" state="frozen"/>
      <selection pane="bottomLeft" activeCell="B23" sqref="B23"/>
    </sheetView>
  </sheetViews>
  <sheetFormatPr baseColWidth="10" defaultColWidth="0" defaultRowHeight="0" customHeight="1" zeroHeight="1"/>
  <cols>
    <col min="1" max="2" width="28.5703125" style="319" customWidth="1"/>
    <col min="3" max="3" width="0" style="324" hidden="1" customWidth="1"/>
    <col min="4" max="4" width="8.5703125" style="335" customWidth="1"/>
    <col min="5" max="5" width="3.85546875" style="336" bestFit="1" customWidth="1"/>
    <col min="6" max="6" width="16.5703125" style="337" customWidth="1"/>
    <col min="7" max="7" width="16.5703125" style="335" customWidth="1"/>
    <col min="8" max="8" width="20.28515625" style="335" bestFit="1" customWidth="1"/>
    <col min="9" max="9" width="0.28515625" style="318" customWidth="1"/>
    <col min="10" max="244" width="11.42578125" style="319" hidden="1"/>
    <col min="245" max="245" width="16.42578125" style="319" hidden="1"/>
    <col min="246" max="246" width="16" style="319" hidden="1"/>
    <col min="247" max="249" width="3.28515625" style="319" hidden="1"/>
    <col min="250" max="250" width="7.140625" style="319" hidden="1"/>
    <col min="251" max="262" width="13.7109375" style="319" hidden="1"/>
    <col min="263" max="263" width="14.42578125" style="319" hidden="1"/>
    <col min="264" max="264" width="1.7109375" style="319" hidden="1"/>
    <col min="265" max="499" width="11.42578125" style="319" hidden="1"/>
    <col min="500" max="500" width="1.7109375" style="319" hidden="1"/>
    <col min="501" max="501" width="16.42578125" style="319" hidden="1"/>
    <col min="502" max="502" width="16" style="319" hidden="1"/>
    <col min="503" max="505" width="3.28515625" style="319" hidden="1"/>
    <col min="506" max="506" width="7.140625" style="319" hidden="1"/>
    <col min="507" max="518" width="13.7109375" style="319" hidden="1"/>
    <col min="519" max="519" width="14.42578125" style="319" hidden="1"/>
    <col min="520" max="520" width="1.7109375" style="319" hidden="1"/>
    <col min="521" max="755" width="11.42578125" style="319" hidden="1"/>
    <col min="756" max="756" width="1.7109375" style="319" hidden="1"/>
    <col min="757" max="757" width="16.42578125" style="319" hidden="1"/>
    <col min="758" max="758" width="16" style="319" hidden="1"/>
    <col min="759" max="761" width="3.28515625" style="319" hidden="1"/>
    <col min="762" max="762" width="7.140625" style="319" hidden="1"/>
    <col min="763" max="774" width="13.7109375" style="319" hidden="1"/>
    <col min="775" max="775" width="14.42578125" style="319" hidden="1"/>
    <col min="776" max="776" width="1.7109375" style="319" hidden="1"/>
    <col min="777" max="1011" width="11.42578125" style="319" hidden="1"/>
    <col min="1012" max="1012" width="1.7109375" style="319" hidden="1"/>
    <col min="1013" max="1013" width="16.42578125" style="319" hidden="1"/>
    <col min="1014" max="1014" width="16" style="319" hidden="1"/>
    <col min="1015" max="1017" width="3.28515625" style="319" hidden="1"/>
    <col min="1018" max="1018" width="7.140625" style="319" hidden="1"/>
    <col min="1019" max="1030" width="13.7109375" style="319" hidden="1"/>
    <col min="1031" max="1031" width="14.42578125" style="319" hidden="1"/>
    <col min="1032" max="1032" width="1.7109375" style="319" hidden="1"/>
    <col min="1033" max="1267" width="11.42578125" style="319" hidden="1"/>
    <col min="1268" max="1268" width="1.7109375" style="319" hidden="1"/>
    <col min="1269" max="1269" width="16.42578125" style="319" hidden="1"/>
    <col min="1270" max="1270" width="16" style="319" hidden="1"/>
    <col min="1271" max="1273" width="3.28515625" style="319" hidden="1"/>
    <col min="1274" max="1274" width="7.140625" style="319" hidden="1"/>
    <col min="1275" max="1286" width="13.7109375" style="319" hidden="1"/>
    <col min="1287" max="1287" width="14.42578125" style="319" hidden="1"/>
    <col min="1288" max="1288" width="1.7109375" style="319" hidden="1"/>
    <col min="1289" max="1523" width="11.42578125" style="319" hidden="1"/>
    <col min="1524" max="1524" width="1.7109375" style="319" hidden="1"/>
    <col min="1525" max="1525" width="16.42578125" style="319" hidden="1"/>
    <col min="1526" max="1526" width="16" style="319" hidden="1"/>
    <col min="1527" max="1529" width="3.28515625" style="319" hidden="1"/>
    <col min="1530" max="1530" width="7.140625" style="319" hidden="1"/>
    <col min="1531" max="1542" width="13.7109375" style="319" hidden="1"/>
    <col min="1543" max="1543" width="14.42578125" style="319" hidden="1"/>
    <col min="1544" max="1544" width="1.7109375" style="319" hidden="1"/>
    <col min="1545" max="1779" width="11.42578125" style="319" hidden="1"/>
    <col min="1780" max="1780" width="1.7109375" style="319" hidden="1"/>
    <col min="1781" max="1781" width="16.42578125" style="319" hidden="1"/>
    <col min="1782" max="1782" width="16" style="319" hidden="1"/>
    <col min="1783" max="1785" width="3.28515625" style="319" hidden="1"/>
    <col min="1786" max="1786" width="7.140625" style="319" hidden="1"/>
    <col min="1787" max="1798" width="13.7109375" style="319" hidden="1"/>
    <col min="1799" max="1799" width="14.42578125" style="319" hidden="1"/>
    <col min="1800" max="1800" width="1.7109375" style="319" hidden="1"/>
    <col min="1801" max="2035" width="11.42578125" style="319" hidden="1"/>
    <col min="2036" max="2036" width="1.7109375" style="319" hidden="1"/>
    <col min="2037" max="2037" width="16.42578125" style="319" hidden="1"/>
    <col min="2038" max="2038" width="16" style="319" hidden="1"/>
    <col min="2039" max="2041" width="3.28515625" style="319" hidden="1"/>
    <col min="2042" max="2042" width="7.140625" style="319" hidden="1"/>
    <col min="2043" max="2054" width="13.7109375" style="319" hidden="1"/>
    <col min="2055" max="2055" width="14.42578125" style="319" hidden="1"/>
    <col min="2056" max="2056" width="1.7109375" style="319" hidden="1"/>
    <col min="2057" max="2291" width="11.42578125" style="319" hidden="1"/>
    <col min="2292" max="2292" width="1.7109375" style="319" hidden="1"/>
    <col min="2293" max="2293" width="16.42578125" style="319" hidden="1"/>
    <col min="2294" max="2294" width="16" style="319" hidden="1"/>
    <col min="2295" max="2297" width="3.28515625" style="319" hidden="1"/>
    <col min="2298" max="2298" width="7.140625" style="319" hidden="1"/>
    <col min="2299" max="2310" width="13.7109375" style="319" hidden="1"/>
    <col min="2311" max="2311" width="14.42578125" style="319" hidden="1"/>
    <col min="2312" max="2312" width="1.7109375" style="319" hidden="1"/>
    <col min="2313" max="2547" width="11.42578125" style="319" hidden="1"/>
    <col min="2548" max="2548" width="1.7109375" style="319" hidden="1"/>
    <col min="2549" max="2549" width="16.42578125" style="319" hidden="1"/>
    <col min="2550" max="2550" width="16" style="319" hidden="1"/>
    <col min="2551" max="2553" width="3.28515625" style="319" hidden="1"/>
    <col min="2554" max="2554" width="7.140625" style="319" hidden="1"/>
    <col min="2555" max="2566" width="13.7109375" style="319" hidden="1"/>
    <col min="2567" max="2567" width="14.42578125" style="319" hidden="1"/>
    <col min="2568" max="2568" width="1.7109375" style="319" hidden="1"/>
    <col min="2569" max="2803" width="11.42578125" style="319" hidden="1"/>
    <col min="2804" max="2804" width="1.7109375" style="319" hidden="1"/>
    <col min="2805" max="2805" width="16.42578125" style="319" hidden="1"/>
    <col min="2806" max="2806" width="16" style="319" hidden="1"/>
    <col min="2807" max="2809" width="3.28515625" style="319" hidden="1"/>
    <col min="2810" max="2810" width="7.140625" style="319" hidden="1"/>
    <col min="2811" max="2822" width="13.7109375" style="319" hidden="1"/>
    <col min="2823" max="2823" width="14.42578125" style="319" hidden="1"/>
    <col min="2824" max="2824" width="1.7109375" style="319" hidden="1"/>
    <col min="2825" max="3059" width="11.42578125" style="319" hidden="1"/>
    <col min="3060" max="3060" width="1.7109375" style="319" hidden="1"/>
    <col min="3061" max="3061" width="16.42578125" style="319" hidden="1"/>
    <col min="3062" max="3062" width="16" style="319" hidden="1"/>
    <col min="3063" max="3065" width="3.28515625" style="319" hidden="1"/>
    <col min="3066" max="3066" width="7.140625" style="319" hidden="1"/>
    <col min="3067" max="3078" width="13.7109375" style="319" hidden="1"/>
    <col min="3079" max="3079" width="14.42578125" style="319" hidden="1"/>
    <col min="3080" max="3080" width="1.7109375" style="319" hidden="1"/>
    <col min="3081" max="3315" width="11.42578125" style="319" hidden="1"/>
    <col min="3316" max="3316" width="1.7109375" style="319" hidden="1"/>
    <col min="3317" max="3317" width="16.42578125" style="319" hidden="1"/>
    <col min="3318" max="3318" width="16" style="319" hidden="1"/>
    <col min="3319" max="3321" width="3.28515625" style="319" hidden="1"/>
    <col min="3322" max="3322" width="7.140625" style="319" hidden="1"/>
    <col min="3323" max="3334" width="13.7109375" style="319" hidden="1"/>
    <col min="3335" max="3335" width="14.42578125" style="319" hidden="1"/>
    <col min="3336" max="3336" width="1.7109375" style="319" hidden="1"/>
    <col min="3337" max="3571" width="11.42578125" style="319" hidden="1"/>
    <col min="3572" max="3572" width="1.7109375" style="319" hidden="1"/>
    <col min="3573" max="3573" width="16.42578125" style="319" hidden="1"/>
    <col min="3574" max="3574" width="16" style="319" hidden="1"/>
    <col min="3575" max="3577" width="3.28515625" style="319" hidden="1"/>
    <col min="3578" max="3578" width="7.140625" style="319" hidden="1"/>
    <col min="3579" max="3590" width="13.7109375" style="319" hidden="1"/>
    <col min="3591" max="3591" width="14.42578125" style="319" hidden="1"/>
    <col min="3592" max="3592" width="1.7109375" style="319" hidden="1"/>
    <col min="3593" max="3827" width="11.42578125" style="319" hidden="1"/>
    <col min="3828" max="3828" width="1.7109375" style="319" hidden="1"/>
    <col min="3829" max="3829" width="16.42578125" style="319" hidden="1"/>
    <col min="3830" max="3830" width="16" style="319" hidden="1"/>
    <col min="3831" max="3833" width="3.28515625" style="319" hidden="1"/>
    <col min="3834" max="3834" width="7.140625" style="319" hidden="1"/>
    <col min="3835" max="3846" width="13.7109375" style="319" hidden="1"/>
    <col min="3847" max="3847" width="14.42578125" style="319" hidden="1"/>
    <col min="3848" max="3848" width="1.7109375" style="319" hidden="1"/>
    <col min="3849" max="4083" width="11.42578125" style="319" hidden="1"/>
    <col min="4084" max="4084" width="1.7109375" style="319" hidden="1"/>
    <col min="4085" max="4085" width="16.42578125" style="319" hidden="1"/>
    <col min="4086" max="4086" width="16" style="319" hidden="1"/>
    <col min="4087" max="4089" width="3.28515625" style="319" hidden="1"/>
    <col min="4090" max="4090" width="7.140625" style="319" hidden="1"/>
    <col min="4091" max="4102" width="13.7109375" style="319" hidden="1"/>
    <col min="4103" max="4103" width="14.42578125" style="319" hidden="1"/>
    <col min="4104" max="4104" width="1.7109375" style="319" hidden="1"/>
    <col min="4105" max="4339" width="11.42578125" style="319" hidden="1"/>
    <col min="4340" max="4340" width="1.7109375" style="319" hidden="1"/>
    <col min="4341" max="4341" width="16.42578125" style="319" hidden="1"/>
    <col min="4342" max="4342" width="16" style="319" hidden="1"/>
    <col min="4343" max="4345" width="3.28515625" style="319" hidden="1"/>
    <col min="4346" max="4346" width="7.140625" style="319" hidden="1"/>
    <col min="4347" max="4358" width="13.7109375" style="319" hidden="1"/>
    <col min="4359" max="4359" width="14.42578125" style="319" hidden="1"/>
    <col min="4360" max="4360" width="1.7109375" style="319" hidden="1"/>
    <col min="4361" max="4595" width="11.42578125" style="319" hidden="1"/>
    <col min="4596" max="4596" width="1.7109375" style="319" hidden="1"/>
    <col min="4597" max="4597" width="16.42578125" style="319" hidden="1"/>
    <col min="4598" max="4598" width="16" style="319" hidden="1"/>
    <col min="4599" max="4601" width="3.28515625" style="319" hidden="1"/>
    <col min="4602" max="4602" width="7.140625" style="319" hidden="1"/>
    <col min="4603" max="4614" width="13.7109375" style="319" hidden="1"/>
    <col min="4615" max="4615" width="14.42578125" style="319" hidden="1"/>
    <col min="4616" max="4616" width="1.7109375" style="319" hidden="1"/>
    <col min="4617" max="4851" width="11.42578125" style="319" hidden="1"/>
    <col min="4852" max="4852" width="1.7109375" style="319" hidden="1"/>
    <col min="4853" max="4853" width="16.42578125" style="319" hidden="1"/>
    <col min="4854" max="4854" width="16" style="319" hidden="1"/>
    <col min="4855" max="4857" width="3.28515625" style="319" hidden="1"/>
    <col min="4858" max="4858" width="7.140625" style="319" hidden="1"/>
    <col min="4859" max="4870" width="13.7109375" style="319" hidden="1"/>
    <col min="4871" max="4871" width="14.42578125" style="319" hidden="1"/>
    <col min="4872" max="4872" width="1.7109375" style="319" hidden="1"/>
    <col min="4873" max="5107" width="11.42578125" style="319" hidden="1"/>
    <col min="5108" max="5108" width="1.7109375" style="319" hidden="1"/>
    <col min="5109" max="5109" width="16.42578125" style="319" hidden="1"/>
    <col min="5110" max="5110" width="16" style="319" hidden="1"/>
    <col min="5111" max="5113" width="3.28515625" style="319" hidden="1"/>
    <col min="5114" max="5114" width="7.140625" style="319" hidden="1"/>
    <col min="5115" max="5126" width="13.7109375" style="319" hidden="1"/>
    <col min="5127" max="5127" width="14.42578125" style="319" hidden="1"/>
    <col min="5128" max="5128" width="1.7109375" style="319" hidden="1"/>
    <col min="5129" max="5363" width="11.42578125" style="319" hidden="1"/>
    <col min="5364" max="5364" width="1.7109375" style="319" hidden="1"/>
    <col min="5365" max="5365" width="16.42578125" style="319" hidden="1"/>
    <col min="5366" max="5366" width="16" style="319" hidden="1"/>
    <col min="5367" max="5369" width="3.28515625" style="319" hidden="1"/>
    <col min="5370" max="5370" width="7.140625" style="319" hidden="1"/>
    <col min="5371" max="5382" width="13.7109375" style="319" hidden="1"/>
    <col min="5383" max="5383" width="14.42578125" style="319" hidden="1"/>
    <col min="5384" max="5384" width="1.7109375" style="319" hidden="1"/>
    <col min="5385" max="5619" width="11.42578125" style="319" hidden="1"/>
    <col min="5620" max="5620" width="1.7109375" style="319" hidden="1"/>
    <col min="5621" max="5621" width="16.42578125" style="319" hidden="1"/>
    <col min="5622" max="5622" width="16" style="319" hidden="1"/>
    <col min="5623" max="5625" width="3.28515625" style="319" hidden="1"/>
    <col min="5626" max="5626" width="7.140625" style="319" hidden="1"/>
    <col min="5627" max="5638" width="13.7109375" style="319" hidden="1"/>
    <col min="5639" max="5639" width="14.42578125" style="319" hidden="1"/>
    <col min="5640" max="5640" width="1.7109375" style="319" hidden="1"/>
    <col min="5641" max="5875" width="11.42578125" style="319" hidden="1"/>
    <col min="5876" max="5876" width="1.7109375" style="319" hidden="1"/>
    <col min="5877" max="5877" width="16.42578125" style="319" hidden="1"/>
    <col min="5878" max="5878" width="16" style="319" hidden="1"/>
    <col min="5879" max="5881" width="3.28515625" style="319" hidden="1"/>
    <col min="5882" max="5882" width="7.140625" style="319" hidden="1"/>
    <col min="5883" max="5894" width="13.7109375" style="319" hidden="1"/>
    <col min="5895" max="5895" width="14.42578125" style="319" hidden="1"/>
    <col min="5896" max="5896" width="1.7109375" style="319" hidden="1"/>
    <col min="5897" max="6131" width="11.42578125" style="319" hidden="1"/>
    <col min="6132" max="6132" width="1.7109375" style="319" hidden="1"/>
    <col min="6133" max="6133" width="16.42578125" style="319" hidden="1"/>
    <col min="6134" max="6134" width="16" style="319" hidden="1"/>
    <col min="6135" max="6137" width="3.28515625" style="319" hidden="1"/>
    <col min="6138" max="6138" width="7.140625" style="319" hidden="1"/>
    <col min="6139" max="6150" width="13.7109375" style="319" hidden="1"/>
    <col min="6151" max="6151" width="14.42578125" style="319" hidden="1"/>
    <col min="6152" max="6152" width="1.7109375" style="319" hidden="1"/>
    <col min="6153" max="6387" width="11.42578125" style="319" hidden="1"/>
    <col min="6388" max="6388" width="1.7109375" style="319" hidden="1"/>
    <col min="6389" max="6389" width="16.42578125" style="319" hidden="1"/>
    <col min="6390" max="6390" width="16" style="319" hidden="1"/>
    <col min="6391" max="6393" width="3.28515625" style="319" hidden="1"/>
    <col min="6394" max="6394" width="7.140625" style="319" hidden="1"/>
    <col min="6395" max="6406" width="13.7109375" style="319" hidden="1"/>
    <col min="6407" max="6407" width="14.42578125" style="319" hidden="1"/>
    <col min="6408" max="6408" width="1.7109375" style="319" hidden="1"/>
    <col min="6409" max="6643" width="11.42578125" style="319" hidden="1"/>
    <col min="6644" max="6644" width="1.7109375" style="319" hidden="1"/>
    <col min="6645" max="6645" width="16.42578125" style="319" hidden="1"/>
    <col min="6646" max="6646" width="16" style="319" hidden="1"/>
    <col min="6647" max="6649" width="3.28515625" style="319" hidden="1"/>
    <col min="6650" max="6650" width="7.140625" style="319" hidden="1"/>
    <col min="6651" max="6662" width="13.7109375" style="319" hidden="1"/>
    <col min="6663" max="6663" width="14.42578125" style="319" hidden="1"/>
    <col min="6664" max="6664" width="1.7109375" style="319" hidden="1"/>
    <col min="6665" max="6899" width="11.42578125" style="319" hidden="1"/>
    <col min="6900" max="6900" width="1.7109375" style="319" hidden="1"/>
    <col min="6901" max="6901" width="16.42578125" style="319" hidden="1"/>
    <col min="6902" max="6902" width="16" style="319" hidden="1"/>
    <col min="6903" max="6905" width="3.28515625" style="319" hidden="1"/>
    <col min="6906" max="6906" width="7.140625" style="319" hidden="1"/>
    <col min="6907" max="6918" width="13.7109375" style="319" hidden="1"/>
    <col min="6919" max="6919" width="14.42578125" style="319" hidden="1"/>
    <col min="6920" max="6920" width="1.7109375" style="319" hidden="1"/>
    <col min="6921" max="7155" width="11.42578125" style="319" hidden="1"/>
    <col min="7156" max="7156" width="1.7109375" style="319" hidden="1"/>
    <col min="7157" max="7157" width="16.42578125" style="319" hidden="1"/>
    <col min="7158" max="7158" width="16" style="319" hidden="1"/>
    <col min="7159" max="7161" width="3.28515625" style="319" hidden="1"/>
    <col min="7162" max="7162" width="7.140625" style="319" hidden="1"/>
    <col min="7163" max="7174" width="13.7109375" style="319" hidden="1"/>
    <col min="7175" max="7175" width="14.42578125" style="319" hidden="1"/>
    <col min="7176" max="7176" width="1.7109375" style="319" hidden="1"/>
    <col min="7177" max="7411" width="11.42578125" style="319" hidden="1"/>
    <col min="7412" max="7412" width="1.7109375" style="319" hidden="1"/>
    <col min="7413" max="7413" width="16.42578125" style="319" hidden="1"/>
    <col min="7414" max="7414" width="16" style="319" hidden="1"/>
    <col min="7415" max="7417" width="3.28515625" style="319" hidden="1"/>
    <col min="7418" max="7418" width="7.140625" style="319" hidden="1"/>
    <col min="7419" max="7430" width="13.7109375" style="319" hidden="1"/>
    <col min="7431" max="7431" width="14.42578125" style="319" hidden="1"/>
    <col min="7432" max="7432" width="1.7109375" style="319" hidden="1"/>
    <col min="7433" max="7667" width="11.42578125" style="319" hidden="1"/>
    <col min="7668" max="7668" width="1.7109375" style="319" hidden="1"/>
    <col min="7669" max="7669" width="16.42578125" style="319" hidden="1"/>
    <col min="7670" max="7670" width="16" style="319" hidden="1"/>
    <col min="7671" max="7673" width="3.28515625" style="319" hidden="1"/>
    <col min="7674" max="7674" width="7.140625" style="319" hidden="1"/>
    <col min="7675" max="7686" width="13.7109375" style="319" hidden="1"/>
    <col min="7687" max="7687" width="14.42578125" style="319" hidden="1"/>
    <col min="7688" max="7688" width="1.7109375" style="319" hidden="1"/>
    <col min="7689" max="7923" width="11.42578125" style="319" hidden="1"/>
    <col min="7924" max="7924" width="1.7109375" style="319" hidden="1"/>
    <col min="7925" max="7925" width="16.42578125" style="319" hidden="1"/>
    <col min="7926" max="7926" width="16" style="319" hidden="1"/>
    <col min="7927" max="7929" width="3.28515625" style="319" hidden="1"/>
    <col min="7930" max="7930" width="7.140625" style="319" hidden="1"/>
    <col min="7931" max="7942" width="13.7109375" style="319" hidden="1"/>
    <col min="7943" max="7943" width="14.42578125" style="319" hidden="1"/>
    <col min="7944" max="7944" width="1.7109375" style="319" hidden="1"/>
    <col min="7945" max="8179" width="11.42578125" style="319" hidden="1"/>
    <col min="8180" max="8180" width="1.7109375" style="319" hidden="1"/>
    <col min="8181" max="8181" width="16.42578125" style="319" hidden="1"/>
    <col min="8182" max="8182" width="16" style="319" hidden="1"/>
    <col min="8183" max="8185" width="3.28515625" style="319" hidden="1"/>
    <col min="8186" max="8186" width="7.140625" style="319" hidden="1"/>
    <col min="8187" max="8198" width="13.7109375" style="319" hidden="1"/>
    <col min="8199" max="8199" width="14.42578125" style="319" hidden="1"/>
    <col min="8200" max="8200" width="1.7109375" style="319" hidden="1"/>
    <col min="8201" max="8435" width="11.42578125" style="319" hidden="1"/>
    <col min="8436" max="8436" width="1.7109375" style="319" hidden="1"/>
    <col min="8437" max="8437" width="16.42578125" style="319" hidden="1"/>
    <col min="8438" max="8438" width="16" style="319" hidden="1"/>
    <col min="8439" max="8441" width="3.28515625" style="319" hidden="1"/>
    <col min="8442" max="8442" width="7.140625" style="319" hidden="1"/>
    <col min="8443" max="8454" width="13.7109375" style="319" hidden="1"/>
    <col min="8455" max="8455" width="14.42578125" style="319" hidden="1"/>
    <col min="8456" max="8456" width="1.7109375" style="319" hidden="1"/>
    <col min="8457" max="8691" width="11.42578125" style="319" hidden="1"/>
    <col min="8692" max="8692" width="1.7109375" style="319" hidden="1"/>
    <col min="8693" max="8693" width="16.42578125" style="319" hidden="1"/>
    <col min="8694" max="8694" width="16" style="319" hidden="1"/>
    <col min="8695" max="8697" width="3.28515625" style="319" hidden="1"/>
    <col min="8698" max="8698" width="7.140625" style="319" hidden="1"/>
    <col min="8699" max="8710" width="13.7109375" style="319" hidden="1"/>
    <col min="8711" max="8711" width="14.42578125" style="319" hidden="1"/>
    <col min="8712" max="8712" width="1.7109375" style="319" hidden="1"/>
    <col min="8713" max="8947" width="11.42578125" style="319" hidden="1"/>
    <col min="8948" max="8948" width="1.7109375" style="319" hidden="1"/>
    <col min="8949" max="8949" width="16.42578125" style="319" hidden="1"/>
    <col min="8950" max="8950" width="16" style="319" hidden="1"/>
    <col min="8951" max="8953" width="3.28515625" style="319" hidden="1"/>
    <col min="8954" max="8954" width="7.140625" style="319" hidden="1"/>
    <col min="8955" max="8966" width="13.7109375" style="319" hidden="1"/>
    <col min="8967" max="8967" width="14.42578125" style="319" hidden="1"/>
    <col min="8968" max="8968" width="1.7109375" style="319" hidden="1"/>
    <col min="8969" max="9203" width="11.42578125" style="319" hidden="1"/>
    <col min="9204" max="9204" width="1.7109375" style="319" hidden="1"/>
    <col min="9205" max="9205" width="16.42578125" style="319" hidden="1"/>
    <col min="9206" max="9206" width="16" style="319" hidden="1"/>
    <col min="9207" max="9209" width="3.28515625" style="319" hidden="1"/>
    <col min="9210" max="9210" width="7.140625" style="319" hidden="1"/>
    <col min="9211" max="9222" width="13.7109375" style="319" hidden="1"/>
    <col min="9223" max="9223" width="14.42578125" style="319" hidden="1"/>
    <col min="9224" max="9224" width="1.7109375" style="319" hidden="1"/>
    <col min="9225" max="9459" width="11.42578125" style="319" hidden="1"/>
    <col min="9460" max="9460" width="1.7109375" style="319" hidden="1"/>
    <col min="9461" max="9461" width="16.42578125" style="319" hidden="1"/>
    <col min="9462" max="9462" width="16" style="319" hidden="1"/>
    <col min="9463" max="9465" width="3.28515625" style="319" hidden="1"/>
    <col min="9466" max="9466" width="7.140625" style="319" hidden="1"/>
    <col min="9467" max="9478" width="13.7109375" style="319" hidden="1"/>
    <col min="9479" max="9479" width="14.42578125" style="319" hidden="1"/>
    <col min="9480" max="9480" width="1.7109375" style="319" hidden="1"/>
    <col min="9481" max="9715" width="11.42578125" style="319" hidden="1"/>
    <col min="9716" max="9716" width="1.7109375" style="319" hidden="1"/>
    <col min="9717" max="9717" width="16.42578125" style="319" hidden="1"/>
    <col min="9718" max="9718" width="16" style="319" hidden="1"/>
    <col min="9719" max="9721" width="3.28515625" style="319" hidden="1"/>
    <col min="9722" max="9722" width="7.140625" style="319" hidden="1"/>
    <col min="9723" max="9734" width="13.7109375" style="319" hidden="1"/>
    <col min="9735" max="9735" width="14.42578125" style="319" hidden="1"/>
    <col min="9736" max="9736" width="1.7109375" style="319" hidden="1"/>
    <col min="9737" max="9971" width="11.42578125" style="319" hidden="1"/>
    <col min="9972" max="9972" width="1.7109375" style="319" hidden="1"/>
    <col min="9973" max="9973" width="16.42578125" style="319" hidden="1"/>
    <col min="9974" max="9974" width="16" style="319" hidden="1"/>
    <col min="9975" max="9977" width="3.28515625" style="319" hidden="1"/>
    <col min="9978" max="9978" width="7.140625" style="319" hidden="1"/>
    <col min="9979" max="9990" width="13.7109375" style="319" hidden="1"/>
    <col min="9991" max="9991" width="14.42578125" style="319" hidden="1"/>
    <col min="9992" max="9992" width="1.7109375" style="319" hidden="1"/>
    <col min="9993" max="10227" width="11.42578125" style="319" hidden="1"/>
    <col min="10228" max="10228" width="1.7109375" style="319" hidden="1"/>
    <col min="10229" max="10229" width="16.42578125" style="319" hidden="1"/>
    <col min="10230" max="10230" width="16" style="319" hidden="1"/>
    <col min="10231" max="10233" width="3.28515625" style="319" hidden="1"/>
    <col min="10234" max="10234" width="7.140625" style="319" hidden="1"/>
    <col min="10235" max="10246" width="13.7109375" style="319" hidden="1"/>
    <col min="10247" max="10247" width="14.42578125" style="319" hidden="1"/>
    <col min="10248" max="10248" width="1.7109375" style="319" hidden="1"/>
    <col min="10249" max="10483" width="11.42578125" style="319" hidden="1"/>
    <col min="10484" max="10484" width="1.7109375" style="319" hidden="1"/>
    <col min="10485" max="10485" width="16.42578125" style="319" hidden="1"/>
    <col min="10486" max="10486" width="16" style="319" hidden="1"/>
    <col min="10487" max="10489" width="3.28515625" style="319" hidden="1"/>
    <col min="10490" max="10490" width="7.140625" style="319" hidden="1"/>
    <col min="10491" max="10502" width="13.7109375" style="319" hidden="1"/>
    <col min="10503" max="10503" width="14.42578125" style="319" hidden="1"/>
    <col min="10504" max="10504" width="1.7109375" style="319" hidden="1"/>
    <col min="10505" max="10739" width="11.42578125" style="319" hidden="1"/>
    <col min="10740" max="10740" width="1.7109375" style="319" hidden="1"/>
    <col min="10741" max="10741" width="16.42578125" style="319" hidden="1"/>
    <col min="10742" max="10742" width="16" style="319" hidden="1"/>
    <col min="10743" max="10745" width="3.28515625" style="319" hidden="1"/>
    <col min="10746" max="10746" width="7.140625" style="319" hidden="1"/>
    <col min="10747" max="10758" width="13.7109375" style="319" hidden="1"/>
    <col min="10759" max="10759" width="14.42578125" style="319" hidden="1"/>
    <col min="10760" max="10760" width="1.7109375" style="319" hidden="1"/>
    <col min="10761" max="10995" width="11.42578125" style="319" hidden="1"/>
    <col min="10996" max="10996" width="1.7109375" style="319" hidden="1"/>
    <col min="10997" max="10997" width="16.42578125" style="319" hidden="1"/>
    <col min="10998" max="10998" width="16" style="319" hidden="1"/>
    <col min="10999" max="11001" width="3.28515625" style="319" hidden="1"/>
    <col min="11002" max="11002" width="7.140625" style="319" hidden="1"/>
    <col min="11003" max="11014" width="13.7109375" style="319" hidden="1"/>
    <col min="11015" max="11015" width="14.42578125" style="319" hidden="1"/>
    <col min="11016" max="11016" width="1.7109375" style="319" hidden="1"/>
    <col min="11017" max="11251" width="11.42578125" style="319" hidden="1"/>
    <col min="11252" max="11252" width="1.7109375" style="319" hidden="1"/>
    <col min="11253" max="11253" width="16.42578125" style="319" hidden="1"/>
    <col min="11254" max="11254" width="16" style="319" hidden="1"/>
    <col min="11255" max="11257" width="3.28515625" style="319" hidden="1"/>
    <col min="11258" max="11258" width="7.140625" style="319" hidden="1"/>
    <col min="11259" max="11270" width="13.7109375" style="319" hidden="1"/>
    <col min="11271" max="11271" width="14.42578125" style="319" hidden="1"/>
    <col min="11272" max="11272" width="1.7109375" style="319" hidden="1"/>
    <col min="11273" max="11507" width="11.42578125" style="319" hidden="1"/>
    <col min="11508" max="11508" width="1.7109375" style="319" hidden="1"/>
    <col min="11509" max="11509" width="16.42578125" style="319" hidden="1"/>
    <col min="11510" max="11510" width="16" style="319" hidden="1"/>
    <col min="11511" max="11513" width="3.28515625" style="319" hidden="1"/>
    <col min="11514" max="11514" width="7.140625" style="319" hidden="1"/>
    <col min="11515" max="11526" width="13.7109375" style="319" hidden="1"/>
    <col min="11527" max="11527" width="14.42578125" style="319" hidden="1"/>
    <col min="11528" max="11528" width="1.7109375" style="319" hidden="1"/>
    <col min="11529" max="11763" width="11.42578125" style="319" hidden="1"/>
    <col min="11764" max="11764" width="1.7109375" style="319" hidden="1"/>
    <col min="11765" max="11765" width="16.42578125" style="319" hidden="1"/>
    <col min="11766" max="11766" width="16" style="319" hidden="1"/>
    <col min="11767" max="11769" width="3.28515625" style="319" hidden="1"/>
    <col min="11770" max="11770" width="7.140625" style="319" hidden="1"/>
    <col min="11771" max="11782" width="13.7109375" style="319" hidden="1"/>
    <col min="11783" max="11783" width="14.42578125" style="319" hidden="1"/>
    <col min="11784" max="11784" width="1.7109375" style="319" hidden="1"/>
    <col min="11785" max="12019" width="11.42578125" style="319" hidden="1"/>
    <col min="12020" max="12020" width="1.7109375" style="319" hidden="1"/>
    <col min="12021" max="12021" width="16.42578125" style="319" hidden="1"/>
    <col min="12022" max="12022" width="16" style="319" hidden="1"/>
    <col min="12023" max="12025" width="3.28515625" style="319" hidden="1"/>
    <col min="12026" max="12026" width="7.140625" style="319" hidden="1"/>
    <col min="12027" max="12038" width="13.7109375" style="319" hidden="1"/>
    <col min="12039" max="12039" width="14.42578125" style="319" hidden="1"/>
    <col min="12040" max="12040" width="1.7109375" style="319" hidden="1"/>
    <col min="12041" max="12275" width="11.42578125" style="319" hidden="1"/>
    <col min="12276" max="12276" width="1.7109375" style="319" hidden="1"/>
    <col min="12277" max="12277" width="16.42578125" style="319" hidden="1"/>
    <col min="12278" max="12278" width="16" style="319" hidden="1"/>
    <col min="12279" max="12281" width="3.28515625" style="319" hidden="1"/>
    <col min="12282" max="12282" width="7.140625" style="319" hidden="1"/>
    <col min="12283" max="12294" width="13.7109375" style="319" hidden="1"/>
    <col min="12295" max="12295" width="14.42578125" style="319" hidden="1"/>
    <col min="12296" max="12296" width="1.7109375" style="319" hidden="1"/>
    <col min="12297" max="12531" width="11.42578125" style="319" hidden="1"/>
    <col min="12532" max="12532" width="1.7109375" style="319" hidden="1"/>
    <col min="12533" max="12533" width="16.42578125" style="319" hidden="1"/>
    <col min="12534" max="12534" width="16" style="319" hidden="1"/>
    <col min="12535" max="12537" width="3.28515625" style="319" hidden="1"/>
    <col min="12538" max="12538" width="7.140625" style="319" hidden="1"/>
    <col min="12539" max="12550" width="13.7109375" style="319" hidden="1"/>
    <col min="12551" max="12551" width="14.42578125" style="319" hidden="1"/>
    <col min="12552" max="12552" width="1.7109375" style="319" hidden="1"/>
    <col min="12553" max="12787" width="11.42578125" style="319" hidden="1"/>
    <col min="12788" max="12788" width="1.7109375" style="319" hidden="1"/>
    <col min="12789" max="12789" width="16.42578125" style="319" hidden="1"/>
    <col min="12790" max="12790" width="16" style="319" hidden="1"/>
    <col min="12791" max="12793" width="3.28515625" style="319" hidden="1"/>
    <col min="12794" max="12794" width="7.140625" style="319" hidden="1"/>
    <col min="12795" max="12806" width="13.7109375" style="319" hidden="1"/>
    <col min="12807" max="12807" width="14.42578125" style="319" hidden="1"/>
    <col min="12808" max="12808" width="1.7109375" style="319" hidden="1"/>
    <col min="12809" max="13043" width="11.42578125" style="319" hidden="1"/>
    <col min="13044" max="13044" width="1.7109375" style="319" hidden="1"/>
    <col min="13045" max="13045" width="16.42578125" style="319" hidden="1"/>
    <col min="13046" max="13046" width="16" style="319" hidden="1"/>
    <col min="13047" max="13049" width="3.28515625" style="319" hidden="1"/>
    <col min="13050" max="13050" width="7.140625" style="319" hidden="1"/>
    <col min="13051" max="13062" width="13.7109375" style="319" hidden="1"/>
    <col min="13063" max="13063" width="14.42578125" style="319" hidden="1"/>
    <col min="13064" max="13064" width="1.7109375" style="319" hidden="1"/>
    <col min="13065" max="13299" width="11.42578125" style="319" hidden="1"/>
    <col min="13300" max="13300" width="1.7109375" style="319" hidden="1"/>
    <col min="13301" max="13301" width="16.42578125" style="319" hidden="1"/>
    <col min="13302" max="13302" width="16" style="319" hidden="1"/>
    <col min="13303" max="13305" width="3.28515625" style="319" hidden="1"/>
    <col min="13306" max="13306" width="7.140625" style="319" hidden="1"/>
    <col min="13307" max="13318" width="13.7109375" style="319" hidden="1"/>
    <col min="13319" max="13319" width="14.42578125" style="319" hidden="1"/>
    <col min="13320" max="13320" width="1.7109375" style="319" hidden="1"/>
    <col min="13321" max="13555" width="11.42578125" style="319" hidden="1"/>
    <col min="13556" max="13556" width="1.7109375" style="319" hidden="1"/>
    <col min="13557" max="13557" width="16.42578125" style="319" hidden="1"/>
    <col min="13558" max="13558" width="16" style="319" hidden="1"/>
    <col min="13559" max="13561" width="3.28515625" style="319" hidden="1"/>
    <col min="13562" max="13562" width="7.140625" style="319" hidden="1"/>
    <col min="13563" max="13574" width="13.7109375" style="319" hidden="1"/>
    <col min="13575" max="13575" width="14.42578125" style="319" hidden="1"/>
    <col min="13576" max="13576" width="1.7109375" style="319" hidden="1"/>
    <col min="13577" max="13811" width="11.42578125" style="319" hidden="1"/>
    <col min="13812" max="13812" width="1.7109375" style="319" hidden="1"/>
    <col min="13813" max="13813" width="16.42578125" style="319" hidden="1"/>
    <col min="13814" max="13814" width="16" style="319" hidden="1"/>
    <col min="13815" max="13817" width="3.28515625" style="319" hidden="1"/>
    <col min="13818" max="13818" width="7.140625" style="319" hidden="1"/>
    <col min="13819" max="13830" width="13.7109375" style="319" hidden="1"/>
    <col min="13831" max="13831" width="14.42578125" style="319" hidden="1"/>
    <col min="13832" max="13832" width="1.7109375" style="319" hidden="1"/>
    <col min="13833" max="14067" width="11.42578125" style="319" hidden="1"/>
    <col min="14068" max="14068" width="1.7109375" style="319" hidden="1"/>
    <col min="14069" max="14069" width="16.42578125" style="319" hidden="1"/>
    <col min="14070" max="14070" width="16" style="319" hidden="1"/>
    <col min="14071" max="14073" width="3.28515625" style="319" hidden="1"/>
    <col min="14074" max="14074" width="7.140625" style="319" hidden="1"/>
    <col min="14075" max="14086" width="13.7109375" style="319" hidden="1"/>
    <col min="14087" max="14087" width="14.42578125" style="319" hidden="1"/>
    <col min="14088" max="14088" width="1.7109375" style="319" hidden="1"/>
    <col min="14089" max="14323" width="11.42578125" style="319" hidden="1"/>
    <col min="14324" max="14324" width="1.7109375" style="319" hidden="1"/>
    <col min="14325" max="14325" width="16.42578125" style="319" hidden="1"/>
    <col min="14326" max="14326" width="16" style="319" hidden="1"/>
    <col min="14327" max="14329" width="3.28515625" style="319" hidden="1"/>
    <col min="14330" max="14330" width="7.140625" style="319" hidden="1"/>
    <col min="14331" max="14342" width="13.7109375" style="319" hidden="1"/>
    <col min="14343" max="14343" width="14.42578125" style="319" hidden="1"/>
    <col min="14344" max="14344" width="1.7109375" style="319" hidden="1"/>
    <col min="14345" max="14579" width="11.42578125" style="319" hidden="1"/>
    <col min="14580" max="14580" width="1.7109375" style="319" hidden="1"/>
    <col min="14581" max="14581" width="16.42578125" style="319" hidden="1"/>
    <col min="14582" max="14582" width="16" style="319" hidden="1"/>
    <col min="14583" max="14585" width="3.28515625" style="319" hidden="1"/>
    <col min="14586" max="14586" width="7.140625" style="319" hidden="1"/>
    <col min="14587" max="14598" width="13.7109375" style="319" hidden="1"/>
    <col min="14599" max="14599" width="14.42578125" style="319" hidden="1"/>
    <col min="14600" max="14600" width="1.7109375" style="319" hidden="1"/>
    <col min="14601" max="14835" width="11.42578125" style="319" hidden="1"/>
    <col min="14836" max="14836" width="1.7109375" style="319" hidden="1"/>
    <col min="14837" max="14837" width="16.42578125" style="319" hidden="1"/>
    <col min="14838" max="14838" width="16" style="319" hidden="1"/>
    <col min="14839" max="14841" width="3.28515625" style="319" hidden="1"/>
    <col min="14842" max="14842" width="7.140625" style="319" hidden="1"/>
    <col min="14843" max="14854" width="13.7109375" style="319" hidden="1"/>
    <col min="14855" max="14855" width="14.42578125" style="319" hidden="1"/>
    <col min="14856" max="14856" width="1.7109375" style="319" hidden="1"/>
    <col min="14857" max="15091" width="11.42578125" style="319" hidden="1"/>
    <col min="15092" max="15092" width="1.7109375" style="319" hidden="1"/>
    <col min="15093" max="15093" width="16.42578125" style="319" hidden="1"/>
    <col min="15094" max="15094" width="16" style="319" hidden="1"/>
    <col min="15095" max="15097" width="3.28515625" style="319" hidden="1"/>
    <col min="15098" max="15098" width="7.140625" style="319" hidden="1"/>
    <col min="15099" max="15110" width="13.7109375" style="319" hidden="1"/>
    <col min="15111" max="15111" width="14.42578125" style="319" hidden="1"/>
    <col min="15112" max="15112" width="1.7109375" style="319" hidden="1"/>
    <col min="15113" max="15347" width="11.42578125" style="319" hidden="1"/>
    <col min="15348" max="15348" width="1.7109375" style="319" hidden="1"/>
    <col min="15349" max="15349" width="16.42578125" style="319" hidden="1"/>
    <col min="15350" max="15350" width="16" style="319" hidden="1"/>
    <col min="15351" max="15353" width="3.28515625" style="319" hidden="1"/>
    <col min="15354" max="15354" width="7.140625" style="319" hidden="1"/>
    <col min="15355" max="15366" width="13.7109375" style="319" hidden="1"/>
    <col min="15367" max="15367" width="14.42578125" style="319" hidden="1"/>
    <col min="15368" max="15368" width="1.7109375" style="319" hidden="1"/>
    <col min="15369" max="15603" width="11.42578125" style="319" hidden="1"/>
    <col min="15604" max="15604" width="1.7109375" style="319" hidden="1"/>
    <col min="15605" max="15605" width="16.42578125" style="319" hidden="1"/>
    <col min="15606" max="15606" width="16" style="319" hidden="1"/>
    <col min="15607" max="15609" width="3.28515625" style="319" hidden="1"/>
    <col min="15610" max="15610" width="7.140625" style="319" hidden="1"/>
    <col min="15611" max="15622" width="13.7109375" style="319" hidden="1"/>
    <col min="15623" max="15623" width="14.42578125" style="319" hidden="1"/>
    <col min="15624" max="15624" width="1.7109375" style="319" hidden="1"/>
    <col min="15625" max="15859" width="11.42578125" style="319" hidden="1"/>
    <col min="15860" max="15860" width="1.7109375" style="319" hidden="1"/>
    <col min="15861" max="15861" width="16.42578125" style="319" hidden="1"/>
    <col min="15862" max="15862" width="16" style="319" hidden="1"/>
    <col min="15863" max="15865" width="3.28515625" style="319" hidden="1"/>
    <col min="15866" max="15866" width="7.140625" style="319" hidden="1"/>
    <col min="15867" max="15878" width="13.7109375" style="319" hidden="1"/>
    <col min="15879" max="15879" width="14.42578125" style="319" hidden="1"/>
    <col min="15880" max="15880" width="1.7109375" style="319" hidden="1"/>
    <col min="15881" max="16115" width="11.42578125" style="319" hidden="1"/>
    <col min="16116" max="16116" width="1.7109375" style="319" hidden="1"/>
    <col min="16117" max="16117" width="16.42578125" style="319" hidden="1"/>
    <col min="16118" max="16118" width="16" style="319" hidden="1"/>
    <col min="16119" max="16121" width="3.28515625" style="319" hidden="1"/>
    <col min="16122" max="16122" width="7.140625" style="319" hidden="1"/>
    <col min="16123" max="16134" width="13.7109375" style="319" hidden="1"/>
    <col min="16135" max="16135" width="14.42578125" style="319" hidden="1"/>
    <col min="16136" max="16136" width="1.7109375" style="319" hidden="1"/>
    <col min="16137" max="16384" width="11.42578125" style="319" hidden="1"/>
  </cols>
  <sheetData>
    <row r="1" spans="1:12" s="339" customFormat="1" ht="13.5" customHeight="1">
      <c r="A1" s="628" t="s">
        <v>1302</v>
      </c>
      <c r="B1" s="628" t="s">
        <v>1303</v>
      </c>
      <c r="C1" s="311"/>
      <c r="D1" s="630" t="s">
        <v>1304</v>
      </c>
      <c r="E1" s="628" t="s">
        <v>733</v>
      </c>
      <c r="F1" s="630" t="s">
        <v>1301</v>
      </c>
      <c r="G1" s="629"/>
      <c r="H1" s="629"/>
      <c r="I1" s="338"/>
    </row>
    <row r="2" spans="1:12" s="339" customFormat="1" ht="30">
      <c r="A2" s="629"/>
      <c r="B2" s="629"/>
      <c r="C2" s="311"/>
      <c r="D2" s="629"/>
      <c r="E2" s="629"/>
      <c r="F2" s="340" t="s">
        <v>1305</v>
      </c>
      <c r="G2" s="340" t="s">
        <v>1306</v>
      </c>
      <c r="H2" s="340" t="s">
        <v>1307</v>
      </c>
      <c r="I2" s="338"/>
    </row>
    <row r="3" spans="1:12" ht="38.25" customHeight="1">
      <c r="A3" s="313" t="s">
        <v>1837</v>
      </c>
      <c r="B3" s="313" t="s">
        <v>1838</v>
      </c>
      <c r="C3" s="348"/>
      <c r="D3" s="314">
        <v>1</v>
      </c>
      <c r="E3" s="315">
        <v>101</v>
      </c>
      <c r="F3" s="316">
        <v>41416</v>
      </c>
      <c r="G3" s="317">
        <f t="shared" ref="G3" si="0">D3*F3</f>
        <v>41416</v>
      </c>
      <c r="H3" s="317">
        <f t="shared" ref="H3" si="1">G3*12</f>
        <v>496992</v>
      </c>
    </row>
    <row r="4" spans="1:12" s="321" customFormat="1" ht="38.25" customHeight="1">
      <c r="A4" s="313" t="s">
        <v>1839</v>
      </c>
      <c r="B4" s="313" t="s">
        <v>1838</v>
      </c>
      <c r="C4" s="348"/>
      <c r="D4" s="314">
        <v>1</v>
      </c>
      <c r="E4" s="315">
        <v>101</v>
      </c>
      <c r="F4" s="316">
        <v>10450</v>
      </c>
      <c r="G4" s="317">
        <f t="shared" ref="G4:G67" si="2">D4*F4</f>
        <v>10450</v>
      </c>
      <c r="H4" s="317">
        <f t="shared" ref="H4:H67" si="3">G4*12</f>
        <v>125400</v>
      </c>
      <c r="I4" s="320"/>
      <c r="L4" s="321">
        <v>101</v>
      </c>
    </row>
    <row r="5" spans="1:12" s="321" customFormat="1" ht="38.25" customHeight="1">
      <c r="A5" s="313" t="s">
        <v>1840</v>
      </c>
      <c r="B5" s="313" t="s">
        <v>1838</v>
      </c>
      <c r="C5" s="348"/>
      <c r="D5" s="314">
        <v>1</v>
      </c>
      <c r="E5" s="315">
        <v>101</v>
      </c>
      <c r="F5" s="316">
        <v>6565</v>
      </c>
      <c r="G5" s="317">
        <f t="shared" si="2"/>
        <v>6565</v>
      </c>
      <c r="H5" s="317">
        <f t="shared" si="3"/>
        <v>78780</v>
      </c>
      <c r="I5" s="320"/>
      <c r="L5" s="321">
        <v>102</v>
      </c>
    </row>
    <row r="6" spans="1:12" s="321" customFormat="1" ht="38.25" customHeight="1">
      <c r="A6" s="313" t="s">
        <v>1841</v>
      </c>
      <c r="B6" s="313" t="s">
        <v>1838</v>
      </c>
      <c r="C6" s="348"/>
      <c r="D6" s="314">
        <v>1</v>
      </c>
      <c r="E6" s="315">
        <v>101</v>
      </c>
      <c r="F6" s="316">
        <v>7585</v>
      </c>
      <c r="G6" s="317">
        <f t="shared" si="2"/>
        <v>7585</v>
      </c>
      <c r="H6" s="317">
        <f t="shared" si="3"/>
        <v>91020</v>
      </c>
      <c r="I6" s="320"/>
      <c r="L6" s="321">
        <v>199</v>
      </c>
    </row>
    <row r="7" spans="1:12" s="321" customFormat="1" ht="38.25" customHeight="1">
      <c r="A7" s="313" t="s">
        <v>1842</v>
      </c>
      <c r="B7" s="313" t="s">
        <v>1838</v>
      </c>
      <c r="C7" s="348"/>
      <c r="D7" s="314">
        <v>1</v>
      </c>
      <c r="E7" s="315">
        <v>101</v>
      </c>
      <c r="F7" s="316">
        <v>10450</v>
      </c>
      <c r="G7" s="317">
        <f t="shared" si="2"/>
        <v>10450</v>
      </c>
      <c r="H7" s="317">
        <f t="shared" si="3"/>
        <v>125400</v>
      </c>
      <c r="I7" s="320"/>
      <c r="L7" s="321">
        <v>202</v>
      </c>
    </row>
    <row r="8" spans="1:12" s="321" customFormat="1" ht="38.25" customHeight="1">
      <c r="A8" s="313" t="s">
        <v>1843</v>
      </c>
      <c r="B8" s="313" t="s">
        <v>1838</v>
      </c>
      <c r="C8" s="348"/>
      <c r="D8" s="314">
        <v>1</v>
      </c>
      <c r="E8" s="315">
        <v>101</v>
      </c>
      <c r="F8" s="316">
        <v>12128</v>
      </c>
      <c r="G8" s="317">
        <f t="shared" si="2"/>
        <v>12128</v>
      </c>
      <c r="H8" s="317">
        <f t="shared" si="3"/>
        <v>145536</v>
      </c>
      <c r="I8" s="320"/>
      <c r="L8" s="321">
        <v>204</v>
      </c>
    </row>
    <row r="9" spans="1:12" s="321" customFormat="1" ht="38.25" customHeight="1">
      <c r="A9" s="313" t="s">
        <v>1844</v>
      </c>
      <c r="B9" s="313" t="s">
        <v>1845</v>
      </c>
      <c r="C9" s="348"/>
      <c r="D9" s="314">
        <v>1</v>
      </c>
      <c r="E9" s="315">
        <v>101</v>
      </c>
      <c r="F9" s="316">
        <v>16292</v>
      </c>
      <c r="G9" s="317">
        <f t="shared" si="2"/>
        <v>16292</v>
      </c>
      <c r="H9" s="317">
        <f t="shared" si="3"/>
        <v>195504</v>
      </c>
      <c r="I9" s="320"/>
      <c r="L9" s="321">
        <v>206</v>
      </c>
    </row>
    <row r="10" spans="1:12" s="321" customFormat="1" ht="38.25" customHeight="1">
      <c r="A10" s="313" t="s">
        <v>1846</v>
      </c>
      <c r="B10" s="313" t="s">
        <v>1845</v>
      </c>
      <c r="C10" s="348"/>
      <c r="D10" s="314">
        <v>1</v>
      </c>
      <c r="E10" s="315">
        <v>101</v>
      </c>
      <c r="F10" s="316">
        <v>3241</v>
      </c>
      <c r="G10" s="317">
        <f t="shared" si="2"/>
        <v>3241</v>
      </c>
      <c r="H10" s="317">
        <f t="shared" si="3"/>
        <v>38892</v>
      </c>
      <c r="I10" s="320"/>
    </row>
    <row r="11" spans="1:12" s="321" customFormat="1" ht="38.25" customHeight="1">
      <c r="A11" s="313" t="s">
        <v>1847</v>
      </c>
      <c r="B11" s="313" t="s">
        <v>1845</v>
      </c>
      <c r="C11" s="348"/>
      <c r="D11" s="314">
        <v>1</v>
      </c>
      <c r="E11" s="315">
        <v>101</v>
      </c>
      <c r="F11" s="316">
        <v>2682</v>
      </c>
      <c r="G11" s="317">
        <f t="shared" si="2"/>
        <v>2682</v>
      </c>
      <c r="H11" s="317">
        <f t="shared" si="3"/>
        <v>32184</v>
      </c>
      <c r="I11" s="320"/>
      <c r="L11" s="321">
        <v>208</v>
      </c>
    </row>
    <row r="12" spans="1:12" s="321" customFormat="1" ht="38.25" customHeight="1">
      <c r="A12" s="313" t="s">
        <v>1848</v>
      </c>
      <c r="B12" s="313" t="s">
        <v>1849</v>
      </c>
      <c r="C12" s="348"/>
      <c r="D12" s="314">
        <v>1</v>
      </c>
      <c r="E12" s="315">
        <v>101</v>
      </c>
      <c r="F12" s="316">
        <v>11488</v>
      </c>
      <c r="G12" s="317">
        <f t="shared" si="2"/>
        <v>11488</v>
      </c>
      <c r="H12" s="317">
        <f t="shared" si="3"/>
        <v>137856</v>
      </c>
      <c r="I12" s="320"/>
      <c r="L12" s="321">
        <v>210</v>
      </c>
    </row>
    <row r="13" spans="1:12" s="321" customFormat="1" ht="38.25" customHeight="1">
      <c r="A13" s="313" t="s">
        <v>1850</v>
      </c>
      <c r="B13" s="313" t="s">
        <v>1849</v>
      </c>
      <c r="C13" s="348"/>
      <c r="D13" s="314">
        <v>1</v>
      </c>
      <c r="E13" s="315">
        <v>101</v>
      </c>
      <c r="F13" s="316">
        <v>11025</v>
      </c>
      <c r="G13" s="317">
        <f t="shared" si="2"/>
        <v>11025</v>
      </c>
      <c r="H13" s="317">
        <f t="shared" si="3"/>
        <v>132300</v>
      </c>
      <c r="I13" s="320"/>
      <c r="L13" s="321">
        <v>212</v>
      </c>
    </row>
    <row r="14" spans="1:12" s="321" customFormat="1" ht="38.25" customHeight="1">
      <c r="A14" s="313" t="s">
        <v>1851</v>
      </c>
      <c r="B14" s="313" t="s">
        <v>1956</v>
      </c>
      <c r="C14" s="348"/>
      <c r="D14" s="314">
        <v>1</v>
      </c>
      <c r="E14" s="315">
        <v>101</v>
      </c>
      <c r="F14" s="316">
        <v>8308</v>
      </c>
      <c r="G14" s="317">
        <f t="shared" si="2"/>
        <v>8308</v>
      </c>
      <c r="H14" s="317">
        <f t="shared" si="3"/>
        <v>99696</v>
      </c>
      <c r="I14" s="320"/>
      <c r="L14" s="321">
        <v>214</v>
      </c>
    </row>
    <row r="15" spans="1:12" s="321" customFormat="1" ht="38.25" customHeight="1">
      <c r="A15" s="313" t="s">
        <v>1852</v>
      </c>
      <c r="B15" s="313" t="s">
        <v>1853</v>
      </c>
      <c r="C15" s="348"/>
      <c r="D15" s="314">
        <v>1</v>
      </c>
      <c r="E15" s="315">
        <v>101</v>
      </c>
      <c r="F15" s="316">
        <v>16292</v>
      </c>
      <c r="G15" s="317">
        <f t="shared" si="2"/>
        <v>16292</v>
      </c>
      <c r="H15" s="317">
        <f t="shared" si="3"/>
        <v>195504</v>
      </c>
      <c r="I15" s="320"/>
      <c r="L15" s="321">
        <v>216</v>
      </c>
    </row>
    <row r="16" spans="1:12" s="321" customFormat="1" ht="38.25" customHeight="1">
      <c r="A16" s="313" t="s">
        <v>1840</v>
      </c>
      <c r="B16" s="313" t="s">
        <v>1853</v>
      </c>
      <c r="C16" s="348"/>
      <c r="D16" s="314">
        <v>1</v>
      </c>
      <c r="E16" s="315">
        <v>101</v>
      </c>
      <c r="F16" s="316">
        <v>4983</v>
      </c>
      <c r="G16" s="317">
        <f t="shared" si="2"/>
        <v>4983</v>
      </c>
      <c r="H16" s="317">
        <f t="shared" si="3"/>
        <v>59796</v>
      </c>
      <c r="I16" s="320"/>
      <c r="L16" s="321">
        <v>218</v>
      </c>
    </row>
    <row r="17" spans="1:13" s="321" customFormat="1" ht="38.25" customHeight="1">
      <c r="A17" s="313" t="s">
        <v>1854</v>
      </c>
      <c r="B17" s="313" t="s">
        <v>1853</v>
      </c>
      <c r="C17" s="348"/>
      <c r="D17" s="314">
        <v>1</v>
      </c>
      <c r="E17" s="315">
        <v>101</v>
      </c>
      <c r="F17" s="316">
        <v>7910</v>
      </c>
      <c r="G17" s="317">
        <f t="shared" si="2"/>
        <v>7910</v>
      </c>
      <c r="H17" s="317">
        <f t="shared" si="3"/>
        <v>94920</v>
      </c>
      <c r="I17" s="320"/>
      <c r="L17" s="321">
        <v>220</v>
      </c>
    </row>
    <row r="18" spans="1:13" s="321" customFormat="1" ht="38.25" customHeight="1">
      <c r="A18" s="313" t="s">
        <v>1855</v>
      </c>
      <c r="B18" s="313" t="s">
        <v>1856</v>
      </c>
      <c r="C18" s="348"/>
      <c r="D18" s="314">
        <v>1</v>
      </c>
      <c r="E18" s="315">
        <v>101</v>
      </c>
      <c r="F18" s="316">
        <v>10410</v>
      </c>
      <c r="G18" s="317">
        <f t="shared" si="2"/>
        <v>10410</v>
      </c>
      <c r="H18" s="317">
        <f t="shared" si="3"/>
        <v>124920</v>
      </c>
      <c r="I18" s="320"/>
      <c r="L18" s="321">
        <v>222</v>
      </c>
    </row>
    <row r="19" spans="1:13" s="321" customFormat="1" ht="38.25" customHeight="1">
      <c r="A19" s="313" t="s">
        <v>1857</v>
      </c>
      <c r="B19" s="313" t="s">
        <v>1858</v>
      </c>
      <c r="C19" s="348"/>
      <c r="D19" s="314">
        <v>1</v>
      </c>
      <c r="E19" s="315">
        <v>101</v>
      </c>
      <c r="F19" s="316">
        <v>7036</v>
      </c>
      <c r="G19" s="317">
        <f t="shared" si="2"/>
        <v>7036</v>
      </c>
      <c r="H19" s="317">
        <f t="shared" si="3"/>
        <v>84432</v>
      </c>
      <c r="I19" s="320"/>
      <c r="L19" s="321">
        <v>224</v>
      </c>
    </row>
    <row r="20" spans="1:13" s="321" customFormat="1" ht="38.25" customHeight="1">
      <c r="A20" s="313" t="s">
        <v>1859</v>
      </c>
      <c r="B20" s="313" t="s">
        <v>1860</v>
      </c>
      <c r="C20" s="348"/>
      <c r="D20" s="314">
        <v>1</v>
      </c>
      <c r="E20" s="315">
        <v>101</v>
      </c>
      <c r="F20" s="316">
        <v>8308</v>
      </c>
      <c r="G20" s="317">
        <f t="shared" si="2"/>
        <v>8308</v>
      </c>
      <c r="H20" s="317">
        <f t="shared" si="3"/>
        <v>99696</v>
      </c>
      <c r="I20" s="320"/>
      <c r="L20" s="319">
        <v>226</v>
      </c>
      <c r="M20" s="319"/>
    </row>
    <row r="21" spans="1:13" s="321" customFormat="1" ht="38.25" customHeight="1">
      <c r="A21" s="313" t="s">
        <v>1857</v>
      </c>
      <c r="B21" s="313" t="s">
        <v>1861</v>
      </c>
      <c r="C21" s="348"/>
      <c r="D21" s="314">
        <v>1</v>
      </c>
      <c r="E21" s="315">
        <v>101</v>
      </c>
      <c r="F21" s="316">
        <v>7350</v>
      </c>
      <c r="G21" s="317">
        <f t="shared" si="2"/>
        <v>7350</v>
      </c>
      <c r="H21" s="317">
        <f t="shared" si="3"/>
        <v>88200</v>
      </c>
      <c r="I21" s="320"/>
      <c r="L21" s="319">
        <v>228</v>
      </c>
      <c r="M21" s="319"/>
    </row>
    <row r="22" spans="1:13" s="321" customFormat="1" ht="38.25" customHeight="1">
      <c r="A22" s="313" t="s">
        <v>1862</v>
      </c>
      <c r="B22" s="313" t="s">
        <v>1861</v>
      </c>
      <c r="C22" s="348"/>
      <c r="D22" s="314">
        <v>1</v>
      </c>
      <c r="E22" s="315">
        <v>101</v>
      </c>
      <c r="F22" s="316">
        <v>4114</v>
      </c>
      <c r="G22" s="317">
        <f t="shared" si="2"/>
        <v>4114</v>
      </c>
      <c r="H22" s="317">
        <f t="shared" si="3"/>
        <v>49368</v>
      </c>
      <c r="I22" s="320"/>
      <c r="L22" s="319"/>
      <c r="M22" s="319"/>
    </row>
    <row r="23" spans="1:13" s="321" customFormat="1" ht="38.25" customHeight="1">
      <c r="A23" s="313" t="s">
        <v>1863</v>
      </c>
      <c r="B23" s="313" t="s">
        <v>1864</v>
      </c>
      <c r="C23" s="348"/>
      <c r="D23" s="314">
        <v>2</v>
      </c>
      <c r="E23" s="315">
        <v>101</v>
      </c>
      <c r="F23" s="316">
        <v>3750</v>
      </c>
      <c r="G23" s="317">
        <f t="shared" si="2"/>
        <v>7500</v>
      </c>
      <c r="H23" s="317">
        <f t="shared" si="3"/>
        <v>90000</v>
      </c>
      <c r="I23" s="320"/>
      <c r="L23" s="319"/>
      <c r="M23" s="319"/>
    </row>
    <row r="24" spans="1:13" s="321" customFormat="1" ht="38.25" customHeight="1">
      <c r="A24" s="313" t="s">
        <v>1847</v>
      </c>
      <c r="B24" s="313" t="s">
        <v>1864</v>
      </c>
      <c r="C24" s="348"/>
      <c r="D24" s="314">
        <v>1</v>
      </c>
      <c r="E24" s="315">
        <v>101</v>
      </c>
      <c r="F24" s="316">
        <v>2050</v>
      </c>
      <c r="G24" s="317">
        <f t="shared" si="2"/>
        <v>2050</v>
      </c>
      <c r="H24" s="317">
        <f t="shared" si="3"/>
        <v>24600</v>
      </c>
      <c r="I24" s="320"/>
      <c r="L24" s="319"/>
      <c r="M24" s="319"/>
    </row>
    <row r="25" spans="1:13" s="321" customFormat="1" ht="38.25" customHeight="1">
      <c r="A25" s="313" t="s">
        <v>1865</v>
      </c>
      <c r="B25" s="313" t="s">
        <v>1864</v>
      </c>
      <c r="C25" s="348"/>
      <c r="D25" s="314">
        <v>2</v>
      </c>
      <c r="E25" s="315">
        <v>101</v>
      </c>
      <c r="F25" s="316">
        <v>1275</v>
      </c>
      <c r="G25" s="317">
        <f t="shared" si="2"/>
        <v>2550</v>
      </c>
      <c r="H25" s="317">
        <f t="shared" si="3"/>
        <v>30600</v>
      </c>
      <c r="I25" s="320"/>
      <c r="L25" s="319"/>
      <c r="M25" s="319"/>
    </row>
    <row r="26" spans="1:13" s="321" customFormat="1" ht="38.25" customHeight="1">
      <c r="A26" s="313" t="s">
        <v>1866</v>
      </c>
      <c r="B26" s="313" t="s">
        <v>1864</v>
      </c>
      <c r="C26" s="348"/>
      <c r="D26" s="314">
        <v>1</v>
      </c>
      <c r="E26" s="315">
        <v>101</v>
      </c>
      <c r="F26" s="316">
        <v>4278</v>
      </c>
      <c r="G26" s="317">
        <f t="shared" si="2"/>
        <v>4278</v>
      </c>
      <c r="H26" s="317">
        <f t="shared" si="3"/>
        <v>51336</v>
      </c>
      <c r="I26" s="320"/>
      <c r="L26" s="319"/>
      <c r="M26" s="319"/>
    </row>
    <row r="27" spans="1:13" s="321" customFormat="1" ht="38.25" customHeight="1">
      <c r="A27" s="313" t="s">
        <v>1863</v>
      </c>
      <c r="B27" s="313" t="s">
        <v>1867</v>
      </c>
      <c r="C27" s="348"/>
      <c r="D27" s="314">
        <v>1</v>
      </c>
      <c r="E27" s="315">
        <v>101</v>
      </c>
      <c r="F27" s="316">
        <v>1557</v>
      </c>
      <c r="G27" s="317">
        <f t="shared" si="2"/>
        <v>1557</v>
      </c>
      <c r="H27" s="317">
        <f t="shared" si="3"/>
        <v>18684</v>
      </c>
      <c r="I27" s="320"/>
      <c r="L27" s="319"/>
      <c r="M27" s="319"/>
    </row>
    <row r="28" spans="1:13" s="321" customFormat="1" ht="38.25" customHeight="1">
      <c r="A28" s="313" t="s">
        <v>1868</v>
      </c>
      <c r="B28" s="313" t="s">
        <v>1869</v>
      </c>
      <c r="C28" s="348"/>
      <c r="D28" s="314">
        <v>1</v>
      </c>
      <c r="E28" s="315">
        <v>101</v>
      </c>
      <c r="F28" s="316">
        <v>16886</v>
      </c>
      <c r="G28" s="317">
        <f t="shared" si="2"/>
        <v>16886</v>
      </c>
      <c r="H28" s="317">
        <f t="shared" si="3"/>
        <v>202632</v>
      </c>
      <c r="I28" s="320"/>
      <c r="L28" s="319"/>
      <c r="M28" s="319"/>
    </row>
    <row r="29" spans="1:13" s="321" customFormat="1" ht="38.25" customHeight="1">
      <c r="A29" s="313" t="s">
        <v>1840</v>
      </c>
      <c r="B29" s="313" t="s">
        <v>1869</v>
      </c>
      <c r="C29" s="348"/>
      <c r="D29" s="314">
        <v>3</v>
      </c>
      <c r="E29" s="315">
        <v>101</v>
      </c>
      <c r="F29" s="316">
        <v>6565</v>
      </c>
      <c r="G29" s="317">
        <f t="shared" si="2"/>
        <v>19695</v>
      </c>
      <c r="H29" s="317">
        <f t="shared" si="3"/>
        <v>236340</v>
      </c>
      <c r="I29" s="320"/>
      <c r="L29" s="319"/>
      <c r="M29" s="319"/>
    </row>
    <row r="30" spans="1:13" s="321" customFormat="1" ht="38.25" customHeight="1">
      <c r="A30" s="313" t="s">
        <v>1870</v>
      </c>
      <c r="B30" s="313" t="s">
        <v>1871</v>
      </c>
      <c r="C30" s="348"/>
      <c r="D30" s="314">
        <v>1</v>
      </c>
      <c r="E30" s="315">
        <v>101</v>
      </c>
      <c r="F30" s="316">
        <v>6077</v>
      </c>
      <c r="G30" s="317">
        <f t="shared" si="2"/>
        <v>6077</v>
      </c>
      <c r="H30" s="317">
        <f t="shared" si="3"/>
        <v>72924</v>
      </c>
      <c r="I30" s="320"/>
      <c r="L30" s="319"/>
      <c r="M30" s="319"/>
    </row>
    <row r="31" spans="1:13" s="321" customFormat="1" ht="38.25" customHeight="1">
      <c r="A31" s="313" t="s">
        <v>1857</v>
      </c>
      <c r="B31" s="313" t="s">
        <v>1872</v>
      </c>
      <c r="C31" s="348"/>
      <c r="D31" s="314">
        <v>1</v>
      </c>
      <c r="E31" s="315">
        <v>101</v>
      </c>
      <c r="F31" s="316">
        <v>8048</v>
      </c>
      <c r="G31" s="317">
        <f t="shared" si="2"/>
        <v>8048</v>
      </c>
      <c r="H31" s="317">
        <f t="shared" si="3"/>
        <v>96576</v>
      </c>
      <c r="I31" s="320"/>
      <c r="L31" s="319"/>
      <c r="M31" s="319"/>
    </row>
    <row r="32" spans="1:13" s="321" customFormat="1" ht="38.25" customHeight="1">
      <c r="A32" s="313" t="s">
        <v>1866</v>
      </c>
      <c r="B32" s="313" t="s">
        <v>1872</v>
      </c>
      <c r="C32" s="348"/>
      <c r="D32" s="314">
        <v>1</v>
      </c>
      <c r="E32" s="315">
        <v>101</v>
      </c>
      <c r="F32" s="316">
        <v>5627</v>
      </c>
      <c r="G32" s="317">
        <f t="shared" si="2"/>
        <v>5627</v>
      </c>
      <c r="H32" s="317">
        <f t="shared" si="3"/>
        <v>67524</v>
      </c>
      <c r="I32" s="320"/>
      <c r="L32" s="319"/>
      <c r="M32" s="319"/>
    </row>
    <row r="33" spans="1:13" s="321" customFormat="1" ht="38.25" customHeight="1">
      <c r="A33" s="313" t="s">
        <v>1857</v>
      </c>
      <c r="B33" s="313" t="s">
        <v>1873</v>
      </c>
      <c r="C33" s="348"/>
      <c r="D33" s="314">
        <v>1</v>
      </c>
      <c r="E33" s="315">
        <v>101</v>
      </c>
      <c r="F33" s="316">
        <v>15477</v>
      </c>
      <c r="G33" s="317">
        <f t="shared" si="2"/>
        <v>15477</v>
      </c>
      <c r="H33" s="317">
        <f t="shared" si="3"/>
        <v>185724</v>
      </c>
      <c r="I33" s="320"/>
      <c r="L33" s="319"/>
      <c r="M33" s="319"/>
    </row>
    <row r="34" spans="1:13" s="321" customFormat="1" ht="38.25" customHeight="1">
      <c r="A34" s="313" t="s">
        <v>1874</v>
      </c>
      <c r="B34" s="313" t="s">
        <v>1873</v>
      </c>
      <c r="C34" s="348"/>
      <c r="D34" s="314">
        <v>1</v>
      </c>
      <c r="E34" s="315">
        <v>101</v>
      </c>
      <c r="F34" s="316">
        <v>9316</v>
      </c>
      <c r="G34" s="317">
        <f t="shared" si="2"/>
        <v>9316</v>
      </c>
      <c r="H34" s="317">
        <f t="shared" si="3"/>
        <v>111792</v>
      </c>
      <c r="I34" s="320"/>
      <c r="L34" s="319"/>
      <c r="M34" s="319"/>
    </row>
    <row r="35" spans="1:13" s="321" customFormat="1" ht="38.25" customHeight="1">
      <c r="A35" s="313" t="s">
        <v>1875</v>
      </c>
      <c r="B35" s="313" t="s">
        <v>1873</v>
      </c>
      <c r="C35" s="348"/>
      <c r="D35" s="314">
        <v>2</v>
      </c>
      <c r="E35" s="315">
        <v>101</v>
      </c>
      <c r="F35" s="316">
        <v>7146</v>
      </c>
      <c r="G35" s="317">
        <f t="shared" si="2"/>
        <v>14292</v>
      </c>
      <c r="H35" s="317">
        <f t="shared" si="3"/>
        <v>171504</v>
      </c>
      <c r="I35" s="320"/>
      <c r="L35" s="319"/>
      <c r="M35" s="319"/>
    </row>
    <row r="36" spans="1:13" s="321" customFormat="1" ht="38.25" customHeight="1">
      <c r="A36" s="313" t="s">
        <v>1876</v>
      </c>
      <c r="B36" s="313" t="s">
        <v>1873</v>
      </c>
      <c r="C36" s="348"/>
      <c r="D36" s="314">
        <v>1</v>
      </c>
      <c r="E36" s="315">
        <v>101</v>
      </c>
      <c r="F36" s="316">
        <v>6565</v>
      </c>
      <c r="G36" s="317">
        <f t="shared" si="2"/>
        <v>6565</v>
      </c>
      <c r="H36" s="317">
        <f t="shared" si="3"/>
        <v>78780</v>
      </c>
      <c r="I36" s="320"/>
      <c r="L36" s="319"/>
      <c r="M36" s="319"/>
    </row>
    <row r="37" spans="1:13" s="321" customFormat="1" ht="38.25" customHeight="1">
      <c r="A37" s="313" t="s">
        <v>1877</v>
      </c>
      <c r="B37" s="313" t="s">
        <v>1873</v>
      </c>
      <c r="C37" s="348"/>
      <c r="D37" s="314">
        <v>1</v>
      </c>
      <c r="E37" s="315">
        <v>101</v>
      </c>
      <c r="F37" s="316">
        <v>8936</v>
      </c>
      <c r="G37" s="317">
        <f t="shared" si="2"/>
        <v>8936</v>
      </c>
      <c r="H37" s="317">
        <f t="shared" si="3"/>
        <v>107232</v>
      </c>
      <c r="I37" s="320"/>
      <c r="L37" s="319"/>
      <c r="M37" s="319"/>
    </row>
    <row r="38" spans="1:13" s="321" customFormat="1" ht="38.25" customHeight="1">
      <c r="A38" s="313" t="s">
        <v>1842</v>
      </c>
      <c r="B38" s="313" t="s">
        <v>1873</v>
      </c>
      <c r="C38" s="348"/>
      <c r="D38" s="314">
        <v>1</v>
      </c>
      <c r="E38" s="315">
        <v>101</v>
      </c>
      <c r="F38" s="316">
        <v>10187</v>
      </c>
      <c r="G38" s="317">
        <f t="shared" si="2"/>
        <v>10187</v>
      </c>
      <c r="H38" s="317">
        <f t="shared" si="3"/>
        <v>122244</v>
      </c>
      <c r="I38" s="320"/>
      <c r="L38" s="319"/>
      <c r="M38" s="319"/>
    </row>
    <row r="39" spans="1:13" s="321" customFormat="1" ht="38.25" customHeight="1">
      <c r="A39" s="313" t="s">
        <v>1878</v>
      </c>
      <c r="B39" s="313" t="s">
        <v>1873</v>
      </c>
      <c r="C39" s="348"/>
      <c r="D39" s="314">
        <v>1</v>
      </c>
      <c r="E39" s="315">
        <v>101</v>
      </c>
      <c r="F39" s="316">
        <v>9261</v>
      </c>
      <c r="G39" s="317">
        <f t="shared" si="2"/>
        <v>9261</v>
      </c>
      <c r="H39" s="317">
        <f t="shared" si="3"/>
        <v>111132</v>
      </c>
      <c r="I39" s="320"/>
      <c r="L39" s="319"/>
      <c r="M39" s="319"/>
    </row>
    <row r="40" spans="1:13" s="321" customFormat="1" ht="38.25" customHeight="1">
      <c r="A40" s="313" t="s">
        <v>1879</v>
      </c>
      <c r="B40" s="313" t="s">
        <v>1873</v>
      </c>
      <c r="C40" s="348"/>
      <c r="D40" s="314">
        <v>3</v>
      </c>
      <c r="E40" s="315">
        <v>101</v>
      </c>
      <c r="F40" s="316">
        <v>7880</v>
      </c>
      <c r="G40" s="317">
        <f t="shared" si="2"/>
        <v>23640</v>
      </c>
      <c r="H40" s="317">
        <f t="shared" si="3"/>
        <v>283680</v>
      </c>
      <c r="I40" s="320"/>
      <c r="L40" s="319"/>
      <c r="M40" s="319"/>
    </row>
    <row r="41" spans="1:13" s="321" customFormat="1" ht="38.25" customHeight="1">
      <c r="A41" s="313" t="s">
        <v>1862</v>
      </c>
      <c r="B41" s="313" t="s">
        <v>1873</v>
      </c>
      <c r="C41" s="348"/>
      <c r="D41" s="314">
        <v>1</v>
      </c>
      <c r="E41" s="315">
        <v>101</v>
      </c>
      <c r="F41" s="316">
        <v>4114</v>
      </c>
      <c r="G41" s="317">
        <f t="shared" si="2"/>
        <v>4114</v>
      </c>
      <c r="H41" s="317">
        <f t="shared" si="3"/>
        <v>49368</v>
      </c>
      <c r="I41" s="320"/>
      <c r="L41" s="319"/>
      <c r="M41" s="319"/>
    </row>
    <row r="42" spans="1:13" s="321" customFormat="1" ht="38.25" customHeight="1">
      <c r="A42" s="313" t="s">
        <v>1880</v>
      </c>
      <c r="B42" s="313" t="s">
        <v>1873</v>
      </c>
      <c r="C42" s="348"/>
      <c r="D42" s="314">
        <v>1</v>
      </c>
      <c r="E42" s="315">
        <v>101</v>
      </c>
      <c r="F42" s="316">
        <v>8020</v>
      </c>
      <c r="G42" s="317">
        <f t="shared" si="2"/>
        <v>8020</v>
      </c>
      <c r="H42" s="317">
        <f t="shared" si="3"/>
        <v>96240</v>
      </c>
      <c r="I42" s="320"/>
      <c r="L42" s="319"/>
      <c r="M42" s="319"/>
    </row>
    <row r="43" spans="1:13" s="321" customFormat="1" ht="38.25" customHeight="1">
      <c r="A43" s="313" t="s">
        <v>1881</v>
      </c>
      <c r="B43" s="313" t="s">
        <v>1873</v>
      </c>
      <c r="C43" s="348"/>
      <c r="D43" s="314">
        <v>2</v>
      </c>
      <c r="E43" s="315">
        <v>101</v>
      </c>
      <c r="F43" s="316">
        <v>7658</v>
      </c>
      <c r="G43" s="317">
        <f t="shared" si="2"/>
        <v>15316</v>
      </c>
      <c r="H43" s="317">
        <f t="shared" si="3"/>
        <v>183792</v>
      </c>
      <c r="I43" s="320"/>
      <c r="L43" s="319"/>
      <c r="M43" s="319"/>
    </row>
    <row r="44" spans="1:13" s="321" customFormat="1" ht="38.25" customHeight="1">
      <c r="A44" s="313" t="s">
        <v>1882</v>
      </c>
      <c r="B44" s="313" t="s">
        <v>1873</v>
      </c>
      <c r="C44" s="348"/>
      <c r="D44" s="314">
        <v>2</v>
      </c>
      <c r="E44" s="315">
        <v>101</v>
      </c>
      <c r="F44" s="316">
        <v>4376</v>
      </c>
      <c r="G44" s="317">
        <f t="shared" si="2"/>
        <v>8752</v>
      </c>
      <c r="H44" s="317">
        <f t="shared" si="3"/>
        <v>105024</v>
      </c>
      <c r="I44" s="320"/>
      <c r="L44" s="319"/>
      <c r="M44" s="319"/>
    </row>
    <row r="45" spans="1:13" s="321" customFormat="1" ht="38.25" customHeight="1">
      <c r="A45" s="313" t="s">
        <v>1883</v>
      </c>
      <c r="B45" s="313" t="s">
        <v>1873</v>
      </c>
      <c r="C45" s="348"/>
      <c r="D45" s="314">
        <v>1</v>
      </c>
      <c r="E45" s="315">
        <v>101</v>
      </c>
      <c r="F45" s="316">
        <v>5938</v>
      </c>
      <c r="G45" s="317">
        <f t="shared" si="2"/>
        <v>5938</v>
      </c>
      <c r="H45" s="317">
        <f t="shared" si="3"/>
        <v>71256</v>
      </c>
      <c r="I45" s="320"/>
      <c r="L45" s="319"/>
      <c r="M45" s="319"/>
    </row>
    <row r="46" spans="1:13" s="321" customFormat="1" ht="38.25" customHeight="1">
      <c r="A46" s="313" t="s">
        <v>1857</v>
      </c>
      <c r="B46" s="313" t="s">
        <v>1884</v>
      </c>
      <c r="C46" s="348"/>
      <c r="D46" s="314">
        <v>1</v>
      </c>
      <c r="E46" s="315">
        <v>101</v>
      </c>
      <c r="F46" s="316">
        <v>8782</v>
      </c>
      <c r="G46" s="317">
        <f t="shared" si="2"/>
        <v>8782</v>
      </c>
      <c r="H46" s="317">
        <f t="shared" si="3"/>
        <v>105384</v>
      </c>
      <c r="I46" s="320"/>
      <c r="L46" s="319"/>
      <c r="M46" s="319"/>
    </row>
    <row r="47" spans="1:13" s="321" customFormat="1" ht="38.25" customHeight="1">
      <c r="A47" s="313" t="s">
        <v>1874</v>
      </c>
      <c r="B47" s="313" t="s">
        <v>1884</v>
      </c>
      <c r="C47" s="348"/>
      <c r="D47" s="314">
        <v>1</v>
      </c>
      <c r="E47" s="315">
        <v>101</v>
      </c>
      <c r="F47" s="316">
        <v>8038</v>
      </c>
      <c r="G47" s="317">
        <f t="shared" si="2"/>
        <v>8038</v>
      </c>
      <c r="H47" s="317">
        <f t="shared" si="3"/>
        <v>96456</v>
      </c>
      <c r="I47" s="320"/>
      <c r="L47" s="319"/>
      <c r="M47" s="319"/>
    </row>
    <row r="48" spans="1:13" s="321" customFormat="1" ht="38.25" customHeight="1">
      <c r="A48" s="313" t="s">
        <v>1842</v>
      </c>
      <c r="B48" s="313" t="s">
        <v>1884</v>
      </c>
      <c r="C48" s="348"/>
      <c r="D48" s="314">
        <v>4</v>
      </c>
      <c r="E48" s="315">
        <v>101</v>
      </c>
      <c r="F48" s="316">
        <v>7310</v>
      </c>
      <c r="G48" s="317">
        <f t="shared" si="2"/>
        <v>29240</v>
      </c>
      <c r="H48" s="317">
        <f t="shared" si="3"/>
        <v>350880</v>
      </c>
      <c r="I48" s="320"/>
      <c r="L48" s="319"/>
      <c r="M48" s="319"/>
    </row>
    <row r="49" spans="1:13" s="321" customFormat="1" ht="38.25" customHeight="1">
      <c r="A49" s="313" t="s">
        <v>1885</v>
      </c>
      <c r="B49" s="313" t="s">
        <v>1884</v>
      </c>
      <c r="C49" s="348"/>
      <c r="D49" s="314">
        <v>1</v>
      </c>
      <c r="E49" s="315">
        <v>101</v>
      </c>
      <c r="F49" s="316">
        <v>6471</v>
      </c>
      <c r="G49" s="317">
        <f t="shared" si="2"/>
        <v>6471</v>
      </c>
      <c r="H49" s="317">
        <f t="shared" si="3"/>
        <v>77652</v>
      </c>
      <c r="I49" s="320"/>
      <c r="L49" s="319"/>
      <c r="M49" s="319"/>
    </row>
    <row r="50" spans="1:13" s="321" customFormat="1" ht="38.25" customHeight="1">
      <c r="A50" s="313" t="s">
        <v>1886</v>
      </c>
      <c r="B50" s="313" t="s">
        <v>1884</v>
      </c>
      <c r="C50" s="348"/>
      <c r="D50" s="314">
        <v>1</v>
      </c>
      <c r="E50" s="315">
        <v>101</v>
      </c>
      <c r="F50" s="316">
        <v>4862</v>
      </c>
      <c r="G50" s="317">
        <f t="shared" si="2"/>
        <v>4862</v>
      </c>
      <c r="H50" s="317">
        <f t="shared" si="3"/>
        <v>58344</v>
      </c>
      <c r="I50" s="320"/>
      <c r="L50" s="319"/>
      <c r="M50" s="319"/>
    </row>
    <row r="51" spans="1:13" s="321" customFormat="1" ht="38.25" customHeight="1">
      <c r="A51" s="313" t="s">
        <v>1887</v>
      </c>
      <c r="B51" s="313" t="s">
        <v>1884</v>
      </c>
      <c r="C51" s="348"/>
      <c r="D51" s="314">
        <v>2</v>
      </c>
      <c r="E51" s="315">
        <v>101</v>
      </c>
      <c r="F51" s="316">
        <v>3219</v>
      </c>
      <c r="G51" s="317">
        <f t="shared" si="2"/>
        <v>6438</v>
      </c>
      <c r="H51" s="317">
        <f t="shared" si="3"/>
        <v>77256</v>
      </c>
      <c r="I51" s="320"/>
      <c r="L51" s="319"/>
      <c r="M51" s="319"/>
    </row>
    <row r="52" spans="1:13" s="321" customFormat="1" ht="38.25" customHeight="1">
      <c r="A52" s="313" t="s">
        <v>1878</v>
      </c>
      <c r="B52" s="313" t="s">
        <v>1884</v>
      </c>
      <c r="C52" s="348"/>
      <c r="D52" s="314">
        <v>2</v>
      </c>
      <c r="E52" s="315">
        <v>101</v>
      </c>
      <c r="F52" s="316">
        <v>5626</v>
      </c>
      <c r="G52" s="317">
        <f t="shared" si="2"/>
        <v>11252</v>
      </c>
      <c r="H52" s="317">
        <f t="shared" si="3"/>
        <v>135024</v>
      </c>
      <c r="I52" s="320"/>
      <c r="L52" s="319"/>
      <c r="M52" s="319"/>
    </row>
    <row r="53" spans="1:13" s="321" customFormat="1" ht="38.25" customHeight="1">
      <c r="A53" s="313" t="s">
        <v>1888</v>
      </c>
      <c r="B53" s="313" t="s">
        <v>1884</v>
      </c>
      <c r="C53" s="348"/>
      <c r="D53" s="314">
        <v>1</v>
      </c>
      <c r="E53" s="315">
        <v>101</v>
      </c>
      <c r="F53" s="316">
        <v>5105</v>
      </c>
      <c r="G53" s="317">
        <f t="shared" si="2"/>
        <v>5105</v>
      </c>
      <c r="H53" s="317">
        <f t="shared" si="3"/>
        <v>61260</v>
      </c>
      <c r="I53" s="320"/>
      <c r="L53" s="319"/>
      <c r="M53" s="319"/>
    </row>
    <row r="54" spans="1:13" s="321" customFormat="1" ht="38.25" customHeight="1">
      <c r="A54" s="313" t="s">
        <v>1889</v>
      </c>
      <c r="B54" s="313" t="s">
        <v>1884</v>
      </c>
      <c r="C54" s="348"/>
      <c r="D54" s="314">
        <v>1</v>
      </c>
      <c r="E54" s="315">
        <v>101</v>
      </c>
      <c r="F54" s="316">
        <v>2381</v>
      </c>
      <c r="G54" s="317">
        <f t="shared" si="2"/>
        <v>2381</v>
      </c>
      <c r="H54" s="317">
        <f t="shared" si="3"/>
        <v>28572</v>
      </c>
      <c r="I54" s="320"/>
      <c r="L54" s="319"/>
      <c r="M54" s="319"/>
    </row>
    <row r="55" spans="1:13" s="321" customFormat="1" ht="38.25" customHeight="1">
      <c r="A55" s="313" t="s">
        <v>1880</v>
      </c>
      <c r="B55" s="313" t="s">
        <v>1890</v>
      </c>
      <c r="C55" s="348"/>
      <c r="D55" s="314">
        <v>1</v>
      </c>
      <c r="E55" s="315">
        <v>101</v>
      </c>
      <c r="F55" s="316">
        <v>4762</v>
      </c>
      <c r="G55" s="317">
        <f t="shared" si="2"/>
        <v>4762</v>
      </c>
      <c r="H55" s="317">
        <f t="shared" si="3"/>
        <v>57144</v>
      </c>
      <c r="I55" s="320"/>
      <c r="L55" s="319"/>
      <c r="M55" s="319"/>
    </row>
    <row r="56" spans="1:13" s="321" customFormat="1" ht="38.25" customHeight="1">
      <c r="A56" s="313" t="s">
        <v>1891</v>
      </c>
      <c r="B56" s="313" t="s">
        <v>1890</v>
      </c>
      <c r="C56" s="348"/>
      <c r="D56" s="314">
        <v>1</v>
      </c>
      <c r="E56" s="315">
        <v>101</v>
      </c>
      <c r="F56" s="316">
        <v>4376</v>
      </c>
      <c r="G56" s="317">
        <f t="shared" si="2"/>
        <v>4376</v>
      </c>
      <c r="H56" s="317">
        <f t="shared" si="3"/>
        <v>52512</v>
      </c>
      <c r="I56" s="320"/>
      <c r="L56" s="319"/>
      <c r="M56" s="319"/>
    </row>
    <row r="57" spans="1:13" s="321" customFormat="1" ht="38.25" customHeight="1">
      <c r="A57" s="313" t="s">
        <v>1842</v>
      </c>
      <c r="B57" s="313" t="s">
        <v>1892</v>
      </c>
      <c r="C57" s="348"/>
      <c r="D57" s="314">
        <v>1</v>
      </c>
      <c r="E57" s="315">
        <v>101</v>
      </c>
      <c r="F57" s="316">
        <v>6272</v>
      </c>
      <c r="G57" s="317">
        <f t="shared" si="2"/>
        <v>6272</v>
      </c>
      <c r="H57" s="317">
        <f t="shared" si="3"/>
        <v>75264</v>
      </c>
      <c r="I57" s="320"/>
      <c r="L57" s="319"/>
      <c r="M57" s="319"/>
    </row>
    <row r="58" spans="1:13" s="321" customFormat="1" ht="38.25" customHeight="1">
      <c r="A58" s="313" t="s">
        <v>1878</v>
      </c>
      <c r="B58" s="313" t="s">
        <v>1892</v>
      </c>
      <c r="C58" s="348"/>
      <c r="D58" s="314">
        <v>1</v>
      </c>
      <c r="E58" s="315">
        <v>101</v>
      </c>
      <c r="F58" s="316">
        <v>5880</v>
      </c>
      <c r="G58" s="317">
        <f t="shared" si="2"/>
        <v>5880</v>
      </c>
      <c r="H58" s="317">
        <f t="shared" si="3"/>
        <v>70560</v>
      </c>
      <c r="I58" s="320"/>
      <c r="L58" s="319"/>
      <c r="M58" s="319"/>
    </row>
    <row r="59" spans="1:13" s="321" customFormat="1" ht="38.25" customHeight="1">
      <c r="A59" s="313" t="s">
        <v>1893</v>
      </c>
      <c r="B59" s="313" t="s">
        <v>1892</v>
      </c>
      <c r="C59" s="348"/>
      <c r="D59" s="314">
        <v>5</v>
      </c>
      <c r="E59" s="315">
        <v>101</v>
      </c>
      <c r="F59" s="316">
        <v>4223</v>
      </c>
      <c r="G59" s="317">
        <f t="shared" si="2"/>
        <v>21115</v>
      </c>
      <c r="H59" s="317">
        <f t="shared" si="3"/>
        <v>253380</v>
      </c>
      <c r="I59" s="320"/>
      <c r="L59" s="319"/>
      <c r="M59" s="319"/>
    </row>
    <row r="60" spans="1:13" s="321" customFormat="1" ht="38.25" customHeight="1">
      <c r="A60" s="313" t="s">
        <v>1894</v>
      </c>
      <c r="B60" s="313" t="s">
        <v>1892</v>
      </c>
      <c r="C60" s="348"/>
      <c r="D60" s="314">
        <v>3</v>
      </c>
      <c r="E60" s="315">
        <v>101</v>
      </c>
      <c r="F60" s="316">
        <v>2348</v>
      </c>
      <c r="G60" s="317">
        <f t="shared" si="2"/>
        <v>7044</v>
      </c>
      <c r="H60" s="317">
        <f t="shared" si="3"/>
        <v>84528</v>
      </c>
      <c r="I60" s="320"/>
      <c r="L60" s="319"/>
      <c r="M60" s="319"/>
    </row>
    <row r="61" spans="1:13" s="321" customFormat="1" ht="38.25" customHeight="1">
      <c r="A61" s="313" t="s">
        <v>1895</v>
      </c>
      <c r="B61" s="313" t="s">
        <v>1896</v>
      </c>
      <c r="C61" s="348"/>
      <c r="D61" s="314">
        <v>1</v>
      </c>
      <c r="E61" s="315">
        <v>101</v>
      </c>
      <c r="F61" s="316">
        <v>3350</v>
      </c>
      <c r="G61" s="317">
        <f t="shared" si="2"/>
        <v>3350</v>
      </c>
      <c r="H61" s="317">
        <f t="shared" si="3"/>
        <v>40200</v>
      </c>
      <c r="I61" s="320"/>
      <c r="L61" s="319"/>
      <c r="M61" s="319"/>
    </row>
    <row r="62" spans="1:13" s="321" customFormat="1" ht="38.25" customHeight="1">
      <c r="A62" s="313" t="s">
        <v>1862</v>
      </c>
      <c r="B62" s="313" t="s">
        <v>1896</v>
      </c>
      <c r="C62" s="348"/>
      <c r="D62" s="314">
        <v>1</v>
      </c>
      <c r="E62" s="315">
        <v>101</v>
      </c>
      <c r="F62" s="316">
        <v>2311</v>
      </c>
      <c r="G62" s="317">
        <f t="shared" si="2"/>
        <v>2311</v>
      </c>
      <c r="H62" s="317">
        <f t="shared" si="3"/>
        <v>27732</v>
      </c>
      <c r="I62" s="320"/>
      <c r="L62" s="319"/>
      <c r="M62" s="319"/>
    </row>
    <row r="63" spans="1:13" s="321" customFormat="1" ht="38.25" customHeight="1">
      <c r="A63" s="313" t="s">
        <v>1897</v>
      </c>
      <c r="B63" s="313" t="s">
        <v>1896</v>
      </c>
      <c r="C63" s="348"/>
      <c r="D63" s="314">
        <v>1</v>
      </c>
      <c r="E63" s="315">
        <v>101</v>
      </c>
      <c r="F63" s="316">
        <v>1786</v>
      </c>
      <c r="G63" s="317">
        <f t="shared" si="2"/>
        <v>1786</v>
      </c>
      <c r="H63" s="317">
        <f t="shared" si="3"/>
        <v>21432</v>
      </c>
      <c r="I63" s="320"/>
      <c r="L63" s="319"/>
      <c r="M63" s="319"/>
    </row>
    <row r="64" spans="1:13" s="321" customFormat="1" ht="38.25" customHeight="1">
      <c r="A64" s="313" t="s">
        <v>1863</v>
      </c>
      <c r="B64" s="313" t="s">
        <v>1898</v>
      </c>
      <c r="C64" s="348"/>
      <c r="D64" s="314">
        <v>3</v>
      </c>
      <c r="E64" s="315">
        <v>101</v>
      </c>
      <c r="F64" s="316">
        <v>4965</v>
      </c>
      <c r="G64" s="317">
        <f t="shared" si="2"/>
        <v>14895</v>
      </c>
      <c r="H64" s="317">
        <f t="shared" si="3"/>
        <v>178740</v>
      </c>
      <c r="I64" s="320"/>
      <c r="L64" s="319"/>
      <c r="M64" s="319"/>
    </row>
    <row r="65" spans="1:13" s="321" customFormat="1" ht="38.25" customHeight="1">
      <c r="A65" s="313" t="s">
        <v>1863</v>
      </c>
      <c r="B65" s="313" t="s">
        <v>1898</v>
      </c>
      <c r="C65" s="348"/>
      <c r="D65" s="314">
        <v>1</v>
      </c>
      <c r="E65" s="315">
        <v>101</v>
      </c>
      <c r="F65" s="316">
        <v>3750</v>
      </c>
      <c r="G65" s="317">
        <f t="shared" si="2"/>
        <v>3750</v>
      </c>
      <c r="H65" s="317">
        <f t="shared" si="3"/>
        <v>45000</v>
      </c>
      <c r="I65" s="320"/>
      <c r="L65" s="319"/>
      <c r="M65" s="319"/>
    </row>
    <row r="66" spans="1:13" s="321" customFormat="1" ht="38.25" customHeight="1">
      <c r="A66" s="313" t="s">
        <v>1899</v>
      </c>
      <c r="B66" s="313" t="s">
        <v>1900</v>
      </c>
      <c r="C66" s="348"/>
      <c r="D66" s="314">
        <v>1</v>
      </c>
      <c r="E66" s="315">
        <v>101</v>
      </c>
      <c r="F66" s="316">
        <v>4862</v>
      </c>
      <c r="G66" s="317">
        <f t="shared" si="2"/>
        <v>4862</v>
      </c>
      <c r="H66" s="317">
        <f t="shared" si="3"/>
        <v>58344</v>
      </c>
      <c r="I66" s="320"/>
      <c r="L66" s="319"/>
      <c r="M66" s="319"/>
    </row>
    <row r="67" spans="1:13" s="321" customFormat="1" ht="38.25" customHeight="1">
      <c r="A67" s="313" t="s">
        <v>1901</v>
      </c>
      <c r="B67" s="313" t="s">
        <v>1902</v>
      </c>
      <c r="C67" s="348"/>
      <c r="D67" s="314">
        <v>3</v>
      </c>
      <c r="E67" s="315">
        <v>101</v>
      </c>
      <c r="F67" s="316">
        <v>6108</v>
      </c>
      <c r="G67" s="317">
        <f t="shared" si="2"/>
        <v>18324</v>
      </c>
      <c r="H67" s="317">
        <f t="shared" si="3"/>
        <v>219888</v>
      </c>
      <c r="I67" s="320"/>
      <c r="L67" s="319"/>
      <c r="M67" s="319"/>
    </row>
    <row r="68" spans="1:13" s="321" customFormat="1" ht="38.25" customHeight="1">
      <c r="A68" s="313" t="s">
        <v>1903</v>
      </c>
      <c r="B68" s="313" t="s">
        <v>1902</v>
      </c>
      <c r="C68" s="348"/>
      <c r="D68" s="314">
        <v>1</v>
      </c>
      <c r="E68" s="315">
        <v>101</v>
      </c>
      <c r="F68" s="316">
        <v>3730</v>
      </c>
      <c r="G68" s="317">
        <f t="shared" ref="G68:G95" si="4">D68*F68</f>
        <v>3730</v>
      </c>
      <c r="H68" s="317">
        <f t="shared" ref="H68:H95" si="5">G68*12</f>
        <v>44760</v>
      </c>
      <c r="I68" s="320"/>
      <c r="L68" s="319"/>
      <c r="M68" s="319"/>
    </row>
    <row r="69" spans="1:13" s="321" customFormat="1" ht="38.25" customHeight="1">
      <c r="A69" s="313" t="s">
        <v>1903</v>
      </c>
      <c r="B69" s="313" t="s">
        <v>1902</v>
      </c>
      <c r="C69" s="348"/>
      <c r="D69" s="314">
        <v>1</v>
      </c>
      <c r="E69" s="315">
        <v>101</v>
      </c>
      <c r="F69" s="316">
        <v>2934</v>
      </c>
      <c r="G69" s="317">
        <f t="shared" si="4"/>
        <v>2934</v>
      </c>
      <c r="H69" s="317">
        <f t="shared" si="5"/>
        <v>35208</v>
      </c>
      <c r="I69" s="320"/>
      <c r="L69" s="319"/>
      <c r="M69" s="319"/>
    </row>
    <row r="70" spans="1:13" s="321" customFormat="1" ht="38.25" customHeight="1">
      <c r="A70" s="313" t="s">
        <v>1904</v>
      </c>
      <c r="B70" s="313" t="s">
        <v>1902</v>
      </c>
      <c r="C70" s="348"/>
      <c r="D70" s="314">
        <v>2</v>
      </c>
      <c r="E70" s="315">
        <v>101</v>
      </c>
      <c r="F70" s="316">
        <v>1500</v>
      </c>
      <c r="G70" s="317">
        <f t="shared" si="4"/>
        <v>3000</v>
      </c>
      <c r="H70" s="317">
        <f t="shared" si="5"/>
        <v>36000</v>
      </c>
      <c r="I70" s="320"/>
      <c r="L70" s="319"/>
      <c r="M70" s="319"/>
    </row>
    <row r="71" spans="1:13" s="321" customFormat="1" ht="38.25" customHeight="1">
      <c r="A71" s="313" t="s">
        <v>1905</v>
      </c>
      <c r="B71" s="313" t="s">
        <v>1902</v>
      </c>
      <c r="C71" s="348"/>
      <c r="D71" s="314">
        <v>2</v>
      </c>
      <c r="E71" s="315">
        <v>101</v>
      </c>
      <c r="F71" s="316">
        <v>4222</v>
      </c>
      <c r="G71" s="317">
        <f t="shared" si="4"/>
        <v>8444</v>
      </c>
      <c r="H71" s="317">
        <f t="shared" si="5"/>
        <v>101328</v>
      </c>
      <c r="I71" s="320"/>
      <c r="L71" s="319"/>
      <c r="M71" s="319"/>
    </row>
    <row r="72" spans="1:13" s="321" customFormat="1" ht="38.25" customHeight="1">
      <c r="A72" s="313" t="s">
        <v>1906</v>
      </c>
      <c r="B72" s="313" t="s">
        <v>1902</v>
      </c>
      <c r="C72" s="348"/>
      <c r="D72" s="314">
        <v>1</v>
      </c>
      <c r="E72" s="315">
        <v>101</v>
      </c>
      <c r="F72" s="316">
        <v>4928</v>
      </c>
      <c r="G72" s="317">
        <f t="shared" si="4"/>
        <v>4928</v>
      </c>
      <c r="H72" s="317">
        <f t="shared" si="5"/>
        <v>59136</v>
      </c>
      <c r="I72" s="320"/>
      <c r="L72" s="319"/>
      <c r="M72" s="319"/>
    </row>
    <row r="73" spans="1:13" s="321" customFormat="1" ht="38.25" customHeight="1">
      <c r="A73" s="313" t="s">
        <v>1907</v>
      </c>
      <c r="B73" s="313" t="s">
        <v>1908</v>
      </c>
      <c r="C73" s="348"/>
      <c r="D73" s="314">
        <v>1</v>
      </c>
      <c r="E73" s="315">
        <v>101</v>
      </c>
      <c r="F73" s="316">
        <v>8445</v>
      </c>
      <c r="G73" s="317">
        <f t="shared" si="4"/>
        <v>8445</v>
      </c>
      <c r="H73" s="317">
        <f t="shared" si="5"/>
        <v>101340</v>
      </c>
      <c r="I73" s="320"/>
      <c r="L73" s="319"/>
      <c r="M73" s="319"/>
    </row>
    <row r="74" spans="1:13" s="321" customFormat="1" ht="38.25" customHeight="1">
      <c r="A74" s="313" t="s">
        <v>1909</v>
      </c>
      <c r="B74" s="313" t="s">
        <v>1908</v>
      </c>
      <c r="C74" s="348"/>
      <c r="D74" s="314">
        <v>1</v>
      </c>
      <c r="E74" s="315">
        <v>101</v>
      </c>
      <c r="F74" s="316">
        <v>4630</v>
      </c>
      <c r="G74" s="317">
        <f t="shared" si="4"/>
        <v>4630</v>
      </c>
      <c r="H74" s="317">
        <f t="shared" si="5"/>
        <v>55560</v>
      </c>
      <c r="I74" s="320"/>
      <c r="L74" s="319"/>
      <c r="M74" s="319"/>
    </row>
    <row r="75" spans="1:13" s="321" customFormat="1" ht="38.25" customHeight="1">
      <c r="A75" s="313" t="s">
        <v>1910</v>
      </c>
      <c r="B75" s="313" t="s">
        <v>1908</v>
      </c>
      <c r="C75" s="348"/>
      <c r="D75" s="314">
        <v>2</v>
      </c>
      <c r="E75" s="315">
        <v>101</v>
      </c>
      <c r="F75" s="316">
        <v>5016</v>
      </c>
      <c r="G75" s="317">
        <f t="shared" si="4"/>
        <v>10032</v>
      </c>
      <c r="H75" s="317">
        <f t="shared" si="5"/>
        <v>120384</v>
      </c>
      <c r="I75" s="320"/>
      <c r="L75" s="319"/>
      <c r="M75" s="319"/>
    </row>
    <row r="76" spans="1:13" s="321" customFormat="1" ht="38.25" customHeight="1">
      <c r="A76" s="313" t="s">
        <v>1911</v>
      </c>
      <c r="B76" s="313" t="s">
        <v>1908</v>
      </c>
      <c r="C76" s="348"/>
      <c r="D76" s="314">
        <v>2</v>
      </c>
      <c r="E76" s="315">
        <v>101</v>
      </c>
      <c r="F76" s="316">
        <v>4983</v>
      </c>
      <c r="G76" s="317">
        <f t="shared" si="4"/>
        <v>9966</v>
      </c>
      <c r="H76" s="317">
        <f t="shared" si="5"/>
        <v>119592</v>
      </c>
      <c r="I76" s="320"/>
      <c r="L76" s="319"/>
      <c r="M76" s="319"/>
    </row>
    <row r="77" spans="1:13" s="321" customFormat="1" ht="38.25" customHeight="1">
      <c r="A77" s="313" t="s">
        <v>1912</v>
      </c>
      <c r="B77" s="313" t="s">
        <v>1908</v>
      </c>
      <c r="C77" s="348"/>
      <c r="D77" s="314">
        <v>2</v>
      </c>
      <c r="E77" s="315">
        <v>101</v>
      </c>
      <c r="F77" s="316">
        <v>2954</v>
      </c>
      <c r="G77" s="317">
        <f t="shared" si="4"/>
        <v>5908</v>
      </c>
      <c r="H77" s="317">
        <f t="shared" si="5"/>
        <v>70896</v>
      </c>
      <c r="I77" s="320"/>
      <c r="L77" s="319"/>
      <c r="M77" s="319"/>
    </row>
    <row r="78" spans="1:13" s="321" customFormat="1" ht="38.25" customHeight="1">
      <c r="A78" s="313" t="s">
        <v>1913</v>
      </c>
      <c r="B78" s="313" t="s">
        <v>1896</v>
      </c>
      <c r="C78" s="348"/>
      <c r="D78" s="314">
        <v>1</v>
      </c>
      <c r="E78" s="315">
        <v>101</v>
      </c>
      <c r="F78" s="316">
        <v>7034</v>
      </c>
      <c r="G78" s="317">
        <f t="shared" si="4"/>
        <v>7034</v>
      </c>
      <c r="H78" s="317">
        <f t="shared" si="5"/>
        <v>84408</v>
      </c>
      <c r="I78" s="320"/>
      <c r="L78" s="319"/>
      <c r="M78" s="319"/>
    </row>
    <row r="79" spans="1:13" s="321" customFormat="1" ht="38.25" customHeight="1">
      <c r="A79" s="313" t="s">
        <v>1857</v>
      </c>
      <c r="B79" s="313" t="s">
        <v>1914</v>
      </c>
      <c r="C79" s="348"/>
      <c r="D79" s="314">
        <v>1</v>
      </c>
      <c r="E79" s="315">
        <v>101</v>
      </c>
      <c r="F79" s="316">
        <v>11025</v>
      </c>
      <c r="G79" s="317">
        <f t="shared" si="4"/>
        <v>11025</v>
      </c>
      <c r="H79" s="317">
        <f t="shared" si="5"/>
        <v>132300</v>
      </c>
      <c r="I79" s="320"/>
      <c r="L79" s="319"/>
      <c r="M79" s="319"/>
    </row>
    <row r="80" spans="1:13" s="321" customFormat="1" ht="38.25" customHeight="1">
      <c r="A80" s="313" t="s">
        <v>1857</v>
      </c>
      <c r="B80" s="313" t="s">
        <v>1915</v>
      </c>
      <c r="C80" s="348"/>
      <c r="D80" s="314">
        <v>1</v>
      </c>
      <c r="E80" s="315">
        <v>101</v>
      </c>
      <c r="F80" s="316">
        <v>2635</v>
      </c>
      <c r="G80" s="317">
        <f t="shared" si="4"/>
        <v>2635</v>
      </c>
      <c r="H80" s="317">
        <f t="shared" si="5"/>
        <v>31620</v>
      </c>
      <c r="I80" s="320"/>
      <c r="L80" s="319"/>
      <c r="M80" s="319"/>
    </row>
    <row r="81" spans="1:13" s="321" customFormat="1" ht="38.25" customHeight="1">
      <c r="A81" s="313" t="s">
        <v>1916</v>
      </c>
      <c r="B81" s="313" t="s">
        <v>1917</v>
      </c>
      <c r="C81" s="348"/>
      <c r="D81" s="314">
        <v>1</v>
      </c>
      <c r="E81" s="315">
        <v>101</v>
      </c>
      <c r="F81" s="316">
        <v>960</v>
      </c>
      <c r="G81" s="317">
        <f t="shared" si="4"/>
        <v>960</v>
      </c>
      <c r="H81" s="317">
        <f t="shared" si="5"/>
        <v>11520</v>
      </c>
      <c r="I81" s="320"/>
      <c r="L81" s="319"/>
      <c r="M81" s="319"/>
    </row>
    <row r="82" spans="1:13" s="321" customFormat="1" ht="38.25" customHeight="1">
      <c r="A82" s="313" t="s">
        <v>1857</v>
      </c>
      <c r="B82" s="313" t="s">
        <v>1918</v>
      </c>
      <c r="C82" s="348"/>
      <c r="D82" s="314">
        <v>1</v>
      </c>
      <c r="E82" s="315">
        <v>228</v>
      </c>
      <c r="F82" s="316">
        <v>14068</v>
      </c>
      <c r="G82" s="317">
        <f t="shared" si="4"/>
        <v>14068</v>
      </c>
      <c r="H82" s="317">
        <f t="shared" si="5"/>
        <v>168816</v>
      </c>
      <c r="I82" s="320"/>
      <c r="L82" s="319"/>
      <c r="M82" s="319"/>
    </row>
    <row r="83" spans="1:13" s="321" customFormat="1" ht="38.25" customHeight="1">
      <c r="A83" s="313" t="s">
        <v>1874</v>
      </c>
      <c r="B83" s="313" t="s">
        <v>1918</v>
      </c>
      <c r="C83" s="348"/>
      <c r="D83" s="314">
        <v>2</v>
      </c>
      <c r="E83" s="315">
        <v>228</v>
      </c>
      <c r="F83" s="316">
        <v>9856</v>
      </c>
      <c r="G83" s="317">
        <f t="shared" si="4"/>
        <v>19712</v>
      </c>
      <c r="H83" s="317">
        <f t="shared" si="5"/>
        <v>236544</v>
      </c>
      <c r="I83" s="320"/>
      <c r="L83" s="319"/>
      <c r="M83" s="319"/>
    </row>
    <row r="84" spans="1:13" s="321" customFormat="1" ht="38.25" customHeight="1">
      <c r="A84" s="313" t="s">
        <v>1919</v>
      </c>
      <c r="B84" s="313" t="s">
        <v>1918</v>
      </c>
      <c r="C84" s="348"/>
      <c r="D84" s="314">
        <v>9</v>
      </c>
      <c r="E84" s="315">
        <v>228</v>
      </c>
      <c r="F84" s="316">
        <v>7904</v>
      </c>
      <c r="G84" s="317">
        <f t="shared" si="4"/>
        <v>71136</v>
      </c>
      <c r="H84" s="317">
        <f t="shared" si="5"/>
        <v>853632</v>
      </c>
      <c r="I84" s="320"/>
      <c r="L84" s="319"/>
      <c r="M84" s="319"/>
    </row>
    <row r="85" spans="1:13" s="321" customFormat="1" ht="38.25" customHeight="1">
      <c r="A85" s="313" t="s">
        <v>1920</v>
      </c>
      <c r="B85" s="313" t="s">
        <v>1921</v>
      </c>
      <c r="C85" s="348"/>
      <c r="D85" s="314">
        <v>9</v>
      </c>
      <c r="E85" s="315">
        <v>101</v>
      </c>
      <c r="F85" s="316">
        <v>11918</v>
      </c>
      <c r="G85" s="317">
        <f t="shared" si="4"/>
        <v>107262</v>
      </c>
      <c r="H85" s="317">
        <f t="shared" si="5"/>
        <v>1287144</v>
      </c>
      <c r="I85" s="320"/>
      <c r="L85" s="319"/>
      <c r="M85" s="319"/>
    </row>
    <row r="86" spans="1:13" s="321" customFormat="1" ht="38.25" customHeight="1">
      <c r="A86" s="313" t="s">
        <v>1922</v>
      </c>
      <c r="B86" s="313" t="s">
        <v>1864</v>
      </c>
      <c r="C86" s="348"/>
      <c r="D86" s="314">
        <v>7</v>
      </c>
      <c r="E86" s="315">
        <v>101</v>
      </c>
      <c r="F86" s="316">
        <v>1144</v>
      </c>
      <c r="G86" s="317">
        <f t="shared" si="4"/>
        <v>8008</v>
      </c>
      <c r="H86" s="317">
        <f t="shared" si="5"/>
        <v>96096</v>
      </c>
      <c r="I86" s="320"/>
      <c r="L86" s="319"/>
      <c r="M86" s="319"/>
    </row>
    <row r="87" spans="1:13" s="321" customFormat="1" ht="38.25" customHeight="1">
      <c r="A87" s="313" t="s">
        <v>1923</v>
      </c>
      <c r="B87" s="313" t="s">
        <v>1884</v>
      </c>
      <c r="C87" s="348"/>
      <c r="D87" s="314">
        <v>1</v>
      </c>
      <c r="E87" s="315">
        <v>101</v>
      </c>
      <c r="F87" s="316">
        <v>2546</v>
      </c>
      <c r="G87" s="317">
        <f t="shared" si="4"/>
        <v>2546</v>
      </c>
      <c r="H87" s="317">
        <f t="shared" si="5"/>
        <v>30552</v>
      </c>
      <c r="I87" s="320"/>
      <c r="L87" s="319"/>
      <c r="M87" s="319"/>
    </row>
    <row r="88" spans="1:13" s="321" customFormat="1" ht="38.25" customHeight="1">
      <c r="A88" s="313" t="s">
        <v>1924</v>
      </c>
      <c r="B88" s="313" t="s">
        <v>1892</v>
      </c>
      <c r="C88" s="348"/>
      <c r="D88" s="314">
        <v>1</v>
      </c>
      <c r="E88" s="315">
        <v>101</v>
      </c>
      <c r="F88" s="316">
        <v>920</v>
      </c>
      <c r="G88" s="317">
        <f t="shared" si="4"/>
        <v>920</v>
      </c>
      <c r="H88" s="317">
        <f t="shared" si="5"/>
        <v>11040</v>
      </c>
      <c r="I88" s="320"/>
      <c r="L88" s="319"/>
      <c r="M88" s="319"/>
    </row>
    <row r="89" spans="1:13" s="321" customFormat="1" ht="38.25" customHeight="1">
      <c r="A89" s="313" t="s">
        <v>1925</v>
      </c>
      <c r="B89" s="313" t="s">
        <v>1860</v>
      </c>
      <c r="C89" s="348"/>
      <c r="D89" s="314">
        <v>2</v>
      </c>
      <c r="E89" s="315">
        <v>101</v>
      </c>
      <c r="F89" s="316">
        <v>2045</v>
      </c>
      <c r="G89" s="317">
        <f t="shared" si="4"/>
        <v>4090</v>
      </c>
      <c r="H89" s="317">
        <f t="shared" si="5"/>
        <v>49080</v>
      </c>
      <c r="I89" s="320"/>
      <c r="L89" s="319"/>
      <c r="M89" s="319"/>
    </row>
    <row r="90" spans="1:13" s="321" customFormat="1" ht="38.25" customHeight="1">
      <c r="A90" s="313" t="s">
        <v>1926</v>
      </c>
      <c r="B90" s="313" t="s">
        <v>1873</v>
      </c>
      <c r="C90" s="348"/>
      <c r="D90" s="314">
        <v>1</v>
      </c>
      <c r="E90" s="315">
        <v>101</v>
      </c>
      <c r="F90" s="316">
        <v>3891</v>
      </c>
      <c r="G90" s="317">
        <f t="shared" si="4"/>
        <v>3891</v>
      </c>
      <c r="H90" s="317">
        <f t="shared" si="5"/>
        <v>46692</v>
      </c>
      <c r="I90" s="320"/>
      <c r="L90" s="319"/>
      <c r="M90" s="319"/>
    </row>
    <row r="91" spans="1:13" s="321" customFormat="1" ht="38.25" customHeight="1">
      <c r="A91" s="313" t="s">
        <v>1926</v>
      </c>
      <c r="B91" s="313" t="s">
        <v>1873</v>
      </c>
      <c r="C91" s="348"/>
      <c r="D91" s="314">
        <v>1</v>
      </c>
      <c r="E91" s="315">
        <v>101</v>
      </c>
      <c r="F91" s="316">
        <v>4630</v>
      </c>
      <c r="G91" s="317">
        <f t="shared" si="4"/>
        <v>4630</v>
      </c>
      <c r="H91" s="317">
        <f t="shared" si="5"/>
        <v>55560</v>
      </c>
      <c r="I91" s="320"/>
      <c r="L91" s="319"/>
      <c r="M91" s="319"/>
    </row>
    <row r="92" spans="1:13" s="321" customFormat="1" ht="38.25" customHeight="1">
      <c r="A92" s="313" t="s">
        <v>1927</v>
      </c>
      <c r="B92" s="313" t="s">
        <v>1864</v>
      </c>
      <c r="C92" s="348"/>
      <c r="D92" s="314">
        <v>15</v>
      </c>
      <c r="E92" s="315">
        <v>101</v>
      </c>
      <c r="F92" s="316">
        <v>440</v>
      </c>
      <c r="G92" s="317">
        <f t="shared" si="4"/>
        <v>6600</v>
      </c>
      <c r="H92" s="317">
        <f t="shared" si="5"/>
        <v>79200</v>
      </c>
      <c r="I92" s="320"/>
      <c r="L92" s="319"/>
      <c r="M92" s="319"/>
    </row>
    <row r="93" spans="1:13" s="321" customFormat="1" ht="38.25" customHeight="1">
      <c r="A93" s="313" t="s">
        <v>1928</v>
      </c>
      <c r="B93" s="313" t="s">
        <v>1884</v>
      </c>
      <c r="C93" s="348"/>
      <c r="D93" s="314">
        <v>2</v>
      </c>
      <c r="E93" s="315">
        <v>101</v>
      </c>
      <c r="F93" s="316">
        <v>2110</v>
      </c>
      <c r="G93" s="317">
        <f t="shared" si="4"/>
        <v>4220</v>
      </c>
      <c r="H93" s="317">
        <f t="shared" si="5"/>
        <v>50640</v>
      </c>
      <c r="I93" s="320"/>
      <c r="L93" s="319"/>
      <c r="M93" s="319"/>
    </row>
    <row r="94" spans="1:13" s="321" customFormat="1" ht="38.25" customHeight="1">
      <c r="A94" s="313" t="s">
        <v>1862</v>
      </c>
      <c r="B94" s="313" t="s">
        <v>1914</v>
      </c>
      <c r="C94" s="348"/>
      <c r="D94" s="314">
        <v>1</v>
      </c>
      <c r="E94" s="315">
        <v>101</v>
      </c>
      <c r="F94" s="316">
        <v>3087</v>
      </c>
      <c r="G94" s="317">
        <f t="shared" si="4"/>
        <v>3087</v>
      </c>
      <c r="H94" s="317">
        <f t="shared" si="5"/>
        <v>37044</v>
      </c>
      <c r="I94" s="320"/>
      <c r="L94" s="319"/>
      <c r="M94" s="319"/>
    </row>
    <row r="95" spans="1:13" s="321" customFormat="1" ht="38.25" customHeight="1">
      <c r="A95" s="313" t="s">
        <v>1929</v>
      </c>
      <c r="B95" s="313" t="s">
        <v>1864</v>
      </c>
      <c r="C95" s="348"/>
      <c r="D95" s="314">
        <v>1</v>
      </c>
      <c r="E95" s="315">
        <v>101</v>
      </c>
      <c r="F95" s="316">
        <v>1950</v>
      </c>
      <c r="G95" s="317">
        <f t="shared" si="4"/>
        <v>1950</v>
      </c>
      <c r="H95" s="317">
        <f t="shared" si="5"/>
        <v>23400</v>
      </c>
      <c r="I95" s="320"/>
      <c r="L95" s="319"/>
      <c r="M95" s="319"/>
    </row>
    <row r="96" spans="1:13" s="321" customFormat="1" ht="38.25" customHeight="1">
      <c r="A96" s="313"/>
      <c r="B96" s="313"/>
      <c r="C96" s="348"/>
      <c r="D96" s="314"/>
      <c r="E96" s="315"/>
      <c r="F96" s="316"/>
      <c r="G96" s="317">
        <f t="shared" ref="G96:G99" si="6">D96*F96</f>
        <v>0</v>
      </c>
      <c r="H96" s="317">
        <f t="shared" ref="H96:H99" si="7">G96*12</f>
        <v>0</v>
      </c>
      <c r="I96" s="320"/>
      <c r="L96" s="319"/>
      <c r="M96" s="319"/>
    </row>
    <row r="97" spans="1:29" s="321" customFormat="1" ht="38.25" customHeight="1">
      <c r="A97" s="313"/>
      <c r="B97" s="313"/>
      <c r="C97" s="348"/>
      <c r="D97" s="314"/>
      <c r="E97" s="315"/>
      <c r="F97" s="316"/>
      <c r="G97" s="317">
        <f t="shared" si="6"/>
        <v>0</v>
      </c>
      <c r="H97" s="317">
        <f t="shared" si="7"/>
        <v>0</v>
      </c>
      <c r="I97" s="320"/>
      <c r="L97" s="319"/>
      <c r="M97" s="319"/>
    </row>
    <row r="98" spans="1:29" s="321" customFormat="1" ht="38.25" customHeight="1">
      <c r="A98" s="313"/>
      <c r="B98" s="313"/>
      <c r="C98" s="348"/>
      <c r="D98" s="314"/>
      <c r="E98" s="315"/>
      <c r="F98" s="316"/>
      <c r="G98" s="317">
        <f t="shared" si="6"/>
        <v>0</v>
      </c>
      <c r="H98" s="317">
        <f t="shared" si="7"/>
        <v>0</v>
      </c>
      <c r="I98" s="320"/>
      <c r="L98" s="319"/>
      <c r="M98" s="319"/>
    </row>
    <row r="99" spans="1:29" s="321" customFormat="1" ht="38.25" customHeight="1">
      <c r="A99" s="313"/>
      <c r="B99" s="313"/>
      <c r="C99" s="348"/>
      <c r="D99" s="314"/>
      <c r="E99" s="315"/>
      <c r="F99" s="316"/>
      <c r="G99" s="317">
        <f t="shared" si="6"/>
        <v>0</v>
      </c>
      <c r="H99" s="317">
        <f t="shared" si="7"/>
        <v>0</v>
      </c>
      <c r="I99" s="320"/>
      <c r="L99" s="319"/>
      <c r="M99" s="319"/>
    </row>
    <row r="100" spans="1:29" s="321" customFormat="1" ht="38.25" customHeight="1">
      <c r="A100" s="313"/>
      <c r="B100" s="313"/>
      <c r="C100" s="348"/>
      <c r="D100" s="314"/>
      <c r="E100" s="315"/>
      <c r="F100" s="316"/>
      <c r="G100" s="317">
        <f t="shared" ref="G100:G102" si="8">D100*F100</f>
        <v>0</v>
      </c>
      <c r="H100" s="317">
        <f t="shared" ref="H100:H102" si="9">G100*12</f>
        <v>0</v>
      </c>
      <c r="I100" s="320"/>
      <c r="L100" s="319"/>
      <c r="M100" s="319"/>
    </row>
    <row r="101" spans="1:29" s="321" customFormat="1" ht="38.25" customHeight="1">
      <c r="A101" s="313"/>
      <c r="B101" s="313"/>
      <c r="C101" s="348"/>
      <c r="D101" s="314"/>
      <c r="E101" s="315"/>
      <c r="F101" s="316"/>
      <c r="G101" s="317">
        <f t="shared" si="8"/>
        <v>0</v>
      </c>
      <c r="H101" s="317">
        <f t="shared" si="9"/>
        <v>0</v>
      </c>
      <c r="I101" s="320"/>
      <c r="L101" s="319"/>
      <c r="M101" s="319"/>
    </row>
    <row r="102" spans="1:29" s="321" customFormat="1" ht="38.25" customHeight="1">
      <c r="A102" s="313"/>
      <c r="B102" s="313"/>
      <c r="C102" s="348"/>
      <c r="D102" s="314"/>
      <c r="E102" s="315"/>
      <c r="F102" s="316"/>
      <c r="G102" s="317">
        <f t="shared" si="8"/>
        <v>0</v>
      </c>
      <c r="H102" s="317">
        <f t="shared" si="9"/>
        <v>0</v>
      </c>
      <c r="I102" s="320"/>
      <c r="L102" s="319"/>
      <c r="M102" s="319"/>
    </row>
    <row r="103" spans="1:29" ht="0.75" customHeight="1">
      <c r="A103" s="322"/>
      <c r="B103" s="323"/>
      <c r="D103" s="325"/>
      <c r="E103" s="326"/>
      <c r="F103" s="327"/>
      <c r="G103" s="328"/>
      <c r="H103" s="328"/>
    </row>
    <row r="104" spans="1:29" s="329" customFormat="1" ht="24.75" customHeight="1" thickBot="1">
      <c r="A104" s="341"/>
      <c r="B104" s="342"/>
      <c r="C104" s="343"/>
      <c r="D104" s="344"/>
      <c r="E104" s="342"/>
      <c r="F104" s="345"/>
      <c r="G104" s="346" t="s">
        <v>1308</v>
      </c>
      <c r="H104" s="347">
        <f>SUM(H2:H103)</f>
        <v>11270424</v>
      </c>
      <c r="I104" s="330"/>
      <c r="L104" s="319"/>
      <c r="M104" s="319"/>
    </row>
    <row r="105" spans="1:29" ht="15.75" hidden="1" thickTop="1">
      <c r="A105" s="331"/>
      <c r="B105" s="332"/>
      <c r="D105" s="333"/>
      <c r="E105" s="332"/>
      <c r="F105" s="334"/>
      <c r="G105" s="333"/>
      <c r="H105" s="334"/>
    </row>
    <row r="106" spans="1:29" ht="15.75" hidden="1" thickTop="1">
      <c r="A106" s="331"/>
      <c r="B106" s="332"/>
      <c r="D106" s="333"/>
      <c r="E106" s="332"/>
      <c r="F106" s="334"/>
      <c r="G106" s="333"/>
      <c r="H106" s="333"/>
    </row>
    <row r="107" spans="1:29" s="335" customFormat="1" ht="13.5" hidden="1" thickTop="1">
      <c r="A107" s="331"/>
      <c r="B107" s="332"/>
      <c r="D107" s="333"/>
      <c r="E107" s="332"/>
      <c r="F107" s="334"/>
      <c r="G107" s="333"/>
      <c r="H107" s="333"/>
      <c r="I107" s="318"/>
      <c r="J107" s="319"/>
      <c r="K107" s="319"/>
      <c r="L107" s="319"/>
      <c r="M107" s="319"/>
      <c r="N107" s="319"/>
      <c r="O107" s="319"/>
      <c r="P107" s="319"/>
      <c r="Q107" s="319"/>
      <c r="R107" s="319"/>
      <c r="S107" s="319"/>
      <c r="T107" s="319"/>
      <c r="U107" s="319"/>
      <c r="V107" s="319"/>
      <c r="W107" s="319"/>
      <c r="X107" s="319"/>
      <c r="Y107" s="319"/>
      <c r="Z107" s="319"/>
      <c r="AA107" s="319"/>
      <c r="AB107" s="319"/>
      <c r="AC107" s="319"/>
    </row>
    <row r="108" spans="1:29" s="335" customFormat="1" ht="13.5" hidden="1" thickTop="1">
      <c r="A108" s="319"/>
      <c r="B108" s="319"/>
      <c r="E108" s="336"/>
      <c r="F108" s="337"/>
      <c r="I108" s="318"/>
      <c r="J108" s="319"/>
      <c r="K108" s="319"/>
      <c r="L108" s="319"/>
      <c r="M108" s="319"/>
      <c r="N108" s="319"/>
      <c r="O108" s="319"/>
      <c r="P108" s="319"/>
      <c r="Q108" s="319"/>
      <c r="R108" s="319"/>
      <c r="S108" s="319"/>
      <c r="T108" s="319"/>
      <c r="U108" s="319"/>
      <c r="V108" s="319"/>
      <c r="W108" s="319"/>
      <c r="X108" s="319"/>
      <c r="Y108" s="319"/>
      <c r="Z108" s="319"/>
      <c r="AA108" s="319"/>
      <c r="AB108" s="319"/>
      <c r="AC108" s="319"/>
    </row>
    <row r="109" spans="1:29" s="335" customFormat="1" ht="13.5" hidden="1" thickTop="1">
      <c r="A109" s="319"/>
      <c r="B109" s="319"/>
      <c r="E109" s="336"/>
      <c r="F109" s="337"/>
      <c r="I109" s="318"/>
      <c r="J109" s="319"/>
      <c r="K109" s="319"/>
      <c r="L109" s="319"/>
      <c r="M109" s="319"/>
      <c r="N109" s="319"/>
      <c r="O109" s="319"/>
      <c r="P109" s="319"/>
      <c r="Q109" s="319"/>
      <c r="R109" s="319"/>
      <c r="S109" s="319"/>
      <c r="T109" s="319"/>
      <c r="U109" s="319"/>
      <c r="V109" s="319"/>
      <c r="W109" s="319"/>
      <c r="X109" s="319"/>
      <c r="Y109" s="319"/>
      <c r="Z109" s="319"/>
      <c r="AA109" s="319"/>
      <c r="AB109" s="319"/>
      <c r="AC109" s="319"/>
    </row>
    <row r="110" spans="1:29" s="335" customFormat="1" ht="13.5" hidden="1" thickTop="1">
      <c r="A110" s="319"/>
      <c r="B110" s="319"/>
      <c r="E110" s="336"/>
      <c r="F110" s="337"/>
      <c r="I110" s="318"/>
      <c r="J110" s="319"/>
      <c r="K110" s="319"/>
      <c r="L110" s="319"/>
      <c r="M110" s="319"/>
      <c r="N110" s="319"/>
      <c r="O110" s="319"/>
      <c r="P110" s="319"/>
      <c r="Q110" s="319"/>
      <c r="R110" s="319"/>
      <c r="S110" s="319"/>
      <c r="T110" s="319"/>
      <c r="U110" s="319"/>
      <c r="V110" s="319"/>
      <c r="W110" s="319"/>
      <c r="X110" s="319"/>
      <c r="Y110" s="319"/>
      <c r="Z110" s="319"/>
      <c r="AA110" s="319"/>
      <c r="AB110" s="319"/>
      <c r="AC110" s="319"/>
    </row>
    <row r="111" spans="1:29" s="335" customFormat="1" ht="13.5" hidden="1" thickTop="1">
      <c r="A111" s="319"/>
      <c r="B111" s="319"/>
      <c r="E111" s="336"/>
      <c r="F111" s="337"/>
      <c r="I111" s="318"/>
      <c r="J111" s="319"/>
      <c r="K111" s="319"/>
      <c r="L111" s="319"/>
      <c r="M111" s="319"/>
      <c r="N111" s="319"/>
      <c r="O111" s="319"/>
      <c r="P111" s="319"/>
      <c r="Q111" s="319"/>
      <c r="R111" s="319"/>
      <c r="S111" s="319"/>
      <c r="T111" s="319"/>
      <c r="U111" s="319"/>
      <c r="V111" s="319"/>
      <c r="W111" s="319"/>
      <c r="X111" s="319"/>
      <c r="Y111" s="319"/>
      <c r="Z111" s="319"/>
      <c r="AA111" s="319"/>
      <c r="AB111" s="319"/>
      <c r="AC111" s="319"/>
    </row>
    <row r="112" spans="1:29" s="335" customFormat="1" ht="13.5" hidden="1" thickTop="1">
      <c r="A112" s="319"/>
      <c r="B112" s="319"/>
      <c r="E112" s="336"/>
      <c r="F112" s="337"/>
      <c r="I112" s="318"/>
      <c r="J112" s="319"/>
      <c r="K112" s="319"/>
      <c r="L112" s="319"/>
      <c r="M112" s="319"/>
      <c r="N112" s="319"/>
      <c r="O112" s="319"/>
      <c r="P112" s="319"/>
      <c r="Q112" s="319"/>
      <c r="R112" s="319"/>
      <c r="S112" s="319"/>
      <c r="T112" s="319"/>
      <c r="U112" s="319"/>
      <c r="V112" s="319"/>
      <c r="W112" s="319"/>
      <c r="X112" s="319"/>
      <c r="Y112" s="319"/>
      <c r="Z112" s="319"/>
      <c r="AA112" s="319"/>
      <c r="AB112" s="319"/>
      <c r="AC112" s="319"/>
    </row>
    <row r="113" spans="1:29" s="335" customFormat="1" ht="13.5" hidden="1" thickTop="1">
      <c r="A113" s="319"/>
      <c r="B113" s="319"/>
      <c r="E113" s="336"/>
      <c r="F113" s="337"/>
      <c r="I113" s="318"/>
      <c r="J113" s="319"/>
      <c r="K113" s="319"/>
      <c r="L113" s="319"/>
      <c r="M113" s="319"/>
      <c r="N113" s="319"/>
      <c r="O113" s="319"/>
      <c r="P113" s="319"/>
      <c r="Q113" s="319"/>
      <c r="R113" s="319"/>
      <c r="S113" s="319"/>
      <c r="T113" s="319"/>
      <c r="U113" s="319"/>
      <c r="V113" s="319"/>
      <c r="W113" s="319"/>
      <c r="X113" s="319"/>
      <c r="Y113" s="319"/>
      <c r="Z113" s="319"/>
      <c r="AA113" s="319"/>
      <c r="AB113" s="319"/>
      <c r="AC113" s="319"/>
    </row>
    <row r="114" spans="1:29" s="335" customFormat="1" ht="13.5" hidden="1" thickTop="1">
      <c r="A114" s="319"/>
      <c r="B114" s="319"/>
      <c r="E114" s="336"/>
      <c r="F114" s="337"/>
      <c r="I114" s="318"/>
      <c r="J114" s="319"/>
      <c r="K114" s="319"/>
      <c r="L114" s="319"/>
      <c r="M114" s="319"/>
      <c r="N114" s="319"/>
      <c r="O114" s="319"/>
      <c r="P114" s="319"/>
      <c r="Q114" s="319"/>
      <c r="R114" s="319"/>
      <c r="S114" s="319"/>
      <c r="T114" s="319"/>
      <c r="U114" s="319"/>
      <c r="V114" s="319"/>
      <c r="W114" s="319"/>
      <c r="X114" s="319"/>
      <c r="Y114" s="319"/>
      <c r="Z114" s="319"/>
      <c r="AA114" s="319"/>
      <c r="AB114" s="319"/>
      <c r="AC114" s="319"/>
    </row>
    <row r="115" spans="1:29" s="335" customFormat="1" ht="13.5" hidden="1" thickTop="1">
      <c r="A115" s="319"/>
      <c r="B115" s="319"/>
      <c r="E115" s="336"/>
      <c r="F115" s="337"/>
      <c r="I115" s="318"/>
      <c r="J115" s="319"/>
      <c r="K115" s="319"/>
      <c r="L115" s="319"/>
      <c r="M115" s="319"/>
      <c r="N115" s="319"/>
      <c r="O115" s="319"/>
      <c r="P115" s="319"/>
      <c r="Q115" s="319"/>
      <c r="R115" s="319"/>
      <c r="S115" s="319"/>
      <c r="T115" s="319"/>
      <c r="U115" s="319"/>
      <c r="V115" s="319"/>
      <c r="W115" s="319"/>
      <c r="X115" s="319"/>
      <c r="Y115" s="319"/>
      <c r="Z115" s="319"/>
      <c r="AA115" s="319"/>
      <c r="AB115" s="319"/>
      <c r="AC115" s="319"/>
    </row>
    <row r="116" spans="1:29" s="335" customFormat="1" ht="13.5" hidden="1" thickTop="1">
      <c r="A116" s="319"/>
      <c r="B116" s="319"/>
      <c r="E116" s="336"/>
      <c r="F116" s="337"/>
      <c r="I116" s="318"/>
      <c r="J116" s="319"/>
      <c r="K116" s="319"/>
      <c r="L116" s="319"/>
      <c r="M116" s="319"/>
      <c r="N116" s="319"/>
      <c r="O116" s="319"/>
      <c r="P116" s="319"/>
      <c r="Q116" s="319"/>
      <c r="R116" s="319"/>
      <c r="S116" s="319"/>
      <c r="T116" s="319"/>
      <c r="U116" s="319"/>
      <c r="V116" s="319"/>
      <c r="W116" s="319"/>
      <c r="X116" s="319"/>
      <c r="Y116" s="319"/>
      <c r="Z116" s="319"/>
      <c r="AA116" s="319"/>
      <c r="AB116" s="319"/>
      <c r="AC116" s="319"/>
    </row>
    <row r="117" spans="1:29" s="335" customFormat="1" ht="13.5" hidden="1" thickTop="1">
      <c r="A117" s="319"/>
      <c r="B117" s="319"/>
      <c r="E117" s="336"/>
      <c r="F117" s="337"/>
      <c r="I117" s="318"/>
      <c r="J117" s="319"/>
      <c r="K117" s="319"/>
      <c r="L117" s="319"/>
      <c r="M117" s="319"/>
      <c r="N117" s="319"/>
      <c r="O117" s="319"/>
      <c r="P117" s="319"/>
      <c r="Q117" s="319"/>
      <c r="R117" s="319"/>
      <c r="S117" s="319"/>
      <c r="T117" s="319"/>
      <c r="U117" s="319"/>
      <c r="V117" s="319"/>
      <c r="W117" s="319"/>
      <c r="X117" s="319"/>
      <c r="Y117" s="319"/>
      <c r="Z117" s="319"/>
      <c r="AA117" s="319"/>
      <c r="AB117" s="319"/>
      <c r="AC117" s="319"/>
    </row>
    <row r="118" spans="1:29" s="335" customFormat="1" ht="13.5" hidden="1" thickTop="1">
      <c r="A118" s="319"/>
      <c r="B118" s="319"/>
      <c r="E118" s="336"/>
      <c r="F118" s="337"/>
      <c r="I118" s="318"/>
      <c r="J118" s="319"/>
      <c r="K118" s="319"/>
      <c r="L118" s="319"/>
      <c r="M118" s="319"/>
      <c r="N118" s="319"/>
      <c r="O118" s="319"/>
      <c r="P118" s="319"/>
      <c r="Q118" s="319"/>
      <c r="R118" s="319"/>
      <c r="S118" s="319"/>
      <c r="T118" s="319"/>
      <c r="U118" s="319"/>
      <c r="V118" s="319"/>
      <c r="W118" s="319"/>
      <c r="X118" s="319"/>
      <c r="Y118" s="319"/>
      <c r="Z118" s="319"/>
      <c r="AA118" s="319"/>
      <c r="AB118" s="319"/>
      <c r="AC118" s="319"/>
    </row>
    <row r="119" spans="1:29" s="335" customFormat="1" ht="13.5" hidden="1" thickTop="1">
      <c r="A119" s="319"/>
      <c r="B119" s="319"/>
      <c r="E119" s="336"/>
      <c r="F119" s="337"/>
      <c r="I119" s="318"/>
      <c r="J119" s="319"/>
      <c r="K119" s="319"/>
      <c r="L119" s="319"/>
      <c r="M119" s="319"/>
      <c r="N119" s="319"/>
      <c r="O119" s="319"/>
      <c r="P119" s="319"/>
      <c r="Q119" s="319"/>
      <c r="R119" s="319"/>
      <c r="S119" s="319"/>
      <c r="T119" s="319"/>
      <c r="U119" s="319"/>
      <c r="V119" s="319"/>
      <c r="W119" s="319"/>
      <c r="X119" s="319"/>
      <c r="Y119" s="319"/>
      <c r="Z119" s="319"/>
      <c r="AA119" s="319"/>
      <c r="AB119" s="319"/>
      <c r="AC119" s="319"/>
    </row>
    <row r="120" spans="1:29" s="335" customFormat="1" ht="13.5" hidden="1" thickTop="1">
      <c r="A120" s="319"/>
      <c r="B120" s="319"/>
      <c r="E120" s="336"/>
      <c r="F120" s="337"/>
      <c r="I120" s="318"/>
      <c r="J120" s="319"/>
      <c r="K120" s="319"/>
      <c r="L120" s="319"/>
      <c r="M120" s="319"/>
      <c r="N120" s="319"/>
      <c r="O120" s="319"/>
      <c r="P120" s="319"/>
      <c r="Q120" s="319"/>
      <c r="R120" s="319"/>
      <c r="S120" s="319"/>
      <c r="T120" s="319"/>
      <c r="U120" s="319"/>
      <c r="V120" s="319"/>
      <c r="W120" s="319"/>
      <c r="X120" s="319"/>
      <c r="Y120" s="319"/>
      <c r="Z120" s="319"/>
      <c r="AA120" s="319"/>
      <c r="AB120" s="319"/>
      <c r="AC120" s="319"/>
    </row>
    <row r="121" spans="1:29" s="335" customFormat="1" ht="13.5" hidden="1" thickTop="1">
      <c r="A121" s="319"/>
      <c r="B121" s="319"/>
      <c r="E121" s="336"/>
      <c r="F121" s="337"/>
      <c r="I121" s="318"/>
      <c r="J121" s="319"/>
      <c r="K121" s="319"/>
      <c r="L121" s="319"/>
      <c r="M121" s="319"/>
      <c r="N121" s="319"/>
      <c r="O121" s="319"/>
      <c r="P121" s="319"/>
      <c r="Q121" s="319"/>
      <c r="R121" s="319"/>
      <c r="S121" s="319"/>
      <c r="T121" s="319"/>
      <c r="U121" s="319"/>
      <c r="V121" s="319"/>
      <c r="W121" s="319"/>
      <c r="X121" s="319"/>
      <c r="Y121" s="319"/>
      <c r="Z121" s="319"/>
      <c r="AA121" s="319"/>
      <c r="AB121" s="319"/>
      <c r="AC121" s="319"/>
    </row>
    <row r="122" spans="1:29" s="335" customFormat="1" ht="13.5" hidden="1" thickTop="1">
      <c r="A122" s="319"/>
      <c r="B122" s="319"/>
      <c r="E122" s="336"/>
      <c r="F122" s="337"/>
      <c r="I122" s="318"/>
      <c r="J122" s="319"/>
      <c r="K122" s="319"/>
      <c r="L122" s="319"/>
      <c r="M122" s="319"/>
      <c r="N122" s="319"/>
      <c r="O122" s="319"/>
      <c r="P122" s="319"/>
      <c r="Q122" s="319"/>
      <c r="R122" s="319"/>
      <c r="S122" s="319"/>
      <c r="T122" s="319"/>
      <c r="U122" s="319"/>
      <c r="V122" s="319"/>
      <c r="W122" s="319"/>
      <c r="X122" s="319"/>
      <c r="Y122" s="319"/>
      <c r="Z122" s="319"/>
      <c r="AA122" s="319"/>
      <c r="AB122" s="319"/>
      <c r="AC122" s="319"/>
    </row>
    <row r="123" spans="1:29" ht="15.75" hidden="1" thickTop="1"/>
    <row r="124" spans="1:29" ht="15.75" hidden="1" thickTop="1"/>
    <row r="125" spans="1:29" ht="15.75" hidden="1" thickTop="1"/>
    <row r="126" spans="1:29" ht="15.75" hidden="1" thickTop="1"/>
    <row r="127" spans="1:29" ht="15.75" hidden="1" thickTop="1"/>
    <row r="128" spans="1:29" ht="15.75" hidden="1" thickTop="1"/>
    <row r="129" ht="15.75" hidden="1" thickTop="1"/>
    <row r="130" ht="15.75" hidden="1" thickTop="1"/>
    <row r="131" ht="15.75" hidden="1" thickTop="1"/>
    <row r="132" ht="15.75" hidden="1" thickTop="1"/>
    <row r="133" ht="15.75" hidden="1" thickTop="1"/>
    <row r="134" ht="15.75" hidden="1" thickTop="1"/>
    <row r="135" ht="15.75" hidden="1" thickTop="1"/>
    <row r="136" ht="15.75" hidden="1" thickTop="1"/>
    <row r="137" ht="15.75" hidden="1" thickTop="1"/>
    <row r="138" ht="15.75" hidden="1" thickTop="1"/>
    <row r="139" ht="15.75" hidden="1" thickTop="1"/>
    <row r="140" ht="15.75" hidden="1" thickTop="1"/>
    <row r="141" ht="15.75" hidden="1" thickTop="1"/>
    <row r="142" ht="15.75" hidden="1" thickTop="1"/>
    <row r="143" ht="15.75" hidden="1" thickTop="1"/>
    <row r="144" ht="15.75" hidden="1" thickTop="1"/>
    <row r="145" ht="15.75" hidden="1" thickTop="1"/>
    <row r="146" ht="15.75" hidden="1" thickTop="1"/>
    <row r="147" ht="15.75" hidden="1" thickTop="1"/>
    <row r="148" ht="15.75" hidden="1" thickTop="1"/>
    <row r="149" ht="15.75" hidden="1" thickTop="1"/>
    <row r="150" ht="15.75" hidden="1" thickTop="1"/>
    <row r="151" ht="15.75" hidden="1" thickTop="1"/>
    <row r="152" ht="15.75" hidden="1" thickTop="1"/>
    <row r="153" ht="15.75" hidden="1" thickTop="1"/>
    <row r="154" ht="15.75" hidden="1" thickTop="1"/>
    <row r="155" ht="15.75" hidden="1" thickTop="1"/>
    <row r="156" ht="15.75" hidden="1" thickTop="1"/>
    <row r="157" ht="15.75" hidden="1" thickTop="1"/>
    <row r="158" ht="15.75" hidden="1" thickTop="1"/>
    <row r="159" ht="15.75" hidden="1" thickTop="1"/>
    <row r="160" ht="15.75" hidden="1" thickTop="1"/>
    <row r="161" ht="15.75" hidden="1" thickTop="1"/>
  </sheetData>
  <sheetProtection password="D38D" sheet="1" objects="1" scenarios="1" insertRows="0" deleteRows="0"/>
  <mergeCells count="5">
    <mergeCell ref="A1:A2"/>
    <mergeCell ref="B1:B2"/>
    <mergeCell ref="E1:E2"/>
    <mergeCell ref="D1:D2"/>
    <mergeCell ref="F1:H1"/>
  </mergeCells>
  <dataValidations count="29">
    <dataValidation type="list" allowBlank="1" showInputMessage="1" showErrorMessage="1" errorTitle="Error en el dato introducido" error="Se ingreso una referencia distinta a &quot;P&quot;, &quot;I&quot; o &quot;F&quot; en el origen del recurso de la plaza." prompt="Selecciona o captura la incial si la plaza se paga:_x000a_&quot;P&quot; cuando corresponda al tipo de recurso Propios._x000a_&quot;I&quot; cuando corresponda al tipo de recurso Infraestructura._x000a_&quot;F&quot; cuando corresponde al tipo de recurso Fortalecimiento." sqref="WVA983109:WVA983143 WLE983109:WLE983143 WBI983109:WBI983143 VRM983109:VRM983143 VHQ983109:VHQ983143 UXU983109:UXU983143 UNY983109:UNY983143 UEC983109:UEC983143 TUG983109:TUG983143 TKK983109:TKK983143 TAO983109:TAO983143 SQS983109:SQS983143 SGW983109:SGW983143 RXA983109:RXA983143 RNE983109:RNE983143 RDI983109:RDI983143 QTM983109:QTM983143 QJQ983109:QJQ983143 PZU983109:PZU983143 PPY983109:PPY983143 PGC983109:PGC983143 OWG983109:OWG983143 OMK983109:OMK983143 OCO983109:OCO983143 NSS983109:NSS983143 NIW983109:NIW983143 MZA983109:MZA983143 MPE983109:MPE983143 MFI983109:MFI983143 LVM983109:LVM983143 LLQ983109:LLQ983143 LBU983109:LBU983143 KRY983109:KRY983143 KIC983109:KIC983143 JYG983109:JYG983143 JOK983109:JOK983143 JEO983109:JEO983143 IUS983109:IUS983143 IKW983109:IKW983143 IBA983109:IBA983143 HRE983109:HRE983143 HHI983109:HHI983143 GXM983109:GXM983143 GNQ983109:GNQ983143 GDU983109:GDU983143 FTY983109:FTY983143 FKC983109:FKC983143 FAG983109:FAG983143 EQK983109:EQK983143 EGO983109:EGO983143 DWS983109:DWS983143 DMW983109:DMW983143 DDA983109:DDA983143 CTE983109:CTE983143 CJI983109:CJI983143 BZM983109:BZM983143 BPQ983109:BPQ983143 BFU983109:BFU983143 AVY983109:AVY983143 AMC983109:AMC983143 ACG983109:ACG983143 SK983109:SK983143 IO983109:IO983143 WVA917573:WVA917607 WLE917573:WLE917607 WBI917573:WBI917607 VRM917573:VRM917607 VHQ917573:VHQ917607 UXU917573:UXU917607 UNY917573:UNY917607 UEC917573:UEC917607 TUG917573:TUG917607 TKK917573:TKK917607 TAO917573:TAO917607 SQS917573:SQS917607 SGW917573:SGW917607 RXA917573:RXA917607 RNE917573:RNE917607 RDI917573:RDI917607 QTM917573:QTM917607 QJQ917573:QJQ917607 PZU917573:PZU917607 PPY917573:PPY917607 PGC917573:PGC917607 OWG917573:OWG917607 OMK917573:OMK917607 OCO917573:OCO917607 NSS917573:NSS917607 NIW917573:NIW917607 MZA917573:MZA917607 MPE917573:MPE917607 MFI917573:MFI917607 LVM917573:LVM917607 LLQ917573:LLQ917607 LBU917573:LBU917607 KRY917573:KRY917607 KIC917573:KIC917607 JYG917573:JYG917607 JOK917573:JOK917607 JEO917573:JEO917607 IUS917573:IUS917607 IKW917573:IKW917607 IBA917573:IBA917607 HRE917573:HRE917607 HHI917573:HHI917607 GXM917573:GXM917607 GNQ917573:GNQ917607 GDU917573:GDU917607 FTY917573:FTY917607 FKC917573:FKC917607 FAG917573:FAG917607 EQK917573:EQK917607 EGO917573:EGO917607 DWS917573:DWS917607 DMW917573:DMW917607 DDA917573:DDA917607 CTE917573:CTE917607 CJI917573:CJI917607 BZM917573:BZM917607 BPQ917573:BPQ917607 BFU917573:BFU917607 AVY917573:AVY917607 AMC917573:AMC917607 ACG917573:ACG917607 SK917573:SK917607 IO917573:IO917607 WVA852037:WVA852071 WLE852037:WLE852071 WBI852037:WBI852071 VRM852037:VRM852071 VHQ852037:VHQ852071 UXU852037:UXU852071 UNY852037:UNY852071 UEC852037:UEC852071 TUG852037:TUG852071 TKK852037:TKK852071 TAO852037:TAO852071 SQS852037:SQS852071 SGW852037:SGW852071 RXA852037:RXA852071 RNE852037:RNE852071 RDI852037:RDI852071 QTM852037:QTM852071 QJQ852037:QJQ852071 PZU852037:PZU852071 PPY852037:PPY852071 PGC852037:PGC852071 OWG852037:OWG852071 OMK852037:OMK852071 OCO852037:OCO852071 NSS852037:NSS852071 NIW852037:NIW852071 MZA852037:MZA852071 MPE852037:MPE852071 MFI852037:MFI852071 LVM852037:LVM852071 LLQ852037:LLQ852071 LBU852037:LBU852071 KRY852037:KRY852071 KIC852037:KIC852071 JYG852037:JYG852071 JOK852037:JOK852071 JEO852037:JEO852071 IUS852037:IUS852071 IKW852037:IKW852071 IBA852037:IBA852071 HRE852037:HRE852071 HHI852037:HHI852071 GXM852037:GXM852071 GNQ852037:GNQ852071 GDU852037:GDU852071 FTY852037:FTY852071 FKC852037:FKC852071 FAG852037:FAG852071 EQK852037:EQK852071 EGO852037:EGO852071 DWS852037:DWS852071 DMW852037:DMW852071 DDA852037:DDA852071 CTE852037:CTE852071 CJI852037:CJI852071 BZM852037:BZM852071 BPQ852037:BPQ852071 BFU852037:BFU852071 AVY852037:AVY852071 AMC852037:AMC852071 ACG852037:ACG852071 SK852037:SK852071 IO852037:IO852071 WVA786501:WVA786535 WLE786501:WLE786535 WBI786501:WBI786535 VRM786501:VRM786535 VHQ786501:VHQ786535 UXU786501:UXU786535 UNY786501:UNY786535 UEC786501:UEC786535 TUG786501:TUG786535 TKK786501:TKK786535 TAO786501:TAO786535 SQS786501:SQS786535 SGW786501:SGW786535 RXA786501:RXA786535 RNE786501:RNE786535 RDI786501:RDI786535 QTM786501:QTM786535 QJQ786501:QJQ786535 PZU786501:PZU786535 PPY786501:PPY786535 PGC786501:PGC786535 OWG786501:OWG786535 OMK786501:OMK786535 OCO786501:OCO786535 NSS786501:NSS786535 NIW786501:NIW786535 MZA786501:MZA786535 MPE786501:MPE786535 MFI786501:MFI786535 LVM786501:LVM786535 LLQ786501:LLQ786535 LBU786501:LBU786535 KRY786501:KRY786535 KIC786501:KIC786535 JYG786501:JYG786535 JOK786501:JOK786535 JEO786501:JEO786535 IUS786501:IUS786535 IKW786501:IKW786535 IBA786501:IBA786535 HRE786501:HRE786535 HHI786501:HHI786535 GXM786501:GXM786535 GNQ786501:GNQ786535 GDU786501:GDU786535 FTY786501:FTY786535 FKC786501:FKC786535 FAG786501:FAG786535 EQK786501:EQK786535 EGO786501:EGO786535 DWS786501:DWS786535 DMW786501:DMW786535 DDA786501:DDA786535 CTE786501:CTE786535 CJI786501:CJI786535 BZM786501:BZM786535 BPQ786501:BPQ786535 BFU786501:BFU786535 AVY786501:AVY786535 AMC786501:AMC786535 ACG786501:ACG786535 SK786501:SK786535 IO786501:IO786535 WVA720965:WVA720999 WLE720965:WLE720999 WBI720965:WBI720999 VRM720965:VRM720999 VHQ720965:VHQ720999 UXU720965:UXU720999 UNY720965:UNY720999 UEC720965:UEC720999 TUG720965:TUG720999 TKK720965:TKK720999 TAO720965:TAO720999 SQS720965:SQS720999 SGW720965:SGW720999 RXA720965:RXA720999 RNE720965:RNE720999 RDI720965:RDI720999 QTM720965:QTM720999 QJQ720965:QJQ720999 PZU720965:PZU720999 PPY720965:PPY720999 PGC720965:PGC720999 OWG720965:OWG720999 OMK720965:OMK720999 OCO720965:OCO720999 NSS720965:NSS720999 NIW720965:NIW720999 MZA720965:MZA720999 MPE720965:MPE720999 MFI720965:MFI720999 LVM720965:LVM720999 LLQ720965:LLQ720999 LBU720965:LBU720999 KRY720965:KRY720999 KIC720965:KIC720999 JYG720965:JYG720999 JOK720965:JOK720999 JEO720965:JEO720999 IUS720965:IUS720999 IKW720965:IKW720999 IBA720965:IBA720999 HRE720965:HRE720999 HHI720965:HHI720999 GXM720965:GXM720999 GNQ720965:GNQ720999 GDU720965:GDU720999 FTY720965:FTY720999 FKC720965:FKC720999 FAG720965:FAG720999 EQK720965:EQK720999 EGO720965:EGO720999 DWS720965:DWS720999 DMW720965:DMW720999 DDA720965:DDA720999 CTE720965:CTE720999 CJI720965:CJI720999 BZM720965:BZM720999 BPQ720965:BPQ720999 BFU720965:BFU720999 AVY720965:AVY720999 AMC720965:AMC720999 ACG720965:ACG720999 SK720965:SK720999 IO720965:IO720999 WVA655429:WVA655463 WLE655429:WLE655463 WBI655429:WBI655463 VRM655429:VRM655463 VHQ655429:VHQ655463 UXU655429:UXU655463 UNY655429:UNY655463 UEC655429:UEC655463 TUG655429:TUG655463 TKK655429:TKK655463 TAO655429:TAO655463 SQS655429:SQS655463 SGW655429:SGW655463 RXA655429:RXA655463 RNE655429:RNE655463 RDI655429:RDI655463 QTM655429:QTM655463 QJQ655429:QJQ655463 PZU655429:PZU655463 PPY655429:PPY655463 PGC655429:PGC655463 OWG655429:OWG655463 OMK655429:OMK655463 OCO655429:OCO655463 NSS655429:NSS655463 NIW655429:NIW655463 MZA655429:MZA655463 MPE655429:MPE655463 MFI655429:MFI655463 LVM655429:LVM655463 LLQ655429:LLQ655463 LBU655429:LBU655463 KRY655429:KRY655463 KIC655429:KIC655463 JYG655429:JYG655463 JOK655429:JOK655463 JEO655429:JEO655463 IUS655429:IUS655463 IKW655429:IKW655463 IBA655429:IBA655463 HRE655429:HRE655463 HHI655429:HHI655463 GXM655429:GXM655463 GNQ655429:GNQ655463 GDU655429:GDU655463 FTY655429:FTY655463 FKC655429:FKC655463 FAG655429:FAG655463 EQK655429:EQK655463 EGO655429:EGO655463 DWS655429:DWS655463 DMW655429:DMW655463 DDA655429:DDA655463 CTE655429:CTE655463 CJI655429:CJI655463 BZM655429:BZM655463 BPQ655429:BPQ655463 BFU655429:BFU655463 AVY655429:AVY655463 AMC655429:AMC655463 ACG655429:ACG655463 SK655429:SK655463 IO655429:IO655463 WVA589893:WVA589927 WLE589893:WLE589927 WBI589893:WBI589927 VRM589893:VRM589927 VHQ589893:VHQ589927 UXU589893:UXU589927 UNY589893:UNY589927 UEC589893:UEC589927 TUG589893:TUG589927 TKK589893:TKK589927 TAO589893:TAO589927 SQS589893:SQS589927 SGW589893:SGW589927 RXA589893:RXA589927 RNE589893:RNE589927 RDI589893:RDI589927 QTM589893:QTM589927 QJQ589893:QJQ589927 PZU589893:PZU589927 PPY589893:PPY589927 PGC589893:PGC589927 OWG589893:OWG589927 OMK589893:OMK589927 OCO589893:OCO589927 NSS589893:NSS589927 NIW589893:NIW589927 MZA589893:MZA589927 MPE589893:MPE589927 MFI589893:MFI589927 LVM589893:LVM589927 LLQ589893:LLQ589927 LBU589893:LBU589927 KRY589893:KRY589927 KIC589893:KIC589927 JYG589893:JYG589927 JOK589893:JOK589927 JEO589893:JEO589927 IUS589893:IUS589927 IKW589893:IKW589927 IBA589893:IBA589927 HRE589893:HRE589927 HHI589893:HHI589927 GXM589893:GXM589927 GNQ589893:GNQ589927 GDU589893:GDU589927 FTY589893:FTY589927 FKC589893:FKC589927 FAG589893:FAG589927 EQK589893:EQK589927 EGO589893:EGO589927 DWS589893:DWS589927 DMW589893:DMW589927 DDA589893:DDA589927 CTE589893:CTE589927 CJI589893:CJI589927 BZM589893:BZM589927 BPQ589893:BPQ589927 BFU589893:BFU589927 AVY589893:AVY589927 AMC589893:AMC589927 ACG589893:ACG589927 SK589893:SK589927 IO589893:IO589927 WVA524357:WVA524391 WLE524357:WLE524391 WBI524357:WBI524391 VRM524357:VRM524391 VHQ524357:VHQ524391 UXU524357:UXU524391 UNY524357:UNY524391 UEC524357:UEC524391 TUG524357:TUG524391 TKK524357:TKK524391 TAO524357:TAO524391 SQS524357:SQS524391 SGW524357:SGW524391 RXA524357:RXA524391 RNE524357:RNE524391 RDI524357:RDI524391 QTM524357:QTM524391 QJQ524357:QJQ524391 PZU524357:PZU524391 PPY524357:PPY524391 PGC524357:PGC524391 OWG524357:OWG524391 OMK524357:OMK524391 OCO524357:OCO524391 NSS524357:NSS524391 NIW524357:NIW524391 MZA524357:MZA524391 MPE524357:MPE524391 MFI524357:MFI524391 LVM524357:LVM524391 LLQ524357:LLQ524391 LBU524357:LBU524391 KRY524357:KRY524391 KIC524357:KIC524391 JYG524357:JYG524391 JOK524357:JOK524391 JEO524357:JEO524391 IUS524357:IUS524391 IKW524357:IKW524391 IBA524357:IBA524391 HRE524357:HRE524391 HHI524357:HHI524391 GXM524357:GXM524391 GNQ524357:GNQ524391 GDU524357:GDU524391 FTY524357:FTY524391 FKC524357:FKC524391 FAG524357:FAG524391 EQK524357:EQK524391 EGO524357:EGO524391 DWS524357:DWS524391 DMW524357:DMW524391 DDA524357:DDA524391 CTE524357:CTE524391 CJI524357:CJI524391 BZM524357:BZM524391 BPQ524357:BPQ524391 BFU524357:BFU524391 AVY524357:AVY524391 AMC524357:AMC524391 ACG524357:ACG524391 SK524357:SK524391 IO524357:IO524391 WVA458821:WVA458855 WLE458821:WLE458855 WBI458821:WBI458855 VRM458821:VRM458855 VHQ458821:VHQ458855 UXU458821:UXU458855 UNY458821:UNY458855 UEC458821:UEC458855 TUG458821:TUG458855 TKK458821:TKK458855 TAO458821:TAO458855 SQS458821:SQS458855 SGW458821:SGW458855 RXA458821:RXA458855 RNE458821:RNE458855 RDI458821:RDI458855 QTM458821:QTM458855 QJQ458821:QJQ458855 PZU458821:PZU458855 PPY458821:PPY458855 PGC458821:PGC458855 OWG458821:OWG458855 OMK458821:OMK458855 OCO458821:OCO458855 NSS458821:NSS458855 NIW458821:NIW458855 MZA458821:MZA458855 MPE458821:MPE458855 MFI458821:MFI458855 LVM458821:LVM458855 LLQ458821:LLQ458855 LBU458821:LBU458855 KRY458821:KRY458855 KIC458821:KIC458855 JYG458821:JYG458855 JOK458821:JOK458855 JEO458821:JEO458855 IUS458821:IUS458855 IKW458821:IKW458855 IBA458821:IBA458855 HRE458821:HRE458855 HHI458821:HHI458855 GXM458821:GXM458855 GNQ458821:GNQ458855 GDU458821:GDU458855 FTY458821:FTY458855 FKC458821:FKC458855 FAG458821:FAG458855 EQK458821:EQK458855 EGO458821:EGO458855 DWS458821:DWS458855 DMW458821:DMW458855 DDA458821:DDA458855 CTE458821:CTE458855 CJI458821:CJI458855 BZM458821:BZM458855 BPQ458821:BPQ458855 BFU458821:BFU458855 AVY458821:AVY458855 AMC458821:AMC458855 ACG458821:ACG458855 SK458821:SK458855 IO458821:IO458855 WVA393285:WVA393319 WLE393285:WLE393319 WBI393285:WBI393319 VRM393285:VRM393319 VHQ393285:VHQ393319 UXU393285:UXU393319 UNY393285:UNY393319 UEC393285:UEC393319 TUG393285:TUG393319 TKK393285:TKK393319 TAO393285:TAO393319 SQS393285:SQS393319 SGW393285:SGW393319 RXA393285:RXA393319 RNE393285:RNE393319 RDI393285:RDI393319 QTM393285:QTM393319 QJQ393285:QJQ393319 PZU393285:PZU393319 PPY393285:PPY393319 PGC393285:PGC393319 OWG393285:OWG393319 OMK393285:OMK393319 OCO393285:OCO393319 NSS393285:NSS393319 NIW393285:NIW393319 MZA393285:MZA393319 MPE393285:MPE393319 MFI393285:MFI393319 LVM393285:LVM393319 LLQ393285:LLQ393319 LBU393285:LBU393319 KRY393285:KRY393319 KIC393285:KIC393319 JYG393285:JYG393319 JOK393285:JOK393319 JEO393285:JEO393319 IUS393285:IUS393319 IKW393285:IKW393319 IBA393285:IBA393319 HRE393285:HRE393319 HHI393285:HHI393319 GXM393285:GXM393319 GNQ393285:GNQ393319 GDU393285:GDU393319 FTY393285:FTY393319 FKC393285:FKC393319 FAG393285:FAG393319 EQK393285:EQK393319 EGO393285:EGO393319 DWS393285:DWS393319 DMW393285:DMW393319 DDA393285:DDA393319 CTE393285:CTE393319 CJI393285:CJI393319 BZM393285:BZM393319 BPQ393285:BPQ393319 BFU393285:BFU393319 AVY393285:AVY393319 AMC393285:AMC393319 ACG393285:ACG393319 SK393285:SK393319 IO393285:IO393319 WVA327749:WVA327783 WLE327749:WLE327783 WBI327749:WBI327783 VRM327749:VRM327783 VHQ327749:VHQ327783 UXU327749:UXU327783 UNY327749:UNY327783 UEC327749:UEC327783 TUG327749:TUG327783 TKK327749:TKK327783 TAO327749:TAO327783 SQS327749:SQS327783 SGW327749:SGW327783 RXA327749:RXA327783 RNE327749:RNE327783 RDI327749:RDI327783 QTM327749:QTM327783 QJQ327749:QJQ327783 PZU327749:PZU327783 PPY327749:PPY327783 PGC327749:PGC327783 OWG327749:OWG327783 OMK327749:OMK327783 OCO327749:OCO327783 NSS327749:NSS327783 NIW327749:NIW327783 MZA327749:MZA327783 MPE327749:MPE327783 MFI327749:MFI327783 LVM327749:LVM327783 LLQ327749:LLQ327783 LBU327749:LBU327783 KRY327749:KRY327783 KIC327749:KIC327783 JYG327749:JYG327783 JOK327749:JOK327783 JEO327749:JEO327783 IUS327749:IUS327783 IKW327749:IKW327783 IBA327749:IBA327783 HRE327749:HRE327783 HHI327749:HHI327783 GXM327749:GXM327783 GNQ327749:GNQ327783 GDU327749:GDU327783 FTY327749:FTY327783 FKC327749:FKC327783 FAG327749:FAG327783 EQK327749:EQK327783 EGO327749:EGO327783 DWS327749:DWS327783 DMW327749:DMW327783 DDA327749:DDA327783 CTE327749:CTE327783 CJI327749:CJI327783 BZM327749:BZM327783 BPQ327749:BPQ327783 BFU327749:BFU327783 AVY327749:AVY327783 AMC327749:AMC327783 ACG327749:ACG327783 SK327749:SK327783 IO327749:IO327783 WVA262213:WVA262247 WLE262213:WLE262247 WBI262213:WBI262247 VRM262213:VRM262247 VHQ262213:VHQ262247 UXU262213:UXU262247 UNY262213:UNY262247 UEC262213:UEC262247 TUG262213:TUG262247 TKK262213:TKK262247 TAO262213:TAO262247 SQS262213:SQS262247 SGW262213:SGW262247 RXA262213:RXA262247 RNE262213:RNE262247 RDI262213:RDI262247 QTM262213:QTM262247 QJQ262213:QJQ262247 PZU262213:PZU262247 PPY262213:PPY262247 PGC262213:PGC262247 OWG262213:OWG262247 OMK262213:OMK262247 OCO262213:OCO262247 NSS262213:NSS262247 NIW262213:NIW262247 MZA262213:MZA262247 MPE262213:MPE262247 MFI262213:MFI262247 LVM262213:LVM262247 LLQ262213:LLQ262247 LBU262213:LBU262247 KRY262213:KRY262247 KIC262213:KIC262247 JYG262213:JYG262247 JOK262213:JOK262247 JEO262213:JEO262247 IUS262213:IUS262247 IKW262213:IKW262247 IBA262213:IBA262247 HRE262213:HRE262247 HHI262213:HHI262247 GXM262213:GXM262247 GNQ262213:GNQ262247 GDU262213:GDU262247 FTY262213:FTY262247 FKC262213:FKC262247 FAG262213:FAG262247 EQK262213:EQK262247 EGO262213:EGO262247 DWS262213:DWS262247 DMW262213:DMW262247 DDA262213:DDA262247 CTE262213:CTE262247 CJI262213:CJI262247 BZM262213:BZM262247 BPQ262213:BPQ262247 BFU262213:BFU262247 AVY262213:AVY262247 AMC262213:AMC262247 ACG262213:ACG262247 SK262213:SK262247 IO262213:IO262247 WVA196677:WVA196711 WLE196677:WLE196711 WBI196677:WBI196711 VRM196677:VRM196711 VHQ196677:VHQ196711 UXU196677:UXU196711 UNY196677:UNY196711 UEC196677:UEC196711 TUG196677:TUG196711 TKK196677:TKK196711 TAO196677:TAO196711 SQS196677:SQS196711 SGW196677:SGW196711 RXA196677:RXA196711 RNE196677:RNE196711 RDI196677:RDI196711 QTM196677:QTM196711 QJQ196677:QJQ196711 PZU196677:PZU196711 PPY196677:PPY196711 PGC196677:PGC196711 OWG196677:OWG196711 OMK196677:OMK196711 OCO196677:OCO196711 NSS196677:NSS196711 NIW196677:NIW196711 MZA196677:MZA196711 MPE196677:MPE196711 MFI196677:MFI196711 LVM196677:LVM196711 LLQ196677:LLQ196711 LBU196677:LBU196711 KRY196677:KRY196711 KIC196677:KIC196711 JYG196677:JYG196711 JOK196677:JOK196711 JEO196677:JEO196711 IUS196677:IUS196711 IKW196677:IKW196711 IBA196677:IBA196711 HRE196677:HRE196711 HHI196677:HHI196711 GXM196677:GXM196711 GNQ196677:GNQ196711 GDU196677:GDU196711 FTY196677:FTY196711 FKC196677:FKC196711 FAG196677:FAG196711 EQK196677:EQK196711 EGO196677:EGO196711 DWS196677:DWS196711 DMW196677:DMW196711 DDA196677:DDA196711 CTE196677:CTE196711 CJI196677:CJI196711 BZM196677:BZM196711 BPQ196677:BPQ196711 BFU196677:BFU196711 AVY196677:AVY196711 AMC196677:AMC196711 ACG196677:ACG196711 SK196677:SK196711 IO196677:IO196711 WVA131141:WVA131175 WLE131141:WLE131175 WBI131141:WBI131175 VRM131141:VRM131175 VHQ131141:VHQ131175 UXU131141:UXU131175 UNY131141:UNY131175 UEC131141:UEC131175 TUG131141:TUG131175 TKK131141:TKK131175 TAO131141:TAO131175 SQS131141:SQS131175 SGW131141:SGW131175 RXA131141:RXA131175 RNE131141:RNE131175 RDI131141:RDI131175 QTM131141:QTM131175 QJQ131141:QJQ131175 PZU131141:PZU131175 PPY131141:PPY131175 PGC131141:PGC131175 OWG131141:OWG131175 OMK131141:OMK131175 OCO131141:OCO131175 NSS131141:NSS131175 NIW131141:NIW131175 MZA131141:MZA131175 MPE131141:MPE131175 MFI131141:MFI131175 LVM131141:LVM131175 LLQ131141:LLQ131175 LBU131141:LBU131175 KRY131141:KRY131175 KIC131141:KIC131175 JYG131141:JYG131175 JOK131141:JOK131175 JEO131141:JEO131175 IUS131141:IUS131175 IKW131141:IKW131175 IBA131141:IBA131175 HRE131141:HRE131175 HHI131141:HHI131175 GXM131141:GXM131175 GNQ131141:GNQ131175 GDU131141:GDU131175 FTY131141:FTY131175 FKC131141:FKC131175 FAG131141:FAG131175 EQK131141:EQK131175 EGO131141:EGO131175 DWS131141:DWS131175 DMW131141:DMW131175 DDA131141:DDA131175 CTE131141:CTE131175 CJI131141:CJI131175 BZM131141:BZM131175 BPQ131141:BPQ131175 BFU131141:BFU131175 AVY131141:AVY131175 AMC131141:AMC131175 ACG131141:ACG131175 SK131141:SK131175 IO131141:IO131175 WVA65605:WVA65639 WLE65605:WLE65639 WBI65605:WBI65639 VRM65605:VRM65639 VHQ65605:VHQ65639 UXU65605:UXU65639 UNY65605:UNY65639 UEC65605:UEC65639 TUG65605:TUG65639 TKK65605:TKK65639 TAO65605:TAO65639 SQS65605:SQS65639 SGW65605:SGW65639 RXA65605:RXA65639 RNE65605:RNE65639 RDI65605:RDI65639 QTM65605:QTM65639 QJQ65605:QJQ65639 PZU65605:PZU65639 PPY65605:PPY65639 PGC65605:PGC65639 OWG65605:OWG65639 OMK65605:OMK65639 OCO65605:OCO65639 NSS65605:NSS65639 NIW65605:NIW65639 MZA65605:MZA65639 MPE65605:MPE65639 MFI65605:MFI65639 LVM65605:LVM65639 LLQ65605:LLQ65639 LBU65605:LBU65639 KRY65605:KRY65639 KIC65605:KIC65639 JYG65605:JYG65639 JOK65605:JOK65639 JEO65605:JEO65639 IUS65605:IUS65639 IKW65605:IKW65639 IBA65605:IBA65639 HRE65605:HRE65639 HHI65605:HHI65639 GXM65605:GXM65639 GNQ65605:GNQ65639 GDU65605:GDU65639 FTY65605:FTY65639 FKC65605:FKC65639 FAG65605:FAG65639 EQK65605:EQK65639 EGO65605:EGO65639 DWS65605:DWS65639 DMW65605:DMW65639 DDA65605:DDA65639 CTE65605:CTE65639 CJI65605:CJI65639 BZM65605:BZM65639 BPQ65605:BPQ65639 BFU65605:BFU65639 AVY65605:AVY65639 AMC65605:AMC65639 ACG65605:ACG65639 SK65605:SK65639 IO65605:IO65639 E983109:E983143 E65605:E65639 E131141:E131175 E196677:E196711 E262213:E262247 E327749:E327783 E393285:E393319 E458821:E458855 E524357:E524391 E589893:E589927 E655429:E655463 E720965:E720999 E786501:E786535 E852037:E852071 E917573:E917607 E103 IO3:IO103 SK3:SK103 ACG3:ACG103 AMC3:AMC103 AVY3:AVY103 BFU3:BFU103 BPQ3:BPQ103 BZM3:BZM103 CJI3:CJI103 CTE3:CTE103 DDA3:DDA103 DMW3:DMW103 DWS3:DWS103 EGO3:EGO103 EQK3:EQK103 FAG3:FAG103 FKC3:FKC103 FTY3:FTY103 GDU3:GDU103 GNQ3:GNQ103 GXM3:GXM103 HHI3:HHI103 HRE3:HRE103 IBA3:IBA103 IKW3:IKW103 IUS3:IUS103 JEO3:JEO103 JOK3:JOK103 JYG3:JYG103 KIC3:KIC103 KRY3:KRY103 LBU3:LBU103 LLQ3:LLQ103 LVM3:LVM103 MFI3:MFI103 MPE3:MPE103 MZA3:MZA103 NIW3:NIW103 NSS3:NSS103 OCO3:OCO103 OMK3:OMK103 OWG3:OWG103 PGC3:PGC103 PPY3:PPY103 PZU3:PZU103 QJQ3:QJQ103 QTM3:QTM103 RDI3:RDI103 RNE3:RNE103 RXA3:RXA103 SGW3:SGW103 SQS3:SQS103 TAO3:TAO103 TKK3:TKK103 TUG3:TUG103 UEC3:UEC103 UNY3:UNY103 UXU3:UXU103 VHQ3:VHQ103 VRM3:VRM103 WBI3:WBI103 WLE3:WLE103 WVA3:WVA103">
      <formula1>#REF!</formula1>
    </dataValidation>
    <dataValidation type="list" allowBlank="1" showInputMessage="1" showErrorMessage="1" errorTitle="Error en el dato introducido" error="Se ingreso una referencia distinta a &quot;P&quot;, &quot;I&quot; o &quot;F&quot; en el origen del recurso de la plaza." prompt="Seleccióna o captura la incial si la plaza se paga:_x000a_&quot;P&quot; cuando corresponda al tipo de recurso Propios._x000a_&quot;I&quot; cuando corresponda al tipo de recurso Infraestructura._x000a_&quot;F&quot; cuando corresponde al tipo de recurso Fortalecimiento." sqref="WLE983145:WLE1048576 WBI983145:WBI1048576 VRM983145:VRM1048576 VHQ983145:VHQ1048576 UXU983145:UXU1048576 UNY983145:UNY1048576 UEC983145:UEC1048576 TUG983145:TUG1048576 TKK983145:TKK1048576 TAO983145:TAO1048576 SQS983145:SQS1048576 SGW983145:SGW1048576 RXA983145:RXA1048576 RNE983145:RNE1048576 RDI983145:RDI1048576 QTM983145:QTM1048576 QJQ983145:QJQ1048576 PZU983145:PZU1048576 PPY983145:PPY1048576 PGC983145:PGC1048576 OWG983145:OWG1048576 OMK983145:OMK1048576 OCO983145:OCO1048576 NSS983145:NSS1048576 NIW983145:NIW1048576 MZA983145:MZA1048576 MPE983145:MPE1048576 MFI983145:MFI1048576 LVM983145:LVM1048576 LLQ983145:LLQ1048576 LBU983145:LBU1048576 KRY983145:KRY1048576 KIC983145:KIC1048576 JYG983145:JYG1048576 JOK983145:JOK1048576 JEO983145:JEO1048576 IUS983145:IUS1048576 IKW983145:IKW1048576 IBA983145:IBA1048576 HRE983145:HRE1048576 HHI983145:HHI1048576 GXM983145:GXM1048576 GNQ983145:GNQ1048576 GDU983145:GDU1048576 FTY983145:FTY1048576 FKC983145:FKC1048576 FAG983145:FAG1048576 EQK983145:EQK1048576 EGO983145:EGO1048576 DWS983145:DWS1048576 DMW983145:DMW1048576 DDA983145:DDA1048576 CTE983145:CTE1048576 CJI983145:CJI1048576 BZM983145:BZM1048576 BPQ983145:BPQ1048576 BFU983145:BFU1048576 AVY983145:AVY1048576 AMC983145:AMC1048576 ACG983145:ACG1048576 SK983145:SK1048576 IO983145:IO1048576 WVA917609:WVA983098 WLE917609:WLE983098 WBI917609:WBI983098 VRM917609:VRM983098 VHQ917609:VHQ983098 UXU917609:UXU983098 UNY917609:UNY983098 UEC917609:UEC983098 TUG917609:TUG983098 TKK917609:TKK983098 TAO917609:TAO983098 SQS917609:SQS983098 SGW917609:SGW983098 RXA917609:RXA983098 RNE917609:RNE983098 RDI917609:RDI983098 QTM917609:QTM983098 QJQ917609:QJQ983098 PZU917609:PZU983098 PPY917609:PPY983098 PGC917609:PGC983098 OWG917609:OWG983098 OMK917609:OMK983098 OCO917609:OCO983098 NSS917609:NSS983098 NIW917609:NIW983098 MZA917609:MZA983098 MPE917609:MPE983098 MFI917609:MFI983098 LVM917609:LVM983098 LLQ917609:LLQ983098 LBU917609:LBU983098 KRY917609:KRY983098 KIC917609:KIC983098 JYG917609:JYG983098 JOK917609:JOK983098 JEO917609:JEO983098 IUS917609:IUS983098 IKW917609:IKW983098 IBA917609:IBA983098 HRE917609:HRE983098 HHI917609:HHI983098 GXM917609:GXM983098 GNQ917609:GNQ983098 GDU917609:GDU983098 FTY917609:FTY983098 FKC917609:FKC983098 FAG917609:FAG983098 EQK917609:EQK983098 EGO917609:EGO983098 DWS917609:DWS983098 DMW917609:DMW983098 DDA917609:DDA983098 CTE917609:CTE983098 CJI917609:CJI983098 BZM917609:BZM983098 BPQ917609:BPQ983098 BFU917609:BFU983098 AVY917609:AVY983098 AMC917609:AMC983098 ACG917609:ACG983098 SK917609:SK983098 IO917609:IO983098 WVA852073:WVA917562 WLE852073:WLE917562 WBI852073:WBI917562 VRM852073:VRM917562 VHQ852073:VHQ917562 UXU852073:UXU917562 UNY852073:UNY917562 UEC852073:UEC917562 TUG852073:TUG917562 TKK852073:TKK917562 TAO852073:TAO917562 SQS852073:SQS917562 SGW852073:SGW917562 RXA852073:RXA917562 RNE852073:RNE917562 RDI852073:RDI917562 QTM852073:QTM917562 QJQ852073:QJQ917562 PZU852073:PZU917562 PPY852073:PPY917562 PGC852073:PGC917562 OWG852073:OWG917562 OMK852073:OMK917562 OCO852073:OCO917562 NSS852073:NSS917562 NIW852073:NIW917562 MZA852073:MZA917562 MPE852073:MPE917562 MFI852073:MFI917562 LVM852073:LVM917562 LLQ852073:LLQ917562 LBU852073:LBU917562 KRY852073:KRY917562 KIC852073:KIC917562 JYG852073:JYG917562 JOK852073:JOK917562 JEO852073:JEO917562 IUS852073:IUS917562 IKW852073:IKW917562 IBA852073:IBA917562 HRE852073:HRE917562 HHI852073:HHI917562 GXM852073:GXM917562 GNQ852073:GNQ917562 GDU852073:GDU917562 FTY852073:FTY917562 FKC852073:FKC917562 FAG852073:FAG917562 EQK852073:EQK917562 EGO852073:EGO917562 DWS852073:DWS917562 DMW852073:DMW917562 DDA852073:DDA917562 CTE852073:CTE917562 CJI852073:CJI917562 BZM852073:BZM917562 BPQ852073:BPQ917562 BFU852073:BFU917562 AVY852073:AVY917562 AMC852073:AMC917562 ACG852073:ACG917562 SK852073:SK917562 IO852073:IO917562 WVA786537:WVA852026 WLE786537:WLE852026 WBI786537:WBI852026 VRM786537:VRM852026 VHQ786537:VHQ852026 UXU786537:UXU852026 UNY786537:UNY852026 UEC786537:UEC852026 TUG786537:TUG852026 TKK786537:TKK852026 TAO786537:TAO852026 SQS786537:SQS852026 SGW786537:SGW852026 RXA786537:RXA852026 RNE786537:RNE852026 RDI786537:RDI852026 QTM786537:QTM852026 QJQ786537:QJQ852026 PZU786537:PZU852026 PPY786537:PPY852026 PGC786537:PGC852026 OWG786537:OWG852026 OMK786537:OMK852026 OCO786537:OCO852026 NSS786537:NSS852026 NIW786537:NIW852026 MZA786537:MZA852026 MPE786537:MPE852026 MFI786537:MFI852026 LVM786537:LVM852026 LLQ786537:LLQ852026 LBU786537:LBU852026 KRY786537:KRY852026 KIC786537:KIC852026 JYG786537:JYG852026 JOK786537:JOK852026 JEO786537:JEO852026 IUS786537:IUS852026 IKW786537:IKW852026 IBA786537:IBA852026 HRE786537:HRE852026 HHI786537:HHI852026 GXM786537:GXM852026 GNQ786537:GNQ852026 GDU786537:GDU852026 FTY786537:FTY852026 FKC786537:FKC852026 FAG786537:FAG852026 EQK786537:EQK852026 EGO786537:EGO852026 DWS786537:DWS852026 DMW786537:DMW852026 DDA786537:DDA852026 CTE786537:CTE852026 CJI786537:CJI852026 BZM786537:BZM852026 BPQ786537:BPQ852026 BFU786537:BFU852026 AVY786537:AVY852026 AMC786537:AMC852026 ACG786537:ACG852026 SK786537:SK852026 IO786537:IO852026 WVA721001:WVA786490 WLE721001:WLE786490 WBI721001:WBI786490 VRM721001:VRM786490 VHQ721001:VHQ786490 UXU721001:UXU786490 UNY721001:UNY786490 UEC721001:UEC786490 TUG721001:TUG786490 TKK721001:TKK786490 TAO721001:TAO786490 SQS721001:SQS786490 SGW721001:SGW786490 RXA721001:RXA786490 RNE721001:RNE786490 RDI721001:RDI786490 QTM721001:QTM786490 QJQ721001:QJQ786490 PZU721001:PZU786490 PPY721001:PPY786490 PGC721001:PGC786490 OWG721001:OWG786490 OMK721001:OMK786490 OCO721001:OCO786490 NSS721001:NSS786490 NIW721001:NIW786490 MZA721001:MZA786490 MPE721001:MPE786490 MFI721001:MFI786490 LVM721001:LVM786490 LLQ721001:LLQ786490 LBU721001:LBU786490 KRY721001:KRY786490 KIC721001:KIC786490 JYG721001:JYG786490 JOK721001:JOK786490 JEO721001:JEO786490 IUS721001:IUS786490 IKW721001:IKW786490 IBA721001:IBA786490 HRE721001:HRE786490 HHI721001:HHI786490 GXM721001:GXM786490 GNQ721001:GNQ786490 GDU721001:GDU786490 FTY721001:FTY786490 FKC721001:FKC786490 FAG721001:FAG786490 EQK721001:EQK786490 EGO721001:EGO786490 DWS721001:DWS786490 DMW721001:DMW786490 DDA721001:DDA786490 CTE721001:CTE786490 CJI721001:CJI786490 BZM721001:BZM786490 BPQ721001:BPQ786490 BFU721001:BFU786490 AVY721001:AVY786490 AMC721001:AMC786490 ACG721001:ACG786490 SK721001:SK786490 IO721001:IO786490 WVA655465:WVA720954 WLE655465:WLE720954 WBI655465:WBI720954 VRM655465:VRM720954 VHQ655465:VHQ720954 UXU655465:UXU720954 UNY655465:UNY720954 UEC655465:UEC720954 TUG655465:TUG720954 TKK655465:TKK720954 TAO655465:TAO720954 SQS655465:SQS720954 SGW655465:SGW720954 RXA655465:RXA720954 RNE655465:RNE720954 RDI655465:RDI720954 QTM655465:QTM720954 QJQ655465:QJQ720954 PZU655465:PZU720954 PPY655465:PPY720954 PGC655465:PGC720954 OWG655465:OWG720954 OMK655465:OMK720954 OCO655465:OCO720954 NSS655465:NSS720954 NIW655465:NIW720954 MZA655465:MZA720954 MPE655465:MPE720954 MFI655465:MFI720954 LVM655465:LVM720954 LLQ655465:LLQ720954 LBU655465:LBU720954 KRY655465:KRY720954 KIC655465:KIC720954 JYG655465:JYG720954 JOK655465:JOK720954 JEO655465:JEO720954 IUS655465:IUS720954 IKW655465:IKW720954 IBA655465:IBA720954 HRE655465:HRE720954 HHI655465:HHI720954 GXM655465:GXM720954 GNQ655465:GNQ720954 GDU655465:GDU720954 FTY655465:FTY720954 FKC655465:FKC720954 FAG655465:FAG720954 EQK655465:EQK720954 EGO655465:EGO720954 DWS655465:DWS720954 DMW655465:DMW720954 DDA655465:DDA720954 CTE655465:CTE720954 CJI655465:CJI720954 BZM655465:BZM720954 BPQ655465:BPQ720954 BFU655465:BFU720954 AVY655465:AVY720954 AMC655465:AMC720954 ACG655465:ACG720954 SK655465:SK720954 IO655465:IO720954 WVA589929:WVA655418 WLE589929:WLE655418 WBI589929:WBI655418 VRM589929:VRM655418 VHQ589929:VHQ655418 UXU589929:UXU655418 UNY589929:UNY655418 UEC589929:UEC655418 TUG589929:TUG655418 TKK589929:TKK655418 TAO589929:TAO655418 SQS589929:SQS655418 SGW589929:SGW655418 RXA589929:RXA655418 RNE589929:RNE655418 RDI589929:RDI655418 QTM589929:QTM655418 QJQ589929:QJQ655418 PZU589929:PZU655418 PPY589929:PPY655418 PGC589929:PGC655418 OWG589929:OWG655418 OMK589929:OMK655418 OCO589929:OCO655418 NSS589929:NSS655418 NIW589929:NIW655418 MZA589929:MZA655418 MPE589929:MPE655418 MFI589929:MFI655418 LVM589929:LVM655418 LLQ589929:LLQ655418 LBU589929:LBU655418 KRY589929:KRY655418 KIC589929:KIC655418 JYG589929:JYG655418 JOK589929:JOK655418 JEO589929:JEO655418 IUS589929:IUS655418 IKW589929:IKW655418 IBA589929:IBA655418 HRE589929:HRE655418 HHI589929:HHI655418 GXM589929:GXM655418 GNQ589929:GNQ655418 GDU589929:GDU655418 FTY589929:FTY655418 FKC589929:FKC655418 FAG589929:FAG655418 EQK589929:EQK655418 EGO589929:EGO655418 DWS589929:DWS655418 DMW589929:DMW655418 DDA589929:DDA655418 CTE589929:CTE655418 CJI589929:CJI655418 BZM589929:BZM655418 BPQ589929:BPQ655418 BFU589929:BFU655418 AVY589929:AVY655418 AMC589929:AMC655418 ACG589929:ACG655418 SK589929:SK655418 IO589929:IO655418 WVA524393:WVA589882 WLE524393:WLE589882 WBI524393:WBI589882 VRM524393:VRM589882 VHQ524393:VHQ589882 UXU524393:UXU589882 UNY524393:UNY589882 UEC524393:UEC589882 TUG524393:TUG589882 TKK524393:TKK589882 TAO524393:TAO589882 SQS524393:SQS589882 SGW524393:SGW589882 RXA524393:RXA589882 RNE524393:RNE589882 RDI524393:RDI589882 QTM524393:QTM589882 QJQ524393:QJQ589882 PZU524393:PZU589882 PPY524393:PPY589882 PGC524393:PGC589882 OWG524393:OWG589882 OMK524393:OMK589882 OCO524393:OCO589882 NSS524393:NSS589882 NIW524393:NIW589882 MZA524393:MZA589882 MPE524393:MPE589882 MFI524393:MFI589882 LVM524393:LVM589882 LLQ524393:LLQ589882 LBU524393:LBU589882 KRY524393:KRY589882 KIC524393:KIC589882 JYG524393:JYG589882 JOK524393:JOK589882 JEO524393:JEO589882 IUS524393:IUS589882 IKW524393:IKW589882 IBA524393:IBA589882 HRE524393:HRE589882 HHI524393:HHI589882 GXM524393:GXM589882 GNQ524393:GNQ589882 GDU524393:GDU589882 FTY524393:FTY589882 FKC524393:FKC589882 FAG524393:FAG589882 EQK524393:EQK589882 EGO524393:EGO589882 DWS524393:DWS589882 DMW524393:DMW589882 DDA524393:DDA589882 CTE524393:CTE589882 CJI524393:CJI589882 BZM524393:BZM589882 BPQ524393:BPQ589882 BFU524393:BFU589882 AVY524393:AVY589882 AMC524393:AMC589882 ACG524393:ACG589882 SK524393:SK589882 IO524393:IO589882 WVA458857:WVA524346 WLE458857:WLE524346 WBI458857:WBI524346 VRM458857:VRM524346 VHQ458857:VHQ524346 UXU458857:UXU524346 UNY458857:UNY524346 UEC458857:UEC524346 TUG458857:TUG524346 TKK458857:TKK524346 TAO458857:TAO524346 SQS458857:SQS524346 SGW458857:SGW524346 RXA458857:RXA524346 RNE458857:RNE524346 RDI458857:RDI524346 QTM458857:QTM524346 QJQ458857:QJQ524346 PZU458857:PZU524346 PPY458857:PPY524346 PGC458857:PGC524346 OWG458857:OWG524346 OMK458857:OMK524346 OCO458857:OCO524346 NSS458857:NSS524346 NIW458857:NIW524346 MZA458857:MZA524346 MPE458857:MPE524346 MFI458857:MFI524346 LVM458857:LVM524346 LLQ458857:LLQ524346 LBU458857:LBU524346 KRY458857:KRY524346 KIC458857:KIC524346 JYG458857:JYG524346 JOK458857:JOK524346 JEO458857:JEO524346 IUS458857:IUS524346 IKW458857:IKW524346 IBA458857:IBA524346 HRE458857:HRE524346 HHI458857:HHI524346 GXM458857:GXM524346 GNQ458857:GNQ524346 GDU458857:GDU524346 FTY458857:FTY524346 FKC458857:FKC524346 FAG458857:FAG524346 EQK458857:EQK524346 EGO458857:EGO524346 DWS458857:DWS524346 DMW458857:DMW524346 DDA458857:DDA524346 CTE458857:CTE524346 CJI458857:CJI524346 BZM458857:BZM524346 BPQ458857:BPQ524346 BFU458857:BFU524346 AVY458857:AVY524346 AMC458857:AMC524346 ACG458857:ACG524346 SK458857:SK524346 IO458857:IO524346 WVA393321:WVA458810 WLE393321:WLE458810 WBI393321:WBI458810 VRM393321:VRM458810 VHQ393321:VHQ458810 UXU393321:UXU458810 UNY393321:UNY458810 UEC393321:UEC458810 TUG393321:TUG458810 TKK393321:TKK458810 TAO393321:TAO458810 SQS393321:SQS458810 SGW393321:SGW458810 RXA393321:RXA458810 RNE393321:RNE458810 RDI393321:RDI458810 QTM393321:QTM458810 QJQ393321:QJQ458810 PZU393321:PZU458810 PPY393321:PPY458810 PGC393321:PGC458810 OWG393321:OWG458810 OMK393321:OMK458810 OCO393321:OCO458810 NSS393321:NSS458810 NIW393321:NIW458810 MZA393321:MZA458810 MPE393321:MPE458810 MFI393321:MFI458810 LVM393321:LVM458810 LLQ393321:LLQ458810 LBU393321:LBU458810 KRY393321:KRY458810 KIC393321:KIC458810 JYG393321:JYG458810 JOK393321:JOK458810 JEO393321:JEO458810 IUS393321:IUS458810 IKW393321:IKW458810 IBA393321:IBA458810 HRE393321:HRE458810 HHI393321:HHI458810 GXM393321:GXM458810 GNQ393321:GNQ458810 GDU393321:GDU458810 FTY393321:FTY458810 FKC393321:FKC458810 FAG393321:FAG458810 EQK393321:EQK458810 EGO393321:EGO458810 DWS393321:DWS458810 DMW393321:DMW458810 DDA393321:DDA458810 CTE393321:CTE458810 CJI393321:CJI458810 BZM393321:BZM458810 BPQ393321:BPQ458810 BFU393321:BFU458810 AVY393321:AVY458810 AMC393321:AMC458810 ACG393321:ACG458810 SK393321:SK458810 IO393321:IO458810 WVA327785:WVA393274 WLE327785:WLE393274 WBI327785:WBI393274 VRM327785:VRM393274 VHQ327785:VHQ393274 UXU327785:UXU393274 UNY327785:UNY393274 UEC327785:UEC393274 TUG327785:TUG393274 TKK327785:TKK393274 TAO327785:TAO393274 SQS327785:SQS393274 SGW327785:SGW393274 RXA327785:RXA393274 RNE327785:RNE393274 RDI327785:RDI393274 QTM327785:QTM393274 QJQ327785:QJQ393274 PZU327785:PZU393274 PPY327785:PPY393274 PGC327785:PGC393274 OWG327785:OWG393274 OMK327785:OMK393274 OCO327785:OCO393274 NSS327785:NSS393274 NIW327785:NIW393274 MZA327785:MZA393274 MPE327785:MPE393274 MFI327785:MFI393274 LVM327785:LVM393274 LLQ327785:LLQ393274 LBU327785:LBU393274 KRY327785:KRY393274 KIC327785:KIC393274 JYG327785:JYG393274 JOK327785:JOK393274 JEO327785:JEO393274 IUS327785:IUS393274 IKW327785:IKW393274 IBA327785:IBA393274 HRE327785:HRE393274 HHI327785:HHI393274 GXM327785:GXM393274 GNQ327785:GNQ393274 GDU327785:GDU393274 FTY327785:FTY393274 FKC327785:FKC393274 FAG327785:FAG393274 EQK327785:EQK393274 EGO327785:EGO393274 DWS327785:DWS393274 DMW327785:DMW393274 DDA327785:DDA393274 CTE327785:CTE393274 CJI327785:CJI393274 BZM327785:BZM393274 BPQ327785:BPQ393274 BFU327785:BFU393274 AVY327785:AVY393274 AMC327785:AMC393274 ACG327785:ACG393274 SK327785:SK393274 IO327785:IO393274 WVA262249:WVA327738 WLE262249:WLE327738 WBI262249:WBI327738 VRM262249:VRM327738 VHQ262249:VHQ327738 UXU262249:UXU327738 UNY262249:UNY327738 UEC262249:UEC327738 TUG262249:TUG327738 TKK262249:TKK327738 TAO262249:TAO327738 SQS262249:SQS327738 SGW262249:SGW327738 RXA262249:RXA327738 RNE262249:RNE327738 RDI262249:RDI327738 QTM262249:QTM327738 QJQ262249:QJQ327738 PZU262249:PZU327738 PPY262249:PPY327738 PGC262249:PGC327738 OWG262249:OWG327738 OMK262249:OMK327738 OCO262249:OCO327738 NSS262249:NSS327738 NIW262249:NIW327738 MZA262249:MZA327738 MPE262249:MPE327738 MFI262249:MFI327738 LVM262249:LVM327738 LLQ262249:LLQ327738 LBU262249:LBU327738 KRY262249:KRY327738 KIC262249:KIC327738 JYG262249:JYG327738 JOK262249:JOK327738 JEO262249:JEO327738 IUS262249:IUS327738 IKW262249:IKW327738 IBA262249:IBA327738 HRE262249:HRE327738 HHI262249:HHI327738 GXM262249:GXM327738 GNQ262249:GNQ327738 GDU262249:GDU327738 FTY262249:FTY327738 FKC262249:FKC327738 FAG262249:FAG327738 EQK262249:EQK327738 EGO262249:EGO327738 DWS262249:DWS327738 DMW262249:DMW327738 DDA262249:DDA327738 CTE262249:CTE327738 CJI262249:CJI327738 BZM262249:BZM327738 BPQ262249:BPQ327738 BFU262249:BFU327738 AVY262249:AVY327738 AMC262249:AMC327738 ACG262249:ACG327738 SK262249:SK327738 IO262249:IO327738 WVA196713:WVA262202 WLE196713:WLE262202 WBI196713:WBI262202 VRM196713:VRM262202 VHQ196713:VHQ262202 UXU196713:UXU262202 UNY196713:UNY262202 UEC196713:UEC262202 TUG196713:TUG262202 TKK196713:TKK262202 TAO196713:TAO262202 SQS196713:SQS262202 SGW196713:SGW262202 RXA196713:RXA262202 RNE196713:RNE262202 RDI196713:RDI262202 QTM196713:QTM262202 QJQ196713:QJQ262202 PZU196713:PZU262202 PPY196713:PPY262202 PGC196713:PGC262202 OWG196713:OWG262202 OMK196713:OMK262202 OCO196713:OCO262202 NSS196713:NSS262202 NIW196713:NIW262202 MZA196713:MZA262202 MPE196713:MPE262202 MFI196713:MFI262202 LVM196713:LVM262202 LLQ196713:LLQ262202 LBU196713:LBU262202 KRY196713:KRY262202 KIC196713:KIC262202 JYG196713:JYG262202 JOK196713:JOK262202 JEO196713:JEO262202 IUS196713:IUS262202 IKW196713:IKW262202 IBA196713:IBA262202 HRE196713:HRE262202 HHI196713:HHI262202 GXM196713:GXM262202 GNQ196713:GNQ262202 GDU196713:GDU262202 FTY196713:FTY262202 FKC196713:FKC262202 FAG196713:FAG262202 EQK196713:EQK262202 EGO196713:EGO262202 DWS196713:DWS262202 DMW196713:DMW262202 DDA196713:DDA262202 CTE196713:CTE262202 CJI196713:CJI262202 BZM196713:BZM262202 BPQ196713:BPQ262202 BFU196713:BFU262202 AVY196713:AVY262202 AMC196713:AMC262202 ACG196713:ACG262202 SK196713:SK262202 IO196713:IO262202 WVA131177:WVA196666 WLE131177:WLE196666 WBI131177:WBI196666 VRM131177:VRM196666 VHQ131177:VHQ196666 UXU131177:UXU196666 UNY131177:UNY196666 UEC131177:UEC196666 TUG131177:TUG196666 TKK131177:TKK196666 TAO131177:TAO196666 SQS131177:SQS196666 SGW131177:SGW196666 RXA131177:RXA196666 RNE131177:RNE196666 RDI131177:RDI196666 QTM131177:QTM196666 QJQ131177:QJQ196666 PZU131177:PZU196666 PPY131177:PPY196666 PGC131177:PGC196666 OWG131177:OWG196666 OMK131177:OMK196666 OCO131177:OCO196666 NSS131177:NSS196666 NIW131177:NIW196666 MZA131177:MZA196666 MPE131177:MPE196666 MFI131177:MFI196666 LVM131177:LVM196666 LLQ131177:LLQ196666 LBU131177:LBU196666 KRY131177:KRY196666 KIC131177:KIC196666 JYG131177:JYG196666 JOK131177:JOK196666 JEO131177:JEO196666 IUS131177:IUS196666 IKW131177:IKW196666 IBA131177:IBA196666 HRE131177:HRE196666 HHI131177:HHI196666 GXM131177:GXM196666 GNQ131177:GNQ196666 GDU131177:GDU196666 FTY131177:FTY196666 FKC131177:FKC196666 FAG131177:FAG196666 EQK131177:EQK196666 EGO131177:EGO196666 DWS131177:DWS196666 DMW131177:DMW196666 DDA131177:DDA196666 CTE131177:CTE196666 CJI131177:CJI196666 BZM131177:BZM196666 BPQ131177:BPQ196666 BFU131177:BFU196666 AVY131177:AVY196666 AMC131177:AMC196666 ACG131177:ACG196666 SK131177:SK196666 IO131177:IO196666 WVA65641:WVA131130 WLE65641:WLE131130 WBI65641:WBI131130 VRM65641:VRM131130 VHQ65641:VHQ131130 UXU65641:UXU131130 UNY65641:UNY131130 UEC65641:UEC131130 TUG65641:TUG131130 TKK65641:TKK131130 TAO65641:TAO131130 SQS65641:SQS131130 SGW65641:SGW131130 RXA65641:RXA131130 RNE65641:RNE131130 RDI65641:RDI131130 QTM65641:QTM131130 QJQ65641:QJQ131130 PZU65641:PZU131130 PPY65641:PPY131130 PGC65641:PGC131130 OWG65641:OWG131130 OMK65641:OMK131130 OCO65641:OCO131130 NSS65641:NSS131130 NIW65641:NIW131130 MZA65641:MZA131130 MPE65641:MPE131130 MFI65641:MFI131130 LVM65641:LVM131130 LLQ65641:LLQ131130 LBU65641:LBU131130 KRY65641:KRY131130 KIC65641:KIC131130 JYG65641:JYG131130 JOK65641:JOK131130 JEO65641:JEO131130 IUS65641:IUS131130 IKW65641:IKW131130 IBA65641:IBA131130 HRE65641:HRE131130 HHI65641:HHI131130 GXM65641:GXM131130 GNQ65641:GNQ131130 GDU65641:GDU131130 FTY65641:FTY131130 FKC65641:FKC131130 FAG65641:FAG131130 EQK65641:EQK131130 EGO65641:EGO131130 DWS65641:DWS131130 DMW65641:DMW131130 DDA65641:DDA131130 CTE65641:CTE131130 CJI65641:CJI131130 BZM65641:BZM131130 BPQ65641:BPQ131130 BFU65641:BFU131130 AVY65641:AVY131130 AMC65641:AMC131130 ACG65641:ACG131130 SK65641:SK131130 IO65641:IO131130 WVA105:WVA65594 WLE105:WLE65594 WBI105:WBI65594 VRM105:VRM65594 VHQ105:VHQ65594 UXU105:UXU65594 UNY105:UNY65594 UEC105:UEC65594 TUG105:TUG65594 TKK105:TKK65594 TAO105:TAO65594 SQS105:SQS65594 SGW105:SGW65594 RXA105:RXA65594 RNE105:RNE65594 RDI105:RDI65594 QTM105:QTM65594 QJQ105:QJQ65594 PZU105:PZU65594 PPY105:PPY65594 PGC105:PGC65594 OWG105:OWG65594 OMK105:OMK65594 OCO105:OCO65594 NSS105:NSS65594 NIW105:NIW65594 MZA105:MZA65594 MPE105:MPE65594 MFI105:MFI65594 LVM105:LVM65594 LLQ105:LLQ65594 LBU105:LBU65594 KRY105:KRY65594 KIC105:KIC65594 JYG105:JYG65594 JOK105:JOK65594 JEO105:JEO65594 IUS105:IUS65594 IKW105:IKW65594 IBA105:IBA65594 HRE105:HRE65594 HHI105:HHI65594 GXM105:GXM65594 GNQ105:GNQ65594 GDU105:GDU65594 FTY105:FTY65594 FKC105:FKC65594 FAG105:FAG65594 EQK105:EQK65594 EGO105:EGO65594 DWS105:DWS65594 DMW105:DMW65594 DDA105:DDA65594 CTE105:CTE65594 CJI105:CJI65594 BZM105:BZM65594 BPQ105:BPQ65594 BFU105:BFU65594 AVY105:AVY65594 AMC105:AMC65594 ACG105:ACG65594 SK105:SK65594 IO105:IO65594 WVA983145:WVA1048576 E65641:E131130 E131177:E196666 E196713:E262202 E262249:E327738 E327785:E393274 E393321:E458810 E458857:E524346 E524393:E589882 E589929:E655418 E655465:E720954 E721001:E786490 E786537:E852026 E852073:E917562 E917609:E983098 E983145:E1048576 E105:E65594">
      <formula1>#REF!</formula1>
    </dataValidation>
    <dataValidation type="whole" allowBlank="1" showInputMessage="1" showErrorMessage="1" errorTitle="Error en el dato de la celda" error="La cantidad a ingresar solo permite datos en el rango comprendido del 0 al 500." prompt="Ingresa el número de plazas para dicha adscripción, este se multiplica  automaticamente por el sueldo mensual (ejem. Regidores, número de        plazas &quot;9&quot;)." sqref="WVB983109:WVB983143 WLF983109:WLF983143 WBJ983109:WBJ983143 VRN983109:VRN983143 VHR983109:VHR983143 UXV983109:UXV983143 UNZ983109:UNZ983143 UED983109:UED983143 TUH983109:TUH983143 TKL983109:TKL983143 TAP983109:TAP983143 SQT983109:SQT983143 SGX983109:SGX983143 RXB983109:RXB983143 RNF983109:RNF983143 RDJ983109:RDJ983143 QTN983109:QTN983143 QJR983109:QJR983143 PZV983109:PZV983143 PPZ983109:PPZ983143 PGD983109:PGD983143 OWH983109:OWH983143 OML983109:OML983143 OCP983109:OCP983143 NST983109:NST983143 NIX983109:NIX983143 MZB983109:MZB983143 MPF983109:MPF983143 MFJ983109:MFJ983143 LVN983109:LVN983143 LLR983109:LLR983143 LBV983109:LBV983143 KRZ983109:KRZ983143 KID983109:KID983143 JYH983109:JYH983143 JOL983109:JOL983143 JEP983109:JEP983143 IUT983109:IUT983143 IKX983109:IKX983143 IBB983109:IBB983143 HRF983109:HRF983143 HHJ983109:HHJ983143 GXN983109:GXN983143 GNR983109:GNR983143 GDV983109:GDV983143 FTZ983109:FTZ983143 FKD983109:FKD983143 FAH983109:FAH983143 EQL983109:EQL983143 EGP983109:EGP983143 DWT983109:DWT983143 DMX983109:DMX983143 DDB983109:DDB983143 CTF983109:CTF983143 CJJ983109:CJJ983143 BZN983109:BZN983143 BPR983109:BPR983143 BFV983109:BFV983143 AVZ983109:AVZ983143 AMD983109:AMD983143 ACH983109:ACH983143 SL983109:SL983143 IP983109:IP983143 WVB917573:WVB917607 WLF917573:WLF917607 WBJ917573:WBJ917607 VRN917573:VRN917607 VHR917573:VHR917607 UXV917573:UXV917607 UNZ917573:UNZ917607 UED917573:UED917607 TUH917573:TUH917607 TKL917573:TKL917607 TAP917573:TAP917607 SQT917573:SQT917607 SGX917573:SGX917607 RXB917573:RXB917607 RNF917573:RNF917607 RDJ917573:RDJ917607 QTN917573:QTN917607 QJR917573:QJR917607 PZV917573:PZV917607 PPZ917573:PPZ917607 PGD917573:PGD917607 OWH917573:OWH917607 OML917573:OML917607 OCP917573:OCP917607 NST917573:NST917607 NIX917573:NIX917607 MZB917573:MZB917607 MPF917573:MPF917607 MFJ917573:MFJ917607 LVN917573:LVN917607 LLR917573:LLR917607 LBV917573:LBV917607 KRZ917573:KRZ917607 KID917573:KID917607 JYH917573:JYH917607 JOL917573:JOL917607 JEP917573:JEP917607 IUT917573:IUT917607 IKX917573:IKX917607 IBB917573:IBB917607 HRF917573:HRF917607 HHJ917573:HHJ917607 GXN917573:GXN917607 GNR917573:GNR917607 GDV917573:GDV917607 FTZ917573:FTZ917607 FKD917573:FKD917607 FAH917573:FAH917607 EQL917573:EQL917607 EGP917573:EGP917607 DWT917573:DWT917607 DMX917573:DMX917607 DDB917573:DDB917607 CTF917573:CTF917607 CJJ917573:CJJ917607 BZN917573:BZN917607 BPR917573:BPR917607 BFV917573:BFV917607 AVZ917573:AVZ917607 AMD917573:AMD917607 ACH917573:ACH917607 SL917573:SL917607 IP917573:IP917607 WVB852037:WVB852071 WLF852037:WLF852071 WBJ852037:WBJ852071 VRN852037:VRN852071 VHR852037:VHR852071 UXV852037:UXV852071 UNZ852037:UNZ852071 UED852037:UED852071 TUH852037:TUH852071 TKL852037:TKL852071 TAP852037:TAP852071 SQT852037:SQT852071 SGX852037:SGX852071 RXB852037:RXB852071 RNF852037:RNF852071 RDJ852037:RDJ852071 QTN852037:QTN852071 QJR852037:QJR852071 PZV852037:PZV852071 PPZ852037:PPZ852071 PGD852037:PGD852071 OWH852037:OWH852071 OML852037:OML852071 OCP852037:OCP852071 NST852037:NST852071 NIX852037:NIX852071 MZB852037:MZB852071 MPF852037:MPF852071 MFJ852037:MFJ852071 LVN852037:LVN852071 LLR852037:LLR852071 LBV852037:LBV852071 KRZ852037:KRZ852071 KID852037:KID852071 JYH852037:JYH852071 JOL852037:JOL852071 JEP852037:JEP852071 IUT852037:IUT852071 IKX852037:IKX852071 IBB852037:IBB852071 HRF852037:HRF852071 HHJ852037:HHJ852071 GXN852037:GXN852071 GNR852037:GNR852071 GDV852037:GDV852071 FTZ852037:FTZ852071 FKD852037:FKD852071 FAH852037:FAH852071 EQL852037:EQL852071 EGP852037:EGP852071 DWT852037:DWT852071 DMX852037:DMX852071 DDB852037:DDB852071 CTF852037:CTF852071 CJJ852037:CJJ852071 BZN852037:BZN852071 BPR852037:BPR852071 BFV852037:BFV852071 AVZ852037:AVZ852071 AMD852037:AMD852071 ACH852037:ACH852071 SL852037:SL852071 IP852037:IP852071 WVB786501:WVB786535 WLF786501:WLF786535 WBJ786501:WBJ786535 VRN786501:VRN786535 VHR786501:VHR786535 UXV786501:UXV786535 UNZ786501:UNZ786535 UED786501:UED786535 TUH786501:TUH786535 TKL786501:TKL786535 TAP786501:TAP786535 SQT786501:SQT786535 SGX786501:SGX786535 RXB786501:RXB786535 RNF786501:RNF786535 RDJ786501:RDJ786535 QTN786501:QTN786535 QJR786501:QJR786535 PZV786501:PZV786535 PPZ786501:PPZ786535 PGD786501:PGD786535 OWH786501:OWH786535 OML786501:OML786535 OCP786501:OCP786535 NST786501:NST786535 NIX786501:NIX786535 MZB786501:MZB786535 MPF786501:MPF786535 MFJ786501:MFJ786535 LVN786501:LVN786535 LLR786501:LLR786535 LBV786501:LBV786535 KRZ786501:KRZ786535 KID786501:KID786535 JYH786501:JYH786535 JOL786501:JOL786535 JEP786501:JEP786535 IUT786501:IUT786535 IKX786501:IKX786535 IBB786501:IBB786535 HRF786501:HRF786535 HHJ786501:HHJ786535 GXN786501:GXN786535 GNR786501:GNR786535 GDV786501:GDV786535 FTZ786501:FTZ786535 FKD786501:FKD786535 FAH786501:FAH786535 EQL786501:EQL786535 EGP786501:EGP786535 DWT786501:DWT786535 DMX786501:DMX786535 DDB786501:DDB786535 CTF786501:CTF786535 CJJ786501:CJJ786535 BZN786501:BZN786535 BPR786501:BPR786535 BFV786501:BFV786535 AVZ786501:AVZ786535 AMD786501:AMD786535 ACH786501:ACH786535 SL786501:SL786535 IP786501:IP786535 WVB720965:WVB720999 WLF720965:WLF720999 WBJ720965:WBJ720999 VRN720965:VRN720999 VHR720965:VHR720999 UXV720965:UXV720999 UNZ720965:UNZ720999 UED720965:UED720999 TUH720965:TUH720999 TKL720965:TKL720999 TAP720965:TAP720999 SQT720965:SQT720999 SGX720965:SGX720999 RXB720965:RXB720999 RNF720965:RNF720999 RDJ720965:RDJ720999 QTN720965:QTN720999 QJR720965:QJR720999 PZV720965:PZV720999 PPZ720965:PPZ720999 PGD720965:PGD720999 OWH720965:OWH720999 OML720965:OML720999 OCP720965:OCP720999 NST720965:NST720999 NIX720965:NIX720999 MZB720965:MZB720999 MPF720965:MPF720999 MFJ720965:MFJ720999 LVN720965:LVN720999 LLR720965:LLR720999 LBV720965:LBV720999 KRZ720965:KRZ720999 KID720965:KID720999 JYH720965:JYH720999 JOL720965:JOL720999 JEP720965:JEP720999 IUT720965:IUT720999 IKX720965:IKX720999 IBB720965:IBB720999 HRF720965:HRF720999 HHJ720965:HHJ720999 GXN720965:GXN720999 GNR720965:GNR720999 GDV720965:GDV720999 FTZ720965:FTZ720999 FKD720965:FKD720999 FAH720965:FAH720999 EQL720965:EQL720999 EGP720965:EGP720999 DWT720965:DWT720999 DMX720965:DMX720999 DDB720965:DDB720999 CTF720965:CTF720999 CJJ720965:CJJ720999 BZN720965:BZN720999 BPR720965:BPR720999 BFV720965:BFV720999 AVZ720965:AVZ720999 AMD720965:AMD720999 ACH720965:ACH720999 SL720965:SL720999 IP720965:IP720999 WVB655429:WVB655463 WLF655429:WLF655463 WBJ655429:WBJ655463 VRN655429:VRN655463 VHR655429:VHR655463 UXV655429:UXV655463 UNZ655429:UNZ655463 UED655429:UED655463 TUH655429:TUH655463 TKL655429:TKL655463 TAP655429:TAP655463 SQT655429:SQT655463 SGX655429:SGX655463 RXB655429:RXB655463 RNF655429:RNF655463 RDJ655429:RDJ655463 QTN655429:QTN655463 QJR655429:QJR655463 PZV655429:PZV655463 PPZ655429:PPZ655463 PGD655429:PGD655463 OWH655429:OWH655463 OML655429:OML655463 OCP655429:OCP655463 NST655429:NST655463 NIX655429:NIX655463 MZB655429:MZB655463 MPF655429:MPF655463 MFJ655429:MFJ655463 LVN655429:LVN655463 LLR655429:LLR655463 LBV655429:LBV655463 KRZ655429:KRZ655463 KID655429:KID655463 JYH655429:JYH655463 JOL655429:JOL655463 JEP655429:JEP655463 IUT655429:IUT655463 IKX655429:IKX655463 IBB655429:IBB655463 HRF655429:HRF655463 HHJ655429:HHJ655463 GXN655429:GXN655463 GNR655429:GNR655463 GDV655429:GDV655463 FTZ655429:FTZ655463 FKD655429:FKD655463 FAH655429:FAH655463 EQL655429:EQL655463 EGP655429:EGP655463 DWT655429:DWT655463 DMX655429:DMX655463 DDB655429:DDB655463 CTF655429:CTF655463 CJJ655429:CJJ655463 BZN655429:BZN655463 BPR655429:BPR655463 BFV655429:BFV655463 AVZ655429:AVZ655463 AMD655429:AMD655463 ACH655429:ACH655463 SL655429:SL655463 IP655429:IP655463 WVB589893:WVB589927 WLF589893:WLF589927 WBJ589893:WBJ589927 VRN589893:VRN589927 VHR589893:VHR589927 UXV589893:UXV589927 UNZ589893:UNZ589927 UED589893:UED589927 TUH589893:TUH589927 TKL589893:TKL589927 TAP589893:TAP589927 SQT589893:SQT589927 SGX589893:SGX589927 RXB589893:RXB589927 RNF589893:RNF589927 RDJ589893:RDJ589927 QTN589893:QTN589927 QJR589893:QJR589927 PZV589893:PZV589927 PPZ589893:PPZ589927 PGD589893:PGD589927 OWH589893:OWH589927 OML589893:OML589927 OCP589893:OCP589927 NST589893:NST589927 NIX589893:NIX589927 MZB589893:MZB589927 MPF589893:MPF589927 MFJ589893:MFJ589927 LVN589893:LVN589927 LLR589893:LLR589927 LBV589893:LBV589927 KRZ589893:KRZ589927 KID589893:KID589927 JYH589893:JYH589927 JOL589893:JOL589927 JEP589893:JEP589927 IUT589893:IUT589927 IKX589893:IKX589927 IBB589893:IBB589927 HRF589893:HRF589927 HHJ589893:HHJ589927 GXN589893:GXN589927 GNR589893:GNR589927 GDV589893:GDV589927 FTZ589893:FTZ589927 FKD589893:FKD589927 FAH589893:FAH589927 EQL589893:EQL589927 EGP589893:EGP589927 DWT589893:DWT589927 DMX589893:DMX589927 DDB589893:DDB589927 CTF589893:CTF589927 CJJ589893:CJJ589927 BZN589893:BZN589927 BPR589893:BPR589927 BFV589893:BFV589927 AVZ589893:AVZ589927 AMD589893:AMD589927 ACH589893:ACH589927 SL589893:SL589927 IP589893:IP589927 WVB524357:WVB524391 WLF524357:WLF524391 WBJ524357:WBJ524391 VRN524357:VRN524391 VHR524357:VHR524391 UXV524357:UXV524391 UNZ524357:UNZ524391 UED524357:UED524391 TUH524357:TUH524391 TKL524357:TKL524391 TAP524357:TAP524391 SQT524357:SQT524391 SGX524357:SGX524391 RXB524357:RXB524391 RNF524357:RNF524391 RDJ524357:RDJ524391 QTN524357:QTN524391 QJR524357:QJR524391 PZV524357:PZV524391 PPZ524357:PPZ524391 PGD524357:PGD524391 OWH524357:OWH524391 OML524357:OML524391 OCP524357:OCP524391 NST524357:NST524391 NIX524357:NIX524391 MZB524357:MZB524391 MPF524357:MPF524391 MFJ524357:MFJ524391 LVN524357:LVN524391 LLR524357:LLR524391 LBV524357:LBV524391 KRZ524357:KRZ524391 KID524357:KID524391 JYH524357:JYH524391 JOL524357:JOL524391 JEP524357:JEP524391 IUT524357:IUT524391 IKX524357:IKX524391 IBB524357:IBB524391 HRF524357:HRF524391 HHJ524357:HHJ524391 GXN524357:GXN524391 GNR524357:GNR524391 GDV524357:GDV524391 FTZ524357:FTZ524391 FKD524357:FKD524391 FAH524357:FAH524391 EQL524357:EQL524391 EGP524357:EGP524391 DWT524357:DWT524391 DMX524357:DMX524391 DDB524357:DDB524391 CTF524357:CTF524391 CJJ524357:CJJ524391 BZN524357:BZN524391 BPR524357:BPR524391 BFV524357:BFV524391 AVZ524357:AVZ524391 AMD524357:AMD524391 ACH524357:ACH524391 SL524357:SL524391 IP524357:IP524391 WVB458821:WVB458855 WLF458821:WLF458855 WBJ458821:WBJ458855 VRN458821:VRN458855 VHR458821:VHR458855 UXV458821:UXV458855 UNZ458821:UNZ458855 UED458821:UED458855 TUH458821:TUH458855 TKL458821:TKL458855 TAP458821:TAP458855 SQT458821:SQT458855 SGX458821:SGX458855 RXB458821:RXB458855 RNF458821:RNF458855 RDJ458821:RDJ458855 QTN458821:QTN458855 QJR458821:QJR458855 PZV458821:PZV458855 PPZ458821:PPZ458855 PGD458821:PGD458855 OWH458821:OWH458855 OML458821:OML458855 OCP458821:OCP458855 NST458821:NST458855 NIX458821:NIX458855 MZB458821:MZB458855 MPF458821:MPF458855 MFJ458821:MFJ458855 LVN458821:LVN458855 LLR458821:LLR458855 LBV458821:LBV458855 KRZ458821:KRZ458855 KID458821:KID458855 JYH458821:JYH458855 JOL458821:JOL458855 JEP458821:JEP458855 IUT458821:IUT458855 IKX458821:IKX458855 IBB458821:IBB458855 HRF458821:HRF458855 HHJ458821:HHJ458855 GXN458821:GXN458855 GNR458821:GNR458855 GDV458821:GDV458855 FTZ458821:FTZ458855 FKD458821:FKD458855 FAH458821:FAH458855 EQL458821:EQL458855 EGP458821:EGP458855 DWT458821:DWT458855 DMX458821:DMX458855 DDB458821:DDB458855 CTF458821:CTF458855 CJJ458821:CJJ458855 BZN458821:BZN458855 BPR458821:BPR458855 BFV458821:BFV458855 AVZ458821:AVZ458855 AMD458821:AMD458855 ACH458821:ACH458855 SL458821:SL458855 IP458821:IP458855 WVB393285:WVB393319 WLF393285:WLF393319 WBJ393285:WBJ393319 VRN393285:VRN393319 VHR393285:VHR393319 UXV393285:UXV393319 UNZ393285:UNZ393319 UED393285:UED393319 TUH393285:TUH393319 TKL393285:TKL393319 TAP393285:TAP393319 SQT393285:SQT393319 SGX393285:SGX393319 RXB393285:RXB393319 RNF393285:RNF393319 RDJ393285:RDJ393319 QTN393285:QTN393319 QJR393285:QJR393319 PZV393285:PZV393319 PPZ393285:PPZ393319 PGD393285:PGD393319 OWH393285:OWH393319 OML393285:OML393319 OCP393285:OCP393319 NST393285:NST393319 NIX393285:NIX393319 MZB393285:MZB393319 MPF393285:MPF393319 MFJ393285:MFJ393319 LVN393285:LVN393319 LLR393285:LLR393319 LBV393285:LBV393319 KRZ393285:KRZ393319 KID393285:KID393319 JYH393285:JYH393319 JOL393285:JOL393319 JEP393285:JEP393319 IUT393285:IUT393319 IKX393285:IKX393319 IBB393285:IBB393319 HRF393285:HRF393319 HHJ393285:HHJ393319 GXN393285:GXN393319 GNR393285:GNR393319 GDV393285:GDV393319 FTZ393285:FTZ393319 FKD393285:FKD393319 FAH393285:FAH393319 EQL393285:EQL393319 EGP393285:EGP393319 DWT393285:DWT393319 DMX393285:DMX393319 DDB393285:DDB393319 CTF393285:CTF393319 CJJ393285:CJJ393319 BZN393285:BZN393319 BPR393285:BPR393319 BFV393285:BFV393319 AVZ393285:AVZ393319 AMD393285:AMD393319 ACH393285:ACH393319 SL393285:SL393319 IP393285:IP393319 WVB327749:WVB327783 WLF327749:WLF327783 WBJ327749:WBJ327783 VRN327749:VRN327783 VHR327749:VHR327783 UXV327749:UXV327783 UNZ327749:UNZ327783 UED327749:UED327783 TUH327749:TUH327783 TKL327749:TKL327783 TAP327749:TAP327783 SQT327749:SQT327783 SGX327749:SGX327783 RXB327749:RXB327783 RNF327749:RNF327783 RDJ327749:RDJ327783 QTN327749:QTN327783 QJR327749:QJR327783 PZV327749:PZV327783 PPZ327749:PPZ327783 PGD327749:PGD327783 OWH327749:OWH327783 OML327749:OML327783 OCP327749:OCP327783 NST327749:NST327783 NIX327749:NIX327783 MZB327749:MZB327783 MPF327749:MPF327783 MFJ327749:MFJ327783 LVN327749:LVN327783 LLR327749:LLR327783 LBV327749:LBV327783 KRZ327749:KRZ327783 KID327749:KID327783 JYH327749:JYH327783 JOL327749:JOL327783 JEP327749:JEP327783 IUT327749:IUT327783 IKX327749:IKX327783 IBB327749:IBB327783 HRF327749:HRF327783 HHJ327749:HHJ327783 GXN327749:GXN327783 GNR327749:GNR327783 GDV327749:GDV327783 FTZ327749:FTZ327783 FKD327749:FKD327783 FAH327749:FAH327783 EQL327749:EQL327783 EGP327749:EGP327783 DWT327749:DWT327783 DMX327749:DMX327783 DDB327749:DDB327783 CTF327749:CTF327783 CJJ327749:CJJ327783 BZN327749:BZN327783 BPR327749:BPR327783 BFV327749:BFV327783 AVZ327749:AVZ327783 AMD327749:AMD327783 ACH327749:ACH327783 SL327749:SL327783 IP327749:IP327783 WVB262213:WVB262247 WLF262213:WLF262247 WBJ262213:WBJ262247 VRN262213:VRN262247 VHR262213:VHR262247 UXV262213:UXV262247 UNZ262213:UNZ262247 UED262213:UED262247 TUH262213:TUH262247 TKL262213:TKL262247 TAP262213:TAP262247 SQT262213:SQT262247 SGX262213:SGX262247 RXB262213:RXB262247 RNF262213:RNF262247 RDJ262213:RDJ262247 QTN262213:QTN262247 QJR262213:QJR262247 PZV262213:PZV262247 PPZ262213:PPZ262247 PGD262213:PGD262247 OWH262213:OWH262247 OML262213:OML262247 OCP262213:OCP262247 NST262213:NST262247 NIX262213:NIX262247 MZB262213:MZB262247 MPF262213:MPF262247 MFJ262213:MFJ262247 LVN262213:LVN262247 LLR262213:LLR262247 LBV262213:LBV262247 KRZ262213:KRZ262247 KID262213:KID262247 JYH262213:JYH262247 JOL262213:JOL262247 JEP262213:JEP262247 IUT262213:IUT262247 IKX262213:IKX262247 IBB262213:IBB262247 HRF262213:HRF262247 HHJ262213:HHJ262247 GXN262213:GXN262247 GNR262213:GNR262247 GDV262213:GDV262247 FTZ262213:FTZ262247 FKD262213:FKD262247 FAH262213:FAH262247 EQL262213:EQL262247 EGP262213:EGP262247 DWT262213:DWT262247 DMX262213:DMX262247 DDB262213:DDB262247 CTF262213:CTF262247 CJJ262213:CJJ262247 BZN262213:BZN262247 BPR262213:BPR262247 BFV262213:BFV262247 AVZ262213:AVZ262247 AMD262213:AMD262247 ACH262213:ACH262247 SL262213:SL262247 IP262213:IP262247 WVB196677:WVB196711 WLF196677:WLF196711 WBJ196677:WBJ196711 VRN196677:VRN196711 VHR196677:VHR196711 UXV196677:UXV196711 UNZ196677:UNZ196711 UED196677:UED196711 TUH196677:TUH196711 TKL196677:TKL196711 TAP196677:TAP196711 SQT196677:SQT196711 SGX196677:SGX196711 RXB196677:RXB196711 RNF196677:RNF196711 RDJ196677:RDJ196711 QTN196677:QTN196711 QJR196677:QJR196711 PZV196677:PZV196711 PPZ196677:PPZ196711 PGD196677:PGD196711 OWH196677:OWH196711 OML196677:OML196711 OCP196677:OCP196711 NST196677:NST196711 NIX196677:NIX196711 MZB196677:MZB196711 MPF196677:MPF196711 MFJ196677:MFJ196711 LVN196677:LVN196711 LLR196677:LLR196711 LBV196677:LBV196711 KRZ196677:KRZ196711 KID196677:KID196711 JYH196677:JYH196711 JOL196677:JOL196711 JEP196677:JEP196711 IUT196677:IUT196711 IKX196677:IKX196711 IBB196677:IBB196711 HRF196677:HRF196711 HHJ196677:HHJ196711 GXN196677:GXN196711 GNR196677:GNR196711 GDV196677:GDV196711 FTZ196677:FTZ196711 FKD196677:FKD196711 FAH196677:FAH196711 EQL196677:EQL196711 EGP196677:EGP196711 DWT196677:DWT196711 DMX196677:DMX196711 DDB196677:DDB196711 CTF196677:CTF196711 CJJ196677:CJJ196711 BZN196677:BZN196711 BPR196677:BPR196711 BFV196677:BFV196711 AVZ196677:AVZ196711 AMD196677:AMD196711 ACH196677:ACH196711 SL196677:SL196711 IP196677:IP196711 WVB131141:WVB131175 WLF131141:WLF131175 WBJ131141:WBJ131175 VRN131141:VRN131175 VHR131141:VHR131175 UXV131141:UXV131175 UNZ131141:UNZ131175 UED131141:UED131175 TUH131141:TUH131175 TKL131141:TKL131175 TAP131141:TAP131175 SQT131141:SQT131175 SGX131141:SGX131175 RXB131141:RXB131175 RNF131141:RNF131175 RDJ131141:RDJ131175 QTN131141:QTN131175 QJR131141:QJR131175 PZV131141:PZV131175 PPZ131141:PPZ131175 PGD131141:PGD131175 OWH131141:OWH131175 OML131141:OML131175 OCP131141:OCP131175 NST131141:NST131175 NIX131141:NIX131175 MZB131141:MZB131175 MPF131141:MPF131175 MFJ131141:MFJ131175 LVN131141:LVN131175 LLR131141:LLR131175 LBV131141:LBV131175 KRZ131141:KRZ131175 KID131141:KID131175 JYH131141:JYH131175 JOL131141:JOL131175 JEP131141:JEP131175 IUT131141:IUT131175 IKX131141:IKX131175 IBB131141:IBB131175 HRF131141:HRF131175 HHJ131141:HHJ131175 GXN131141:GXN131175 GNR131141:GNR131175 GDV131141:GDV131175 FTZ131141:FTZ131175 FKD131141:FKD131175 FAH131141:FAH131175 EQL131141:EQL131175 EGP131141:EGP131175 DWT131141:DWT131175 DMX131141:DMX131175 DDB131141:DDB131175 CTF131141:CTF131175 CJJ131141:CJJ131175 BZN131141:BZN131175 BPR131141:BPR131175 BFV131141:BFV131175 AVZ131141:AVZ131175 AMD131141:AMD131175 ACH131141:ACH131175 SL131141:SL131175 IP131141:IP131175 WVB65605:WVB65639 WLF65605:WLF65639 WBJ65605:WBJ65639 VRN65605:VRN65639 VHR65605:VHR65639 UXV65605:UXV65639 UNZ65605:UNZ65639 UED65605:UED65639 TUH65605:TUH65639 TKL65605:TKL65639 TAP65605:TAP65639 SQT65605:SQT65639 SGX65605:SGX65639 RXB65605:RXB65639 RNF65605:RNF65639 RDJ65605:RDJ65639 QTN65605:QTN65639 QJR65605:QJR65639 PZV65605:PZV65639 PPZ65605:PPZ65639 PGD65605:PGD65639 OWH65605:OWH65639 OML65605:OML65639 OCP65605:OCP65639 NST65605:NST65639 NIX65605:NIX65639 MZB65605:MZB65639 MPF65605:MPF65639 MFJ65605:MFJ65639 LVN65605:LVN65639 LLR65605:LLR65639 LBV65605:LBV65639 KRZ65605:KRZ65639 KID65605:KID65639 JYH65605:JYH65639 JOL65605:JOL65639 JEP65605:JEP65639 IUT65605:IUT65639 IKX65605:IKX65639 IBB65605:IBB65639 HRF65605:HRF65639 HHJ65605:HHJ65639 GXN65605:GXN65639 GNR65605:GNR65639 GDV65605:GDV65639 FTZ65605:FTZ65639 FKD65605:FKD65639 FAH65605:FAH65639 EQL65605:EQL65639 EGP65605:EGP65639 DWT65605:DWT65639 DMX65605:DMX65639 DDB65605:DDB65639 CTF65605:CTF65639 CJJ65605:CJJ65639 BZN65605:BZN65639 BPR65605:BPR65639 BFV65605:BFV65639 AVZ65605:AVZ65639 AMD65605:AMD65639 ACH65605:ACH65639 SL65605:SL65639 IP65605:IP65639 D917573:D917607 D852037:D852071 D786501:D786535 D720965:D720999 D655429:D655463 D589893:D589927 D524357:D524391 D458821:D458855 D393285:D393319 D327749:D327783 D262213:D262247 D196677:D196711 D131141:D131175 D65605:D65639 D983109:D983143 D103 SL3:SL103 ACH3:ACH103 AMD3:AMD103 AVZ3:AVZ103 BFV3:BFV103 BPR3:BPR103 BZN3:BZN103 CJJ3:CJJ103 CTF3:CTF103 DDB3:DDB103 DMX3:DMX103 DWT3:DWT103 EGP3:EGP103 EQL3:EQL103 FAH3:FAH103 FKD3:FKD103 FTZ3:FTZ103 GDV3:GDV103 GNR3:GNR103 GXN3:GXN103 HHJ3:HHJ103 HRF3:HRF103 IBB3:IBB103 IKX3:IKX103 IUT3:IUT103 JEP3:JEP103 JOL3:JOL103 JYH3:JYH103 KID3:KID103 KRZ3:KRZ103 LBV3:LBV103 LLR3:LLR103 LVN3:LVN103 MFJ3:MFJ103 MPF3:MPF103 MZB3:MZB103 NIX3:NIX103 NST3:NST103 OCP3:OCP103 OML3:OML103 OWH3:OWH103 PGD3:PGD103 PPZ3:PPZ103 PZV3:PZV103 QJR3:QJR103 QTN3:QTN103 RDJ3:RDJ103 RNF3:RNF103 RXB3:RXB103 SGX3:SGX103 SQT3:SQT103 TAP3:TAP103 TKL3:TKL103 TUH3:TUH103 UED3:UED103 UNZ3:UNZ103 UXV3:UXV103 VHR3:VHR103 VRN3:VRN103 WBJ3:WBJ103 WLF3:WLF103 WVB3:WVB103 IP3:IP103">
      <formula1>0</formula1>
      <formula2>500</formula2>
    </dataValidation>
    <dataValidation type="list" allowBlank="1" showInputMessage="1" showErrorMessage="1" errorTitle="Error en los datos introducidos" error="Se ingreso una referencia distinta a &quot;B&quot; o &quot;C&quot; en la categoría de la plaza." prompt="Seleccione o introduzca en la categoría solo una inicial:_x000a_&quot;B&quot; si corresponde la plaza a Base._x000a_&quot;C&quot; si corresponde la plaza a Confianza." sqref="IN65605:IN65639 SJ65605:SJ65639 ACF65605:ACF65639 AMB65605:AMB65639 AVX65605:AVX65639 BFT65605:BFT65639 BPP65605:BPP65639 BZL65605:BZL65639 CJH65605:CJH65639 CTD65605:CTD65639 DCZ65605:DCZ65639 DMV65605:DMV65639 DWR65605:DWR65639 EGN65605:EGN65639 EQJ65605:EQJ65639 FAF65605:FAF65639 FKB65605:FKB65639 FTX65605:FTX65639 GDT65605:GDT65639 GNP65605:GNP65639 GXL65605:GXL65639 HHH65605:HHH65639 HRD65605:HRD65639 IAZ65605:IAZ65639 IKV65605:IKV65639 IUR65605:IUR65639 JEN65605:JEN65639 JOJ65605:JOJ65639 JYF65605:JYF65639 KIB65605:KIB65639 KRX65605:KRX65639 LBT65605:LBT65639 LLP65605:LLP65639 LVL65605:LVL65639 MFH65605:MFH65639 MPD65605:MPD65639 MYZ65605:MYZ65639 NIV65605:NIV65639 NSR65605:NSR65639 OCN65605:OCN65639 OMJ65605:OMJ65639 OWF65605:OWF65639 PGB65605:PGB65639 PPX65605:PPX65639 PZT65605:PZT65639 QJP65605:QJP65639 QTL65605:QTL65639 RDH65605:RDH65639 RND65605:RND65639 RWZ65605:RWZ65639 SGV65605:SGV65639 SQR65605:SQR65639 TAN65605:TAN65639 TKJ65605:TKJ65639 TUF65605:TUF65639 UEB65605:UEB65639 UNX65605:UNX65639 UXT65605:UXT65639 VHP65605:VHP65639 VRL65605:VRL65639 WBH65605:WBH65639 WLD65605:WLD65639 WUZ65605:WUZ65639 IN131141:IN131175 SJ131141:SJ131175 ACF131141:ACF131175 AMB131141:AMB131175 AVX131141:AVX131175 BFT131141:BFT131175 BPP131141:BPP131175 BZL131141:BZL131175 CJH131141:CJH131175 CTD131141:CTD131175 DCZ131141:DCZ131175 DMV131141:DMV131175 DWR131141:DWR131175 EGN131141:EGN131175 EQJ131141:EQJ131175 FAF131141:FAF131175 FKB131141:FKB131175 FTX131141:FTX131175 GDT131141:GDT131175 GNP131141:GNP131175 GXL131141:GXL131175 HHH131141:HHH131175 HRD131141:HRD131175 IAZ131141:IAZ131175 IKV131141:IKV131175 IUR131141:IUR131175 JEN131141:JEN131175 JOJ131141:JOJ131175 JYF131141:JYF131175 KIB131141:KIB131175 KRX131141:KRX131175 LBT131141:LBT131175 LLP131141:LLP131175 LVL131141:LVL131175 MFH131141:MFH131175 MPD131141:MPD131175 MYZ131141:MYZ131175 NIV131141:NIV131175 NSR131141:NSR131175 OCN131141:OCN131175 OMJ131141:OMJ131175 OWF131141:OWF131175 PGB131141:PGB131175 PPX131141:PPX131175 PZT131141:PZT131175 QJP131141:QJP131175 QTL131141:QTL131175 RDH131141:RDH131175 RND131141:RND131175 RWZ131141:RWZ131175 SGV131141:SGV131175 SQR131141:SQR131175 TAN131141:TAN131175 TKJ131141:TKJ131175 TUF131141:TUF131175 UEB131141:UEB131175 UNX131141:UNX131175 UXT131141:UXT131175 VHP131141:VHP131175 VRL131141:VRL131175 WBH131141:WBH131175 WLD131141:WLD131175 WUZ131141:WUZ131175 IN196677:IN196711 SJ196677:SJ196711 ACF196677:ACF196711 AMB196677:AMB196711 AVX196677:AVX196711 BFT196677:BFT196711 BPP196677:BPP196711 BZL196677:BZL196711 CJH196677:CJH196711 CTD196677:CTD196711 DCZ196677:DCZ196711 DMV196677:DMV196711 DWR196677:DWR196711 EGN196677:EGN196711 EQJ196677:EQJ196711 FAF196677:FAF196711 FKB196677:FKB196711 FTX196677:FTX196711 GDT196677:GDT196711 GNP196677:GNP196711 GXL196677:GXL196711 HHH196677:HHH196711 HRD196677:HRD196711 IAZ196677:IAZ196711 IKV196677:IKV196711 IUR196677:IUR196711 JEN196677:JEN196711 JOJ196677:JOJ196711 JYF196677:JYF196711 KIB196677:KIB196711 KRX196677:KRX196711 LBT196677:LBT196711 LLP196677:LLP196711 LVL196677:LVL196711 MFH196677:MFH196711 MPD196677:MPD196711 MYZ196677:MYZ196711 NIV196677:NIV196711 NSR196677:NSR196711 OCN196677:OCN196711 OMJ196677:OMJ196711 OWF196677:OWF196711 PGB196677:PGB196711 PPX196677:PPX196711 PZT196677:PZT196711 QJP196677:QJP196711 QTL196677:QTL196711 RDH196677:RDH196711 RND196677:RND196711 RWZ196677:RWZ196711 SGV196677:SGV196711 SQR196677:SQR196711 TAN196677:TAN196711 TKJ196677:TKJ196711 TUF196677:TUF196711 UEB196677:UEB196711 UNX196677:UNX196711 UXT196677:UXT196711 VHP196677:VHP196711 VRL196677:VRL196711 WBH196677:WBH196711 WLD196677:WLD196711 WUZ196677:WUZ196711 IN262213:IN262247 SJ262213:SJ262247 ACF262213:ACF262247 AMB262213:AMB262247 AVX262213:AVX262247 BFT262213:BFT262247 BPP262213:BPP262247 BZL262213:BZL262247 CJH262213:CJH262247 CTD262213:CTD262247 DCZ262213:DCZ262247 DMV262213:DMV262247 DWR262213:DWR262247 EGN262213:EGN262247 EQJ262213:EQJ262247 FAF262213:FAF262247 FKB262213:FKB262247 FTX262213:FTX262247 GDT262213:GDT262247 GNP262213:GNP262247 GXL262213:GXL262247 HHH262213:HHH262247 HRD262213:HRD262247 IAZ262213:IAZ262247 IKV262213:IKV262247 IUR262213:IUR262247 JEN262213:JEN262247 JOJ262213:JOJ262247 JYF262213:JYF262247 KIB262213:KIB262247 KRX262213:KRX262247 LBT262213:LBT262247 LLP262213:LLP262247 LVL262213:LVL262247 MFH262213:MFH262247 MPD262213:MPD262247 MYZ262213:MYZ262247 NIV262213:NIV262247 NSR262213:NSR262247 OCN262213:OCN262247 OMJ262213:OMJ262247 OWF262213:OWF262247 PGB262213:PGB262247 PPX262213:PPX262247 PZT262213:PZT262247 QJP262213:QJP262247 QTL262213:QTL262247 RDH262213:RDH262247 RND262213:RND262247 RWZ262213:RWZ262247 SGV262213:SGV262247 SQR262213:SQR262247 TAN262213:TAN262247 TKJ262213:TKJ262247 TUF262213:TUF262247 UEB262213:UEB262247 UNX262213:UNX262247 UXT262213:UXT262247 VHP262213:VHP262247 VRL262213:VRL262247 WBH262213:WBH262247 WLD262213:WLD262247 WUZ262213:WUZ262247 IN327749:IN327783 SJ327749:SJ327783 ACF327749:ACF327783 AMB327749:AMB327783 AVX327749:AVX327783 BFT327749:BFT327783 BPP327749:BPP327783 BZL327749:BZL327783 CJH327749:CJH327783 CTD327749:CTD327783 DCZ327749:DCZ327783 DMV327749:DMV327783 DWR327749:DWR327783 EGN327749:EGN327783 EQJ327749:EQJ327783 FAF327749:FAF327783 FKB327749:FKB327783 FTX327749:FTX327783 GDT327749:GDT327783 GNP327749:GNP327783 GXL327749:GXL327783 HHH327749:HHH327783 HRD327749:HRD327783 IAZ327749:IAZ327783 IKV327749:IKV327783 IUR327749:IUR327783 JEN327749:JEN327783 JOJ327749:JOJ327783 JYF327749:JYF327783 KIB327749:KIB327783 KRX327749:KRX327783 LBT327749:LBT327783 LLP327749:LLP327783 LVL327749:LVL327783 MFH327749:MFH327783 MPD327749:MPD327783 MYZ327749:MYZ327783 NIV327749:NIV327783 NSR327749:NSR327783 OCN327749:OCN327783 OMJ327749:OMJ327783 OWF327749:OWF327783 PGB327749:PGB327783 PPX327749:PPX327783 PZT327749:PZT327783 QJP327749:QJP327783 QTL327749:QTL327783 RDH327749:RDH327783 RND327749:RND327783 RWZ327749:RWZ327783 SGV327749:SGV327783 SQR327749:SQR327783 TAN327749:TAN327783 TKJ327749:TKJ327783 TUF327749:TUF327783 UEB327749:UEB327783 UNX327749:UNX327783 UXT327749:UXT327783 VHP327749:VHP327783 VRL327749:VRL327783 WBH327749:WBH327783 WLD327749:WLD327783 WUZ327749:WUZ327783 IN393285:IN393319 SJ393285:SJ393319 ACF393285:ACF393319 AMB393285:AMB393319 AVX393285:AVX393319 BFT393285:BFT393319 BPP393285:BPP393319 BZL393285:BZL393319 CJH393285:CJH393319 CTD393285:CTD393319 DCZ393285:DCZ393319 DMV393285:DMV393319 DWR393285:DWR393319 EGN393285:EGN393319 EQJ393285:EQJ393319 FAF393285:FAF393319 FKB393285:FKB393319 FTX393285:FTX393319 GDT393285:GDT393319 GNP393285:GNP393319 GXL393285:GXL393319 HHH393285:HHH393319 HRD393285:HRD393319 IAZ393285:IAZ393319 IKV393285:IKV393319 IUR393285:IUR393319 JEN393285:JEN393319 JOJ393285:JOJ393319 JYF393285:JYF393319 KIB393285:KIB393319 KRX393285:KRX393319 LBT393285:LBT393319 LLP393285:LLP393319 LVL393285:LVL393319 MFH393285:MFH393319 MPD393285:MPD393319 MYZ393285:MYZ393319 NIV393285:NIV393319 NSR393285:NSR393319 OCN393285:OCN393319 OMJ393285:OMJ393319 OWF393285:OWF393319 PGB393285:PGB393319 PPX393285:PPX393319 PZT393285:PZT393319 QJP393285:QJP393319 QTL393285:QTL393319 RDH393285:RDH393319 RND393285:RND393319 RWZ393285:RWZ393319 SGV393285:SGV393319 SQR393285:SQR393319 TAN393285:TAN393319 TKJ393285:TKJ393319 TUF393285:TUF393319 UEB393285:UEB393319 UNX393285:UNX393319 UXT393285:UXT393319 VHP393285:VHP393319 VRL393285:VRL393319 WBH393285:WBH393319 WLD393285:WLD393319 WUZ393285:WUZ393319 IN458821:IN458855 SJ458821:SJ458855 ACF458821:ACF458855 AMB458821:AMB458855 AVX458821:AVX458855 BFT458821:BFT458855 BPP458821:BPP458855 BZL458821:BZL458855 CJH458821:CJH458855 CTD458821:CTD458855 DCZ458821:DCZ458855 DMV458821:DMV458855 DWR458821:DWR458855 EGN458821:EGN458855 EQJ458821:EQJ458855 FAF458821:FAF458855 FKB458821:FKB458855 FTX458821:FTX458855 GDT458821:GDT458855 GNP458821:GNP458855 GXL458821:GXL458855 HHH458821:HHH458855 HRD458821:HRD458855 IAZ458821:IAZ458855 IKV458821:IKV458855 IUR458821:IUR458855 JEN458821:JEN458855 JOJ458821:JOJ458855 JYF458821:JYF458855 KIB458821:KIB458855 KRX458821:KRX458855 LBT458821:LBT458855 LLP458821:LLP458855 LVL458821:LVL458855 MFH458821:MFH458855 MPD458821:MPD458855 MYZ458821:MYZ458855 NIV458821:NIV458855 NSR458821:NSR458855 OCN458821:OCN458855 OMJ458821:OMJ458855 OWF458821:OWF458855 PGB458821:PGB458855 PPX458821:PPX458855 PZT458821:PZT458855 QJP458821:QJP458855 QTL458821:QTL458855 RDH458821:RDH458855 RND458821:RND458855 RWZ458821:RWZ458855 SGV458821:SGV458855 SQR458821:SQR458855 TAN458821:TAN458855 TKJ458821:TKJ458855 TUF458821:TUF458855 UEB458821:UEB458855 UNX458821:UNX458855 UXT458821:UXT458855 VHP458821:VHP458855 VRL458821:VRL458855 WBH458821:WBH458855 WLD458821:WLD458855 WUZ458821:WUZ458855 IN524357:IN524391 SJ524357:SJ524391 ACF524357:ACF524391 AMB524357:AMB524391 AVX524357:AVX524391 BFT524357:BFT524391 BPP524357:BPP524391 BZL524357:BZL524391 CJH524357:CJH524391 CTD524357:CTD524391 DCZ524357:DCZ524391 DMV524357:DMV524391 DWR524357:DWR524391 EGN524357:EGN524391 EQJ524357:EQJ524391 FAF524357:FAF524391 FKB524357:FKB524391 FTX524357:FTX524391 GDT524357:GDT524391 GNP524357:GNP524391 GXL524357:GXL524391 HHH524357:HHH524391 HRD524357:HRD524391 IAZ524357:IAZ524391 IKV524357:IKV524391 IUR524357:IUR524391 JEN524357:JEN524391 JOJ524357:JOJ524391 JYF524357:JYF524391 KIB524357:KIB524391 KRX524357:KRX524391 LBT524357:LBT524391 LLP524357:LLP524391 LVL524357:LVL524391 MFH524357:MFH524391 MPD524357:MPD524391 MYZ524357:MYZ524391 NIV524357:NIV524391 NSR524357:NSR524391 OCN524357:OCN524391 OMJ524357:OMJ524391 OWF524357:OWF524391 PGB524357:PGB524391 PPX524357:PPX524391 PZT524357:PZT524391 QJP524357:QJP524391 QTL524357:QTL524391 RDH524357:RDH524391 RND524357:RND524391 RWZ524357:RWZ524391 SGV524357:SGV524391 SQR524357:SQR524391 TAN524357:TAN524391 TKJ524357:TKJ524391 TUF524357:TUF524391 UEB524357:UEB524391 UNX524357:UNX524391 UXT524357:UXT524391 VHP524357:VHP524391 VRL524357:VRL524391 WBH524357:WBH524391 WLD524357:WLD524391 WUZ524357:WUZ524391 IN589893:IN589927 SJ589893:SJ589927 ACF589893:ACF589927 AMB589893:AMB589927 AVX589893:AVX589927 BFT589893:BFT589927 BPP589893:BPP589927 BZL589893:BZL589927 CJH589893:CJH589927 CTD589893:CTD589927 DCZ589893:DCZ589927 DMV589893:DMV589927 DWR589893:DWR589927 EGN589893:EGN589927 EQJ589893:EQJ589927 FAF589893:FAF589927 FKB589893:FKB589927 FTX589893:FTX589927 GDT589893:GDT589927 GNP589893:GNP589927 GXL589893:GXL589927 HHH589893:HHH589927 HRD589893:HRD589927 IAZ589893:IAZ589927 IKV589893:IKV589927 IUR589893:IUR589927 JEN589893:JEN589927 JOJ589893:JOJ589927 JYF589893:JYF589927 KIB589893:KIB589927 KRX589893:KRX589927 LBT589893:LBT589927 LLP589893:LLP589927 LVL589893:LVL589927 MFH589893:MFH589927 MPD589893:MPD589927 MYZ589893:MYZ589927 NIV589893:NIV589927 NSR589893:NSR589927 OCN589893:OCN589927 OMJ589893:OMJ589927 OWF589893:OWF589927 PGB589893:PGB589927 PPX589893:PPX589927 PZT589893:PZT589927 QJP589893:QJP589927 QTL589893:QTL589927 RDH589893:RDH589927 RND589893:RND589927 RWZ589893:RWZ589927 SGV589893:SGV589927 SQR589893:SQR589927 TAN589893:TAN589927 TKJ589893:TKJ589927 TUF589893:TUF589927 UEB589893:UEB589927 UNX589893:UNX589927 UXT589893:UXT589927 VHP589893:VHP589927 VRL589893:VRL589927 WBH589893:WBH589927 WLD589893:WLD589927 WUZ589893:WUZ589927 IN655429:IN655463 SJ655429:SJ655463 ACF655429:ACF655463 AMB655429:AMB655463 AVX655429:AVX655463 BFT655429:BFT655463 BPP655429:BPP655463 BZL655429:BZL655463 CJH655429:CJH655463 CTD655429:CTD655463 DCZ655429:DCZ655463 DMV655429:DMV655463 DWR655429:DWR655463 EGN655429:EGN655463 EQJ655429:EQJ655463 FAF655429:FAF655463 FKB655429:FKB655463 FTX655429:FTX655463 GDT655429:GDT655463 GNP655429:GNP655463 GXL655429:GXL655463 HHH655429:HHH655463 HRD655429:HRD655463 IAZ655429:IAZ655463 IKV655429:IKV655463 IUR655429:IUR655463 JEN655429:JEN655463 JOJ655429:JOJ655463 JYF655429:JYF655463 KIB655429:KIB655463 KRX655429:KRX655463 LBT655429:LBT655463 LLP655429:LLP655463 LVL655429:LVL655463 MFH655429:MFH655463 MPD655429:MPD655463 MYZ655429:MYZ655463 NIV655429:NIV655463 NSR655429:NSR655463 OCN655429:OCN655463 OMJ655429:OMJ655463 OWF655429:OWF655463 PGB655429:PGB655463 PPX655429:PPX655463 PZT655429:PZT655463 QJP655429:QJP655463 QTL655429:QTL655463 RDH655429:RDH655463 RND655429:RND655463 RWZ655429:RWZ655463 SGV655429:SGV655463 SQR655429:SQR655463 TAN655429:TAN655463 TKJ655429:TKJ655463 TUF655429:TUF655463 UEB655429:UEB655463 UNX655429:UNX655463 UXT655429:UXT655463 VHP655429:VHP655463 VRL655429:VRL655463 WBH655429:WBH655463 WLD655429:WLD655463 WUZ655429:WUZ655463 IN720965:IN720999 SJ720965:SJ720999 ACF720965:ACF720999 AMB720965:AMB720999 AVX720965:AVX720999 BFT720965:BFT720999 BPP720965:BPP720999 BZL720965:BZL720999 CJH720965:CJH720999 CTD720965:CTD720999 DCZ720965:DCZ720999 DMV720965:DMV720999 DWR720965:DWR720999 EGN720965:EGN720999 EQJ720965:EQJ720999 FAF720965:FAF720999 FKB720965:FKB720999 FTX720965:FTX720999 GDT720965:GDT720999 GNP720965:GNP720999 GXL720965:GXL720999 HHH720965:HHH720999 HRD720965:HRD720999 IAZ720965:IAZ720999 IKV720965:IKV720999 IUR720965:IUR720999 JEN720965:JEN720999 JOJ720965:JOJ720999 JYF720965:JYF720999 KIB720965:KIB720999 KRX720965:KRX720999 LBT720965:LBT720999 LLP720965:LLP720999 LVL720965:LVL720999 MFH720965:MFH720999 MPD720965:MPD720999 MYZ720965:MYZ720999 NIV720965:NIV720999 NSR720965:NSR720999 OCN720965:OCN720999 OMJ720965:OMJ720999 OWF720965:OWF720999 PGB720965:PGB720999 PPX720965:PPX720999 PZT720965:PZT720999 QJP720965:QJP720999 QTL720965:QTL720999 RDH720965:RDH720999 RND720965:RND720999 RWZ720965:RWZ720999 SGV720965:SGV720999 SQR720965:SQR720999 TAN720965:TAN720999 TKJ720965:TKJ720999 TUF720965:TUF720999 UEB720965:UEB720999 UNX720965:UNX720999 UXT720965:UXT720999 VHP720965:VHP720999 VRL720965:VRL720999 WBH720965:WBH720999 WLD720965:WLD720999 WUZ720965:WUZ720999 IN786501:IN786535 SJ786501:SJ786535 ACF786501:ACF786535 AMB786501:AMB786535 AVX786501:AVX786535 BFT786501:BFT786535 BPP786501:BPP786535 BZL786501:BZL786535 CJH786501:CJH786535 CTD786501:CTD786535 DCZ786501:DCZ786535 DMV786501:DMV786535 DWR786501:DWR786535 EGN786501:EGN786535 EQJ786501:EQJ786535 FAF786501:FAF786535 FKB786501:FKB786535 FTX786501:FTX786535 GDT786501:GDT786535 GNP786501:GNP786535 GXL786501:GXL786535 HHH786501:HHH786535 HRD786501:HRD786535 IAZ786501:IAZ786535 IKV786501:IKV786535 IUR786501:IUR786535 JEN786501:JEN786535 JOJ786501:JOJ786535 JYF786501:JYF786535 KIB786501:KIB786535 KRX786501:KRX786535 LBT786501:LBT786535 LLP786501:LLP786535 LVL786501:LVL786535 MFH786501:MFH786535 MPD786501:MPD786535 MYZ786501:MYZ786535 NIV786501:NIV786535 NSR786501:NSR786535 OCN786501:OCN786535 OMJ786501:OMJ786535 OWF786501:OWF786535 PGB786501:PGB786535 PPX786501:PPX786535 PZT786501:PZT786535 QJP786501:QJP786535 QTL786501:QTL786535 RDH786501:RDH786535 RND786501:RND786535 RWZ786501:RWZ786535 SGV786501:SGV786535 SQR786501:SQR786535 TAN786501:TAN786535 TKJ786501:TKJ786535 TUF786501:TUF786535 UEB786501:UEB786535 UNX786501:UNX786535 UXT786501:UXT786535 VHP786501:VHP786535 VRL786501:VRL786535 WBH786501:WBH786535 WLD786501:WLD786535 WUZ786501:WUZ786535 IN852037:IN852071 SJ852037:SJ852071 ACF852037:ACF852071 AMB852037:AMB852071 AVX852037:AVX852071 BFT852037:BFT852071 BPP852037:BPP852071 BZL852037:BZL852071 CJH852037:CJH852071 CTD852037:CTD852071 DCZ852037:DCZ852071 DMV852037:DMV852071 DWR852037:DWR852071 EGN852037:EGN852071 EQJ852037:EQJ852071 FAF852037:FAF852071 FKB852037:FKB852071 FTX852037:FTX852071 GDT852037:GDT852071 GNP852037:GNP852071 GXL852037:GXL852071 HHH852037:HHH852071 HRD852037:HRD852071 IAZ852037:IAZ852071 IKV852037:IKV852071 IUR852037:IUR852071 JEN852037:JEN852071 JOJ852037:JOJ852071 JYF852037:JYF852071 KIB852037:KIB852071 KRX852037:KRX852071 LBT852037:LBT852071 LLP852037:LLP852071 LVL852037:LVL852071 MFH852037:MFH852071 MPD852037:MPD852071 MYZ852037:MYZ852071 NIV852037:NIV852071 NSR852037:NSR852071 OCN852037:OCN852071 OMJ852037:OMJ852071 OWF852037:OWF852071 PGB852037:PGB852071 PPX852037:PPX852071 PZT852037:PZT852071 QJP852037:QJP852071 QTL852037:QTL852071 RDH852037:RDH852071 RND852037:RND852071 RWZ852037:RWZ852071 SGV852037:SGV852071 SQR852037:SQR852071 TAN852037:TAN852071 TKJ852037:TKJ852071 TUF852037:TUF852071 UEB852037:UEB852071 UNX852037:UNX852071 UXT852037:UXT852071 VHP852037:VHP852071 VRL852037:VRL852071 WBH852037:WBH852071 WLD852037:WLD852071 WUZ852037:WUZ852071 IN917573:IN917607 SJ917573:SJ917607 ACF917573:ACF917607 AMB917573:AMB917607 AVX917573:AVX917607 BFT917573:BFT917607 BPP917573:BPP917607 BZL917573:BZL917607 CJH917573:CJH917607 CTD917573:CTD917607 DCZ917573:DCZ917607 DMV917573:DMV917607 DWR917573:DWR917607 EGN917573:EGN917607 EQJ917573:EQJ917607 FAF917573:FAF917607 FKB917573:FKB917607 FTX917573:FTX917607 GDT917573:GDT917607 GNP917573:GNP917607 GXL917573:GXL917607 HHH917573:HHH917607 HRD917573:HRD917607 IAZ917573:IAZ917607 IKV917573:IKV917607 IUR917573:IUR917607 JEN917573:JEN917607 JOJ917573:JOJ917607 JYF917573:JYF917607 KIB917573:KIB917607 KRX917573:KRX917607 LBT917573:LBT917607 LLP917573:LLP917607 LVL917573:LVL917607 MFH917573:MFH917607 MPD917573:MPD917607 MYZ917573:MYZ917607 NIV917573:NIV917607 NSR917573:NSR917607 OCN917573:OCN917607 OMJ917573:OMJ917607 OWF917573:OWF917607 PGB917573:PGB917607 PPX917573:PPX917607 PZT917573:PZT917607 QJP917573:QJP917607 QTL917573:QTL917607 RDH917573:RDH917607 RND917573:RND917607 RWZ917573:RWZ917607 SGV917573:SGV917607 SQR917573:SQR917607 TAN917573:TAN917607 TKJ917573:TKJ917607 TUF917573:TUF917607 UEB917573:UEB917607 UNX917573:UNX917607 UXT917573:UXT917607 VHP917573:VHP917607 VRL917573:VRL917607 WBH917573:WBH917607 WLD917573:WLD917607 WUZ917573:WUZ917607 IN983109:IN983143 SJ983109:SJ983143 ACF983109:ACF983143 AMB983109:AMB983143 AVX983109:AVX983143 BFT983109:BFT983143 BPP983109:BPP983143 BZL983109:BZL983143 CJH983109:CJH983143 CTD983109:CTD983143 DCZ983109:DCZ983143 DMV983109:DMV983143 DWR983109:DWR983143 EGN983109:EGN983143 EQJ983109:EQJ983143 FAF983109:FAF983143 FKB983109:FKB983143 FTX983109:FTX983143 GDT983109:GDT983143 GNP983109:GNP983143 GXL983109:GXL983143 HHH983109:HHH983143 HRD983109:HRD983143 IAZ983109:IAZ983143 IKV983109:IKV983143 IUR983109:IUR983143 JEN983109:JEN983143 JOJ983109:JOJ983143 JYF983109:JYF983143 KIB983109:KIB983143 KRX983109:KRX983143 LBT983109:LBT983143 LLP983109:LLP983143 LVL983109:LVL983143 MFH983109:MFH983143 MPD983109:MPD983143 MYZ983109:MYZ983143 NIV983109:NIV983143 NSR983109:NSR983143 OCN983109:OCN983143 OMJ983109:OMJ983143 OWF983109:OWF983143 PGB983109:PGB983143 PPX983109:PPX983143 PZT983109:PZT983143 QJP983109:QJP983143 QTL983109:QTL983143 RDH983109:RDH983143 RND983109:RND983143 RWZ983109:RWZ983143 SGV983109:SGV983143 SQR983109:SQR983143 TAN983109:TAN983143 TKJ983109:TKJ983143 TUF983109:TUF983143 UEB983109:UEB983143 UNX983109:UNX983143 UXT983109:UXT983143 VHP983109:VHP983143 VRL983109:VRL983143 WBH983109:WBH983143 WLD983109:WLD983143 WUZ983109:WUZ983143 WUZ3:WUZ103 WLD3:WLD103 WBH3:WBH103 VRL3:VRL103 VHP3:VHP103 UXT3:UXT103 UNX3:UNX103 UEB3:UEB103 TUF3:TUF103 TKJ3:TKJ103 TAN3:TAN103 SQR3:SQR103 SGV3:SGV103 RWZ3:RWZ103 RND3:RND103 RDH3:RDH103 QTL3:QTL103 QJP3:QJP103 PZT3:PZT103 PPX3:PPX103 PGB3:PGB103 OWF3:OWF103 OMJ3:OMJ103 OCN3:OCN103 NSR3:NSR103 NIV3:NIV103 MYZ3:MYZ103 MPD3:MPD103 MFH3:MFH103 LVL3:LVL103 LLP3:LLP103 LBT3:LBT103 KRX3:KRX103 KIB3:KIB103 JYF3:JYF103 JOJ3:JOJ103 JEN3:JEN103 IUR3:IUR103 IKV3:IKV103 IAZ3:IAZ103 HRD3:HRD103 HHH3:HHH103 GXL3:GXL103 GNP3:GNP103 GDT3:GDT103 FTX3:FTX103 FKB3:FKB103 FAF3:FAF103 EQJ3:EQJ103 EGN3:EGN103 DWR3:DWR103 DMV3:DMV103 DCZ3:DCZ103 CTD3:CTD103 CJH3:CJH103 BZL3:BZL103 BPP3:BPP103 BFT3:BFT103 AVX3:AVX103 AMB3:AMB103 ACF3:ACF103 SJ3:SJ103 IN3:IN103">
      <formula1>#REF!</formula1>
    </dataValidation>
    <dataValidation allowBlank="1" showInputMessage="1" showErrorMessage="1" prompt="Introduce el área, departamento o dirección a la que pertenece la plaza (ejem. Jefe de Ingresos pertenece al área de &quot;Hacienda Pública Municipal&quot;, Secretario Particular a &quot;Presidencia&quot;, Oficial Mayor a &quot;Departamento de Recursos Humanos&quot;, etc." sqref="WUX983109:WUX983143 WLB983109:WLB983143 WBF983109:WBF983143 VRJ983109:VRJ983143 VHN983109:VHN983143 UXR983109:UXR983143 UNV983109:UNV983143 UDZ983109:UDZ983143 TUD983109:TUD983143 TKH983109:TKH983143 TAL983109:TAL983143 SQP983109:SQP983143 SGT983109:SGT983143 RWX983109:RWX983143 RNB983109:RNB983143 RDF983109:RDF983143 QTJ983109:QTJ983143 QJN983109:QJN983143 PZR983109:PZR983143 PPV983109:PPV983143 PFZ983109:PFZ983143 OWD983109:OWD983143 OMH983109:OMH983143 OCL983109:OCL983143 NSP983109:NSP983143 NIT983109:NIT983143 MYX983109:MYX983143 MPB983109:MPB983143 MFF983109:MFF983143 LVJ983109:LVJ983143 LLN983109:LLN983143 LBR983109:LBR983143 KRV983109:KRV983143 KHZ983109:KHZ983143 JYD983109:JYD983143 JOH983109:JOH983143 JEL983109:JEL983143 IUP983109:IUP983143 IKT983109:IKT983143 IAX983109:IAX983143 HRB983109:HRB983143 HHF983109:HHF983143 GXJ983109:GXJ983143 GNN983109:GNN983143 GDR983109:GDR983143 FTV983109:FTV983143 FJZ983109:FJZ983143 FAD983109:FAD983143 EQH983109:EQH983143 EGL983109:EGL983143 DWP983109:DWP983143 DMT983109:DMT983143 DCX983109:DCX983143 CTB983109:CTB983143 CJF983109:CJF983143 BZJ983109:BZJ983143 BPN983109:BPN983143 BFR983109:BFR983143 AVV983109:AVV983143 ALZ983109:ALZ983143 ACD983109:ACD983143 SH983109:SH983143 IL983109:IL983143 WUX917573:WUX917607 WLB917573:WLB917607 WBF917573:WBF917607 VRJ917573:VRJ917607 VHN917573:VHN917607 UXR917573:UXR917607 UNV917573:UNV917607 UDZ917573:UDZ917607 TUD917573:TUD917607 TKH917573:TKH917607 TAL917573:TAL917607 SQP917573:SQP917607 SGT917573:SGT917607 RWX917573:RWX917607 RNB917573:RNB917607 RDF917573:RDF917607 QTJ917573:QTJ917607 QJN917573:QJN917607 PZR917573:PZR917607 PPV917573:PPV917607 PFZ917573:PFZ917607 OWD917573:OWD917607 OMH917573:OMH917607 OCL917573:OCL917607 NSP917573:NSP917607 NIT917573:NIT917607 MYX917573:MYX917607 MPB917573:MPB917607 MFF917573:MFF917607 LVJ917573:LVJ917607 LLN917573:LLN917607 LBR917573:LBR917607 KRV917573:KRV917607 KHZ917573:KHZ917607 JYD917573:JYD917607 JOH917573:JOH917607 JEL917573:JEL917607 IUP917573:IUP917607 IKT917573:IKT917607 IAX917573:IAX917607 HRB917573:HRB917607 HHF917573:HHF917607 GXJ917573:GXJ917607 GNN917573:GNN917607 GDR917573:GDR917607 FTV917573:FTV917607 FJZ917573:FJZ917607 FAD917573:FAD917607 EQH917573:EQH917607 EGL917573:EGL917607 DWP917573:DWP917607 DMT917573:DMT917607 DCX917573:DCX917607 CTB917573:CTB917607 CJF917573:CJF917607 BZJ917573:BZJ917607 BPN917573:BPN917607 BFR917573:BFR917607 AVV917573:AVV917607 ALZ917573:ALZ917607 ACD917573:ACD917607 SH917573:SH917607 IL917573:IL917607 WUX852037:WUX852071 WLB852037:WLB852071 WBF852037:WBF852071 VRJ852037:VRJ852071 VHN852037:VHN852071 UXR852037:UXR852071 UNV852037:UNV852071 UDZ852037:UDZ852071 TUD852037:TUD852071 TKH852037:TKH852071 TAL852037:TAL852071 SQP852037:SQP852071 SGT852037:SGT852071 RWX852037:RWX852071 RNB852037:RNB852071 RDF852037:RDF852071 QTJ852037:QTJ852071 QJN852037:QJN852071 PZR852037:PZR852071 PPV852037:PPV852071 PFZ852037:PFZ852071 OWD852037:OWD852071 OMH852037:OMH852071 OCL852037:OCL852071 NSP852037:NSP852071 NIT852037:NIT852071 MYX852037:MYX852071 MPB852037:MPB852071 MFF852037:MFF852071 LVJ852037:LVJ852071 LLN852037:LLN852071 LBR852037:LBR852071 KRV852037:KRV852071 KHZ852037:KHZ852071 JYD852037:JYD852071 JOH852037:JOH852071 JEL852037:JEL852071 IUP852037:IUP852071 IKT852037:IKT852071 IAX852037:IAX852071 HRB852037:HRB852071 HHF852037:HHF852071 GXJ852037:GXJ852071 GNN852037:GNN852071 GDR852037:GDR852071 FTV852037:FTV852071 FJZ852037:FJZ852071 FAD852037:FAD852071 EQH852037:EQH852071 EGL852037:EGL852071 DWP852037:DWP852071 DMT852037:DMT852071 DCX852037:DCX852071 CTB852037:CTB852071 CJF852037:CJF852071 BZJ852037:BZJ852071 BPN852037:BPN852071 BFR852037:BFR852071 AVV852037:AVV852071 ALZ852037:ALZ852071 ACD852037:ACD852071 SH852037:SH852071 IL852037:IL852071 WUX786501:WUX786535 WLB786501:WLB786535 WBF786501:WBF786535 VRJ786501:VRJ786535 VHN786501:VHN786535 UXR786501:UXR786535 UNV786501:UNV786535 UDZ786501:UDZ786535 TUD786501:TUD786535 TKH786501:TKH786535 TAL786501:TAL786535 SQP786501:SQP786535 SGT786501:SGT786535 RWX786501:RWX786535 RNB786501:RNB786535 RDF786501:RDF786535 QTJ786501:QTJ786535 QJN786501:QJN786535 PZR786501:PZR786535 PPV786501:PPV786535 PFZ786501:PFZ786535 OWD786501:OWD786535 OMH786501:OMH786535 OCL786501:OCL786535 NSP786501:NSP786535 NIT786501:NIT786535 MYX786501:MYX786535 MPB786501:MPB786535 MFF786501:MFF786535 LVJ786501:LVJ786535 LLN786501:LLN786535 LBR786501:LBR786535 KRV786501:KRV786535 KHZ786501:KHZ786535 JYD786501:JYD786535 JOH786501:JOH786535 JEL786501:JEL786535 IUP786501:IUP786535 IKT786501:IKT786535 IAX786501:IAX786535 HRB786501:HRB786535 HHF786501:HHF786535 GXJ786501:GXJ786535 GNN786501:GNN786535 GDR786501:GDR786535 FTV786501:FTV786535 FJZ786501:FJZ786535 FAD786501:FAD786535 EQH786501:EQH786535 EGL786501:EGL786535 DWP786501:DWP786535 DMT786501:DMT786535 DCX786501:DCX786535 CTB786501:CTB786535 CJF786501:CJF786535 BZJ786501:BZJ786535 BPN786501:BPN786535 BFR786501:BFR786535 AVV786501:AVV786535 ALZ786501:ALZ786535 ACD786501:ACD786535 SH786501:SH786535 IL786501:IL786535 WUX720965:WUX720999 WLB720965:WLB720999 WBF720965:WBF720999 VRJ720965:VRJ720999 VHN720965:VHN720999 UXR720965:UXR720999 UNV720965:UNV720999 UDZ720965:UDZ720999 TUD720965:TUD720999 TKH720965:TKH720999 TAL720965:TAL720999 SQP720965:SQP720999 SGT720965:SGT720999 RWX720965:RWX720999 RNB720965:RNB720999 RDF720965:RDF720999 QTJ720965:QTJ720999 QJN720965:QJN720999 PZR720965:PZR720999 PPV720965:PPV720999 PFZ720965:PFZ720999 OWD720965:OWD720999 OMH720965:OMH720999 OCL720965:OCL720999 NSP720965:NSP720999 NIT720965:NIT720999 MYX720965:MYX720999 MPB720965:MPB720999 MFF720965:MFF720999 LVJ720965:LVJ720999 LLN720965:LLN720999 LBR720965:LBR720999 KRV720965:KRV720999 KHZ720965:KHZ720999 JYD720965:JYD720999 JOH720965:JOH720999 JEL720965:JEL720999 IUP720965:IUP720999 IKT720965:IKT720999 IAX720965:IAX720999 HRB720965:HRB720999 HHF720965:HHF720999 GXJ720965:GXJ720999 GNN720965:GNN720999 GDR720965:GDR720999 FTV720965:FTV720999 FJZ720965:FJZ720999 FAD720965:FAD720999 EQH720965:EQH720999 EGL720965:EGL720999 DWP720965:DWP720999 DMT720965:DMT720999 DCX720965:DCX720999 CTB720965:CTB720999 CJF720965:CJF720999 BZJ720965:BZJ720999 BPN720965:BPN720999 BFR720965:BFR720999 AVV720965:AVV720999 ALZ720965:ALZ720999 ACD720965:ACD720999 SH720965:SH720999 IL720965:IL720999 WUX655429:WUX655463 WLB655429:WLB655463 WBF655429:WBF655463 VRJ655429:VRJ655463 VHN655429:VHN655463 UXR655429:UXR655463 UNV655429:UNV655463 UDZ655429:UDZ655463 TUD655429:TUD655463 TKH655429:TKH655463 TAL655429:TAL655463 SQP655429:SQP655463 SGT655429:SGT655463 RWX655429:RWX655463 RNB655429:RNB655463 RDF655429:RDF655463 QTJ655429:QTJ655463 QJN655429:QJN655463 PZR655429:PZR655463 PPV655429:PPV655463 PFZ655429:PFZ655463 OWD655429:OWD655463 OMH655429:OMH655463 OCL655429:OCL655463 NSP655429:NSP655463 NIT655429:NIT655463 MYX655429:MYX655463 MPB655429:MPB655463 MFF655429:MFF655463 LVJ655429:LVJ655463 LLN655429:LLN655463 LBR655429:LBR655463 KRV655429:KRV655463 KHZ655429:KHZ655463 JYD655429:JYD655463 JOH655429:JOH655463 JEL655429:JEL655463 IUP655429:IUP655463 IKT655429:IKT655463 IAX655429:IAX655463 HRB655429:HRB655463 HHF655429:HHF655463 GXJ655429:GXJ655463 GNN655429:GNN655463 GDR655429:GDR655463 FTV655429:FTV655463 FJZ655429:FJZ655463 FAD655429:FAD655463 EQH655429:EQH655463 EGL655429:EGL655463 DWP655429:DWP655463 DMT655429:DMT655463 DCX655429:DCX655463 CTB655429:CTB655463 CJF655429:CJF655463 BZJ655429:BZJ655463 BPN655429:BPN655463 BFR655429:BFR655463 AVV655429:AVV655463 ALZ655429:ALZ655463 ACD655429:ACD655463 SH655429:SH655463 IL655429:IL655463 WUX589893:WUX589927 WLB589893:WLB589927 WBF589893:WBF589927 VRJ589893:VRJ589927 VHN589893:VHN589927 UXR589893:UXR589927 UNV589893:UNV589927 UDZ589893:UDZ589927 TUD589893:TUD589927 TKH589893:TKH589927 TAL589893:TAL589927 SQP589893:SQP589927 SGT589893:SGT589927 RWX589893:RWX589927 RNB589893:RNB589927 RDF589893:RDF589927 QTJ589893:QTJ589927 QJN589893:QJN589927 PZR589893:PZR589927 PPV589893:PPV589927 PFZ589893:PFZ589927 OWD589893:OWD589927 OMH589893:OMH589927 OCL589893:OCL589927 NSP589893:NSP589927 NIT589893:NIT589927 MYX589893:MYX589927 MPB589893:MPB589927 MFF589893:MFF589927 LVJ589893:LVJ589927 LLN589893:LLN589927 LBR589893:LBR589927 KRV589893:KRV589927 KHZ589893:KHZ589927 JYD589893:JYD589927 JOH589893:JOH589927 JEL589893:JEL589927 IUP589893:IUP589927 IKT589893:IKT589927 IAX589893:IAX589927 HRB589893:HRB589927 HHF589893:HHF589927 GXJ589893:GXJ589927 GNN589893:GNN589927 GDR589893:GDR589927 FTV589893:FTV589927 FJZ589893:FJZ589927 FAD589893:FAD589927 EQH589893:EQH589927 EGL589893:EGL589927 DWP589893:DWP589927 DMT589893:DMT589927 DCX589893:DCX589927 CTB589893:CTB589927 CJF589893:CJF589927 BZJ589893:BZJ589927 BPN589893:BPN589927 BFR589893:BFR589927 AVV589893:AVV589927 ALZ589893:ALZ589927 ACD589893:ACD589927 SH589893:SH589927 IL589893:IL589927 WUX524357:WUX524391 WLB524357:WLB524391 WBF524357:WBF524391 VRJ524357:VRJ524391 VHN524357:VHN524391 UXR524357:UXR524391 UNV524357:UNV524391 UDZ524357:UDZ524391 TUD524357:TUD524391 TKH524357:TKH524391 TAL524357:TAL524391 SQP524357:SQP524391 SGT524357:SGT524391 RWX524357:RWX524391 RNB524357:RNB524391 RDF524357:RDF524391 QTJ524357:QTJ524391 QJN524357:QJN524391 PZR524357:PZR524391 PPV524357:PPV524391 PFZ524357:PFZ524391 OWD524357:OWD524391 OMH524357:OMH524391 OCL524357:OCL524391 NSP524357:NSP524391 NIT524357:NIT524391 MYX524357:MYX524391 MPB524357:MPB524391 MFF524357:MFF524391 LVJ524357:LVJ524391 LLN524357:LLN524391 LBR524357:LBR524391 KRV524357:KRV524391 KHZ524357:KHZ524391 JYD524357:JYD524391 JOH524357:JOH524391 JEL524357:JEL524391 IUP524357:IUP524391 IKT524357:IKT524391 IAX524357:IAX524391 HRB524357:HRB524391 HHF524357:HHF524391 GXJ524357:GXJ524391 GNN524357:GNN524391 GDR524357:GDR524391 FTV524357:FTV524391 FJZ524357:FJZ524391 FAD524357:FAD524391 EQH524357:EQH524391 EGL524357:EGL524391 DWP524357:DWP524391 DMT524357:DMT524391 DCX524357:DCX524391 CTB524357:CTB524391 CJF524357:CJF524391 BZJ524357:BZJ524391 BPN524357:BPN524391 BFR524357:BFR524391 AVV524357:AVV524391 ALZ524357:ALZ524391 ACD524357:ACD524391 SH524357:SH524391 IL524357:IL524391 WUX458821:WUX458855 WLB458821:WLB458855 WBF458821:WBF458855 VRJ458821:VRJ458855 VHN458821:VHN458855 UXR458821:UXR458855 UNV458821:UNV458855 UDZ458821:UDZ458855 TUD458821:TUD458855 TKH458821:TKH458855 TAL458821:TAL458855 SQP458821:SQP458855 SGT458821:SGT458855 RWX458821:RWX458855 RNB458821:RNB458855 RDF458821:RDF458855 QTJ458821:QTJ458855 QJN458821:QJN458855 PZR458821:PZR458855 PPV458821:PPV458855 PFZ458821:PFZ458855 OWD458821:OWD458855 OMH458821:OMH458855 OCL458821:OCL458855 NSP458821:NSP458855 NIT458821:NIT458855 MYX458821:MYX458855 MPB458821:MPB458855 MFF458821:MFF458855 LVJ458821:LVJ458855 LLN458821:LLN458855 LBR458821:LBR458855 KRV458821:KRV458855 KHZ458821:KHZ458855 JYD458821:JYD458855 JOH458821:JOH458855 JEL458821:JEL458855 IUP458821:IUP458855 IKT458821:IKT458855 IAX458821:IAX458855 HRB458821:HRB458855 HHF458821:HHF458855 GXJ458821:GXJ458855 GNN458821:GNN458855 GDR458821:GDR458855 FTV458821:FTV458855 FJZ458821:FJZ458855 FAD458821:FAD458855 EQH458821:EQH458855 EGL458821:EGL458855 DWP458821:DWP458855 DMT458821:DMT458855 DCX458821:DCX458855 CTB458821:CTB458855 CJF458821:CJF458855 BZJ458821:BZJ458855 BPN458821:BPN458855 BFR458821:BFR458855 AVV458821:AVV458855 ALZ458821:ALZ458855 ACD458821:ACD458855 SH458821:SH458855 IL458821:IL458855 WUX393285:WUX393319 WLB393285:WLB393319 WBF393285:WBF393319 VRJ393285:VRJ393319 VHN393285:VHN393319 UXR393285:UXR393319 UNV393285:UNV393319 UDZ393285:UDZ393319 TUD393285:TUD393319 TKH393285:TKH393319 TAL393285:TAL393319 SQP393285:SQP393319 SGT393285:SGT393319 RWX393285:RWX393319 RNB393285:RNB393319 RDF393285:RDF393319 QTJ393285:QTJ393319 QJN393285:QJN393319 PZR393285:PZR393319 PPV393285:PPV393319 PFZ393285:PFZ393319 OWD393285:OWD393319 OMH393285:OMH393319 OCL393285:OCL393319 NSP393285:NSP393319 NIT393285:NIT393319 MYX393285:MYX393319 MPB393285:MPB393319 MFF393285:MFF393319 LVJ393285:LVJ393319 LLN393285:LLN393319 LBR393285:LBR393319 KRV393285:KRV393319 KHZ393285:KHZ393319 JYD393285:JYD393319 JOH393285:JOH393319 JEL393285:JEL393319 IUP393285:IUP393319 IKT393285:IKT393319 IAX393285:IAX393319 HRB393285:HRB393319 HHF393285:HHF393319 GXJ393285:GXJ393319 GNN393285:GNN393319 GDR393285:GDR393319 FTV393285:FTV393319 FJZ393285:FJZ393319 FAD393285:FAD393319 EQH393285:EQH393319 EGL393285:EGL393319 DWP393285:DWP393319 DMT393285:DMT393319 DCX393285:DCX393319 CTB393285:CTB393319 CJF393285:CJF393319 BZJ393285:BZJ393319 BPN393285:BPN393319 BFR393285:BFR393319 AVV393285:AVV393319 ALZ393285:ALZ393319 ACD393285:ACD393319 SH393285:SH393319 IL393285:IL393319 WUX327749:WUX327783 WLB327749:WLB327783 WBF327749:WBF327783 VRJ327749:VRJ327783 VHN327749:VHN327783 UXR327749:UXR327783 UNV327749:UNV327783 UDZ327749:UDZ327783 TUD327749:TUD327783 TKH327749:TKH327783 TAL327749:TAL327783 SQP327749:SQP327783 SGT327749:SGT327783 RWX327749:RWX327783 RNB327749:RNB327783 RDF327749:RDF327783 QTJ327749:QTJ327783 QJN327749:QJN327783 PZR327749:PZR327783 PPV327749:PPV327783 PFZ327749:PFZ327783 OWD327749:OWD327783 OMH327749:OMH327783 OCL327749:OCL327783 NSP327749:NSP327783 NIT327749:NIT327783 MYX327749:MYX327783 MPB327749:MPB327783 MFF327749:MFF327783 LVJ327749:LVJ327783 LLN327749:LLN327783 LBR327749:LBR327783 KRV327749:KRV327783 KHZ327749:KHZ327783 JYD327749:JYD327783 JOH327749:JOH327783 JEL327749:JEL327783 IUP327749:IUP327783 IKT327749:IKT327783 IAX327749:IAX327783 HRB327749:HRB327783 HHF327749:HHF327783 GXJ327749:GXJ327783 GNN327749:GNN327783 GDR327749:GDR327783 FTV327749:FTV327783 FJZ327749:FJZ327783 FAD327749:FAD327783 EQH327749:EQH327783 EGL327749:EGL327783 DWP327749:DWP327783 DMT327749:DMT327783 DCX327749:DCX327783 CTB327749:CTB327783 CJF327749:CJF327783 BZJ327749:BZJ327783 BPN327749:BPN327783 BFR327749:BFR327783 AVV327749:AVV327783 ALZ327749:ALZ327783 ACD327749:ACD327783 SH327749:SH327783 IL327749:IL327783 WUX262213:WUX262247 WLB262213:WLB262247 WBF262213:WBF262247 VRJ262213:VRJ262247 VHN262213:VHN262247 UXR262213:UXR262247 UNV262213:UNV262247 UDZ262213:UDZ262247 TUD262213:TUD262247 TKH262213:TKH262247 TAL262213:TAL262247 SQP262213:SQP262247 SGT262213:SGT262247 RWX262213:RWX262247 RNB262213:RNB262247 RDF262213:RDF262247 QTJ262213:QTJ262247 QJN262213:QJN262247 PZR262213:PZR262247 PPV262213:PPV262247 PFZ262213:PFZ262247 OWD262213:OWD262247 OMH262213:OMH262247 OCL262213:OCL262247 NSP262213:NSP262247 NIT262213:NIT262247 MYX262213:MYX262247 MPB262213:MPB262247 MFF262213:MFF262247 LVJ262213:LVJ262247 LLN262213:LLN262247 LBR262213:LBR262247 KRV262213:KRV262247 KHZ262213:KHZ262247 JYD262213:JYD262247 JOH262213:JOH262247 JEL262213:JEL262247 IUP262213:IUP262247 IKT262213:IKT262247 IAX262213:IAX262247 HRB262213:HRB262247 HHF262213:HHF262247 GXJ262213:GXJ262247 GNN262213:GNN262247 GDR262213:GDR262247 FTV262213:FTV262247 FJZ262213:FJZ262247 FAD262213:FAD262247 EQH262213:EQH262247 EGL262213:EGL262247 DWP262213:DWP262247 DMT262213:DMT262247 DCX262213:DCX262247 CTB262213:CTB262247 CJF262213:CJF262247 BZJ262213:BZJ262247 BPN262213:BPN262247 BFR262213:BFR262247 AVV262213:AVV262247 ALZ262213:ALZ262247 ACD262213:ACD262247 SH262213:SH262247 IL262213:IL262247 WUX196677:WUX196711 WLB196677:WLB196711 WBF196677:WBF196711 VRJ196677:VRJ196711 VHN196677:VHN196711 UXR196677:UXR196711 UNV196677:UNV196711 UDZ196677:UDZ196711 TUD196677:TUD196711 TKH196677:TKH196711 TAL196677:TAL196711 SQP196677:SQP196711 SGT196677:SGT196711 RWX196677:RWX196711 RNB196677:RNB196711 RDF196677:RDF196711 QTJ196677:QTJ196711 QJN196677:QJN196711 PZR196677:PZR196711 PPV196677:PPV196711 PFZ196677:PFZ196711 OWD196677:OWD196711 OMH196677:OMH196711 OCL196677:OCL196711 NSP196677:NSP196711 NIT196677:NIT196711 MYX196677:MYX196711 MPB196677:MPB196711 MFF196677:MFF196711 LVJ196677:LVJ196711 LLN196677:LLN196711 LBR196677:LBR196711 KRV196677:KRV196711 KHZ196677:KHZ196711 JYD196677:JYD196711 JOH196677:JOH196711 JEL196677:JEL196711 IUP196677:IUP196711 IKT196677:IKT196711 IAX196677:IAX196711 HRB196677:HRB196711 HHF196677:HHF196711 GXJ196677:GXJ196711 GNN196677:GNN196711 GDR196677:GDR196711 FTV196677:FTV196711 FJZ196677:FJZ196711 FAD196677:FAD196711 EQH196677:EQH196711 EGL196677:EGL196711 DWP196677:DWP196711 DMT196677:DMT196711 DCX196677:DCX196711 CTB196677:CTB196711 CJF196677:CJF196711 BZJ196677:BZJ196711 BPN196677:BPN196711 BFR196677:BFR196711 AVV196677:AVV196711 ALZ196677:ALZ196711 ACD196677:ACD196711 SH196677:SH196711 IL196677:IL196711 WUX131141:WUX131175 WLB131141:WLB131175 WBF131141:WBF131175 VRJ131141:VRJ131175 VHN131141:VHN131175 UXR131141:UXR131175 UNV131141:UNV131175 UDZ131141:UDZ131175 TUD131141:TUD131175 TKH131141:TKH131175 TAL131141:TAL131175 SQP131141:SQP131175 SGT131141:SGT131175 RWX131141:RWX131175 RNB131141:RNB131175 RDF131141:RDF131175 QTJ131141:QTJ131175 QJN131141:QJN131175 PZR131141:PZR131175 PPV131141:PPV131175 PFZ131141:PFZ131175 OWD131141:OWD131175 OMH131141:OMH131175 OCL131141:OCL131175 NSP131141:NSP131175 NIT131141:NIT131175 MYX131141:MYX131175 MPB131141:MPB131175 MFF131141:MFF131175 LVJ131141:LVJ131175 LLN131141:LLN131175 LBR131141:LBR131175 KRV131141:KRV131175 KHZ131141:KHZ131175 JYD131141:JYD131175 JOH131141:JOH131175 JEL131141:JEL131175 IUP131141:IUP131175 IKT131141:IKT131175 IAX131141:IAX131175 HRB131141:HRB131175 HHF131141:HHF131175 GXJ131141:GXJ131175 GNN131141:GNN131175 GDR131141:GDR131175 FTV131141:FTV131175 FJZ131141:FJZ131175 FAD131141:FAD131175 EQH131141:EQH131175 EGL131141:EGL131175 DWP131141:DWP131175 DMT131141:DMT131175 DCX131141:DCX131175 CTB131141:CTB131175 CJF131141:CJF131175 BZJ131141:BZJ131175 BPN131141:BPN131175 BFR131141:BFR131175 AVV131141:AVV131175 ALZ131141:ALZ131175 ACD131141:ACD131175 SH131141:SH131175 IL131141:IL131175 WUX65605:WUX65639 WLB65605:WLB65639 WBF65605:WBF65639 VRJ65605:VRJ65639 VHN65605:VHN65639 UXR65605:UXR65639 UNV65605:UNV65639 UDZ65605:UDZ65639 TUD65605:TUD65639 TKH65605:TKH65639 TAL65605:TAL65639 SQP65605:SQP65639 SGT65605:SGT65639 RWX65605:RWX65639 RNB65605:RNB65639 RDF65605:RDF65639 QTJ65605:QTJ65639 QJN65605:QJN65639 PZR65605:PZR65639 PPV65605:PPV65639 PFZ65605:PFZ65639 OWD65605:OWD65639 OMH65605:OMH65639 OCL65605:OCL65639 NSP65605:NSP65639 NIT65605:NIT65639 MYX65605:MYX65639 MPB65605:MPB65639 MFF65605:MFF65639 LVJ65605:LVJ65639 LLN65605:LLN65639 LBR65605:LBR65639 KRV65605:KRV65639 KHZ65605:KHZ65639 JYD65605:JYD65639 JOH65605:JOH65639 JEL65605:JEL65639 IUP65605:IUP65639 IKT65605:IKT65639 IAX65605:IAX65639 HRB65605:HRB65639 HHF65605:HHF65639 GXJ65605:GXJ65639 GNN65605:GNN65639 GDR65605:GDR65639 FTV65605:FTV65639 FJZ65605:FJZ65639 FAD65605:FAD65639 EQH65605:EQH65639 EGL65605:EGL65639 DWP65605:DWP65639 DMT65605:DMT65639 DCX65605:DCX65639 CTB65605:CTB65639 CJF65605:CJF65639 BZJ65605:BZJ65639 BPN65605:BPN65639 BFR65605:BFR65639 AVV65605:AVV65639 ALZ65605:ALZ65639 ACD65605:ACD65639 SH65605:SH65639 IL65605:IL65639 B983109:B983143 B65605:B65639 B131141:B131175 B196677:B196711 B262213:B262247 B327749:B327783 B393285:B393319 B458821:B458855 B524357:B524391 B589893:B589927 B655429:B655463 B720965:B720999 B786501:B786535 B852037:B852071 B917573:B917607 B103 SH3:SH103 ACD3:ACD103 ALZ3:ALZ103 AVV3:AVV103 BFR3:BFR103 BPN3:BPN103 BZJ3:BZJ103 CJF3:CJF103 CTB3:CTB103 DCX3:DCX103 DMT3:DMT103 DWP3:DWP103 EGL3:EGL103 EQH3:EQH103 FAD3:FAD103 FJZ3:FJZ103 FTV3:FTV103 GDR3:GDR103 GNN3:GNN103 GXJ3:GXJ103 HHF3:HHF103 HRB3:HRB103 IAX3:IAX103 IKT3:IKT103 IUP3:IUP103 JEL3:JEL103 JOH3:JOH103 JYD3:JYD103 KHZ3:KHZ103 KRV3:KRV103 LBR3:LBR103 LLN3:LLN103 LVJ3:LVJ103 MFF3:MFF103 MPB3:MPB103 MYX3:MYX103 NIT3:NIT103 NSP3:NSP103 OCL3:OCL103 OMH3:OMH103 OWD3:OWD103 PFZ3:PFZ103 PPV3:PPV103 PZR3:PZR103 QJN3:QJN103 QTJ3:QTJ103 RDF3:RDF103 RNB3:RNB103 RWX3:RWX103 SGT3:SGT103 SQP3:SQP103 TAL3:TAL103 TKH3:TKH103 TUD3:TUD103 UDZ3:UDZ103 UNV3:UNV103 UXR3:UXR103 VHN3:VHN103 VRJ3:VRJ103 WBF3:WBF103 WLB3:WLB103 WUX3:WUX103 IL3:IL103"/>
    <dataValidation type="whole" allowBlank="1" showInputMessage="1" showErrorMessage="1" errorTitle="Error en el dato de la celda" error="La estimación de la celda no permite importes en negativo." prompt="El importe a capturar en la celda debe ser el costo grupal, no individual, esto corresponde que se determina la prestación por el número de plazas a que tiene derecho." sqref="WVF983109:WVI983142 WLJ983109:WLM983142 WBN983109:WBQ983142 VRR983109:VRU983142 VHV983109:VHY983142 UXZ983109:UYC983142 UOD983109:UOG983142 UEH983109:UEK983142 TUL983109:TUO983142 TKP983109:TKS983142 TAT983109:TAW983142 SQX983109:SRA983142 SHB983109:SHE983142 RXF983109:RXI983142 RNJ983109:RNM983142 RDN983109:RDQ983142 QTR983109:QTU983142 QJV983109:QJY983142 PZZ983109:QAC983142 PQD983109:PQG983142 PGH983109:PGK983142 OWL983109:OWO983142 OMP983109:OMS983142 OCT983109:OCW983142 NSX983109:NTA983142 NJB983109:NJE983142 MZF983109:MZI983142 MPJ983109:MPM983142 MFN983109:MFQ983142 LVR983109:LVU983142 LLV983109:LLY983142 LBZ983109:LCC983142 KSD983109:KSG983142 KIH983109:KIK983142 JYL983109:JYO983142 JOP983109:JOS983142 JET983109:JEW983142 IUX983109:IVA983142 ILB983109:ILE983142 IBF983109:IBI983142 HRJ983109:HRM983142 HHN983109:HHQ983142 GXR983109:GXU983142 GNV983109:GNY983142 GDZ983109:GEC983142 FUD983109:FUG983142 FKH983109:FKK983142 FAL983109:FAO983142 EQP983109:EQS983142 EGT983109:EGW983142 DWX983109:DXA983142 DNB983109:DNE983142 DDF983109:DDI983142 CTJ983109:CTM983142 CJN983109:CJQ983142 BZR983109:BZU983142 BPV983109:BPY983142 BFZ983109:BGC983142 AWD983109:AWG983142 AMH983109:AMK983142 ACL983109:ACO983142 SP983109:SS983142 IT983109:IW983142 WVF917573:WVI917606 WLJ917573:WLM917606 WBN917573:WBQ917606 VRR917573:VRU917606 VHV917573:VHY917606 UXZ917573:UYC917606 UOD917573:UOG917606 UEH917573:UEK917606 TUL917573:TUO917606 TKP917573:TKS917606 TAT917573:TAW917606 SQX917573:SRA917606 SHB917573:SHE917606 RXF917573:RXI917606 RNJ917573:RNM917606 RDN917573:RDQ917606 QTR917573:QTU917606 QJV917573:QJY917606 PZZ917573:QAC917606 PQD917573:PQG917606 PGH917573:PGK917606 OWL917573:OWO917606 OMP917573:OMS917606 OCT917573:OCW917606 NSX917573:NTA917606 NJB917573:NJE917606 MZF917573:MZI917606 MPJ917573:MPM917606 MFN917573:MFQ917606 LVR917573:LVU917606 LLV917573:LLY917606 LBZ917573:LCC917606 KSD917573:KSG917606 KIH917573:KIK917606 JYL917573:JYO917606 JOP917573:JOS917606 JET917573:JEW917606 IUX917573:IVA917606 ILB917573:ILE917606 IBF917573:IBI917606 HRJ917573:HRM917606 HHN917573:HHQ917606 GXR917573:GXU917606 GNV917573:GNY917606 GDZ917573:GEC917606 FUD917573:FUG917606 FKH917573:FKK917606 FAL917573:FAO917606 EQP917573:EQS917606 EGT917573:EGW917606 DWX917573:DXA917606 DNB917573:DNE917606 DDF917573:DDI917606 CTJ917573:CTM917606 CJN917573:CJQ917606 BZR917573:BZU917606 BPV917573:BPY917606 BFZ917573:BGC917606 AWD917573:AWG917606 AMH917573:AMK917606 ACL917573:ACO917606 SP917573:SS917606 IT917573:IW917606 WVF852037:WVI852070 WLJ852037:WLM852070 WBN852037:WBQ852070 VRR852037:VRU852070 VHV852037:VHY852070 UXZ852037:UYC852070 UOD852037:UOG852070 UEH852037:UEK852070 TUL852037:TUO852070 TKP852037:TKS852070 TAT852037:TAW852070 SQX852037:SRA852070 SHB852037:SHE852070 RXF852037:RXI852070 RNJ852037:RNM852070 RDN852037:RDQ852070 QTR852037:QTU852070 QJV852037:QJY852070 PZZ852037:QAC852070 PQD852037:PQG852070 PGH852037:PGK852070 OWL852037:OWO852070 OMP852037:OMS852070 OCT852037:OCW852070 NSX852037:NTA852070 NJB852037:NJE852070 MZF852037:MZI852070 MPJ852037:MPM852070 MFN852037:MFQ852070 LVR852037:LVU852070 LLV852037:LLY852070 LBZ852037:LCC852070 KSD852037:KSG852070 KIH852037:KIK852070 JYL852037:JYO852070 JOP852037:JOS852070 JET852037:JEW852070 IUX852037:IVA852070 ILB852037:ILE852070 IBF852037:IBI852070 HRJ852037:HRM852070 HHN852037:HHQ852070 GXR852037:GXU852070 GNV852037:GNY852070 GDZ852037:GEC852070 FUD852037:FUG852070 FKH852037:FKK852070 FAL852037:FAO852070 EQP852037:EQS852070 EGT852037:EGW852070 DWX852037:DXA852070 DNB852037:DNE852070 DDF852037:DDI852070 CTJ852037:CTM852070 CJN852037:CJQ852070 BZR852037:BZU852070 BPV852037:BPY852070 BFZ852037:BGC852070 AWD852037:AWG852070 AMH852037:AMK852070 ACL852037:ACO852070 SP852037:SS852070 IT852037:IW852070 WVF786501:WVI786534 WLJ786501:WLM786534 WBN786501:WBQ786534 VRR786501:VRU786534 VHV786501:VHY786534 UXZ786501:UYC786534 UOD786501:UOG786534 UEH786501:UEK786534 TUL786501:TUO786534 TKP786501:TKS786534 TAT786501:TAW786534 SQX786501:SRA786534 SHB786501:SHE786534 RXF786501:RXI786534 RNJ786501:RNM786534 RDN786501:RDQ786534 QTR786501:QTU786534 QJV786501:QJY786534 PZZ786501:QAC786534 PQD786501:PQG786534 PGH786501:PGK786534 OWL786501:OWO786534 OMP786501:OMS786534 OCT786501:OCW786534 NSX786501:NTA786534 NJB786501:NJE786534 MZF786501:MZI786534 MPJ786501:MPM786534 MFN786501:MFQ786534 LVR786501:LVU786534 LLV786501:LLY786534 LBZ786501:LCC786534 KSD786501:KSG786534 KIH786501:KIK786534 JYL786501:JYO786534 JOP786501:JOS786534 JET786501:JEW786534 IUX786501:IVA786534 ILB786501:ILE786534 IBF786501:IBI786534 HRJ786501:HRM786534 HHN786501:HHQ786534 GXR786501:GXU786534 GNV786501:GNY786534 GDZ786501:GEC786534 FUD786501:FUG786534 FKH786501:FKK786534 FAL786501:FAO786534 EQP786501:EQS786534 EGT786501:EGW786534 DWX786501:DXA786534 DNB786501:DNE786534 DDF786501:DDI786534 CTJ786501:CTM786534 CJN786501:CJQ786534 BZR786501:BZU786534 BPV786501:BPY786534 BFZ786501:BGC786534 AWD786501:AWG786534 AMH786501:AMK786534 ACL786501:ACO786534 SP786501:SS786534 IT786501:IW786534 WVF720965:WVI720998 WLJ720965:WLM720998 WBN720965:WBQ720998 VRR720965:VRU720998 VHV720965:VHY720998 UXZ720965:UYC720998 UOD720965:UOG720998 UEH720965:UEK720998 TUL720965:TUO720998 TKP720965:TKS720998 TAT720965:TAW720998 SQX720965:SRA720998 SHB720965:SHE720998 RXF720965:RXI720998 RNJ720965:RNM720998 RDN720965:RDQ720998 QTR720965:QTU720998 QJV720965:QJY720998 PZZ720965:QAC720998 PQD720965:PQG720998 PGH720965:PGK720998 OWL720965:OWO720998 OMP720965:OMS720998 OCT720965:OCW720998 NSX720965:NTA720998 NJB720965:NJE720998 MZF720965:MZI720998 MPJ720965:MPM720998 MFN720965:MFQ720998 LVR720965:LVU720998 LLV720965:LLY720998 LBZ720965:LCC720998 KSD720965:KSG720998 KIH720965:KIK720998 JYL720965:JYO720998 JOP720965:JOS720998 JET720965:JEW720998 IUX720965:IVA720998 ILB720965:ILE720998 IBF720965:IBI720998 HRJ720965:HRM720998 HHN720965:HHQ720998 GXR720965:GXU720998 GNV720965:GNY720998 GDZ720965:GEC720998 FUD720965:FUG720998 FKH720965:FKK720998 FAL720965:FAO720998 EQP720965:EQS720998 EGT720965:EGW720998 DWX720965:DXA720998 DNB720965:DNE720998 DDF720965:DDI720998 CTJ720965:CTM720998 CJN720965:CJQ720998 BZR720965:BZU720998 BPV720965:BPY720998 BFZ720965:BGC720998 AWD720965:AWG720998 AMH720965:AMK720998 ACL720965:ACO720998 SP720965:SS720998 IT720965:IW720998 WVF655429:WVI655462 WLJ655429:WLM655462 WBN655429:WBQ655462 VRR655429:VRU655462 VHV655429:VHY655462 UXZ655429:UYC655462 UOD655429:UOG655462 UEH655429:UEK655462 TUL655429:TUO655462 TKP655429:TKS655462 TAT655429:TAW655462 SQX655429:SRA655462 SHB655429:SHE655462 RXF655429:RXI655462 RNJ655429:RNM655462 RDN655429:RDQ655462 QTR655429:QTU655462 QJV655429:QJY655462 PZZ655429:QAC655462 PQD655429:PQG655462 PGH655429:PGK655462 OWL655429:OWO655462 OMP655429:OMS655462 OCT655429:OCW655462 NSX655429:NTA655462 NJB655429:NJE655462 MZF655429:MZI655462 MPJ655429:MPM655462 MFN655429:MFQ655462 LVR655429:LVU655462 LLV655429:LLY655462 LBZ655429:LCC655462 KSD655429:KSG655462 KIH655429:KIK655462 JYL655429:JYO655462 JOP655429:JOS655462 JET655429:JEW655462 IUX655429:IVA655462 ILB655429:ILE655462 IBF655429:IBI655462 HRJ655429:HRM655462 HHN655429:HHQ655462 GXR655429:GXU655462 GNV655429:GNY655462 GDZ655429:GEC655462 FUD655429:FUG655462 FKH655429:FKK655462 FAL655429:FAO655462 EQP655429:EQS655462 EGT655429:EGW655462 DWX655429:DXA655462 DNB655429:DNE655462 DDF655429:DDI655462 CTJ655429:CTM655462 CJN655429:CJQ655462 BZR655429:BZU655462 BPV655429:BPY655462 BFZ655429:BGC655462 AWD655429:AWG655462 AMH655429:AMK655462 ACL655429:ACO655462 SP655429:SS655462 IT655429:IW655462 WVF589893:WVI589926 WLJ589893:WLM589926 WBN589893:WBQ589926 VRR589893:VRU589926 VHV589893:VHY589926 UXZ589893:UYC589926 UOD589893:UOG589926 UEH589893:UEK589926 TUL589893:TUO589926 TKP589893:TKS589926 TAT589893:TAW589926 SQX589893:SRA589926 SHB589893:SHE589926 RXF589893:RXI589926 RNJ589893:RNM589926 RDN589893:RDQ589926 QTR589893:QTU589926 QJV589893:QJY589926 PZZ589893:QAC589926 PQD589893:PQG589926 PGH589893:PGK589926 OWL589893:OWO589926 OMP589893:OMS589926 OCT589893:OCW589926 NSX589893:NTA589926 NJB589893:NJE589926 MZF589893:MZI589926 MPJ589893:MPM589926 MFN589893:MFQ589926 LVR589893:LVU589926 LLV589893:LLY589926 LBZ589893:LCC589926 KSD589893:KSG589926 KIH589893:KIK589926 JYL589893:JYO589926 JOP589893:JOS589926 JET589893:JEW589926 IUX589893:IVA589926 ILB589893:ILE589926 IBF589893:IBI589926 HRJ589893:HRM589926 HHN589893:HHQ589926 GXR589893:GXU589926 GNV589893:GNY589926 GDZ589893:GEC589926 FUD589893:FUG589926 FKH589893:FKK589926 FAL589893:FAO589926 EQP589893:EQS589926 EGT589893:EGW589926 DWX589893:DXA589926 DNB589893:DNE589926 DDF589893:DDI589926 CTJ589893:CTM589926 CJN589893:CJQ589926 BZR589893:BZU589926 BPV589893:BPY589926 BFZ589893:BGC589926 AWD589893:AWG589926 AMH589893:AMK589926 ACL589893:ACO589926 SP589893:SS589926 IT589893:IW589926 WVF524357:WVI524390 WLJ524357:WLM524390 WBN524357:WBQ524390 VRR524357:VRU524390 VHV524357:VHY524390 UXZ524357:UYC524390 UOD524357:UOG524390 UEH524357:UEK524390 TUL524357:TUO524390 TKP524357:TKS524390 TAT524357:TAW524390 SQX524357:SRA524390 SHB524357:SHE524390 RXF524357:RXI524390 RNJ524357:RNM524390 RDN524357:RDQ524390 QTR524357:QTU524390 QJV524357:QJY524390 PZZ524357:QAC524390 PQD524357:PQG524390 PGH524357:PGK524390 OWL524357:OWO524390 OMP524357:OMS524390 OCT524357:OCW524390 NSX524357:NTA524390 NJB524357:NJE524390 MZF524357:MZI524390 MPJ524357:MPM524390 MFN524357:MFQ524390 LVR524357:LVU524390 LLV524357:LLY524390 LBZ524357:LCC524390 KSD524357:KSG524390 KIH524357:KIK524390 JYL524357:JYO524390 JOP524357:JOS524390 JET524357:JEW524390 IUX524357:IVA524390 ILB524357:ILE524390 IBF524357:IBI524390 HRJ524357:HRM524390 HHN524357:HHQ524390 GXR524357:GXU524390 GNV524357:GNY524390 GDZ524357:GEC524390 FUD524357:FUG524390 FKH524357:FKK524390 FAL524357:FAO524390 EQP524357:EQS524390 EGT524357:EGW524390 DWX524357:DXA524390 DNB524357:DNE524390 DDF524357:DDI524390 CTJ524357:CTM524390 CJN524357:CJQ524390 BZR524357:BZU524390 BPV524357:BPY524390 BFZ524357:BGC524390 AWD524357:AWG524390 AMH524357:AMK524390 ACL524357:ACO524390 SP524357:SS524390 IT524357:IW524390 WVF458821:WVI458854 WLJ458821:WLM458854 WBN458821:WBQ458854 VRR458821:VRU458854 VHV458821:VHY458854 UXZ458821:UYC458854 UOD458821:UOG458854 UEH458821:UEK458854 TUL458821:TUO458854 TKP458821:TKS458854 TAT458821:TAW458854 SQX458821:SRA458854 SHB458821:SHE458854 RXF458821:RXI458854 RNJ458821:RNM458854 RDN458821:RDQ458854 QTR458821:QTU458854 QJV458821:QJY458854 PZZ458821:QAC458854 PQD458821:PQG458854 PGH458821:PGK458854 OWL458821:OWO458854 OMP458821:OMS458854 OCT458821:OCW458854 NSX458821:NTA458854 NJB458821:NJE458854 MZF458821:MZI458854 MPJ458821:MPM458854 MFN458821:MFQ458854 LVR458821:LVU458854 LLV458821:LLY458854 LBZ458821:LCC458854 KSD458821:KSG458854 KIH458821:KIK458854 JYL458821:JYO458854 JOP458821:JOS458854 JET458821:JEW458854 IUX458821:IVA458854 ILB458821:ILE458854 IBF458821:IBI458854 HRJ458821:HRM458854 HHN458821:HHQ458854 GXR458821:GXU458854 GNV458821:GNY458854 GDZ458821:GEC458854 FUD458821:FUG458854 FKH458821:FKK458854 FAL458821:FAO458854 EQP458821:EQS458854 EGT458821:EGW458854 DWX458821:DXA458854 DNB458821:DNE458854 DDF458821:DDI458854 CTJ458821:CTM458854 CJN458821:CJQ458854 BZR458821:BZU458854 BPV458821:BPY458854 BFZ458821:BGC458854 AWD458821:AWG458854 AMH458821:AMK458854 ACL458821:ACO458854 SP458821:SS458854 IT458821:IW458854 WVF393285:WVI393318 WLJ393285:WLM393318 WBN393285:WBQ393318 VRR393285:VRU393318 VHV393285:VHY393318 UXZ393285:UYC393318 UOD393285:UOG393318 UEH393285:UEK393318 TUL393285:TUO393318 TKP393285:TKS393318 TAT393285:TAW393318 SQX393285:SRA393318 SHB393285:SHE393318 RXF393285:RXI393318 RNJ393285:RNM393318 RDN393285:RDQ393318 QTR393285:QTU393318 QJV393285:QJY393318 PZZ393285:QAC393318 PQD393285:PQG393318 PGH393285:PGK393318 OWL393285:OWO393318 OMP393285:OMS393318 OCT393285:OCW393318 NSX393285:NTA393318 NJB393285:NJE393318 MZF393285:MZI393318 MPJ393285:MPM393318 MFN393285:MFQ393318 LVR393285:LVU393318 LLV393285:LLY393318 LBZ393285:LCC393318 KSD393285:KSG393318 KIH393285:KIK393318 JYL393285:JYO393318 JOP393285:JOS393318 JET393285:JEW393318 IUX393285:IVA393318 ILB393285:ILE393318 IBF393285:IBI393318 HRJ393285:HRM393318 HHN393285:HHQ393318 GXR393285:GXU393318 GNV393285:GNY393318 GDZ393285:GEC393318 FUD393285:FUG393318 FKH393285:FKK393318 FAL393285:FAO393318 EQP393285:EQS393318 EGT393285:EGW393318 DWX393285:DXA393318 DNB393285:DNE393318 DDF393285:DDI393318 CTJ393285:CTM393318 CJN393285:CJQ393318 BZR393285:BZU393318 BPV393285:BPY393318 BFZ393285:BGC393318 AWD393285:AWG393318 AMH393285:AMK393318 ACL393285:ACO393318 SP393285:SS393318 IT393285:IW393318 WVF327749:WVI327782 WLJ327749:WLM327782 WBN327749:WBQ327782 VRR327749:VRU327782 VHV327749:VHY327782 UXZ327749:UYC327782 UOD327749:UOG327782 UEH327749:UEK327782 TUL327749:TUO327782 TKP327749:TKS327782 TAT327749:TAW327782 SQX327749:SRA327782 SHB327749:SHE327782 RXF327749:RXI327782 RNJ327749:RNM327782 RDN327749:RDQ327782 QTR327749:QTU327782 QJV327749:QJY327782 PZZ327749:QAC327782 PQD327749:PQG327782 PGH327749:PGK327782 OWL327749:OWO327782 OMP327749:OMS327782 OCT327749:OCW327782 NSX327749:NTA327782 NJB327749:NJE327782 MZF327749:MZI327782 MPJ327749:MPM327782 MFN327749:MFQ327782 LVR327749:LVU327782 LLV327749:LLY327782 LBZ327749:LCC327782 KSD327749:KSG327782 KIH327749:KIK327782 JYL327749:JYO327782 JOP327749:JOS327782 JET327749:JEW327782 IUX327749:IVA327782 ILB327749:ILE327782 IBF327749:IBI327782 HRJ327749:HRM327782 HHN327749:HHQ327782 GXR327749:GXU327782 GNV327749:GNY327782 GDZ327749:GEC327782 FUD327749:FUG327782 FKH327749:FKK327782 FAL327749:FAO327782 EQP327749:EQS327782 EGT327749:EGW327782 DWX327749:DXA327782 DNB327749:DNE327782 DDF327749:DDI327782 CTJ327749:CTM327782 CJN327749:CJQ327782 BZR327749:BZU327782 BPV327749:BPY327782 BFZ327749:BGC327782 AWD327749:AWG327782 AMH327749:AMK327782 ACL327749:ACO327782 SP327749:SS327782 IT327749:IW327782 WVF262213:WVI262246 WLJ262213:WLM262246 WBN262213:WBQ262246 VRR262213:VRU262246 VHV262213:VHY262246 UXZ262213:UYC262246 UOD262213:UOG262246 UEH262213:UEK262246 TUL262213:TUO262246 TKP262213:TKS262246 TAT262213:TAW262246 SQX262213:SRA262246 SHB262213:SHE262246 RXF262213:RXI262246 RNJ262213:RNM262246 RDN262213:RDQ262246 QTR262213:QTU262246 QJV262213:QJY262246 PZZ262213:QAC262246 PQD262213:PQG262246 PGH262213:PGK262246 OWL262213:OWO262246 OMP262213:OMS262246 OCT262213:OCW262246 NSX262213:NTA262246 NJB262213:NJE262246 MZF262213:MZI262246 MPJ262213:MPM262246 MFN262213:MFQ262246 LVR262213:LVU262246 LLV262213:LLY262246 LBZ262213:LCC262246 KSD262213:KSG262246 KIH262213:KIK262246 JYL262213:JYO262246 JOP262213:JOS262246 JET262213:JEW262246 IUX262213:IVA262246 ILB262213:ILE262246 IBF262213:IBI262246 HRJ262213:HRM262246 HHN262213:HHQ262246 GXR262213:GXU262246 GNV262213:GNY262246 GDZ262213:GEC262246 FUD262213:FUG262246 FKH262213:FKK262246 FAL262213:FAO262246 EQP262213:EQS262246 EGT262213:EGW262246 DWX262213:DXA262246 DNB262213:DNE262246 DDF262213:DDI262246 CTJ262213:CTM262246 CJN262213:CJQ262246 BZR262213:BZU262246 BPV262213:BPY262246 BFZ262213:BGC262246 AWD262213:AWG262246 AMH262213:AMK262246 ACL262213:ACO262246 SP262213:SS262246 IT262213:IW262246 WVF196677:WVI196710 WLJ196677:WLM196710 WBN196677:WBQ196710 VRR196677:VRU196710 VHV196677:VHY196710 UXZ196677:UYC196710 UOD196677:UOG196710 UEH196677:UEK196710 TUL196677:TUO196710 TKP196677:TKS196710 TAT196677:TAW196710 SQX196677:SRA196710 SHB196677:SHE196710 RXF196677:RXI196710 RNJ196677:RNM196710 RDN196677:RDQ196710 QTR196677:QTU196710 QJV196677:QJY196710 PZZ196677:QAC196710 PQD196677:PQG196710 PGH196677:PGK196710 OWL196677:OWO196710 OMP196677:OMS196710 OCT196677:OCW196710 NSX196677:NTA196710 NJB196677:NJE196710 MZF196677:MZI196710 MPJ196677:MPM196710 MFN196677:MFQ196710 LVR196677:LVU196710 LLV196677:LLY196710 LBZ196677:LCC196710 KSD196677:KSG196710 KIH196677:KIK196710 JYL196677:JYO196710 JOP196677:JOS196710 JET196677:JEW196710 IUX196677:IVA196710 ILB196677:ILE196710 IBF196677:IBI196710 HRJ196677:HRM196710 HHN196677:HHQ196710 GXR196677:GXU196710 GNV196677:GNY196710 GDZ196677:GEC196710 FUD196677:FUG196710 FKH196677:FKK196710 FAL196677:FAO196710 EQP196677:EQS196710 EGT196677:EGW196710 DWX196677:DXA196710 DNB196677:DNE196710 DDF196677:DDI196710 CTJ196677:CTM196710 CJN196677:CJQ196710 BZR196677:BZU196710 BPV196677:BPY196710 BFZ196677:BGC196710 AWD196677:AWG196710 AMH196677:AMK196710 ACL196677:ACO196710 SP196677:SS196710 IT196677:IW196710 WVF131141:WVI131174 WLJ131141:WLM131174 WBN131141:WBQ131174 VRR131141:VRU131174 VHV131141:VHY131174 UXZ131141:UYC131174 UOD131141:UOG131174 UEH131141:UEK131174 TUL131141:TUO131174 TKP131141:TKS131174 TAT131141:TAW131174 SQX131141:SRA131174 SHB131141:SHE131174 RXF131141:RXI131174 RNJ131141:RNM131174 RDN131141:RDQ131174 QTR131141:QTU131174 QJV131141:QJY131174 PZZ131141:QAC131174 PQD131141:PQG131174 PGH131141:PGK131174 OWL131141:OWO131174 OMP131141:OMS131174 OCT131141:OCW131174 NSX131141:NTA131174 NJB131141:NJE131174 MZF131141:MZI131174 MPJ131141:MPM131174 MFN131141:MFQ131174 LVR131141:LVU131174 LLV131141:LLY131174 LBZ131141:LCC131174 KSD131141:KSG131174 KIH131141:KIK131174 JYL131141:JYO131174 JOP131141:JOS131174 JET131141:JEW131174 IUX131141:IVA131174 ILB131141:ILE131174 IBF131141:IBI131174 HRJ131141:HRM131174 HHN131141:HHQ131174 GXR131141:GXU131174 GNV131141:GNY131174 GDZ131141:GEC131174 FUD131141:FUG131174 FKH131141:FKK131174 FAL131141:FAO131174 EQP131141:EQS131174 EGT131141:EGW131174 DWX131141:DXA131174 DNB131141:DNE131174 DDF131141:DDI131174 CTJ131141:CTM131174 CJN131141:CJQ131174 BZR131141:BZU131174 BPV131141:BPY131174 BFZ131141:BGC131174 AWD131141:AWG131174 AMH131141:AMK131174 ACL131141:ACO131174 SP131141:SS131174 IT131141:IW131174 WVF65605:WVI65638 WLJ65605:WLM65638 WBN65605:WBQ65638 VRR65605:VRU65638 VHV65605:VHY65638 UXZ65605:UYC65638 UOD65605:UOG65638 UEH65605:UEK65638 TUL65605:TUO65638 TKP65605:TKS65638 TAT65605:TAW65638 SQX65605:SRA65638 SHB65605:SHE65638 RXF65605:RXI65638 RNJ65605:RNM65638 RDN65605:RDQ65638 QTR65605:QTU65638 QJV65605:QJY65638 PZZ65605:QAC65638 PQD65605:PQG65638 PGH65605:PGK65638 OWL65605:OWO65638 OMP65605:OMS65638 OCT65605:OCW65638 NSX65605:NTA65638 NJB65605:NJE65638 MZF65605:MZI65638 MPJ65605:MPM65638 MFN65605:MFQ65638 LVR65605:LVU65638 LLV65605:LLY65638 LBZ65605:LCC65638 KSD65605:KSG65638 KIH65605:KIK65638 JYL65605:JYO65638 JOP65605:JOS65638 JET65605:JEW65638 IUX65605:IVA65638 ILB65605:ILE65638 IBF65605:IBI65638 HRJ65605:HRM65638 HHN65605:HHQ65638 GXR65605:GXU65638 GNV65605:GNY65638 GDZ65605:GEC65638 FUD65605:FUG65638 FKH65605:FKK65638 FAL65605:FAO65638 EQP65605:EQS65638 EGT65605:EGW65638 DWX65605:DXA65638 DNB65605:DNE65638 DDF65605:DDI65638 CTJ65605:CTM65638 CJN65605:CJQ65638 BZR65605:BZU65638 BPV65605:BPY65638 BFZ65605:BGC65638 AWD65605:AWG65638 AMH65605:AMK65638 ACL65605:ACO65638 SP65605:SS65638 IT65605:IW65638 WVK983109:WVM983142 WLO983109:WLQ983142 WBS983109:WBU983142 VRW983109:VRY983142 VIA983109:VIC983142 UYE983109:UYG983142 UOI983109:UOK983142 UEM983109:UEO983142 TUQ983109:TUS983142 TKU983109:TKW983142 TAY983109:TBA983142 SRC983109:SRE983142 SHG983109:SHI983142 RXK983109:RXM983142 RNO983109:RNQ983142 RDS983109:RDU983142 QTW983109:QTY983142 QKA983109:QKC983142 QAE983109:QAG983142 PQI983109:PQK983142 PGM983109:PGO983142 OWQ983109:OWS983142 OMU983109:OMW983142 OCY983109:ODA983142 NTC983109:NTE983142 NJG983109:NJI983142 MZK983109:MZM983142 MPO983109:MPQ983142 MFS983109:MFU983142 LVW983109:LVY983142 LMA983109:LMC983142 LCE983109:LCG983142 KSI983109:KSK983142 KIM983109:KIO983142 JYQ983109:JYS983142 JOU983109:JOW983142 JEY983109:JFA983142 IVC983109:IVE983142 ILG983109:ILI983142 IBK983109:IBM983142 HRO983109:HRQ983142 HHS983109:HHU983142 GXW983109:GXY983142 GOA983109:GOC983142 GEE983109:GEG983142 FUI983109:FUK983142 FKM983109:FKO983142 FAQ983109:FAS983142 EQU983109:EQW983142 EGY983109:EHA983142 DXC983109:DXE983142 DNG983109:DNI983142 DDK983109:DDM983142 CTO983109:CTQ983142 CJS983109:CJU983142 BZW983109:BZY983142 BQA983109:BQC983142 BGE983109:BGG983142 AWI983109:AWK983142 AMM983109:AMO983142 ACQ983109:ACS983142 SU983109:SW983142 IY983109:JA983142 WVK917573:WVM917606 WLO917573:WLQ917606 WBS917573:WBU917606 VRW917573:VRY917606 VIA917573:VIC917606 UYE917573:UYG917606 UOI917573:UOK917606 UEM917573:UEO917606 TUQ917573:TUS917606 TKU917573:TKW917606 TAY917573:TBA917606 SRC917573:SRE917606 SHG917573:SHI917606 RXK917573:RXM917606 RNO917573:RNQ917606 RDS917573:RDU917606 QTW917573:QTY917606 QKA917573:QKC917606 QAE917573:QAG917606 PQI917573:PQK917606 PGM917573:PGO917606 OWQ917573:OWS917606 OMU917573:OMW917606 OCY917573:ODA917606 NTC917573:NTE917606 NJG917573:NJI917606 MZK917573:MZM917606 MPO917573:MPQ917606 MFS917573:MFU917606 LVW917573:LVY917606 LMA917573:LMC917606 LCE917573:LCG917606 KSI917573:KSK917606 KIM917573:KIO917606 JYQ917573:JYS917606 JOU917573:JOW917606 JEY917573:JFA917606 IVC917573:IVE917606 ILG917573:ILI917606 IBK917573:IBM917606 HRO917573:HRQ917606 HHS917573:HHU917606 GXW917573:GXY917606 GOA917573:GOC917606 GEE917573:GEG917606 FUI917573:FUK917606 FKM917573:FKO917606 FAQ917573:FAS917606 EQU917573:EQW917606 EGY917573:EHA917606 DXC917573:DXE917606 DNG917573:DNI917606 DDK917573:DDM917606 CTO917573:CTQ917606 CJS917573:CJU917606 BZW917573:BZY917606 BQA917573:BQC917606 BGE917573:BGG917606 AWI917573:AWK917606 AMM917573:AMO917606 ACQ917573:ACS917606 SU917573:SW917606 IY917573:JA917606 WVK852037:WVM852070 WLO852037:WLQ852070 WBS852037:WBU852070 VRW852037:VRY852070 VIA852037:VIC852070 UYE852037:UYG852070 UOI852037:UOK852070 UEM852037:UEO852070 TUQ852037:TUS852070 TKU852037:TKW852070 TAY852037:TBA852070 SRC852037:SRE852070 SHG852037:SHI852070 RXK852037:RXM852070 RNO852037:RNQ852070 RDS852037:RDU852070 QTW852037:QTY852070 QKA852037:QKC852070 QAE852037:QAG852070 PQI852037:PQK852070 PGM852037:PGO852070 OWQ852037:OWS852070 OMU852037:OMW852070 OCY852037:ODA852070 NTC852037:NTE852070 NJG852037:NJI852070 MZK852037:MZM852070 MPO852037:MPQ852070 MFS852037:MFU852070 LVW852037:LVY852070 LMA852037:LMC852070 LCE852037:LCG852070 KSI852037:KSK852070 KIM852037:KIO852070 JYQ852037:JYS852070 JOU852037:JOW852070 JEY852037:JFA852070 IVC852037:IVE852070 ILG852037:ILI852070 IBK852037:IBM852070 HRO852037:HRQ852070 HHS852037:HHU852070 GXW852037:GXY852070 GOA852037:GOC852070 GEE852037:GEG852070 FUI852037:FUK852070 FKM852037:FKO852070 FAQ852037:FAS852070 EQU852037:EQW852070 EGY852037:EHA852070 DXC852037:DXE852070 DNG852037:DNI852070 DDK852037:DDM852070 CTO852037:CTQ852070 CJS852037:CJU852070 BZW852037:BZY852070 BQA852037:BQC852070 BGE852037:BGG852070 AWI852037:AWK852070 AMM852037:AMO852070 ACQ852037:ACS852070 SU852037:SW852070 IY852037:JA852070 WVK786501:WVM786534 WLO786501:WLQ786534 WBS786501:WBU786534 VRW786501:VRY786534 VIA786501:VIC786534 UYE786501:UYG786534 UOI786501:UOK786534 UEM786501:UEO786534 TUQ786501:TUS786534 TKU786501:TKW786534 TAY786501:TBA786534 SRC786501:SRE786534 SHG786501:SHI786534 RXK786501:RXM786534 RNO786501:RNQ786534 RDS786501:RDU786534 QTW786501:QTY786534 QKA786501:QKC786534 QAE786501:QAG786534 PQI786501:PQK786534 PGM786501:PGO786534 OWQ786501:OWS786534 OMU786501:OMW786534 OCY786501:ODA786534 NTC786501:NTE786534 NJG786501:NJI786534 MZK786501:MZM786534 MPO786501:MPQ786534 MFS786501:MFU786534 LVW786501:LVY786534 LMA786501:LMC786534 LCE786501:LCG786534 KSI786501:KSK786534 KIM786501:KIO786534 JYQ786501:JYS786534 JOU786501:JOW786534 JEY786501:JFA786534 IVC786501:IVE786534 ILG786501:ILI786534 IBK786501:IBM786534 HRO786501:HRQ786534 HHS786501:HHU786534 GXW786501:GXY786534 GOA786501:GOC786534 GEE786501:GEG786534 FUI786501:FUK786534 FKM786501:FKO786534 FAQ786501:FAS786534 EQU786501:EQW786534 EGY786501:EHA786534 DXC786501:DXE786534 DNG786501:DNI786534 DDK786501:DDM786534 CTO786501:CTQ786534 CJS786501:CJU786534 BZW786501:BZY786534 BQA786501:BQC786534 BGE786501:BGG786534 AWI786501:AWK786534 AMM786501:AMO786534 ACQ786501:ACS786534 SU786501:SW786534 IY786501:JA786534 WVK720965:WVM720998 WLO720965:WLQ720998 WBS720965:WBU720998 VRW720965:VRY720998 VIA720965:VIC720998 UYE720965:UYG720998 UOI720965:UOK720998 UEM720965:UEO720998 TUQ720965:TUS720998 TKU720965:TKW720998 TAY720965:TBA720998 SRC720965:SRE720998 SHG720965:SHI720998 RXK720965:RXM720998 RNO720965:RNQ720998 RDS720965:RDU720998 QTW720965:QTY720998 QKA720965:QKC720998 QAE720965:QAG720998 PQI720965:PQK720998 PGM720965:PGO720998 OWQ720965:OWS720998 OMU720965:OMW720998 OCY720965:ODA720998 NTC720965:NTE720998 NJG720965:NJI720998 MZK720965:MZM720998 MPO720965:MPQ720998 MFS720965:MFU720998 LVW720965:LVY720998 LMA720965:LMC720998 LCE720965:LCG720998 KSI720965:KSK720998 KIM720965:KIO720998 JYQ720965:JYS720998 JOU720965:JOW720998 JEY720965:JFA720998 IVC720965:IVE720998 ILG720965:ILI720998 IBK720965:IBM720998 HRO720965:HRQ720998 HHS720965:HHU720998 GXW720965:GXY720998 GOA720965:GOC720998 GEE720965:GEG720998 FUI720965:FUK720998 FKM720965:FKO720998 FAQ720965:FAS720998 EQU720965:EQW720998 EGY720965:EHA720998 DXC720965:DXE720998 DNG720965:DNI720998 DDK720965:DDM720998 CTO720965:CTQ720998 CJS720965:CJU720998 BZW720965:BZY720998 BQA720965:BQC720998 BGE720965:BGG720998 AWI720965:AWK720998 AMM720965:AMO720998 ACQ720965:ACS720998 SU720965:SW720998 IY720965:JA720998 WVK655429:WVM655462 WLO655429:WLQ655462 WBS655429:WBU655462 VRW655429:VRY655462 VIA655429:VIC655462 UYE655429:UYG655462 UOI655429:UOK655462 UEM655429:UEO655462 TUQ655429:TUS655462 TKU655429:TKW655462 TAY655429:TBA655462 SRC655429:SRE655462 SHG655429:SHI655462 RXK655429:RXM655462 RNO655429:RNQ655462 RDS655429:RDU655462 QTW655429:QTY655462 QKA655429:QKC655462 QAE655429:QAG655462 PQI655429:PQK655462 PGM655429:PGO655462 OWQ655429:OWS655462 OMU655429:OMW655462 OCY655429:ODA655462 NTC655429:NTE655462 NJG655429:NJI655462 MZK655429:MZM655462 MPO655429:MPQ655462 MFS655429:MFU655462 LVW655429:LVY655462 LMA655429:LMC655462 LCE655429:LCG655462 KSI655429:KSK655462 KIM655429:KIO655462 JYQ655429:JYS655462 JOU655429:JOW655462 JEY655429:JFA655462 IVC655429:IVE655462 ILG655429:ILI655462 IBK655429:IBM655462 HRO655429:HRQ655462 HHS655429:HHU655462 GXW655429:GXY655462 GOA655429:GOC655462 GEE655429:GEG655462 FUI655429:FUK655462 FKM655429:FKO655462 FAQ655429:FAS655462 EQU655429:EQW655462 EGY655429:EHA655462 DXC655429:DXE655462 DNG655429:DNI655462 DDK655429:DDM655462 CTO655429:CTQ655462 CJS655429:CJU655462 BZW655429:BZY655462 BQA655429:BQC655462 BGE655429:BGG655462 AWI655429:AWK655462 AMM655429:AMO655462 ACQ655429:ACS655462 SU655429:SW655462 IY655429:JA655462 WVK589893:WVM589926 WLO589893:WLQ589926 WBS589893:WBU589926 VRW589893:VRY589926 VIA589893:VIC589926 UYE589893:UYG589926 UOI589893:UOK589926 UEM589893:UEO589926 TUQ589893:TUS589926 TKU589893:TKW589926 TAY589893:TBA589926 SRC589893:SRE589926 SHG589893:SHI589926 RXK589893:RXM589926 RNO589893:RNQ589926 RDS589893:RDU589926 QTW589893:QTY589926 QKA589893:QKC589926 QAE589893:QAG589926 PQI589893:PQK589926 PGM589893:PGO589926 OWQ589893:OWS589926 OMU589893:OMW589926 OCY589893:ODA589926 NTC589893:NTE589926 NJG589893:NJI589926 MZK589893:MZM589926 MPO589893:MPQ589926 MFS589893:MFU589926 LVW589893:LVY589926 LMA589893:LMC589926 LCE589893:LCG589926 KSI589893:KSK589926 KIM589893:KIO589926 JYQ589893:JYS589926 JOU589893:JOW589926 JEY589893:JFA589926 IVC589893:IVE589926 ILG589893:ILI589926 IBK589893:IBM589926 HRO589893:HRQ589926 HHS589893:HHU589926 GXW589893:GXY589926 GOA589893:GOC589926 GEE589893:GEG589926 FUI589893:FUK589926 FKM589893:FKO589926 FAQ589893:FAS589926 EQU589893:EQW589926 EGY589893:EHA589926 DXC589893:DXE589926 DNG589893:DNI589926 DDK589893:DDM589926 CTO589893:CTQ589926 CJS589893:CJU589926 BZW589893:BZY589926 BQA589893:BQC589926 BGE589893:BGG589926 AWI589893:AWK589926 AMM589893:AMO589926 ACQ589893:ACS589926 SU589893:SW589926 IY589893:JA589926 WVK524357:WVM524390 WLO524357:WLQ524390 WBS524357:WBU524390 VRW524357:VRY524390 VIA524357:VIC524390 UYE524357:UYG524390 UOI524357:UOK524390 UEM524357:UEO524390 TUQ524357:TUS524390 TKU524357:TKW524390 TAY524357:TBA524390 SRC524357:SRE524390 SHG524357:SHI524390 RXK524357:RXM524390 RNO524357:RNQ524390 RDS524357:RDU524390 QTW524357:QTY524390 QKA524357:QKC524390 QAE524357:QAG524390 PQI524357:PQK524390 PGM524357:PGO524390 OWQ524357:OWS524390 OMU524357:OMW524390 OCY524357:ODA524390 NTC524357:NTE524390 NJG524357:NJI524390 MZK524357:MZM524390 MPO524357:MPQ524390 MFS524357:MFU524390 LVW524357:LVY524390 LMA524357:LMC524390 LCE524357:LCG524390 KSI524357:KSK524390 KIM524357:KIO524390 JYQ524357:JYS524390 JOU524357:JOW524390 JEY524357:JFA524390 IVC524357:IVE524390 ILG524357:ILI524390 IBK524357:IBM524390 HRO524357:HRQ524390 HHS524357:HHU524390 GXW524357:GXY524390 GOA524357:GOC524390 GEE524357:GEG524390 FUI524357:FUK524390 FKM524357:FKO524390 FAQ524357:FAS524390 EQU524357:EQW524390 EGY524357:EHA524390 DXC524357:DXE524390 DNG524357:DNI524390 DDK524357:DDM524390 CTO524357:CTQ524390 CJS524357:CJU524390 BZW524357:BZY524390 BQA524357:BQC524390 BGE524357:BGG524390 AWI524357:AWK524390 AMM524357:AMO524390 ACQ524357:ACS524390 SU524357:SW524390 IY524357:JA524390 WVK458821:WVM458854 WLO458821:WLQ458854 WBS458821:WBU458854 VRW458821:VRY458854 VIA458821:VIC458854 UYE458821:UYG458854 UOI458821:UOK458854 UEM458821:UEO458854 TUQ458821:TUS458854 TKU458821:TKW458854 TAY458821:TBA458854 SRC458821:SRE458854 SHG458821:SHI458854 RXK458821:RXM458854 RNO458821:RNQ458854 RDS458821:RDU458854 QTW458821:QTY458854 QKA458821:QKC458854 QAE458821:QAG458854 PQI458821:PQK458854 PGM458821:PGO458854 OWQ458821:OWS458854 OMU458821:OMW458854 OCY458821:ODA458854 NTC458821:NTE458854 NJG458821:NJI458854 MZK458821:MZM458854 MPO458821:MPQ458854 MFS458821:MFU458854 LVW458821:LVY458854 LMA458821:LMC458854 LCE458821:LCG458854 KSI458821:KSK458854 KIM458821:KIO458854 JYQ458821:JYS458854 JOU458821:JOW458854 JEY458821:JFA458854 IVC458821:IVE458854 ILG458821:ILI458854 IBK458821:IBM458854 HRO458821:HRQ458854 HHS458821:HHU458854 GXW458821:GXY458854 GOA458821:GOC458854 GEE458821:GEG458854 FUI458821:FUK458854 FKM458821:FKO458854 FAQ458821:FAS458854 EQU458821:EQW458854 EGY458821:EHA458854 DXC458821:DXE458854 DNG458821:DNI458854 DDK458821:DDM458854 CTO458821:CTQ458854 CJS458821:CJU458854 BZW458821:BZY458854 BQA458821:BQC458854 BGE458821:BGG458854 AWI458821:AWK458854 AMM458821:AMO458854 ACQ458821:ACS458854 SU458821:SW458854 IY458821:JA458854 WVK393285:WVM393318 WLO393285:WLQ393318 WBS393285:WBU393318 VRW393285:VRY393318 VIA393285:VIC393318 UYE393285:UYG393318 UOI393285:UOK393318 UEM393285:UEO393318 TUQ393285:TUS393318 TKU393285:TKW393318 TAY393285:TBA393318 SRC393285:SRE393318 SHG393285:SHI393318 RXK393285:RXM393318 RNO393285:RNQ393318 RDS393285:RDU393318 QTW393285:QTY393318 QKA393285:QKC393318 QAE393285:QAG393318 PQI393285:PQK393318 PGM393285:PGO393318 OWQ393285:OWS393318 OMU393285:OMW393318 OCY393285:ODA393318 NTC393285:NTE393318 NJG393285:NJI393318 MZK393285:MZM393318 MPO393285:MPQ393318 MFS393285:MFU393318 LVW393285:LVY393318 LMA393285:LMC393318 LCE393285:LCG393318 KSI393285:KSK393318 KIM393285:KIO393318 JYQ393285:JYS393318 JOU393285:JOW393318 JEY393285:JFA393318 IVC393285:IVE393318 ILG393285:ILI393318 IBK393285:IBM393318 HRO393285:HRQ393318 HHS393285:HHU393318 GXW393285:GXY393318 GOA393285:GOC393318 GEE393285:GEG393318 FUI393285:FUK393318 FKM393285:FKO393318 FAQ393285:FAS393318 EQU393285:EQW393318 EGY393285:EHA393318 DXC393285:DXE393318 DNG393285:DNI393318 DDK393285:DDM393318 CTO393285:CTQ393318 CJS393285:CJU393318 BZW393285:BZY393318 BQA393285:BQC393318 BGE393285:BGG393318 AWI393285:AWK393318 AMM393285:AMO393318 ACQ393285:ACS393318 SU393285:SW393318 IY393285:JA393318 WVK327749:WVM327782 WLO327749:WLQ327782 WBS327749:WBU327782 VRW327749:VRY327782 VIA327749:VIC327782 UYE327749:UYG327782 UOI327749:UOK327782 UEM327749:UEO327782 TUQ327749:TUS327782 TKU327749:TKW327782 TAY327749:TBA327782 SRC327749:SRE327782 SHG327749:SHI327782 RXK327749:RXM327782 RNO327749:RNQ327782 RDS327749:RDU327782 QTW327749:QTY327782 QKA327749:QKC327782 QAE327749:QAG327782 PQI327749:PQK327782 PGM327749:PGO327782 OWQ327749:OWS327782 OMU327749:OMW327782 OCY327749:ODA327782 NTC327749:NTE327782 NJG327749:NJI327782 MZK327749:MZM327782 MPO327749:MPQ327782 MFS327749:MFU327782 LVW327749:LVY327782 LMA327749:LMC327782 LCE327749:LCG327782 KSI327749:KSK327782 KIM327749:KIO327782 JYQ327749:JYS327782 JOU327749:JOW327782 JEY327749:JFA327782 IVC327749:IVE327782 ILG327749:ILI327782 IBK327749:IBM327782 HRO327749:HRQ327782 HHS327749:HHU327782 GXW327749:GXY327782 GOA327749:GOC327782 GEE327749:GEG327782 FUI327749:FUK327782 FKM327749:FKO327782 FAQ327749:FAS327782 EQU327749:EQW327782 EGY327749:EHA327782 DXC327749:DXE327782 DNG327749:DNI327782 DDK327749:DDM327782 CTO327749:CTQ327782 CJS327749:CJU327782 BZW327749:BZY327782 BQA327749:BQC327782 BGE327749:BGG327782 AWI327749:AWK327782 AMM327749:AMO327782 ACQ327749:ACS327782 SU327749:SW327782 IY327749:JA327782 WVK262213:WVM262246 WLO262213:WLQ262246 WBS262213:WBU262246 VRW262213:VRY262246 VIA262213:VIC262246 UYE262213:UYG262246 UOI262213:UOK262246 UEM262213:UEO262246 TUQ262213:TUS262246 TKU262213:TKW262246 TAY262213:TBA262246 SRC262213:SRE262246 SHG262213:SHI262246 RXK262213:RXM262246 RNO262213:RNQ262246 RDS262213:RDU262246 QTW262213:QTY262246 QKA262213:QKC262246 QAE262213:QAG262246 PQI262213:PQK262246 PGM262213:PGO262246 OWQ262213:OWS262246 OMU262213:OMW262246 OCY262213:ODA262246 NTC262213:NTE262246 NJG262213:NJI262246 MZK262213:MZM262246 MPO262213:MPQ262246 MFS262213:MFU262246 LVW262213:LVY262246 LMA262213:LMC262246 LCE262213:LCG262246 KSI262213:KSK262246 KIM262213:KIO262246 JYQ262213:JYS262246 JOU262213:JOW262246 JEY262213:JFA262246 IVC262213:IVE262246 ILG262213:ILI262246 IBK262213:IBM262246 HRO262213:HRQ262246 HHS262213:HHU262246 GXW262213:GXY262246 GOA262213:GOC262246 GEE262213:GEG262246 FUI262213:FUK262246 FKM262213:FKO262246 FAQ262213:FAS262246 EQU262213:EQW262246 EGY262213:EHA262246 DXC262213:DXE262246 DNG262213:DNI262246 DDK262213:DDM262246 CTO262213:CTQ262246 CJS262213:CJU262246 BZW262213:BZY262246 BQA262213:BQC262246 BGE262213:BGG262246 AWI262213:AWK262246 AMM262213:AMO262246 ACQ262213:ACS262246 SU262213:SW262246 IY262213:JA262246 WVK196677:WVM196710 WLO196677:WLQ196710 WBS196677:WBU196710 VRW196677:VRY196710 VIA196677:VIC196710 UYE196677:UYG196710 UOI196677:UOK196710 UEM196677:UEO196710 TUQ196677:TUS196710 TKU196677:TKW196710 TAY196677:TBA196710 SRC196677:SRE196710 SHG196677:SHI196710 RXK196677:RXM196710 RNO196677:RNQ196710 RDS196677:RDU196710 QTW196677:QTY196710 QKA196677:QKC196710 QAE196677:QAG196710 PQI196677:PQK196710 PGM196677:PGO196710 OWQ196677:OWS196710 OMU196677:OMW196710 OCY196677:ODA196710 NTC196677:NTE196710 NJG196677:NJI196710 MZK196677:MZM196710 MPO196677:MPQ196710 MFS196677:MFU196710 LVW196677:LVY196710 LMA196677:LMC196710 LCE196677:LCG196710 KSI196677:KSK196710 KIM196677:KIO196710 JYQ196677:JYS196710 JOU196677:JOW196710 JEY196677:JFA196710 IVC196677:IVE196710 ILG196677:ILI196710 IBK196677:IBM196710 HRO196677:HRQ196710 HHS196677:HHU196710 GXW196677:GXY196710 GOA196677:GOC196710 GEE196677:GEG196710 FUI196677:FUK196710 FKM196677:FKO196710 FAQ196677:FAS196710 EQU196677:EQW196710 EGY196677:EHA196710 DXC196677:DXE196710 DNG196677:DNI196710 DDK196677:DDM196710 CTO196677:CTQ196710 CJS196677:CJU196710 BZW196677:BZY196710 BQA196677:BQC196710 BGE196677:BGG196710 AWI196677:AWK196710 AMM196677:AMO196710 ACQ196677:ACS196710 SU196677:SW196710 IY196677:JA196710 WVK131141:WVM131174 WLO131141:WLQ131174 WBS131141:WBU131174 VRW131141:VRY131174 VIA131141:VIC131174 UYE131141:UYG131174 UOI131141:UOK131174 UEM131141:UEO131174 TUQ131141:TUS131174 TKU131141:TKW131174 TAY131141:TBA131174 SRC131141:SRE131174 SHG131141:SHI131174 RXK131141:RXM131174 RNO131141:RNQ131174 RDS131141:RDU131174 QTW131141:QTY131174 QKA131141:QKC131174 QAE131141:QAG131174 PQI131141:PQK131174 PGM131141:PGO131174 OWQ131141:OWS131174 OMU131141:OMW131174 OCY131141:ODA131174 NTC131141:NTE131174 NJG131141:NJI131174 MZK131141:MZM131174 MPO131141:MPQ131174 MFS131141:MFU131174 LVW131141:LVY131174 LMA131141:LMC131174 LCE131141:LCG131174 KSI131141:KSK131174 KIM131141:KIO131174 JYQ131141:JYS131174 JOU131141:JOW131174 JEY131141:JFA131174 IVC131141:IVE131174 ILG131141:ILI131174 IBK131141:IBM131174 HRO131141:HRQ131174 HHS131141:HHU131174 GXW131141:GXY131174 GOA131141:GOC131174 GEE131141:GEG131174 FUI131141:FUK131174 FKM131141:FKO131174 FAQ131141:FAS131174 EQU131141:EQW131174 EGY131141:EHA131174 DXC131141:DXE131174 DNG131141:DNI131174 DDK131141:DDM131174 CTO131141:CTQ131174 CJS131141:CJU131174 BZW131141:BZY131174 BQA131141:BQC131174 BGE131141:BGG131174 AWI131141:AWK131174 AMM131141:AMO131174 ACQ131141:ACS131174 SU131141:SW131174 IY131141:JA131174 WVK65605:WVM65638 WLO65605:WLQ65638 WBS65605:WBU65638 VRW65605:VRY65638 VIA65605:VIC65638 UYE65605:UYG65638 UOI65605:UOK65638 UEM65605:UEO65638 TUQ65605:TUS65638 TKU65605:TKW65638 TAY65605:TBA65638 SRC65605:SRE65638 SHG65605:SHI65638 RXK65605:RXM65638 RNO65605:RNQ65638 RDS65605:RDU65638 QTW65605:QTY65638 QKA65605:QKC65638 QAE65605:QAG65638 PQI65605:PQK65638 PGM65605:PGO65638 OWQ65605:OWS65638 OMU65605:OMW65638 OCY65605:ODA65638 NTC65605:NTE65638 NJG65605:NJI65638 MZK65605:MZM65638 MPO65605:MPQ65638 MFS65605:MFU65638 LVW65605:LVY65638 LMA65605:LMC65638 LCE65605:LCG65638 KSI65605:KSK65638 KIM65605:KIO65638 JYQ65605:JYS65638 JOU65605:JOW65638 JEY65605:JFA65638 IVC65605:IVE65638 ILG65605:ILI65638 IBK65605:IBM65638 HRO65605:HRQ65638 HHS65605:HHU65638 GXW65605:GXY65638 GOA65605:GOC65638 GEE65605:GEG65638 FUI65605:FUK65638 FKM65605:FKO65638 FAQ65605:FAS65638 EQU65605:EQW65638 EGY65605:EHA65638 DXC65605:DXE65638 DNG65605:DNI65638 DDK65605:DDM65638 CTO65605:CTQ65638 CJS65605:CJU65638 BZW65605:BZY65638 BQA65605:BQC65638 BGE65605:BGG65638 AWI65605:AWK65638 AMM65605:AMO65638 ACQ65605:ACS65638 SU65605:SW65638 IY65605:JA65638 SU3:SW102 ACQ3:ACS102 AMM3:AMO102 AWI3:AWK102 BGE3:BGG102 BQA3:BQC102 BZW3:BZY102 CJS3:CJU102 CTO3:CTQ102 DDK3:DDM102 DNG3:DNI102 DXC3:DXE102 EGY3:EHA102 EQU3:EQW102 FAQ3:FAS102 FKM3:FKO102 FUI3:FUK102 GEE3:GEG102 GOA3:GOC102 GXW3:GXY102 HHS3:HHU102 HRO3:HRQ102 IBK3:IBM102 ILG3:ILI102 IVC3:IVE102 JEY3:JFA102 JOU3:JOW102 JYQ3:JYS102 KIM3:KIO102 KSI3:KSK102 LCE3:LCG102 LMA3:LMC102 LVW3:LVY102 MFS3:MFU102 MPO3:MPQ102 MZK3:MZM102 NJG3:NJI102 NTC3:NTE102 OCY3:ODA102 OMU3:OMW102 OWQ3:OWS102 PGM3:PGO102 PQI3:PQK102 QAE3:QAG102 QKA3:QKC102 QTW3:QTY102 RDS3:RDU102 RNO3:RNQ102 RXK3:RXM102 SHG3:SHI102 SRC3:SRE102 TAY3:TBA102 TKU3:TKW102 TUQ3:TUS102 UEM3:UEO102 UOI3:UOK102 UYE3:UYG102 VIA3:VIC102 VRW3:VRY102 WBS3:WBU102 WLO3:WLQ102 WVK3:WVM102 IT3:IW102 SP3:SS102 ACL3:ACO102 AMH3:AMK102 AWD3:AWG102 BFZ3:BGC102 BPV3:BPY102 BZR3:BZU102 CJN3:CJQ102 CTJ3:CTM102 DDF3:DDI102 DNB3:DNE102 DWX3:DXA102 EGT3:EGW102 EQP3:EQS102 FAL3:FAO102 FKH3:FKK102 FUD3:FUG102 GDZ3:GEC102 GNV3:GNY102 GXR3:GXU102 HHN3:HHQ102 HRJ3:HRM102 IBF3:IBI102 ILB3:ILE102 IUX3:IVA102 JET3:JEW102 JOP3:JOS102 JYL3:JYO102 KIH3:KIK102 KSD3:KSG102 LBZ3:LCC102 LLV3:LLY102 LVR3:LVU102 MFN3:MFQ102 MPJ3:MPM102 MZF3:MZI102 NJB3:NJE102 NSX3:NTA102 OCT3:OCW102 OMP3:OMS102 OWL3:OWO102 PGH3:PGK102 PQD3:PQG102 PZZ3:QAC102 QJV3:QJY102 QTR3:QTU102 RDN3:RDQ102 RNJ3:RNM102 RXF3:RXI102 SHB3:SHE102 SQX3:SRA102 TAT3:TAW102 TKP3:TKS102 TUL3:TUO102 UEH3:UEK102 UOD3:UOG102 UXZ3:UYC102 VHV3:VHY102 VRR3:VRU102 WBN3:WBQ102 WLJ3:WLM102 WVF3:WVI102 IY3:JA102">
      <formula1>0</formula1>
      <formula2>10000000000</formula2>
    </dataValidation>
    <dataValidation allowBlank="1" showInputMessage="1" showErrorMessage="1" prompt="Resultado de la suma de sueldo grupal anual mas prestaciones de las plazas." sqref="WVO983109:WVO983142 WLS983109:WLS983142 WBW983109:WBW983142 VSA983109:VSA983142 VIE983109:VIE983142 UYI983109:UYI983142 UOM983109:UOM983142 UEQ983109:UEQ983142 TUU983109:TUU983142 TKY983109:TKY983142 TBC983109:TBC983142 SRG983109:SRG983142 SHK983109:SHK983142 RXO983109:RXO983142 RNS983109:RNS983142 RDW983109:RDW983142 QUA983109:QUA983142 QKE983109:QKE983142 QAI983109:QAI983142 PQM983109:PQM983142 PGQ983109:PGQ983142 OWU983109:OWU983142 OMY983109:OMY983142 ODC983109:ODC983142 NTG983109:NTG983142 NJK983109:NJK983142 MZO983109:MZO983142 MPS983109:MPS983142 MFW983109:MFW983142 LWA983109:LWA983142 LME983109:LME983142 LCI983109:LCI983142 KSM983109:KSM983142 KIQ983109:KIQ983142 JYU983109:JYU983142 JOY983109:JOY983142 JFC983109:JFC983142 IVG983109:IVG983142 ILK983109:ILK983142 IBO983109:IBO983142 HRS983109:HRS983142 HHW983109:HHW983142 GYA983109:GYA983142 GOE983109:GOE983142 GEI983109:GEI983142 FUM983109:FUM983142 FKQ983109:FKQ983142 FAU983109:FAU983142 EQY983109:EQY983142 EHC983109:EHC983142 DXG983109:DXG983142 DNK983109:DNK983142 DDO983109:DDO983142 CTS983109:CTS983142 CJW983109:CJW983142 CAA983109:CAA983142 BQE983109:BQE983142 BGI983109:BGI983142 AWM983109:AWM983142 AMQ983109:AMQ983142 ACU983109:ACU983142 SY983109:SY983142 JC983109:JC983142 WVO917573:WVO917606 WLS917573:WLS917606 WBW917573:WBW917606 VSA917573:VSA917606 VIE917573:VIE917606 UYI917573:UYI917606 UOM917573:UOM917606 UEQ917573:UEQ917606 TUU917573:TUU917606 TKY917573:TKY917606 TBC917573:TBC917606 SRG917573:SRG917606 SHK917573:SHK917606 RXO917573:RXO917606 RNS917573:RNS917606 RDW917573:RDW917606 QUA917573:QUA917606 QKE917573:QKE917606 QAI917573:QAI917606 PQM917573:PQM917606 PGQ917573:PGQ917606 OWU917573:OWU917606 OMY917573:OMY917606 ODC917573:ODC917606 NTG917573:NTG917606 NJK917573:NJK917606 MZO917573:MZO917606 MPS917573:MPS917606 MFW917573:MFW917606 LWA917573:LWA917606 LME917573:LME917606 LCI917573:LCI917606 KSM917573:KSM917606 KIQ917573:KIQ917606 JYU917573:JYU917606 JOY917573:JOY917606 JFC917573:JFC917606 IVG917573:IVG917606 ILK917573:ILK917606 IBO917573:IBO917606 HRS917573:HRS917606 HHW917573:HHW917606 GYA917573:GYA917606 GOE917573:GOE917606 GEI917573:GEI917606 FUM917573:FUM917606 FKQ917573:FKQ917606 FAU917573:FAU917606 EQY917573:EQY917606 EHC917573:EHC917606 DXG917573:DXG917606 DNK917573:DNK917606 DDO917573:DDO917606 CTS917573:CTS917606 CJW917573:CJW917606 CAA917573:CAA917606 BQE917573:BQE917606 BGI917573:BGI917606 AWM917573:AWM917606 AMQ917573:AMQ917606 ACU917573:ACU917606 SY917573:SY917606 JC917573:JC917606 WVO852037:WVO852070 WLS852037:WLS852070 WBW852037:WBW852070 VSA852037:VSA852070 VIE852037:VIE852070 UYI852037:UYI852070 UOM852037:UOM852070 UEQ852037:UEQ852070 TUU852037:TUU852070 TKY852037:TKY852070 TBC852037:TBC852070 SRG852037:SRG852070 SHK852037:SHK852070 RXO852037:RXO852070 RNS852037:RNS852070 RDW852037:RDW852070 QUA852037:QUA852070 QKE852037:QKE852070 QAI852037:QAI852070 PQM852037:PQM852070 PGQ852037:PGQ852070 OWU852037:OWU852070 OMY852037:OMY852070 ODC852037:ODC852070 NTG852037:NTG852070 NJK852037:NJK852070 MZO852037:MZO852070 MPS852037:MPS852070 MFW852037:MFW852070 LWA852037:LWA852070 LME852037:LME852070 LCI852037:LCI852070 KSM852037:KSM852070 KIQ852037:KIQ852070 JYU852037:JYU852070 JOY852037:JOY852070 JFC852037:JFC852070 IVG852037:IVG852070 ILK852037:ILK852070 IBO852037:IBO852070 HRS852037:HRS852070 HHW852037:HHW852070 GYA852037:GYA852070 GOE852037:GOE852070 GEI852037:GEI852070 FUM852037:FUM852070 FKQ852037:FKQ852070 FAU852037:FAU852070 EQY852037:EQY852070 EHC852037:EHC852070 DXG852037:DXG852070 DNK852037:DNK852070 DDO852037:DDO852070 CTS852037:CTS852070 CJW852037:CJW852070 CAA852037:CAA852070 BQE852037:BQE852070 BGI852037:BGI852070 AWM852037:AWM852070 AMQ852037:AMQ852070 ACU852037:ACU852070 SY852037:SY852070 JC852037:JC852070 WVO786501:WVO786534 WLS786501:WLS786534 WBW786501:WBW786534 VSA786501:VSA786534 VIE786501:VIE786534 UYI786501:UYI786534 UOM786501:UOM786534 UEQ786501:UEQ786534 TUU786501:TUU786534 TKY786501:TKY786534 TBC786501:TBC786534 SRG786501:SRG786534 SHK786501:SHK786534 RXO786501:RXO786534 RNS786501:RNS786534 RDW786501:RDW786534 QUA786501:QUA786534 QKE786501:QKE786534 QAI786501:QAI786534 PQM786501:PQM786534 PGQ786501:PGQ786534 OWU786501:OWU786534 OMY786501:OMY786534 ODC786501:ODC786534 NTG786501:NTG786534 NJK786501:NJK786534 MZO786501:MZO786534 MPS786501:MPS786534 MFW786501:MFW786534 LWA786501:LWA786534 LME786501:LME786534 LCI786501:LCI786534 KSM786501:KSM786534 KIQ786501:KIQ786534 JYU786501:JYU786534 JOY786501:JOY786534 JFC786501:JFC786534 IVG786501:IVG786534 ILK786501:ILK786534 IBO786501:IBO786534 HRS786501:HRS786534 HHW786501:HHW786534 GYA786501:GYA786534 GOE786501:GOE786534 GEI786501:GEI786534 FUM786501:FUM786534 FKQ786501:FKQ786534 FAU786501:FAU786534 EQY786501:EQY786534 EHC786501:EHC786534 DXG786501:DXG786534 DNK786501:DNK786534 DDO786501:DDO786534 CTS786501:CTS786534 CJW786501:CJW786534 CAA786501:CAA786534 BQE786501:BQE786534 BGI786501:BGI786534 AWM786501:AWM786534 AMQ786501:AMQ786534 ACU786501:ACU786534 SY786501:SY786534 JC786501:JC786534 WVO720965:WVO720998 WLS720965:WLS720998 WBW720965:WBW720998 VSA720965:VSA720998 VIE720965:VIE720998 UYI720965:UYI720998 UOM720965:UOM720998 UEQ720965:UEQ720998 TUU720965:TUU720998 TKY720965:TKY720998 TBC720965:TBC720998 SRG720965:SRG720998 SHK720965:SHK720998 RXO720965:RXO720998 RNS720965:RNS720998 RDW720965:RDW720998 QUA720965:QUA720998 QKE720965:QKE720998 QAI720965:QAI720998 PQM720965:PQM720998 PGQ720965:PGQ720998 OWU720965:OWU720998 OMY720965:OMY720998 ODC720965:ODC720998 NTG720965:NTG720998 NJK720965:NJK720998 MZO720965:MZO720998 MPS720965:MPS720998 MFW720965:MFW720998 LWA720965:LWA720998 LME720965:LME720998 LCI720965:LCI720998 KSM720965:KSM720998 KIQ720965:KIQ720998 JYU720965:JYU720998 JOY720965:JOY720998 JFC720965:JFC720998 IVG720965:IVG720998 ILK720965:ILK720998 IBO720965:IBO720998 HRS720965:HRS720998 HHW720965:HHW720998 GYA720965:GYA720998 GOE720965:GOE720998 GEI720965:GEI720998 FUM720965:FUM720998 FKQ720965:FKQ720998 FAU720965:FAU720998 EQY720965:EQY720998 EHC720965:EHC720998 DXG720965:DXG720998 DNK720965:DNK720998 DDO720965:DDO720998 CTS720965:CTS720998 CJW720965:CJW720998 CAA720965:CAA720998 BQE720965:BQE720998 BGI720965:BGI720998 AWM720965:AWM720998 AMQ720965:AMQ720998 ACU720965:ACU720998 SY720965:SY720998 JC720965:JC720998 WVO655429:WVO655462 WLS655429:WLS655462 WBW655429:WBW655462 VSA655429:VSA655462 VIE655429:VIE655462 UYI655429:UYI655462 UOM655429:UOM655462 UEQ655429:UEQ655462 TUU655429:TUU655462 TKY655429:TKY655462 TBC655429:TBC655462 SRG655429:SRG655462 SHK655429:SHK655462 RXO655429:RXO655462 RNS655429:RNS655462 RDW655429:RDW655462 QUA655429:QUA655462 QKE655429:QKE655462 QAI655429:QAI655462 PQM655429:PQM655462 PGQ655429:PGQ655462 OWU655429:OWU655462 OMY655429:OMY655462 ODC655429:ODC655462 NTG655429:NTG655462 NJK655429:NJK655462 MZO655429:MZO655462 MPS655429:MPS655462 MFW655429:MFW655462 LWA655429:LWA655462 LME655429:LME655462 LCI655429:LCI655462 KSM655429:KSM655462 KIQ655429:KIQ655462 JYU655429:JYU655462 JOY655429:JOY655462 JFC655429:JFC655462 IVG655429:IVG655462 ILK655429:ILK655462 IBO655429:IBO655462 HRS655429:HRS655462 HHW655429:HHW655462 GYA655429:GYA655462 GOE655429:GOE655462 GEI655429:GEI655462 FUM655429:FUM655462 FKQ655429:FKQ655462 FAU655429:FAU655462 EQY655429:EQY655462 EHC655429:EHC655462 DXG655429:DXG655462 DNK655429:DNK655462 DDO655429:DDO655462 CTS655429:CTS655462 CJW655429:CJW655462 CAA655429:CAA655462 BQE655429:BQE655462 BGI655429:BGI655462 AWM655429:AWM655462 AMQ655429:AMQ655462 ACU655429:ACU655462 SY655429:SY655462 JC655429:JC655462 WVO589893:WVO589926 WLS589893:WLS589926 WBW589893:WBW589926 VSA589893:VSA589926 VIE589893:VIE589926 UYI589893:UYI589926 UOM589893:UOM589926 UEQ589893:UEQ589926 TUU589893:TUU589926 TKY589893:TKY589926 TBC589893:TBC589926 SRG589893:SRG589926 SHK589893:SHK589926 RXO589893:RXO589926 RNS589893:RNS589926 RDW589893:RDW589926 QUA589893:QUA589926 QKE589893:QKE589926 QAI589893:QAI589926 PQM589893:PQM589926 PGQ589893:PGQ589926 OWU589893:OWU589926 OMY589893:OMY589926 ODC589893:ODC589926 NTG589893:NTG589926 NJK589893:NJK589926 MZO589893:MZO589926 MPS589893:MPS589926 MFW589893:MFW589926 LWA589893:LWA589926 LME589893:LME589926 LCI589893:LCI589926 KSM589893:KSM589926 KIQ589893:KIQ589926 JYU589893:JYU589926 JOY589893:JOY589926 JFC589893:JFC589926 IVG589893:IVG589926 ILK589893:ILK589926 IBO589893:IBO589926 HRS589893:HRS589926 HHW589893:HHW589926 GYA589893:GYA589926 GOE589893:GOE589926 GEI589893:GEI589926 FUM589893:FUM589926 FKQ589893:FKQ589926 FAU589893:FAU589926 EQY589893:EQY589926 EHC589893:EHC589926 DXG589893:DXG589926 DNK589893:DNK589926 DDO589893:DDO589926 CTS589893:CTS589926 CJW589893:CJW589926 CAA589893:CAA589926 BQE589893:BQE589926 BGI589893:BGI589926 AWM589893:AWM589926 AMQ589893:AMQ589926 ACU589893:ACU589926 SY589893:SY589926 JC589893:JC589926 WVO524357:WVO524390 WLS524357:WLS524390 WBW524357:WBW524390 VSA524357:VSA524390 VIE524357:VIE524390 UYI524357:UYI524390 UOM524357:UOM524390 UEQ524357:UEQ524390 TUU524357:TUU524390 TKY524357:TKY524390 TBC524357:TBC524390 SRG524357:SRG524390 SHK524357:SHK524390 RXO524357:RXO524390 RNS524357:RNS524390 RDW524357:RDW524390 QUA524357:QUA524390 QKE524357:QKE524390 QAI524357:QAI524390 PQM524357:PQM524390 PGQ524357:PGQ524390 OWU524357:OWU524390 OMY524357:OMY524390 ODC524357:ODC524390 NTG524357:NTG524390 NJK524357:NJK524390 MZO524357:MZO524390 MPS524357:MPS524390 MFW524357:MFW524390 LWA524357:LWA524390 LME524357:LME524390 LCI524357:LCI524390 KSM524357:KSM524390 KIQ524357:KIQ524390 JYU524357:JYU524390 JOY524357:JOY524390 JFC524357:JFC524390 IVG524357:IVG524390 ILK524357:ILK524390 IBO524357:IBO524390 HRS524357:HRS524390 HHW524357:HHW524390 GYA524357:GYA524390 GOE524357:GOE524390 GEI524357:GEI524390 FUM524357:FUM524390 FKQ524357:FKQ524390 FAU524357:FAU524390 EQY524357:EQY524390 EHC524357:EHC524390 DXG524357:DXG524390 DNK524357:DNK524390 DDO524357:DDO524390 CTS524357:CTS524390 CJW524357:CJW524390 CAA524357:CAA524390 BQE524357:BQE524390 BGI524357:BGI524390 AWM524357:AWM524390 AMQ524357:AMQ524390 ACU524357:ACU524390 SY524357:SY524390 JC524357:JC524390 WVO458821:WVO458854 WLS458821:WLS458854 WBW458821:WBW458854 VSA458821:VSA458854 VIE458821:VIE458854 UYI458821:UYI458854 UOM458821:UOM458854 UEQ458821:UEQ458854 TUU458821:TUU458854 TKY458821:TKY458854 TBC458821:TBC458854 SRG458821:SRG458854 SHK458821:SHK458854 RXO458821:RXO458854 RNS458821:RNS458854 RDW458821:RDW458854 QUA458821:QUA458854 QKE458821:QKE458854 QAI458821:QAI458854 PQM458821:PQM458854 PGQ458821:PGQ458854 OWU458821:OWU458854 OMY458821:OMY458854 ODC458821:ODC458854 NTG458821:NTG458854 NJK458821:NJK458854 MZO458821:MZO458854 MPS458821:MPS458854 MFW458821:MFW458854 LWA458821:LWA458854 LME458821:LME458854 LCI458821:LCI458854 KSM458821:KSM458854 KIQ458821:KIQ458854 JYU458821:JYU458854 JOY458821:JOY458854 JFC458821:JFC458854 IVG458821:IVG458854 ILK458821:ILK458854 IBO458821:IBO458854 HRS458821:HRS458854 HHW458821:HHW458854 GYA458821:GYA458854 GOE458821:GOE458854 GEI458821:GEI458854 FUM458821:FUM458854 FKQ458821:FKQ458854 FAU458821:FAU458854 EQY458821:EQY458854 EHC458821:EHC458854 DXG458821:DXG458854 DNK458821:DNK458854 DDO458821:DDO458854 CTS458821:CTS458854 CJW458821:CJW458854 CAA458821:CAA458854 BQE458821:BQE458854 BGI458821:BGI458854 AWM458821:AWM458854 AMQ458821:AMQ458854 ACU458821:ACU458854 SY458821:SY458854 JC458821:JC458854 WVO393285:WVO393318 WLS393285:WLS393318 WBW393285:WBW393318 VSA393285:VSA393318 VIE393285:VIE393318 UYI393285:UYI393318 UOM393285:UOM393318 UEQ393285:UEQ393318 TUU393285:TUU393318 TKY393285:TKY393318 TBC393285:TBC393318 SRG393285:SRG393318 SHK393285:SHK393318 RXO393285:RXO393318 RNS393285:RNS393318 RDW393285:RDW393318 QUA393285:QUA393318 QKE393285:QKE393318 QAI393285:QAI393318 PQM393285:PQM393318 PGQ393285:PGQ393318 OWU393285:OWU393318 OMY393285:OMY393318 ODC393285:ODC393318 NTG393285:NTG393318 NJK393285:NJK393318 MZO393285:MZO393318 MPS393285:MPS393318 MFW393285:MFW393318 LWA393285:LWA393318 LME393285:LME393318 LCI393285:LCI393318 KSM393285:KSM393318 KIQ393285:KIQ393318 JYU393285:JYU393318 JOY393285:JOY393318 JFC393285:JFC393318 IVG393285:IVG393318 ILK393285:ILK393318 IBO393285:IBO393318 HRS393285:HRS393318 HHW393285:HHW393318 GYA393285:GYA393318 GOE393285:GOE393318 GEI393285:GEI393318 FUM393285:FUM393318 FKQ393285:FKQ393318 FAU393285:FAU393318 EQY393285:EQY393318 EHC393285:EHC393318 DXG393285:DXG393318 DNK393285:DNK393318 DDO393285:DDO393318 CTS393285:CTS393318 CJW393285:CJW393318 CAA393285:CAA393318 BQE393285:BQE393318 BGI393285:BGI393318 AWM393285:AWM393318 AMQ393285:AMQ393318 ACU393285:ACU393318 SY393285:SY393318 JC393285:JC393318 WVO327749:WVO327782 WLS327749:WLS327782 WBW327749:WBW327782 VSA327749:VSA327782 VIE327749:VIE327782 UYI327749:UYI327782 UOM327749:UOM327782 UEQ327749:UEQ327782 TUU327749:TUU327782 TKY327749:TKY327782 TBC327749:TBC327782 SRG327749:SRG327782 SHK327749:SHK327782 RXO327749:RXO327782 RNS327749:RNS327782 RDW327749:RDW327782 QUA327749:QUA327782 QKE327749:QKE327782 QAI327749:QAI327782 PQM327749:PQM327782 PGQ327749:PGQ327782 OWU327749:OWU327782 OMY327749:OMY327782 ODC327749:ODC327782 NTG327749:NTG327782 NJK327749:NJK327782 MZO327749:MZO327782 MPS327749:MPS327782 MFW327749:MFW327782 LWA327749:LWA327782 LME327749:LME327782 LCI327749:LCI327782 KSM327749:KSM327782 KIQ327749:KIQ327782 JYU327749:JYU327782 JOY327749:JOY327782 JFC327749:JFC327782 IVG327749:IVG327782 ILK327749:ILK327782 IBO327749:IBO327782 HRS327749:HRS327782 HHW327749:HHW327782 GYA327749:GYA327782 GOE327749:GOE327782 GEI327749:GEI327782 FUM327749:FUM327782 FKQ327749:FKQ327782 FAU327749:FAU327782 EQY327749:EQY327782 EHC327749:EHC327782 DXG327749:DXG327782 DNK327749:DNK327782 DDO327749:DDO327782 CTS327749:CTS327782 CJW327749:CJW327782 CAA327749:CAA327782 BQE327749:BQE327782 BGI327749:BGI327782 AWM327749:AWM327782 AMQ327749:AMQ327782 ACU327749:ACU327782 SY327749:SY327782 JC327749:JC327782 WVO262213:WVO262246 WLS262213:WLS262246 WBW262213:WBW262246 VSA262213:VSA262246 VIE262213:VIE262246 UYI262213:UYI262246 UOM262213:UOM262246 UEQ262213:UEQ262246 TUU262213:TUU262246 TKY262213:TKY262246 TBC262213:TBC262246 SRG262213:SRG262246 SHK262213:SHK262246 RXO262213:RXO262246 RNS262213:RNS262246 RDW262213:RDW262246 QUA262213:QUA262246 QKE262213:QKE262246 QAI262213:QAI262246 PQM262213:PQM262246 PGQ262213:PGQ262246 OWU262213:OWU262246 OMY262213:OMY262246 ODC262213:ODC262246 NTG262213:NTG262246 NJK262213:NJK262246 MZO262213:MZO262246 MPS262213:MPS262246 MFW262213:MFW262246 LWA262213:LWA262246 LME262213:LME262246 LCI262213:LCI262246 KSM262213:KSM262246 KIQ262213:KIQ262246 JYU262213:JYU262246 JOY262213:JOY262246 JFC262213:JFC262246 IVG262213:IVG262246 ILK262213:ILK262246 IBO262213:IBO262246 HRS262213:HRS262246 HHW262213:HHW262246 GYA262213:GYA262246 GOE262213:GOE262246 GEI262213:GEI262246 FUM262213:FUM262246 FKQ262213:FKQ262246 FAU262213:FAU262246 EQY262213:EQY262246 EHC262213:EHC262246 DXG262213:DXG262246 DNK262213:DNK262246 DDO262213:DDO262246 CTS262213:CTS262246 CJW262213:CJW262246 CAA262213:CAA262246 BQE262213:BQE262246 BGI262213:BGI262246 AWM262213:AWM262246 AMQ262213:AMQ262246 ACU262213:ACU262246 SY262213:SY262246 JC262213:JC262246 WVO196677:WVO196710 WLS196677:WLS196710 WBW196677:WBW196710 VSA196677:VSA196710 VIE196677:VIE196710 UYI196677:UYI196710 UOM196677:UOM196710 UEQ196677:UEQ196710 TUU196677:TUU196710 TKY196677:TKY196710 TBC196677:TBC196710 SRG196677:SRG196710 SHK196677:SHK196710 RXO196677:RXO196710 RNS196677:RNS196710 RDW196677:RDW196710 QUA196677:QUA196710 QKE196677:QKE196710 QAI196677:QAI196710 PQM196677:PQM196710 PGQ196677:PGQ196710 OWU196677:OWU196710 OMY196677:OMY196710 ODC196677:ODC196710 NTG196677:NTG196710 NJK196677:NJK196710 MZO196677:MZO196710 MPS196677:MPS196710 MFW196677:MFW196710 LWA196677:LWA196710 LME196677:LME196710 LCI196677:LCI196710 KSM196677:KSM196710 KIQ196677:KIQ196710 JYU196677:JYU196710 JOY196677:JOY196710 JFC196677:JFC196710 IVG196677:IVG196710 ILK196677:ILK196710 IBO196677:IBO196710 HRS196677:HRS196710 HHW196677:HHW196710 GYA196677:GYA196710 GOE196677:GOE196710 GEI196677:GEI196710 FUM196677:FUM196710 FKQ196677:FKQ196710 FAU196677:FAU196710 EQY196677:EQY196710 EHC196677:EHC196710 DXG196677:DXG196710 DNK196677:DNK196710 DDO196677:DDO196710 CTS196677:CTS196710 CJW196677:CJW196710 CAA196677:CAA196710 BQE196677:BQE196710 BGI196677:BGI196710 AWM196677:AWM196710 AMQ196677:AMQ196710 ACU196677:ACU196710 SY196677:SY196710 JC196677:JC196710 WVO131141:WVO131174 WLS131141:WLS131174 WBW131141:WBW131174 VSA131141:VSA131174 VIE131141:VIE131174 UYI131141:UYI131174 UOM131141:UOM131174 UEQ131141:UEQ131174 TUU131141:TUU131174 TKY131141:TKY131174 TBC131141:TBC131174 SRG131141:SRG131174 SHK131141:SHK131174 RXO131141:RXO131174 RNS131141:RNS131174 RDW131141:RDW131174 QUA131141:QUA131174 QKE131141:QKE131174 QAI131141:QAI131174 PQM131141:PQM131174 PGQ131141:PGQ131174 OWU131141:OWU131174 OMY131141:OMY131174 ODC131141:ODC131174 NTG131141:NTG131174 NJK131141:NJK131174 MZO131141:MZO131174 MPS131141:MPS131174 MFW131141:MFW131174 LWA131141:LWA131174 LME131141:LME131174 LCI131141:LCI131174 KSM131141:KSM131174 KIQ131141:KIQ131174 JYU131141:JYU131174 JOY131141:JOY131174 JFC131141:JFC131174 IVG131141:IVG131174 ILK131141:ILK131174 IBO131141:IBO131174 HRS131141:HRS131174 HHW131141:HHW131174 GYA131141:GYA131174 GOE131141:GOE131174 GEI131141:GEI131174 FUM131141:FUM131174 FKQ131141:FKQ131174 FAU131141:FAU131174 EQY131141:EQY131174 EHC131141:EHC131174 DXG131141:DXG131174 DNK131141:DNK131174 DDO131141:DDO131174 CTS131141:CTS131174 CJW131141:CJW131174 CAA131141:CAA131174 BQE131141:BQE131174 BGI131141:BGI131174 AWM131141:AWM131174 AMQ131141:AMQ131174 ACU131141:ACU131174 SY131141:SY131174 JC131141:JC131174 WVO65605:WVO65638 WLS65605:WLS65638 WBW65605:WBW65638 VSA65605:VSA65638 VIE65605:VIE65638 UYI65605:UYI65638 UOM65605:UOM65638 UEQ65605:UEQ65638 TUU65605:TUU65638 TKY65605:TKY65638 TBC65605:TBC65638 SRG65605:SRG65638 SHK65605:SHK65638 RXO65605:RXO65638 RNS65605:RNS65638 RDW65605:RDW65638 QUA65605:QUA65638 QKE65605:QKE65638 QAI65605:QAI65638 PQM65605:PQM65638 PGQ65605:PGQ65638 OWU65605:OWU65638 OMY65605:OMY65638 ODC65605:ODC65638 NTG65605:NTG65638 NJK65605:NJK65638 MZO65605:MZO65638 MPS65605:MPS65638 MFW65605:MFW65638 LWA65605:LWA65638 LME65605:LME65638 LCI65605:LCI65638 KSM65605:KSM65638 KIQ65605:KIQ65638 JYU65605:JYU65638 JOY65605:JOY65638 JFC65605:JFC65638 IVG65605:IVG65638 ILK65605:ILK65638 IBO65605:IBO65638 HRS65605:HRS65638 HHW65605:HHW65638 GYA65605:GYA65638 GOE65605:GOE65638 GEI65605:GEI65638 FUM65605:FUM65638 FKQ65605:FKQ65638 FAU65605:FAU65638 EQY65605:EQY65638 EHC65605:EHC65638 DXG65605:DXG65638 DNK65605:DNK65638 DDO65605:DDO65638 CTS65605:CTS65638 CJW65605:CJW65638 CAA65605:CAA65638 BQE65605:BQE65638 BGI65605:BGI65638 AWM65605:AWM65638 AMQ65605:AMQ65638 ACU65605:ACU65638 SY65605:SY65638 JC65605:JC65638 SY3:SY102 ACU3:ACU102 AMQ3:AMQ102 AWM3:AWM102 BGI3:BGI102 BQE3:BQE102 CAA3:CAA102 CJW3:CJW102 CTS3:CTS102 DDO3:DDO102 DNK3:DNK102 DXG3:DXG102 EHC3:EHC102 EQY3:EQY102 FAU3:FAU102 FKQ3:FKQ102 FUM3:FUM102 GEI3:GEI102 GOE3:GOE102 GYA3:GYA102 HHW3:HHW102 HRS3:HRS102 IBO3:IBO102 ILK3:ILK102 IVG3:IVG102 JFC3:JFC102 JOY3:JOY102 JYU3:JYU102 KIQ3:KIQ102 KSM3:KSM102 LCI3:LCI102 LME3:LME102 LWA3:LWA102 MFW3:MFW102 MPS3:MPS102 MZO3:MZO102 NJK3:NJK102 NTG3:NTG102 ODC3:ODC102 OMY3:OMY102 OWU3:OWU102 PGQ3:PGQ102 PQM3:PQM102 QAI3:QAI102 QKE3:QKE102 QUA3:QUA102 RDW3:RDW102 RNS3:RNS102 RXO3:RXO102 SHK3:SHK102 SRG3:SRG102 TBC3:TBC102 TKY3:TKY102 TUU3:TUU102 UEQ3:UEQ102 UOM3:UOM102 UYI3:UYI102 VIE3:VIE102 VSA3:VSA102 WBW3:WBW102 WLS3:WLS102 WVO3:WVO102 JC3:JC102"/>
    <dataValidation type="whole" allowBlank="1" showInputMessage="1" showErrorMessage="1" errorTitle="Error en el dato de la celda" error="La estimación de la celda no permite importes en negativo." prompt="Si esta estimando otras prestaciones, observar lo dispuesto en el artículo 54 Bis. de la Ley de Servidores Públicos del Estado de Jalisco y sus Municipios." sqref="WVN983109:WVN983142 WLR983109:WLR983142 WBV983109:WBV983142 VRZ983109:VRZ983142 VID983109:VID983142 UYH983109:UYH983142 UOL983109:UOL983142 UEP983109:UEP983142 TUT983109:TUT983142 TKX983109:TKX983142 TBB983109:TBB983142 SRF983109:SRF983142 SHJ983109:SHJ983142 RXN983109:RXN983142 RNR983109:RNR983142 RDV983109:RDV983142 QTZ983109:QTZ983142 QKD983109:QKD983142 QAH983109:QAH983142 PQL983109:PQL983142 PGP983109:PGP983142 OWT983109:OWT983142 OMX983109:OMX983142 ODB983109:ODB983142 NTF983109:NTF983142 NJJ983109:NJJ983142 MZN983109:MZN983142 MPR983109:MPR983142 MFV983109:MFV983142 LVZ983109:LVZ983142 LMD983109:LMD983142 LCH983109:LCH983142 KSL983109:KSL983142 KIP983109:KIP983142 JYT983109:JYT983142 JOX983109:JOX983142 JFB983109:JFB983142 IVF983109:IVF983142 ILJ983109:ILJ983142 IBN983109:IBN983142 HRR983109:HRR983142 HHV983109:HHV983142 GXZ983109:GXZ983142 GOD983109:GOD983142 GEH983109:GEH983142 FUL983109:FUL983142 FKP983109:FKP983142 FAT983109:FAT983142 EQX983109:EQX983142 EHB983109:EHB983142 DXF983109:DXF983142 DNJ983109:DNJ983142 DDN983109:DDN983142 CTR983109:CTR983142 CJV983109:CJV983142 BZZ983109:BZZ983142 BQD983109:BQD983142 BGH983109:BGH983142 AWL983109:AWL983142 AMP983109:AMP983142 ACT983109:ACT983142 SX983109:SX983142 JB983109:JB983142 WVN917573:WVN917606 WLR917573:WLR917606 WBV917573:WBV917606 VRZ917573:VRZ917606 VID917573:VID917606 UYH917573:UYH917606 UOL917573:UOL917606 UEP917573:UEP917606 TUT917573:TUT917606 TKX917573:TKX917606 TBB917573:TBB917606 SRF917573:SRF917606 SHJ917573:SHJ917606 RXN917573:RXN917606 RNR917573:RNR917606 RDV917573:RDV917606 QTZ917573:QTZ917606 QKD917573:QKD917606 QAH917573:QAH917606 PQL917573:PQL917606 PGP917573:PGP917606 OWT917573:OWT917606 OMX917573:OMX917606 ODB917573:ODB917606 NTF917573:NTF917606 NJJ917573:NJJ917606 MZN917573:MZN917606 MPR917573:MPR917606 MFV917573:MFV917606 LVZ917573:LVZ917606 LMD917573:LMD917606 LCH917573:LCH917606 KSL917573:KSL917606 KIP917573:KIP917606 JYT917573:JYT917606 JOX917573:JOX917606 JFB917573:JFB917606 IVF917573:IVF917606 ILJ917573:ILJ917606 IBN917573:IBN917606 HRR917573:HRR917606 HHV917573:HHV917606 GXZ917573:GXZ917606 GOD917573:GOD917606 GEH917573:GEH917606 FUL917573:FUL917606 FKP917573:FKP917606 FAT917573:FAT917606 EQX917573:EQX917606 EHB917573:EHB917606 DXF917573:DXF917606 DNJ917573:DNJ917606 DDN917573:DDN917606 CTR917573:CTR917606 CJV917573:CJV917606 BZZ917573:BZZ917606 BQD917573:BQD917606 BGH917573:BGH917606 AWL917573:AWL917606 AMP917573:AMP917606 ACT917573:ACT917606 SX917573:SX917606 JB917573:JB917606 WVN852037:WVN852070 WLR852037:WLR852070 WBV852037:WBV852070 VRZ852037:VRZ852070 VID852037:VID852070 UYH852037:UYH852070 UOL852037:UOL852070 UEP852037:UEP852070 TUT852037:TUT852070 TKX852037:TKX852070 TBB852037:TBB852070 SRF852037:SRF852070 SHJ852037:SHJ852070 RXN852037:RXN852070 RNR852037:RNR852070 RDV852037:RDV852070 QTZ852037:QTZ852070 QKD852037:QKD852070 QAH852037:QAH852070 PQL852037:PQL852070 PGP852037:PGP852070 OWT852037:OWT852070 OMX852037:OMX852070 ODB852037:ODB852070 NTF852037:NTF852070 NJJ852037:NJJ852070 MZN852037:MZN852070 MPR852037:MPR852070 MFV852037:MFV852070 LVZ852037:LVZ852070 LMD852037:LMD852070 LCH852037:LCH852070 KSL852037:KSL852070 KIP852037:KIP852070 JYT852037:JYT852070 JOX852037:JOX852070 JFB852037:JFB852070 IVF852037:IVF852070 ILJ852037:ILJ852070 IBN852037:IBN852070 HRR852037:HRR852070 HHV852037:HHV852070 GXZ852037:GXZ852070 GOD852037:GOD852070 GEH852037:GEH852070 FUL852037:FUL852070 FKP852037:FKP852070 FAT852037:FAT852070 EQX852037:EQX852070 EHB852037:EHB852070 DXF852037:DXF852070 DNJ852037:DNJ852070 DDN852037:DDN852070 CTR852037:CTR852070 CJV852037:CJV852070 BZZ852037:BZZ852070 BQD852037:BQD852070 BGH852037:BGH852070 AWL852037:AWL852070 AMP852037:AMP852070 ACT852037:ACT852070 SX852037:SX852070 JB852037:JB852070 WVN786501:WVN786534 WLR786501:WLR786534 WBV786501:WBV786534 VRZ786501:VRZ786534 VID786501:VID786534 UYH786501:UYH786534 UOL786501:UOL786534 UEP786501:UEP786534 TUT786501:TUT786534 TKX786501:TKX786534 TBB786501:TBB786534 SRF786501:SRF786534 SHJ786501:SHJ786534 RXN786501:RXN786534 RNR786501:RNR786534 RDV786501:RDV786534 QTZ786501:QTZ786534 QKD786501:QKD786534 QAH786501:QAH786534 PQL786501:PQL786534 PGP786501:PGP786534 OWT786501:OWT786534 OMX786501:OMX786534 ODB786501:ODB786534 NTF786501:NTF786534 NJJ786501:NJJ786534 MZN786501:MZN786534 MPR786501:MPR786534 MFV786501:MFV786534 LVZ786501:LVZ786534 LMD786501:LMD786534 LCH786501:LCH786534 KSL786501:KSL786534 KIP786501:KIP786534 JYT786501:JYT786534 JOX786501:JOX786534 JFB786501:JFB786534 IVF786501:IVF786534 ILJ786501:ILJ786534 IBN786501:IBN786534 HRR786501:HRR786534 HHV786501:HHV786534 GXZ786501:GXZ786534 GOD786501:GOD786534 GEH786501:GEH786534 FUL786501:FUL786534 FKP786501:FKP786534 FAT786501:FAT786534 EQX786501:EQX786534 EHB786501:EHB786534 DXF786501:DXF786534 DNJ786501:DNJ786534 DDN786501:DDN786534 CTR786501:CTR786534 CJV786501:CJV786534 BZZ786501:BZZ786534 BQD786501:BQD786534 BGH786501:BGH786534 AWL786501:AWL786534 AMP786501:AMP786534 ACT786501:ACT786534 SX786501:SX786534 JB786501:JB786534 WVN720965:WVN720998 WLR720965:WLR720998 WBV720965:WBV720998 VRZ720965:VRZ720998 VID720965:VID720998 UYH720965:UYH720998 UOL720965:UOL720998 UEP720965:UEP720998 TUT720965:TUT720998 TKX720965:TKX720998 TBB720965:TBB720998 SRF720965:SRF720998 SHJ720965:SHJ720998 RXN720965:RXN720998 RNR720965:RNR720998 RDV720965:RDV720998 QTZ720965:QTZ720998 QKD720965:QKD720998 QAH720965:QAH720998 PQL720965:PQL720998 PGP720965:PGP720998 OWT720965:OWT720998 OMX720965:OMX720998 ODB720965:ODB720998 NTF720965:NTF720998 NJJ720965:NJJ720998 MZN720965:MZN720998 MPR720965:MPR720998 MFV720965:MFV720998 LVZ720965:LVZ720998 LMD720965:LMD720998 LCH720965:LCH720998 KSL720965:KSL720998 KIP720965:KIP720998 JYT720965:JYT720998 JOX720965:JOX720998 JFB720965:JFB720998 IVF720965:IVF720998 ILJ720965:ILJ720998 IBN720965:IBN720998 HRR720965:HRR720998 HHV720965:HHV720998 GXZ720965:GXZ720998 GOD720965:GOD720998 GEH720965:GEH720998 FUL720965:FUL720998 FKP720965:FKP720998 FAT720965:FAT720998 EQX720965:EQX720998 EHB720965:EHB720998 DXF720965:DXF720998 DNJ720965:DNJ720998 DDN720965:DDN720998 CTR720965:CTR720998 CJV720965:CJV720998 BZZ720965:BZZ720998 BQD720965:BQD720998 BGH720965:BGH720998 AWL720965:AWL720998 AMP720965:AMP720998 ACT720965:ACT720998 SX720965:SX720998 JB720965:JB720998 WVN655429:WVN655462 WLR655429:WLR655462 WBV655429:WBV655462 VRZ655429:VRZ655462 VID655429:VID655462 UYH655429:UYH655462 UOL655429:UOL655462 UEP655429:UEP655462 TUT655429:TUT655462 TKX655429:TKX655462 TBB655429:TBB655462 SRF655429:SRF655462 SHJ655429:SHJ655462 RXN655429:RXN655462 RNR655429:RNR655462 RDV655429:RDV655462 QTZ655429:QTZ655462 QKD655429:QKD655462 QAH655429:QAH655462 PQL655429:PQL655462 PGP655429:PGP655462 OWT655429:OWT655462 OMX655429:OMX655462 ODB655429:ODB655462 NTF655429:NTF655462 NJJ655429:NJJ655462 MZN655429:MZN655462 MPR655429:MPR655462 MFV655429:MFV655462 LVZ655429:LVZ655462 LMD655429:LMD655462 LCH655429:LCH655462 KSL655429:KSL655462 KIP655429:KIP655462 JYT655429:JYT655462 JOX655429:JOX655462 JFB655429:JFB655462 IVF655429:IVF655462 ILJ655429:ILJ655462 IBN655429:IBN655462 HRR655429:HRR655462 HHV655429:HHV655462 GXZ655429:GXZ655462 GOD655429:GOD655462 GEH655429:GEH655462 FUL655429:FUL655462 FKP655429:FKP655462 FAT655429:FAT655462 EQX655429:EQX655462 EHB655429:EHB655462 DXF655429:DXF655462 DNJ655429:DNJ655462 DDN655429:DDN655462 CTR655429:CTR655462 CJV655429:CJV655462 BZZ655429:BZZ655462 BQD655429:BQD655462 BGH655429:BGH655462 AWL655429:AWL655462 AMP655429:AMP655462 ACT655429:ACT655462 SX655429:SX655462 JB655429:JB655462 WVN589893:WVN589926 WLR589893:WLR589926 WBV589893:WBV589926 VRZ589893:VRZ589926 VID589893:VID589926 UYH589893:UYH589926 UOL589893:UOL589926 UEP589893:UEP589926 TUT589893:TUT589926 TKX589893:TKX589926 TBB589893:TBB589926 SRF589893:SRF589926 SHJ589893:SHJ589926 RXN589893:RXN589926 RNR589893:RNR589926 RDV589893:RDV589926 QTZ589893:QTZ589926 QKD589893:QKD589926 QAH589893:QAH589926 PQL589893:PQL589926 PGP589893:PGP589926 OWT589893:OWT589926 OMX589893:OMX589926 ODB589893:ODB589926 NTF589893:NTF589926 NJJ589893:NJJ589926 MZN589893:MZN589926 MPR589893:MPR589926 MFV589893:MFV589926 LVZ589893:LVZ589926 LMD589893:LMD589926 LCH589893:LCH589926 KSL589893:KSL589926 KIP589893:KIP589926 JYT589893:JYT589926 JOX589893:JOX589926 JFB589893:JFB589926 IVF589893:IVF589926 ILJ589893:ILJ589926 IBN589893:IBN589926 HRR589893:HRR589926 HHV589893:HHV589926 GXZ589893:GXZ589926 GOD589893:GOD589926 GEH589893:GEH589926 FUL589893:FUL589926 FKP589893:FKP589926 FAT589893:FAT589926 EQX589893:EQX589926 EHB589893:EHB589926 DXF589893:DXF589926 DNJ589893:DNJ589926 DDN589893:DDN589926 CTR589893:CTR589926 CJV589893:CJV589926 BZZ589893:BZZ589926 BQD589893:BQD589926 BGH589893:BGH589926 AWL589893:AWL589926 AMP589893:AMP589926 ACT589893:ACT589926 SX589893:SX589926 JB589893:JB589926 WVN524357:WVN524390 WLR524357:WLR524390 WBV524357:WBV524390 VRZ524357:VRZ524390 VID524357:VID524390 UYH524357:UYH524390 UOL524357:UOL524390 UEP524357:UEP524390 TUT524357:TUT524390 TKX524357:TKX524390 TBB524357:TBB524390 SRF524357:SRF524390 SHJ524357:SHJ524390 RXN524357:RXN524390 RNR524357:RNR524390 RDV524357:RDV524390 QTZ524357:QTZ524390 QKD524357:QKD524390 QAH524357:QAH524390 PQL524357:PQL524390 PGP524357:PGP524390 OWT524357:OWT524390 OMX524357:OMX524390 ODB524357:ODB524390 NTF524357:NTF524390 NJJ524357:NJJ524390 MZN524357:MZN524390 MPR524357:MPR524390 MFV524357:MFV524390 LVZ524357:LVZ524390 LMD524357:LMD524390 LCH524357:LCH524390 KSL524357:KSL524390 KIP524357:KIP524390 JYT524357:JYT524390 JOX524357:JOX524390 JFB524357:JFB524390 IVF524357:IVF524390 ILJ524357:ILJ524390 IBN524357:IBN524390 HRR524357:HRR524390 HHV524357:HHV524390 GXZ524357:GXZ524390 GOD524357:GOD524390 GEH524357:GEH524390 FUL524357:FUL524390 FKP524357:FKP524390 FAT524357:FAT524390 EQX524357:EQX524390 EHB524357:EHB524390 DXF524357:DXF524390 DNJ524357:DNJ524390 DDN524357:DDN524390 CTR524357:CTR524390 CJV524357:CJV524390 BZZ524357:BZZ524390 BQD524357:BQD524390 BGH524357:BGH524390 AWL524357:AWL524390 AMP524357:AMP524390 ACT524357:ACT524390 SX524357:SX524390 JB524357:JB524390 WVN458821:WVN458854 WLR458821:WLR458854 WBV458821:WBV458854 VRZ458821:VRZ458854 VID458821:VID458854 UYH458821:UYH458854 UOL458821:UOL458854 UEP458821:UEP458854 TUT458821:TUT458854 TKX458821:TKX458854 TBB458821:TBB458854 SRF458821:SRF458854 SHJ458821:SHJ458854 RXN458821:RXN458854 RNR458821:RNR458854 RDV458821:RDV458854 QTZ458821:QTZ458854 QKD458821:QKD458854 QAH458821:QAH458854 PQL458821:PQL458854 PGP458821:PGP458854 OWT458821:OWT458854 OMX458821:OMX458854 ODB458821:ODB458854 NTF458821:NTF458854 NJJ458821:NJJ458854 MZN458821:MZN458854 MPR458821:MPR458854 MFV458821:MFV458854 LVZ458821:LVZ458854 LMD458821:LMD458854 LCH458821:LCH458854 KSL458821:KSL458854 KIP458821:KIP458854 JYT458821:JYT458854 JOX458821:JOX458854 JFB458821:JFB458854 IVF458821:IVF458854 ILJ458821:ILJ458854 IBN458821:IBN458854 HRR458821:HRR458854 HHV458821:HHV458854 GXZ458821:GXZ458854 GOD458821:GOD458854 GEH458821:GEH458854 FUL458821:FUL458854 FKP458821:FKP458854 FAT458821:FAT458854 EQX458821:EQX458854 EHB458821:EHB458854 DXF458821:DXF458854 DNJ458821:DNJ458854 DDN458821:DDN458854 CTR458821:CTR458854 CJV458821:CJV458854 BZZ458821:BZZ458854 BQD458821:BQD458854 BGH458821:BGH458854 AWL458821:AWL458854 AMP458821:AMP458854 ACT458821:ACT458854 SX458821:SX458854 JB458821:JB458854 WVN393285:WVN393318 WLR393285:WLR393318 WBV393285:WBV393318 VRZ393285:VRZ393318 VID393285:VID393318 UYH393285:UYH393318 UOL393285:UOL393318 UEP393285:UEP393318 TUT393285:TUT393318 TKX393285:TKX393318 TBB393285:TBB393318 SRF393285:SRF393318 SHJ393285:SHJ393318 RXN393285:RXN393318 RNR393285:RNR393318 RDV393285:RDV393318 QTZ393285:QTZ393318 QKD393285:QKD393318 QAH393285:QAH393318 PQL393285:PQL393318 PGP393285:PGP393318 OWT393285:OWT393318 OMX393285:OMX393318 ODB393285:ODB393318 NTF393285:NTF393318 NJJ393285:NJJ393318 MZN393285:MZN393318 MPR393285:MPR393318 MFV393285:MFV393318 LVZ393285:LVZ393318 LMD393285:LMD393318 LCH393285:LCH393318 KSL393285:KSL393318 KIP393285:KIP393318 JYT393285:JYT393318 JOX393285:JOX393318 JFB393285:JFB393318 IVF393285:IVF393318 ILJ393285:ILJ393318 IBN393285:IBN393318 HRR393285:HRR393318 HHV393285:HHV393318 GXZ393285:GXZ393318 GOD393285:GOD393318 GEH393285:GEH393318 FUL393285:FUL393318 FKP393285:FKP393318 FAT393285:FAT393318 EQX393285:EQX393318 EHB393285:EHB393318 DXF393285:DXF393318 DNJ393285:DNJ393318 DDN393285:DDN393318 CTR393285:CTR393318 CJV393285:CJV393318 BZZ393285:BZZ393318 BQD393285:BQD393318 BGH393285:BGH393318 AWL393285:AWL393318 AMP393285:AMP393318 ACT393285:ACT393318 SX393285:SX393318 JB393285:JB393318 WVN327749:WVN327782 WLR327749:WLR327782 WBV327749:WBV327782 VRZ327749:VRZ327782 VID327749:VID327782 UYH327749:UYH327782 UOL327749:UOL327782 UEP327749:UEP327782 TUT327749:TUT327782 TKX327749:TKX327782 TBB327749:TBB327782 SRF327749:SRF327782 SHJ327749:SHJ327782 RXN327749:RXN327782 RNR327749:RNR327782 RDV327749:RDV327782 QTZ327749:QTZ327782 QKD327749:QKD327782 QAH327749:QAH327782 PQL327749:PQL327782 PGP327749:PGP327782 OWT327749:OWT327782 OMX327749:OMX327782 ODB327749:ODB327782 NTF327749:NTF327782 NJJ327749:NJJ327782 MZN327749:MZN327782 MPR327749:MPR327782 MFV327749:MFV327782 LVZ327749:LVZ327782 LMD327749:LMD327782 LCH327749:LCH327782 KSL327749:KSL327782 KIP327749:KIP327782 JYT327749:JYT327782 JOX327749:JOX327782 JFB327749:JFB327782 IVF327749:IVF327782 ILJ327749:ILJ327782 IBN327749:IBN327782 HRR327749:HRR327782 HHV327749:HHV327782 GXZ327749:GXZ327782 GOD327749:GOD327782 GEH327749:GEH327782 FUL327749:FUL327782 FKP327749:FKP327782 FAT327749:FAT327782 EQX327749:EQX327782 EHB327749:EHB327782 DXF327749:DXF327782 DNJ327749:DNJ327782 DDN327749:DDN327782 CTR327749:CTR327782 CJV327749:CJV327782 BZZ327749:BZZ327782 BQD327749:BQD327782 BGH327749:BGH327782 AWL327749:AWL327782 AMP327749:AMP327782 ACT327749:ACT327782 SX327749:SX327782 JB327749:JB327782 WVN262213:WVN262246 WLR262213:WLR262246 WBV262213:WBV262246 VRZ262213:VRZ262246 VID262213:VID262246 UYH262213:UYH262246 UOL262213:UOL262246 UEP262213:UEP262246 TUT262213:TUT262246 TKX262213:TKX262246 TBB262213:TBB262246 SRF262213:SRF262246 SHJ262213:SHJ262246 RXN262213:RXN262246 RNR262213:RNR262246 RDV262213:RDV262246 QTZ262213:QTZ262246 QKD262213:QKD262246 QAH262213:QAH262246 PQL262213:PQL262246 PGP262213:PGP262246 OWT262213:OWT262246 OMX262213:OMX262246 ODB262213:ODB262246 NTF262213:NTF262246 NJJ262213:NJJ262246 MZN262213:MZN262246 MPR262213:MPR262246 MFV262213:MFV262246 LVZ262213:LVZ262246 LMD262213:LMD262246 LCH262213:LCH262246 KSL262213:KSL262246 KIP262213:KIP262246 JYT262213:JYT262246 JOX262213:JOX262246 JFB262213:JFB262246 IVF262213:IVF262246 ILJ262213:ILJ262246 IBN262213:IBN262246 HRR262213:HRR262246 HHV262213:HHV262246 GXZ262213:GXZ262246 GOD262213:GOD262246 GEH262213:GEH262246 FUL262213:FUL262246 FKP262213:FKP262246 FAT262213:FAT262246 EQX262213:EQX262246 EHB262213:EHB262246 DXF262213:DXF262246 DNJ262213:DNJ262246 DDN262213:DDN262246 CTR262213:CTR262246 CJV262213:CJV262246 BZZ262213:BZZ262246 BQD262213:BQD262246 BGH262213:BGH262246 AWL262213:AWL262246 AMP262213:AMP262246 ACT262213:ACT262246 SX262213:SX262246 JB262213:JB262246 WVN196677:WVN196710 WLR196677:WLR196710 WBV196677:WBV196710 VRZ196677:VRZ196710 VID196677:VID196710 UYH196677:UYH196710 UOL196677:UOL196710 UEP196677:UEP196710 TUT196677:TUT196710 TKX196677:TKX196710 TBB196677:TBB196710 SRF196677:SRF196710 SHJ196677:SHJ196710 RXN196677:RXN196710 RNR196677:RNR196710 RDV196677:RDV196710 QTZ196677:QTZ196710 QKD196677:QKD196710 QAH196677:QAH196710 PQL196677:PQL196710 PGP196677:PGP196710 OWT196677:OWT196710 OMX196677:OMX196710 ODB196677:ODB196710 NTF196677:NTF196710 NJJ196677:NJJ196710 MZN196677:MZN196710 MPR196677:MPR196710 MFV196677:MFV196710 LVZ196677:LVZ196710 LMD196677:LMD196710 LCH196677:LCH196710 KSL196677:KSL196710 KIP196677:KIP196710 JYT196677:JYT196710 JOX196677:JOX196710 JFB196677:JFB196710 IVF196677:IVF196710 ILJ196677:ILJ196710 IBN196677:IBN196710 HRR196677:HRR196710 HHV196677:HHV196710 GXZ196677:GXZ196710 GOD196677:GOD196710 GEH196677:GEH196710 FUL196677:FUL196710 FKP196677:FKP196710 FAT196677:FAT196710 EQX196677:EQX196710 EHB196677:EHB196710 DXF196677:DXF196710 DNJ196677:DNJ196710 DDN196677:DDN196710 CTR196677:CTR196710 CJV196677:CJV196710 BZZ196677:BZZ196710 BQD196677:BQD196710 BGH196677:BGH196710 AWL196677:AWL196710 AMP196677:AMP196710 ACT196677:ACT196710 SX196677:SX196710 JB196677:JB196710 WVN131141:WVN131174 WLR131141:WLR131174 WBV131141:WBV131174 VRZ131141:VRZ131174 VID131141:VID131174 UYH131141:UYH131174 UOL131141:UOL131174 UEP131141:UEP131174 TUT131141:TUT131174 TKX131141:TKX131174 TBB131141:TBB131174 SRF131141:SRF131174 SHJ131141:SHJ131174 RXN131141:RXN131174 RNR131141:RNR131174 RDV131141:RDV131174 QTZ131141:QTZ131174 QKD131141:QKD131174 QAH131141:QAH131174 PQL131141:PQL131174 PGP131141:PGP131174 OWT131141:OWT131174 OMX131141:OMX131174 ODB131141:ODB131174 NTF131141:NTF131174 NJJ131141:NJJ131174 MZN131141:MZN131174 MPR131141:MPR131174 MFV131141:MFV131174 LVZ131141:LVZ131174 LMD131141:LMD131174 LCH131141:LCH131174 KSL131141:KSL131174 KIP131141:KIP131174 JYT131141:JYT131174 JOX131141:JOX131174 JFB131141:JFB131174 IVF131141:IVF131174 ILJ131141:ILJ131174 IBN131141:IBN131174 HRR131141:HRR131174 HHV131141:HHV131174 GXZ131141:GXZ131174 GOD131141:GOD131174 GEH131141:GEH131174 FUL131141:FUL131174 FKP131141:FKP131174 FAT131141:FAT131174 EQX131141:EQX131174 EHB131141:EHB131174 DXF131141:DXF131174 DNJ131141:DNJ131174 DDN131141:DDN131174 CTR131141:CTR131174 CJV131141:CJV131174 BZZ131141:BZZ131174 BQD131141:BQD131174 BGH131141:BGH131174 AWL131141:AWL131174 AMP131141:AMP131174 ACT131141:ACT131174 SX131141:SX131174 JB131141:JB131174 WVN65605:WVN65638 WLR65605:WLR65638 WBV65605:WBV65638 VRZ65605:VRZ65638 VID65605:VID65638 UYH65605:UYH65638 UOL65605:UOL65638 UEP65605:UEP65638 TUT65605:TUT65638 TKX65605:TKX65638 TBB65605:TBB65638 SRF65605:SRF65638 SHJ65605:SHJ65638 RXN65605:RXN65638 RNR65605:RNR65638 RDV65605:RDV65638 QTZ65605:QTZ65638 QKD65605:QKD65638 QAH65605:QAH65638 PQL65605:PQL65638 PGP65605:PGP65638 OWT65605:OWT65638 OMX65605:OMX65638 ODB65605:ODB65638 NTF65605:NTF65638 NJJ65605:NJJ65638 MZN65605:MZN65638 MPR65605:MPR65638 MFV65605:MFV65638 LVZ65605:LVZ65638 LMD65605:LMD65638 LCH65605:LCH65638 KSL65605:KSL65638 KIP65605:KIP65638 JYT65605:JYT65638 JOX65605:JOX65638 JFB65605:JFB65638 IVF65605:IVF65638 ILJ65605:ILJ65638 IBN65605:IBN65638 HRR65605:HRR65638 HHV65605:HHV65638 GXZ65605:GXZ65638 GOD65605:GOD65638 GEH65605:GEH65638 FUL65605:FUL65638 FKP65605:FKP65638 FAT65605:FAT65638 EQX65605:EQX65638 EHB65605:EHB65638 DXF65605:DXF65638 DNJ65605:DNJ65638 DDN65605:DDN65638 CTR65605:CTR65638 CJV65605:CJV65638 BZZ65605:BZZ65638 BQD65605:BQD65638 BGH65605:BGH65638 AWL65605:AWL65638 AMP65605:AMP65638 ACT65605:ACT65638 SX65605:SX65638 JB65605:JB65638 SX3:SX102 ACT3:ACT102 AMP3:AMP102 AWL3:AWL102 BGH3:BGH102 BQD3:BQD102 BZZ3:BZZ102 CJV3:CJV102 CTR3:CTR102 DDN3:DDN102 DNJ3:DNJ102 DXF3:DXF102 EHB3:EHB102 EQX3:EQX102 FAT3:FAT102 FKP3:FKP102 FUL3:FUL102 GEH3:GEH102 GOD3:GOD102 GXZ3:GXZ102 HHV3:HHV102 HRR3:HRR102 IBN3:IBN102 ILJ3:ILJ102 IVF3:IVF102 JFB3:JFB102 JOX3:JOX102 JYT3:JYT102 KIP3:KIP102 KSL3:KSL102 LCH3:LCH102 LMD3:LMD102 LVZ3:LVZ102 MFV3:MFV102 MPR3:MPR102 MZN3:MZN102 NJJ3:NJJ102 NTF3:NTF102 ODB3:ODB102 OMX3:OMX102 OWT3:OWT102 PGP3:PGP102 PQL3:PQL102 QAH3:QAH102 QKD3:QKD102 QTZ3:QTZ102 RDV3:RDV102 RNR3:RNR102 RXN3:RXN102 SHJ3:SHJ102 SRF3:SRF102 TBB3:TBB102 TKX3:TKX102 TUT3:TUT102 UEP3:UEP102 UOL3:UOL102 UYH3:UYH102 VID3:VID102 VRZ3:VRZ102 WBV3:WBV102 WLR3:WLR102 WVN3:WVN102 JB3:JB102">
      <formula1>0</formula1>
      <formula2>10000000000</formula2>
    </dataValidation>
    <dataValidation type="whole" allowBlank="1" showInputMessage="1" showErrorMessage="1" errorTitle="Error en el dato de la celda" error="La estimación de la celda no permite importes en negativo." prompt="Si esta estimando compensación de servicio, observar lo dispuesto en el artículo 54 Bis. de la Ley de Servidores Públicos del Estado de Jalisco y sus Municipios." sqref="WVJ983109:WVJ983142 WLN983109:WLN983142 WBR983109:WBR983142 VRV983109:VRV983142 VHZ983109:VHZ983142 UYD983109:UYD983142 UOH983109:UOH983142 UEL983109:UEL983142 TUP983109:TUP983142 TKT983109:TKT983142 TAX983109:TAX983142 SRB983109:SRB983142 SHF983109:SHF983142 RXJ983109:RXJ983142 RNN983109:RNN983142 RDR983109:RDR983142 QTV983109:QTV983142 QJZ983109:QJZ983142 QAD983109:QAD983142 PQH983109:PQH983142 PGL983109:PGL983142 OWP983109:OWP983142 OMT983109:OMT983142 OCX983109:OCX983142 NTB983109:NTB983142 NJF983109:NJF983142 MZJ983109:MZJ983142 MPN983109:MPN983142 MFR983109:MFR983142 LVV983109:LVV983142 LLZ983109:LLZ983142 LCD983109:LCD983142 KSH983109:KSH983142 KIL983109:KIL983142 JYP983109:JYP983142 JOT983109:JOT983142 JEX983109:JEX983142 IVB983109:IVB983142 ILF983109:ILF983142 IBJ983109:IBJ983142 HRN983109:HRN983142 HHR983109:HHR983142 GXV983109:GXV983142 GNZ983109:GNZ983142 GED983109:GED983142 FUH983109:FUH983142 FKL983109:FKL983142 FAP983109:FAP983142 EQT983109:EQT983142 EGX983109:EGX983142 DXB983109:DXB983142 DNF983109:DNF983142 DDJ983109:DDJ983142 CTN983109:CTN983142 CJR983109:CJR983142 BZV983109:BZV983142 BPZ983109:BPZ983142 BGD983109:BGD983142 AWH983109:AWH983142 AML983109:AML983142 ACP983109:ACP983142 ST983109:ST983142 IX983109:IX983142 WVJ917573:WVJ917606 WLN917573:WLN917606 WBR917573:WBR917606 VRV917573:VRV917606 VHZ917573:VHZ917606 UYD917573:UYD917606 UOH917573:UOH917606 UEL917573:UEL917606 TUP917573:TUP917606 TKT917573:TKT917606 TAX917573:TAX917606 SRB917573:SRB917606 SHF917573:SHF917606 RXJ917573:RXJ917606 RNN917573:RNN917606 RDR917573:RDR917606 QTV917573:QTV917606 QJZ917573:QJZ917606 QAD917573:QAD917606 PQH917573:PQH917606 PGL917573:PGL917606 OWP917573:OWP917606 OMT917573:OMT917606 OCX917573:OCX917606 NTB917573:NTB917606 NJF917573:NJF917606 MZJ917573:MZJ917606 MPN917573:MPN917606 MFR917573:MFR917606 LVV917573:LVV917606 LLZ917573:LLZ917606 LCD917573:LCD917606 KSH917573:KSH917606 KIL917573:KIL917606 JYP917573:JYP917606 JOT917573:JOT917606 JEX917573:JEX917606 IVB917573:IVB917606 ILF917573:ILF917606 IBJ917573:IBJ917606 HRN917573:HRN917606 HHR917573:HHR917606 GXV917573:GXV917606 GNZ917573:GNZ917606 GED917573:GED917606 FUH917573:FUH917606 FKL917573:FKL917606 FAP917573:FAP917606 EQT917573:EQT917606 EGX917573:EGX917606 DXB917573:DXB917606 DNF917573:DNF917606 DDJ917573:DDJ917606 CTN917573:CTN917606 CJR917573:CJR917606 BZV917573:BZV917606 BPZ917573:BPZ917606 BGD917573:BGD917606 AWH917573:AWH917606 AML917573:AML917606 ACP917573:ACP917606 ST917573:ST917606 IX917573:IX917606 WVJ852037:WVJ852070 WLN852037:WLN852070 WBR852037:WBR852070 VRV852037:VRV852070 VHZ852037:VHZ852070 UYD852037:UYD852070 UOH852037:UOH852070 UEL852037:UEL852070 TUP852037:TUP852070 TKT852037:TKT852070 TAX852037:TAX852070 SRB852037:SRB852070 SHF852037:SHF852070 RXJ852037:RXJ852070 RNN852037:RNN852070 RDR852037:RDR852070 QTV852037:QTV852070 QJZ852037:QJZ852070 QAD852037:QAD852070 PQH852037:PQH852070 PGL852037:PGL852070 OWP852037:OWP852070 OMT852037:OMT852070 OCX852037:OCX852070 NTB852037:NTB852070 NJF852037:NJF852070 MZJ852037:MZJ852070 MPN852037:MPN852070 MFR852037:MFR852070 LVV852037:LVV852070 LLZ852037:LLZ852070 LCD852037:LCD852070 KSH852037:KSH852070 KIL852037:KIL852070 JYP852037:JYP852070 JOT852037:JOT852070 JEX852037:JEX852070 IVB852037:IVB852070 ILF852037:ILF852070 IBJ852037:IBJ852070 HRN852037:HRN852070 HHR852037:HHR852070 GXV852037:GXV852070 GNZ852037:GNZ852070 GED852037:GED852070 FUH852037:FUH852070 FKL852037:FKL852070 FAP852037:FAP852070 EQT852037:EQT852070 EGX852037:EGX852070 DXB852037:DXB852070 DNF852037:DNF852070 DDJ852037:DDJ852070 CTN852037:CTN852070 CJR852037:CJR852070 BZV852037:BZV852070 BPZ852037:BPZ852070 BGD852037:BGD852070 AWH852037:AWH852070 AML852037:AML852070 ACP852037:ACP852070 ST852037:ST852070 IX852037:IX852070 WVJ786501:WVJ786534 WLN786501:WLN786534 WBR786501:WBR786534 VRV786501:VRV786534 VHZ786501:VHZ786534 UYD786501:UYD786534 UOH786501:UOH786534 UEL786501:UEL786534 TUP786501:TUP786534 TKT786501:TKT786534 TAX786501:TAX786534 SRB786501:SRB786534 SHF786501:SHF786534 RXJ786501:RXJ786534 RNN786501:RNN786534 RDR786501:RDR786534 QTV786501:QTV786534 QJZ786501:QJZ786534 QAD786501:QAD786534 PQH786501:PQH786534 PGL786501:PGL786534 OWP786501:OWP786534 OMT786501:OMT786534 OCX786501:OCX786534 NTB786501:NTB786534 NJF786501:NJF786534 MZJ786501:MZJ786534 MPN786501:MPN786534 MFR786501:MFR786534 LVV786501:LVV786534 LLZ786501:LLZ786534 LCD786501:LCD786534 KSH786501:KSH786534 KIL786501:KIL786534 JYP786501:JYP786534 JOT786501:JOT786534 JEX786501:JEX786534 IVB786501:IVB786534 ILF786501:ILF786534 IBJ786501:IBJ786534 HRN786501:HRN786534 HHR786501:HHR786534 GXV786501:GXV786534 GNZ786501:GNZ786534 GED786501:GED786534 FUH786501:FUH786534 FKL786501:FKL786534 FAP786501:FAP786534 EQT786501:EQT786534 EGX786501:EGX786534 DXB786501:DXB786534 DNF786501:DNF786534 DDJ786501:DDJ786534 CTN786501:CTN786534 CJR786501:CJR786534 BZV786501:BZV786534 BPZ786501:BPZ786534 BGD786501:BGD786534 AWH786501:AWH786534 AML786501:AML786534 ACP786501:ACP786534 ST786501:ST786534 IX786501:IX786534 WVJ720965:WVJ720998 WLN720965:WLN720998 WBR720965:WBR720998 VRV720965:VRV720998 VHZ720965:VHZ720998 UYD720965:UYD720998 UOH720965:UOH720998 UEL720965:UEL720998 TUP720965:TUP720998 TKT720965:TKT720998 TAX720965:TAX720998 SRB720965:SRB720998 SHF720965:SHF720998 RXJ720965:RXJ720998 RNN720965:RNN720998 RDR720965:RDR720998 QTV720965:QTV720998 QJZ720965:QJZ720998 QAD720965:QAD720998 PQH720965:PQH720998 PGL720965:PGL720998 OWP720965:OWP720998 OMT720965:OMT720998 OCX720965:OCX720998 NTB720965:NTB720998 NJF720965:NJF720998 MZJ720965:MZJ720998 MPN720965:MPN720998 MFR720965:MFR720998 LVV720965:LVV720998 LLZ720965:LLZ720998 LCD720965:LCD720998 KSH720965:KSH720998 KIL720965:KIL720998 JYP720965:JYP720998 JOT720965:JOT720998 JEX720965:JEX720998 IVB720965:IVB720998 ILF720965:ILF720998 IBJ720965:IBJ720998 HRN720965:HRN720998 HHR720965:HHR720998 GXV720965:GXV720998 GNZ720965:GNZ720998 GED720965:GED720998 FUH720965:FUH720998 FKL720965:FKL720998 FAP720965:FAP720998 EQT720965:EQT720998 EGX720965:EGX720998 DXB720965:DXB720998 DNF720965:DNF720998 DDJ720965:DDJ720998 CTN720965:CTN720998 CJR720965:CJR720998 BZV720965:BZV720998 BPZ720965:BPZ720998 BGD720965:BGD720998 AWH720965:AWH720998 AML720965:AML720998 ACP720965:ACP720998 ST720965:ST720998 IX720965:IX720998 WVJ655429:WVJ655462 WLN655429:WLN655462 WBR655429:WBR655462 VRV655429:VRV655462 VHZ655429:VHZ655462 UYD655429:UYD655462 UOH655429:UOH655462 UEL655429:UEL655462 TUP655429:TUP655462 TKT655429:TKT655462 TAX655429:TAX655462 SRB655429:SRB655462 SHF655429:SHF655462 RXJ655429:RXJ655462 RNN655429:RNN655462 RDR655429:RDR655462 QTV655429:QTV655462 QJZ655429:QJZ655462 QAD655429:QAD655462 PQH655429:PQH655462 PGL655429:PGL655462 OWP655429:OWP655462 OMT655429:OMT655462 OCX655429:OCX655462 NTB655429:NTB655462 NJF655429:NJF655462 MZJ655429:MZJ655462 MPN655429:MPN655462 MFR655429:MFR655462 LVV655429:LVV655462 LLZ655429:LLZ655462 LCD655429:LCD655462 KSH655429:KSH655462 KIL655429:KIL655462 JYP655429:JYP655462 JOT655429:JOT655462 JEX655429:JEX655462 IVB655429:IVB655462 ILF655429:ILF655462 IBJ655429:IBJ655462 HRN655429:HRN655462 HHR655429:HHR655462 GXV655429:GXV655462 GNZ655429:GNZ655462 GED655429:GED655462 FUH655429:FUH655462 FKL655429:FKL655462 FAP655429:FAP655462 EQT655429:EQT655462 EGX655429:EGX655462 DXB655429:DXB655462 DNF655429:DNF655462 DDJ655429:DDJ655462 CTN655429:CTN655462 CJR655429:CJR655462 BZV655429:BZV655462 BPZ655429:BPZ655462 BGD655429:BGD655462 AWH655429:AWH655462 AML655429:AML655462 ACP655429:ACP655462 ST655429:ST655462 IX655429:IX655462 WVJ589893:WVJ589926 WLN589893:WLN589926 WBR589893:WBR589926 VRV589893:VRV589926 VHZ589893:VHZ589926 UYD589893:UYD589926 UOH589893:UOH589926 UEL589893:UEL589926 TUP589893:TUP589926 TKT589893:TKT589926 TAX589893:TAX589926 SRB589893:SRB589926 SHF589893:SHF589926 RXJ589893:RXJ589926 RNN589893:RNN589926 RDR589893:RDR589926 QTV589893:QTV589926 QJZ589893:QJZ589926 QAD589893:QAD589926 PQH589893:PQH589926 PGL589893:PGL589926 OWP589893:OWP589926 OMT589893:OMT589926 OCX589893:OCX589926 NTB589893:NTB589926 NJF589893:NJF589926 MZJ589893:MZJ589926 MPN589893:MPN589926 MFR589893:MFR589926 LVV589893:LVV589926 LLZ589893:LLZ589926 LCD589893:LCD589926 KSH589893:KSH589926 KIL589893:KIL589926 JYP589893:JYP589926 JOT589893:JOT589926 JEX589893:JEX589926 IVB589893:IVB589926 ILF589893:ILF589926 IBJ589893:IBJ589926 HRN589893:HRN589926 HHR589893:HHR589926 GXV589893:GXV589926 GNZ589893:GNZ589926 GED589893:GED589926 FUH589893:FUH589926 FKL589893:FKL589926 FAP589893:FAP589926 EQT589893:EQT589926 EGX589893:EGX589926 DXB589893:DXB589926 DNF589893:DNF589926 DDJ589893:DDJ589926 CTN589893:CTN589926 CJR589893:CJR589926 BZV589893:BZV589926 BPZ589893:BPZ589926 BGD589893:BGD589926 AWH589893:AWH589926 AML589893:AML589926 ACP589893:ACP589926 ST589893:ST589926 IX589893:IX589926 WVJ524357:WVJ524390 WLN524357:WLN524390 WBR524357:WBR524390 VRV524357:VRV524390 VHZ524357:VHZ524390 UYD524357:UYD524390 UOH524357:UOH524390 UEL524357:UEL524390 TUP524357:TUP524390 TKT524357:TKT524390 TAX524357:TAX524390 SRB524357:SRB524390 SHF524357:SHF524390 RXJ524357:RXJ524390 RNN524357:RNN524390 RDR524357:RDR524390 QTV524357:QTV524390 QJZ524357:QJZ524390 QAD524357:QAD524390 PQH524357:PQH524390 PGL524357:PGL524390 OWP524357:OWP524390 OMT524357:OMT524390 OCX524357:OCX524390 NTB524357:NTB524390 NJF524357:NJF524390 MZJ524357:MZJ524390 MPN524357:MPN524390 MFR524357:MFR524390 LVV524357:LVV524390 LLZ524357:LLZ524390 LCD524357:LCD524390 KSH524357:KSH524390 KIL524357:KIL524390 JYP524357:JYP524390 JOT524357:JOT524390 JEX524357:JEX524390 IVB524357:IVB524390 ILF524357:ILF524390 IBJ524357:IBJ524390 HRN524357:HRN524390 HHR524357:HHR524390 GXV524357:GXV524390 GNZ524357:GNZ524390 GED524357:GED524390 FUH524357:FUH524390 FKL524357:FKL524390 FAP524357:FAP524390 EQT524357:EQT524390 EGX524357:EGX524390 DXB524357:DXB524390 DNF524357:DNF524390 DDJ524357:DDJ524390 CTN524357:CTN524390 CJR524357:CJR524390 BZV524357:BZV524390 BPZ524357:BPZ524390 BGD524357:BGD524390 AWH524357:AWH524390 AML524357:AML524390 ACP524357:ACP524390 ST524357:ST524390 IX524357:IX524390 WVJ458821:WVJ458854 WLN458821:WLN458854 WBR458821:WBR458854 VRV458821:VRV458854 VHZ458821:VHZ458854 UYD458821:UYD458854 UOH458821:UOH458854 UEL458821:UEL458854 TUP458821:TUP458854 TKT458821:TKT458854 TAX458821:TAX458854 SRB458821:SRB458854 SHF458821:SHF458854 RXJ458821:RXJ458854 RNN458821:RNN458854 RDR458821:RDR458854 QTV458821:QTV458854 QJZ458821:QJZ458854 QAD458821:QAD458854 PQH458821:PQH458854 PGL458821:PGL458854 OWP458821:OWP458854 OMT458821:OMT458854 OCX458821:OCX458854 NTB458821:NTB458854 NJF458821:NJF458854 MZJ458821:MZJ458854 MPN458821:MPN458854 MFR458821:MFR458854 LVV458821:LVV458854 LLZ458821:LLZ458854 LCD458821:LCD458854 KSH458821:KSH458854 KIL458821:KIL458854 JYP458821:JYP458854 JOT458821:JOT458854 JEX458821:JEX458854 IVB458821:IVB458854 ILF458821:ILF458854 IBJ458821:IBJ458854 HRN458821:HRN458854 HHR458821:HHR458854 GXV458821:GXV458854 GNZ458821:GNZ458854 GED458821:GED458854 FUH458821:FUH458854 FKL458821:FKL458854 FAP458821:FAP458854 EQT458821:EQT458854 EGX458821:EGX458854 DXB458821:DXB458854 DNF458821:DNF458854 DDJ458821:DDJ458854 CTN458821:CTN458854 CJR458821:CJR458854 BZV458821:BZV458854 BPZ458821:BPZ458854 BGD458821:BGD458854 AWH458821:AWH458854 AML458821:AML458854 ACP458821:ACP458854 ST458821:ST458854 IX458821:IX458854 WVJ393285:WVJ393318 WLN393285:WLN393318 WBR393285:WBR393318 VRV393285:VRV393318 VHZ393285:VHZ393318 UYD393285:UYD393318 UOH393285:UOH393318 UEL393285:UEL393318 TUP393285:TUP393318 TKT393285:TKT393318 TAX393285:TAX393318 SRB393285:SRB393318 SHF393285:SHF393318 RXJ393285:RXJ393318 RNN393285:RNN393318 RDR393285:RDR393318 QTV393285:QTV393318 QJZ393285:QJZ393318 QAD393285:QAD393318 PQH393285:PQH393318 PGL393285:PGL393318 OWP393285:OWP393318 OMT393285:OMT393318 OCX393285:OCX393318 NTB393285:NTB393318 NJF393285:NJF393318 MZJ393285:MZJ393318 MPN393285:MPN393318 MFR393285:MFR393318 LVV393285:LVV393318 LLZ393285:LLZ393318 LCD393285:LCD393318 KSH393285:KSH393318 KIL393285:KIL393318 JYP393285:JYP393318 JOT393285:JOT393318 JEX393285:JEX393318 IVB393285:IVB393318 ILF393285:ILF393318 IBJ393285:IBJ393318 HRN393285:HRN393318 HHR393285:HHR393318 GXV393285:GXV393318 GNZ393285:GNZ393318 GED393285:GED393318 FUH393285:FUH393318 FKL393285:FKL393318 FAP393285:FAP393318 EQT393285:EQT393318 EGX393285:EGX393318 DXB393285:DXB393318 DNF393285:DNF393318 DDJ393285:DDJ393318 CTN393285:CTN393318 CJR393285:CJR393318 BZV393285:BZV393318 BPZ393285:BPZ393318 BGD393285:BGD393318 AWH393285:AWH393318 AML393285:AML393318 ACP393285:ACP393318 ST393285:ST393318 IX393285:IX393318 WVJ327749:WVJ327782 WLN327749:WLN327782 WBR327749:WBR327782 VRV327749:VRV327782 VHZ327749:VHZ327782 UYD327749:UYD327782 UOH327749:UOH327782 UEL327749:UEL327782 TUP327749:TUP327782 TKT327749:TKT327782 TAX327749:TAX327782 SRB327749:SRB327782 SHF327749:SHF327782 RXJ327749:RXJ327782 RNN327749:RNN327782 RDR327749:RDR327782 QTV327749:QTV327782 QJZ327749:QJZ327782 QAD327749:QAD327782 PQH327749:PQH327782 PGL327749:PGL327782 OWP327749:OWP327782 OMT327749:OMT327782 OCX327749:OCX327782 NTB327749:NTB327782 NJF327749:NJF327782 MZJ327749:MZJ327782 MPN327749:MPN327782 MFR327749:MFR327782 LVV327749:LVV327782 LLZ327749:LLZ327782 LCD327749:LCD327782 KSH327749:KSH327782 KIL327749:KIL327782 JYP327749:JYP327782 JOT327749:JOT327782 JEX327749:JEX327782 IVB327749:IVB327782 ILF327749:ILF327782 IBJ327749:IBJ327782 HRN327749:HRN327782 HHR327749:HHR327782 GXV327749:GXV327782 GNZ327749:GNZ327782 GED327749:GED327782 FUH327749:FUH327782 FKL327749:FKL327782 FAP327749:FAP327782 EQT327749:EQT327782 EGX327749:EGX327782 DXB327749:DXB327782 DNF327749:DNF327782 DDJ327749:DDJ327782 CTN327749:CTN327782 CJR327749:CJR327782 BZV327749:BZV327782 BPZ327749:BPZ327782 BGD327749:BGD327782 AWH327749:AWH327782 AML327749:AML327782 ACP327749:ACP327782 ST327749:ST327782 IX327749:IX327782 WVJ262213:WVJ262246 WLN262213:WLN262246 WBR262213:WBR262246 VRV262213:VRV262246 VHZ262213:VHZ262246 UYD262213:UYD262246 UOH262213:UOH262246 UEL262213:UEL262246 TUP262213:TUP262246 TKT262213:TKT262246 TAX262213:TAX262246 SRB262213:SRB262246 SHF262213:SHF262246 RXJ262213:RXJ262246 RNN262213:RNN262246 RDR262213:RDR262246 QTV262213:QTV262246 QJZ262213:QJZ262246 QAD262213:QAD262246 PQH262213:PQH262246 PGL262213:PGL262246 OWP262213:OWP262246 OMT262213:OMT262246 OCX262213:OCX262246 NTB262213:NTB262246 NJF262213:NJF262246 MZJ262213:MZJ262246 MPN262213:MPN262246 MFR262213:MFR262246 LVV262213:LVV262246 LLZ262213:LLZ262246 LCD262213:LCD262246 KSH262213:KSH262246 KIL262213:KIL262246 JYP262213:JYP262246 JOT262213:JOT262246 JEX262213:JEX262246 IVB262213:IVB262246 ILF262213:ILF262246 IBJ262213:IBJ262246 HRN262213:HRN262246 HHR262213:HHR262246 GXV262213:GXV262246 GNZ262213:GNZ262246 GED262213:GED262246 FUH262213:FUH262246 FKL262213:FKL262246 FAP262213:FAP262246 EQT262213:EQT262246 EGX262213:EGX262246 DXB262213:DXB262246 DNF262213:DNF262246 DDJ262213:DDJ262246 CTN262213:CTN262246 CJR262213:CJR262246 BZV262213:BZV262246 BPZ262213:BPZ262246 BGD262213:BGD262246 AWH262213:AWH262246 AML262213:AML262246 ACP262213:ACP262246 ST262213:ST262246 IX262213:IX262246 WVJ196677:WVJ196710 WLN196677:WLN196710 WBR196677:WBR196710 VRV196677:VRV196710 VHZ196677:VHZ196710 UYD196677:UYD196710 UOH196677:UOH196710 UEL196677:UEL196710 TUP196677:TUP196710 TKT196677:TKT196710 TAX196677:TAX196710 SRB196677:SRB196710 SHF196677:SHF196710 RXJ196677:RXJ196710 RNN196677:RNN196710 RDR196677:RDR196710 QTV196677:QTV196710 QJZ196677:QJZ196710 QAD196677:QAD196710 PQH196677:PQH196710 PGL196677:PGL196710 OWP196677:OWP196710 OMT196677:OMT196710 OCX196677:OCX196710 NTB196677:NTB196710 NJF196677:NJF196710 MZJ196677:MZJ196710 MPN196677:MPN196710 MFR196677:MFR196710 LVV196677:LVV196710 LLZ196677:LLZ196710 LCD196677:LCD196710 KSH196677:KSH196710 KIL196677:KIL196710 JYP196677:JYP196710 JOT196677:JOT196710 JEX196677:JEX196710 IVB196677:IVB196710 ILF196677:ILF196710 IBJ196677:IBJ196710 HRN196677:HRN196710 HHR196677:HHR196710 GXV196677:GXV196710 GNZ196677:GNZ196710 GED196677:GED196710 FUH196677:FUH196710 FKL196677:FKL196710 FAP196677:FAP196710 EQT196677:EQT196710 EGX196677:EGX196710 DXB196677:DXB196710 DNF196677:DNF196710 DDJ196677:DDJ196710 CTN196677:CTN196710 CJR196677:CJR196710 BZV196677:BZV196710 BPZ196677:BPZ196710 BGD196677:BGD196710 AWH196677:AWH196710 AML196677:AML196710 ACP196677:ACP196710 ST196677:ST196710 IX196677:IX196710 WVJ131141:WVJ131174 WLN131141:WLN131174 WBR131141:WBR131174 VRV131141:VRV131174 VHZ131141:VHZ131174 UYD131141:UYD131174 UOH131141:UOH131174 UEL131141:UEL131174 TUP131141:TUP131174 TKT131141:TKT131174 TAX131141:TAX131174 SRB131141:SRB131174 SHF131141:SHF131174 RXJ131141:RXJ131174 RNN131141:RNN131174 RDR131141:RDR131174 QTV131141:QTV131174 QJZ131141:QJZ131174 QAD131141:QAD131174 PQH131141:PQH131174 PGL131141:PGL131174 OWP131141:OWP131174 OMT131141:OMT131174 OCX131141:OCX131174 NTB131141:NTB131174 NJF131141:NJF131174 MZJ131141:MZJ131174 MPN131141:MPN131174 MFR131141:MFR131174 LVV131141:LVV131174 LLZ131141:LLZ131174 LCD131141:LCD131174 KSH131141:KSH131174 KIL131141:KIL131174 JYP131141:JYP131174 JOT131141:JOT131174 JEX131141:JEX131174 IVB131141:IVB131174 ILF131141:ILF131174 IBJ131141:IBJ131174 HRN131141:HRN131174 HHR131141:HHR131174 GXV131141:GXV131174 GNZ131141:GNZ131174 GED131141:GED131174 FUH131141:FUH131174 FKL131141:FKL131174 FAP131141:FAP131174 EQT131141:EQT131174 EGX131141:EGX131174 DXB131141:DXB131174 DNF131141:DNF131174 DDJ131141:DDJ131174 CTN131141:CTN131174 CJR131141:CJR131174 BZV131141:BZV131174 BPZ131141:BPZ131174 BGD131141:BGD131174 AWH131141:AWH131174 AML131141:AML131174 ACP131141:ACP131174 ST131141:ST131174 IX131141:IX131174 WVJ65605:WVJ65638 WLN65605:WLN65638 WBR65605:WBR65638 VRV65605:VRV65638 VHZ65605:VHZ65638 UYD65605:UYD65638 UOH65605:UOH65638 UEL65605:UEL65638 TUP65605:TUP65638 TKT65605:TKT65638 TAX65605:TAX65638 SRB65605:SRB65638 SHF65605:SHF65638 RXJ65605:RXJ65638 RNN65605:RNN65638 RDR65605:RDR65638 QTV65605:QTV65638 QJZ65605:QJZ65638 QAD65605:QAD65638 PQH65605:PQH65638 PGL65605:PGL65638 OWP65605:OWP65638 OMT65605:OMT65638 OCX65605:OCX65638 NTB65605:NTB65638 NJF65605:NJF65638 MZJ65605:MZJ65638 MPN65605:MPN65638 MFR65605:MFR65638 LVV65605:LVV65638 LLZ65605:LLZ65638 LCD65605:LCD65638 KSH65605:KSH65638 KIL65605:KIL65638 JYP65605:JYP65638 JOT65605:JOT65638 JEX65605:JEX65638 IVB65605:IVB65638 ILF65605:ILF65638 IBJ65605:IBJ65638 HRN65605:HRN65638 HHR65605:HHR65638 GXV65605:GXV65638 GNZ65605:GNZ65638 GED65605:GED65638 FUH65605:FUH65638 FKL65605:FKL65638 FAP65605:FAP65638 EQT65605:EQT65638 EGX65605:EGX65638 DXB65605:DXB65638 DNF65605:DNF65638 DDJ65605:DDJ65638 CTN65605:CTN65638 CJR65605:CJR65638 BZV65605:BZV65638 BPZ65605:BPZ65638 BGD65605:BGD65638 AWH65605:AWH65638 AML65605:AML65638 ACP65605:ACP65638 ST65605:ST65638 IX65605:IX65638 ST3:ST102 ACP3:ACP102 AML3:AML102 AWH3:AWH102 BGD3:BGD102 BPZ3:BPZ102 BZV3:BZV102 CJR3:CJR102 CTN3:CTN102 DDJ3:DDJ102 DNF3:DNF102 DXB3:DXB102 EGX3:EGX102 EQT3:EQT102 FAP3:FAP102 FKL3:FKL102 FUH3:FUH102 GED3:GED102 GNZ3:GNZ102 GXV3:GXV102 HHR3:HHR102 HRN3:HRN102 IBJ3:IBJ102 ILF3:ILF102 IVB3:IVB102 JEX3:JEX102 JOT3:JOT102 JYP3:JYP102 KIL3:KIL102 KSH3:KSH102 LCD3:LCD102 LLZ3:LLZ102 LVV3:LVV102 MFR3:MFR102 MPN3:MPN102 MZJ3:MZJ102 NJF3:NJF102 NTB3:NTB102 OCX3:OCX102 OMT3:OMT102 OWP3:OWP102 PGL3:PGL102 PQH3:PQH102 QAD3:QAD102 QJZ3:QJZ102 QTV3:QTV102 RDR3:RDR102 RNN3:RNN102 RXJ3:RXJ102 SHF3:SHF102 SRB3:SRB102 TAX3:TAX102 TKT3:TKT102 TUP3:TUP102 UEL3:UEL102 UOH3:UOH102 UYD3:UYD102 VHZ3:VHZ102 VRV3:VRV102 WBR3:WBR102 WLN3:WLN102 WVJ3:WVJ102 IX3:IX102">
      <formula1>0</formula1>
      <formula2>10000000000</formula2>
    </dataValidation>
    <dataValidation allowBlank="1" showInputMessage="1" showErrorMessage="1" prompt="El sueldo anual es el costo anual de las plazas, al multiplicarse el grupal mensual por 12, no se requiere su calculo se determina automaticamente. (Al intruducir más filas al formato copiar las formúlas de esta celda a las nuevas)." sqref="WVE983109:WVE983142 WLI983109:WLI983142 WBM983109:WBM983142 VRQ983109:VRQ983142 VHU983109:VHU983142 UXY983109:UXY983142 UOC983109:UOC983142 UEG983109:UEG983142 TUK983109:TUK983142 TKO983109:TKO983142 TAS983109:TAS983142 SQW983109:SQW983142 SHA983109:SHA983142 RXE983109:RXE983142 RNI983109:RNI983142 RDM983109:RDM983142 QTQ983109:QTQ983142 QJU983109:QJU983142 PZY983109:PZY983142 PQC983109:PQC983142 PGG983109:PGG983142 OWK983109:OWK983142 OMO983109:OMO983142 OCS983109:OCS983142 NSW983109:NSW983142 NJA983109:NJA983142 MZE983109:MZE983142 MPI983109:MPI983142 MFM983109:MFM983142 LVQ983109:LVQ983142 LLU983109:LLU983142 LBY983109:LBY983142 KSC983109:KSC983142 KIG983109:KIG983142 JYK983109:JYK983142 JOO983109:JOO983142 JES983109:JES983142 IUW983109:IUW983142 ILA983109:ILA983142 IBE983109:IBE983142 HRI983109:HRI983142 HHM983109:HHM983142 GXQ983109:GXQ983142 GNU983109:GNU983142 GDY983109:GDY983142 FUC983109:FUC983142 FKG983109:FKG983142 FAK983109:FAK983142 EQO983109:EQO983142 EGS983109:EGS983142 DWW983109:DWW983142 DNA983109:DNA983142 DDE983109:DDE983142 CTI983109:CTI983142 CJM983109:CJM983142 BZQ983109:BZQ983142 BPU983109:BPU983142 BFY983109:BFY983142 AWC983109:AWC983142 AMG983109:AMG983142 ACK983109:ACK983142 SO983109:SO983142 IS983109:IS983142 WVE917573:WVE917606 WLI917573:WLI917606 WBM917573:WBM917606 VRQ917573:VRQ917606 VHU917573:VHU917606 UXY917573:UXY917606 UOC917573:UOC917606 UEG917573:UEG917606 TUK917573:TUK917606 TKO917573:TKO917606 TAS917573:TAS917606 SQW917573:SQW917606 SHA917573:SHA917606 RXE917573:RXE917606 RNI917573:RNI917606 RDM917573:RDM917606 QTQ917573:QTQ917606 QJU917573:QJU917606 PZY917573:PZY917606 PQC917573:PQC917606 PGG917573:PGG917606 OWK917573:OWK917606 OMO917573:OMO917606 OCS917573:OCS917606 NSW917573:NSW917606 NJA917573:NJA917606 MZE917573:MZE917606 MPI917573:MPI917606 MFM917573:MFM917606 LVQ917573:LVQ917606 LLU917573:LLU917606 LBY917573:LBY917606 KSC917573:KSC917606 KIG917573:KIG917606 JYK917573:JYK917606 JOO917573:JOO917606 JES917573:JES917606 IUW917573:IUW917606 ILA917573:ILA917606 IBE917573:IBE917606 HRI917573:HRI917606 HHM917573:HHM917606 GXQ917573:GXQ917606 GNU917573:GNU917606 GDY917573:GDY917606 FUC917573:FUC917606 FKG917573:FKG917606 FAK917573:FAK917606 EQO917573:EQO917606 EGS917573:EGS917606 DWW917573:DWW917606 DNA917573:DNA917606 DDE917573:DDE917606 CTI917573:CTI917606 CJM917573:CJM917606 BZQ917573:BZQ917606 BPU917573:BPU917606 BFY917573:BFY917606 AWC917573:AWC917606 AMG917573:AMG917606 ACK917573:ACK917606 SO917573:SO917606 IS917573:IS917606 WVE852037:WVE852070 WLI852037:WLI852070 WBM852037:WBM852070 VRQ852037:VRQ852070 VHU852037:VHU852070 UXY852037:UXY852070 UOC852037:UOC852070 UEG852037:UEG852070 TUK852037:TUK852070 TKO852037:TKO852070 TAS852037:TAS852070 SQW852037:SQW852070 SHA852037:SHA852070 RXE852037:RXE852070 RNI852037:RNI852070 RDM852037:RDM852070 QTQ852037:QTQ852070 QJU852037:QJU852070 PZY852037:PZY852070 PQC852037:PQC852070 PGG852037:PGG852070 OWK852037:OWK852070 OMO852037:OMO852070 OCS852037:OCS852070 NSW852037:NSW852070 NJA852037:NJA852070 MZE852037:MZE852070 MPI852037:MPI852070 MFM852037:MFM852070 LVQ852037:LVQ852070 LLU852037:LLU852070 LBY852037:LBY852070 KSC852037:KSC852070 KIG852037:KIG852070 JYK852037:JYK852070 JOO852037:JOO852070 JES852037:JES852070 IUW852037:IUW852070 ILA852037:ILA852070 IBE852037:IBE852070 HRI852037:HRI852070 HHM852037:HHM852070 GXQ852037:GXQ852070 GNU852037:GNU852070 GDY852037:GDY852070 FUC852037:FUC852070 FKG852037:FKG852070 FAK852037:FAK852070 EQO852037:EQO852070 EGS852037:EGS852070 DWW852037:DWW852070 DNA852037:DNA852070 DDE852037:DDE852070 CTI852037:CTI852070 CJM852037:CJM852070 BZQ852037:BZQ852070 BPU852037:BPU852070 BFY852037:BFY852070 AWC852037:AWC852070 AMG852037:AMG852070 ACK852037:ACK852070 SO852037:SO852070 IS852037:IS852070 WVE786501:WVE786534 WLI786501:WLI786534 WBM786501:WBM786534 VRQ786501:VRQ786534 VHU786501:VHU786534 UXY786501:UXY786534 UOC786501:UOC786534 UEG786501:UEG786534 TUK786501:TUK786534 TKO786501:TKO786534 TAS786501:TAS786534 SQW786501:SQW786534 SHA786501:SHA786534 RXE786501:RXE786534 RNI786501:RNI786534 RDM786501:RDM786534 QTQ786501:QTQ786534 QJU786501:QJU786534 PZY786501:PZY786534 PQC786501:PQC786534 PGG786501:PGG786534 OWK786501:OWK786534 OMO786501:OMO786534 OCS786501:OCS786534 NSW786501:NSW786534 NJA786501:NJA786534 MZE786501:MZE786534 MPI786501:MPI786534 MFM786501:MFM786534 LVQ786501:LVQ786534 LLU786501:LLU786534 LBY786501:LBY786534 KSC786501:KSC786534 KIG786501:KIG786534 JYK786501:JYK786534 JOO786501:JOO786534 JES786501:JES786534 IUW786501:IUW786534 ILA786501:ILA786534 IBE786501:IBE786534 HRI786501:HRI786534 HHM786501:HHM786534 GXQ786501:GXQ786534 GNU786501:GNU786534 GDY786501:GDY786534 FUC786501:FUC786534 FKG786501:FKG786534 FAK786501:FAK786534 EQO786501:EQO786534 EGS786501:EGS786534 DWW786501:DWW786534 DNA786501:DNA786534 DDE786501:DDE786534 CTI786501:CTI786534 CJM786501:CJM786534 BZQ786501:BZQ786534 BPU786501:BPU786534 BFY786501:BFY786534 AWC786501:AWC786534 AMG786501:AMG786534 ACK786501:ACK786534 SO786501:SO786534 IS786501:IS786534 WVE720965:WVE720998 WLI720965:WLI720998 WBM720965:WBM720998 VRQ720965:VRQ720998 VHU720965:VHU720998 UXY720965:UXY720998 UOC720965:UOC720998 UEG720965:UEG720998 TUK720965:TUK720998 TKO720965:TKO720998 TAS720965:TAS720998 SQW720965:SQW720998 SHA720965:SHA720998 RXE720965:RXE720998 RNI720965:RNI720998 RDM720965:RDM720998 QTQ720965:QTQ720998 QJU720965:QJU720998 PZY720965:PZY720998 PQC720965:PQC720998 PGG720965:PGG720998 OWK720965:OWK720998 OMO720965:OMO720998 OCS720965:OCS720998 NSW720965:NSW720998 NJA720965:NJA720998 MZE720965:MZE720998 MPI720965:MPI720998 MFM720965:MFM720998 LVQ720965:LVQ720998 LLU720965:LLU720998 LBY720965:LBY720998 KSC720965:KSC720998 KIG720965:KIG720998 JYK720965:JYK720998 JOO720965:JOO720998 JES720965:JES720998 IUW720965:IUW720998 ILA720965:ILA720998 IBE720965:IBE720998 HRI720965:HRI720998 HHM720965:HHM720998 GXQ720965:GXQ720998 GNU720965:GNU720998 GDY720965:GDY720998 FUC720965:FUC720998 FKG720965:FKG720998 FAK720965:FAK720998 EQO720965:EQO720998 EGS720965:EGS720998 DWW720965:DWW720998 DNA720965:DNA720998 DDE720965:DDE720998 CTI720965:CTI720998 CJM720965:CJM720998 BZQ720965:BZQ720998 BPU720965:BPU720998 BFY720965:BFY720998 AWC720965:AWC720998 AMG720965:AMG720998 ACK720965:ACK720998 SO720965:SO720998 IS720965:IS720998 WVE655429:WVE655462 WLI655429:WLI655462 WBM655429:WBM655462 VRQ655429:VRQ655462 VHU655429:VHU655462 UXY655429:UXY655462 UOC655429:UOC655462 UEG655429:UEG655462 TUK655429:TUK655462 TKO655429:TKO655462 TAS655429:TAS655462 SQW655429:SQW655462 SHA655429:SHA655462 RXE655429:RXE655462 RNI655429:RNI655462 RDM655429:RDM655462 QTQ655429:QTQ655462 QJU655429:QJU655462 PZY655429:PZY655462 PQC655429:PQC655462 PGG655429:PGG655462 OWK655429:OWK655462 OMO655429:OMO655462 OCS655429:OCS655462 NSW655429:NSW655462 NJA655429:NJA655462 MZE655429:MZE655462 MPI655429:MPI655462 MFM655429:MFM655462 LVQ655429:LVQ655462 LLU655429:LLU655462 LBY655429:LBY655462 KSC655429:KSC655462 KIG655429:KIG655462 JYK655429:JYK655462 JOO655429:JOO655462 JES655429:JES655462 IUW655429:IUW655462 ILA655429:ILA655462 IBE655429:IBE655462 HRI655429:HRI655462 HHM655429:HHM655462 GXQ655429:GXQ655462 GNU655429:GNU655462 GDY655429:GDY655462 FUC655429:FUC655462 FKG655429:FKG655462 FAK655429:FAK655462 EQO655429:EQO655462 EGS655429:EGS655462 DWW655429:DWW655462 DNA655429:DNA655462 DDE655429:DDE655462 CTI655429:CTI655462 CJM655429:CJM655462 BZQ655429:BZQ655462 BPU655429:BPU655462 BFY655429:BFY655462 AWC655429:AWC655462 AMG655429:AMG655462 ACK655429:ACK655462 SO655429:SO655462 IS655429:IS655462 WVE589893:WVE589926 WLI589893:WLI589926 WBM589893:WBM589926 VRQ589893:VRQ589926 VHU589893:VHU589926 UXY589893:UXY589926 UOC589893:UOC589926 UEG589893:UEG589926 TUK589893:TUK589926 TKO589893:TKO589926 TAS589893:TAS589926 SQW589893:SQW589926 SHA589893:SHA589926 RXE589893:RXE589926 RNI589893:RNI589926 RDM589893:RDM589926 QTQ589893:QTQ589926 QJU589893:QJU589926 PZY589893:PZY589926 PQC589893:PQC589926 PGG589893:PGG589926 OWK589893:OWK589926 OMO589893:OMO589926 OCS589893:OCS589926 NSW589893:NSW589926 NJA589893:NJA589926 MZE589893:MZE589926 MPI589893:MPI589926 MFM589893:MFM589926 LVQ589893:LVQ589926 LLU589893:LLU589926 LBY589893:LBY589926 KSC589893:KSC589926 KIG589893:KIG589926 JYK589893:JYK589926 JOO589893:JOO589926 JES589893:JES589926 IUW589893:IUW589926 ILA589893:ILA589926 IBE589893:IBE589926 HRI589893:HRI589926 HHM589893:HHM589926 GXQ589893:GXQ589926 GNU589893:GNU589926 GDY589893:GDY589926 FUC589893:FUC589926 FKG589893:FKG589926 FAK589893:FAK589926 EQO589893:EQO589926 EGS589893:EGS589926 DWW589893:DWW589926 DNA589893:DNA589926 DDE589893:DDE589926 CTI589893:CTI589926 CJM589893:CJM589926 BZQ589893:BZQ589926 BPU589893:BPU589926 BFY589893:BFY589926 AWC589893:AWC589926 AMG589893:AMG589926 ACK589893:ACK589926 SO589893:SO589926 IS589893:IS589926 WVE524357:WVE524390 WLI524357:WLI524390 WBM524357:WBM524390 VRQ524357:VRQ524390 VHU524357:VHU524390 UXY524357:UXY524390 UOC524357:UOC524390 UEG524357:UEG524390 TUK524357:TUK524390 TKO524357:TKO524390 TAS524357:TAS524390 SQW524357:SQW524390 SHA524357:SHA524390 RXE524357:RXE524390 RNI524357:RNI524390 RDM524357:RDM524390 QTQ524357:QTQ524390 QJU524357:QJU524390 PZY524357:PZY524390 PQC524357:PQC524390 PGG524357:PGG524390 OWK524357:OWK524390 OMO524357:OMO524390 OCS524357:OCS524390 NSW524357:NSW524390 NJA524357:NJA524390 MZE524357:MZE524390 MPI524357:MPI524390 MFM524357:MFM524390 LVQ524357:LVQ524390 LLU524357:LLU524390 LBY524357:LBY524390 KSC524357:KSC524390 KIG524357:KIG524390 JYK524357:JYK524390 JOO524357:JOO524390 JES524357:JES524390 IUW524357:IUW524390 ILA524357:ILA524390 IBE524357:IBE524390 HRI524357:HRI524390 HHM524357:HHM524390 GXQ524357:GXQ524390 GNU524357:GNU524390 GDY524357:GDY524390 FUC524357:FUC524390 FKG524357:FKG524390 FAK524357:FAK524390 EQO524357:EQO524390 EGS524357:EGS524390 DWW524357:DWW524390 DNA524357:DNA524390 DDE524357:DDE524390 CTI524357:CTI524390 CJM524357:CJM524390 BZQ524357:BZQ524390 BPU524357:BPU524390 BFY524357:BFY524390 AWC524357:AWC524390 AMG524357:AMG524390 ACK524357:ACK524390 SO524357:SO524390 IS524357:IS524390 WVE458821:WVE458854 WLI458821:WLI458854 WBM458821:WBM458854 VRQ458821:VRQ458854 VHU458821:VHU458854 UXY458821:UXY458854 UOC458821:UOC458854 UEG458821:UEG458854 TUK458821:TUK458854 TKO458821:TKO458854 TAS458821:TAS458854 SQW458821:SQW458854 SHA458821:SHA458854 RXE458821:RXE458854 RNI458821:RNI458854 RDM458821:RDM458854 QTQ458821:QTQ458854 QJU458821:QJU458854 PZY458821:PZY458854 PQC458821:PQC458854 PGG458821:PGG458854 OWK458821:OWK458854 OMO458821:OMO458854 OCS458821:OCS458854 NSW458821:NSW458854 NJA458821:NJA458854 MZE458821:MZE458854 MPI458821:MPI458854 MFM458821:MFM458854 LVQ458821:LVQ458854 LLU458821:LLU458854 LBY458821:LBY458854 KSC458821:KSC458854 KIG458821:KIG458854 JYK458821:JYK458854 JOO458821:JOO458854 JES458821:JES458854 IUW458821:IUW458854 ILA458821:ILA458854 IBE458821:IBE458854 HRI458821:HRI458854 HHM458821:HHM458854 GXQ458821:GXQ458854 GNU458821:GNU458854 GDY458821:GDY458854 FUC458821:FUC458854 FKG458821:FKG458854 FAK458821:FAK458854 EQO458821:EQO458854 EGS458821:EGS458854 DWW458821:DWW458854 DNA458821:DNA458854 DDE458821:DDE458854 CTI458821:CTI458854 CJM458821:CJM458854 BZQ458821:BZQ458854 BPU458821:BPU458854 BFY458821:BFY458854 AWC458821:AWC458854 AMG458821:AMG458854 ACK458821:ACK458854 SO458821:SO458854 IS458821:IS458854 WVE393285:WVE393318 WLI393285:WLI393318 WBM393285:WBM393318 VRQ393285:VRQ393318 VHU393285:VHU393318 UXY393285:UXY393318 UOC393285:UOC393318 UEG393285:UEG393318 TUK393285:TUK393318 TKO393285:TKO393318 TAS393285:TAS393318 SQW393285:SQW393318 SHA393285:SHA393318 RXE393285:RXE393318 RNI393285:RNI393318 RDM393285:RDM393318 QTQ393285:QTQ393318 QJU393285:QJU393318 PZY393285:PZY393318 PQC393285:PQC393318 PGG393285:PGG393318 OWK393285:OWK393318 OMO393285:OMO393318 OCS393285:OCS393318 NSW393285:NSW393318 NJA393285:NJA393318 MZE393285:MZE393318 MPI393285:MPI393318 MFM393285:MFM393318 LVQ393285:LVQ393318 LLU393285:LLU393318 LBY393285:LBY393318 KSC393285:KSC393318 KIG393285:KIG393318 JYK393285:JYK393318 JOO393285:JOO393318 JES393285:JES393318 IUW393285:IUW393318 ILA393285:ILA393318 IBE393285:IBE393318 HRI393285:HRI393318 HHM393285:HHM393318 GXQ393285:GXQ393318 GNU393285:GNU393318 GDY393285:GDY393318 FUC393285:FUC393318 FKG393285:FKG393318 FAK393285:FAK393318 EQO393285:EQO393318 EGS393285:EGS393318 DWW393285:DWW393318 DNA393285:DNA393318 DDE393285:DDE393318 CTI393285:CTI393318 CJM393285:CJM393318 BZQ393285:BZQ393318 BPU393285:BPU393318 BFY393285:BFY393318 AWC393285:AWC393318 AMG393285:AMG393318 ACK393285:ACK393318 SO393285:SO393318 IS393285:IS393318 WVE327749:WVE327782 WLI327749:WLI327782 WBM327749:WBM327782 VRQ327749:VRQ327782 VHU327749:VHU327782 UXY327749:UXY327782 UOC327749:UOC327782 UEG327749:UEG327782 TUK327749:TUK327782 TKO327749:TKO327782 TAS327749:TAS327782 SQW327749:SQW327782 SHA327749:SHA327782 RXE327749:RXE327782 RNI327749:RNI327782 RDM327749:RDM327782 QTQ327749:QTQ327782 QJU327749:QJU327782 PZY327749:PZY327782 PQC327749:PQC327782 PGG327749:PGG327782 OWK327749:OWK327782 OMO327749:OMO327782 OCS327749:OCS327782 NSW327749:NSW327782 NJA327749:NJA327782 MZE327749:MZE327782 MPI327749:MPI327782 MFM327749:MFM327782 LVQ327749:LVQ327782 LLU327749:LLU327782 LBY327749:LBY327782 KSC327749:KSC327782 KIG327749:KIG327782 JYK327749:JYK327782 JOO327749:JOO327782 JES327749:JES327782 IUW327749:IUW327782 ILA327749:ILA327782 IBE327749:IBE327782 HRI327749:HRI327782 HHM327749:HHM327782 GXQ327749:GXQ327782 GNU327749:GNU327782 GDY327749:GDY327782 FUC327749:FUC327782 FKG327749:FKG327782 FAK327749:FAK327782 EQO327749:EQO327782 EGS327749:EGS327782 DWW327749:DWW327782 DNA327749:DNA327782 DDE327749:DDE327782 CTI327749:CTI327782 CJM327749:CJM327782 BZQ327749:BZQ327782 BPU327749:BPU327782 BFY327749:BFY327782 AWC327749:AWC327782 AMG327749:AMG327782 ACK327749:ACK327782 SO327749:SO327782 IS327749:IS327782 WVE262213:WVE262246 WLI262213:WLI262246 WBM262213:WBM262246 VRQ262213:VRQ262246 VHU262213:VHU262246 UXY262213:UXY262246 UOC262213:UOC262246 UEG262213:UEG262246 TUK262213:TUK262246 TKO262213:TKO262246 TAS262213:TAS262246 SQW262213:SQW262246 SHA262213:SHA262246 RXE262213:RXE262246 RNI262213:RNI262246 RDM262213:RDM262246 QTQ262213:QTQ262246 QJU262213:QJU262246 PZY262213:PZY262246 PQC262213:PQC262246 PGG262213:PGG262246 OWK262213:OWK262246 OMO262213:OMO262246 OCS262213:OCS262246 NSW262213:NSW262246 NJA262213:NJA262246 MZE262213:MZE262246 MPI262213:MPI262246 MFM262213:MFM262246 LVQ262213:LVQ262246 LLU262213:LLU262246 LBY262213:LBY262246 KSC262213:KSC262246 KIG262213:KIG262246 JYK262213:JYK262246 JOO262213:JOO262246 JES262213:JES262246 IUW262213:IUW262246 ILA262213:ILA262246 IBE262213:IBE262246 HRI262213:HRI262246 HHM262213:HHM262246 GXQ262213:GXQ262246 GNU262213:GNU262246 GDY262213:GDY262246 FUC262213:FUC262246 FKG262213:FKG262246 FAK262213:FAK262246 EQO262213:EQO262246 EGS262213:EGS262246 DWW262213:DWW262246 DNA262213:DNA262246 DDE262213:DDE262246 CTI262213:CTI262246 CJM262213:CJM262246 BZQ262213:BZQ262246 BPU262213:BPU262246 BFY262213:BFY262246 AWC262213:AWC262246 AMG262213:AMG262246 ACK262213:ACK262246 SO262213:SO262246 IS262213:IS262246 WVE196677:WVE196710 WLI196677:WLI196710 WBM196677:WBM196710 VRQ196677:VRQ196710 VHU196677:VHU196710 UXY196677:UXY196710 UOC196677:UOC196710 UEG196677:UEG196710 TUK196677:TUK196710 TKO196677:TKO196710 TAS196677:TAS196710 SQW196677:SQW196710 SHA196677:SHA196710 RXE196677:RXE196710 RNI196677:RNI196710 RDM196677:RDM196710 QTQ196677:QTQ196710 QJU196677:QJU196710 PZY196677:PZY196710 PQC196677:PQC196710 PGG196677:PGG196710 OWK196677:OWK196710 OMO196677:OMO196710 OCS196677:OCS196710 NSW196677:NSW196710 NJA196677:NJA196710 MZE196677:MZE196710 MPI196677:MPI196710 MFM196677:MFM196710 LVQ196677:LVQ196710 LLU196677:LLU196710 LBY196677:LBY196710 KSC196677:KSC196710 KIG196677:KIG196710 JYK196677:JYK196710 JOO196677:JOO196710 JES196677:JES196710 IUW196677:IUW196710 ILA196677:ILA196710 IBE196677:IBE196710 HRI196677:HRI196710 HHM196677:HHM196710 GXQ196677:GXQ196710 GNU196677:GNU196710 GDY196677:GDY196710 FUC196677:FUC196710 FKG196677:FKG196710 FAK196677:FAK196710 EQO196677:EQO196710 EGS196677:EGS196710 DWW196677:DWW196710 DNA196677:DNA196710 DDE196677:DDE196710 CTI196677:CTI196710 CJM196677:CJM196710 BZQ196677:BZQ196710 BPU196677:BPU196710 BFY196677:BFY196710 AWC196677:AWC196710 AMG196677:AMG196710 ACK196677:ACK196710 SO196677:SO196710 IS196677:IS196710 WVE131141:WVE131174 WLI131141:WLI131174 WBM131141:WBM131174 VRQ131141:VRQ131174 VHU131141:VHU131174 UXY131141:UXY131174 UOC131141:UOC131174 UEG131141:UEG131174 TUK131141:TUK131174 TKO131141:TKO131174 TAS131141:TAS131174 SQW131141:SQW131174 SHA131141:SHA131174 RXE131141:RXE131174 RNI131141:RNI131174 RDM131141:RDM131174 QTQ131141:QTQ131174 QJU131141:QJU131174 PZY131141:PZY131174 PQC131141:PQC131174 PGG131141:PGG131174 OWK131141:OWK131174 OMO131141:OMO131174 OCS131141:OCS131174 NSW131141:NSW131174 NJA131141:NJA131174 MZE131141:MZE131174 MPI131141:MPI131174 MFM131141:MFM131174 LVQ131141:LVQ131174 LLU131141:LLU131174 LBY131141:LBY131174 KSC131141:KSC131174 KIG131141:KIG131174 JYK131141:JYK131174 JOO131141:JOO131174 JES131141:JES131174 IUW131141:IUW131174 ILA131141:ILA131174 IBE131141:IBE131174 HRI131141:HRI131174 HHM131141:HHM131174 GXQ131141:GXQ131174 GNU131141:GNU131174 GDY131141:GDY131174 FUC131141:FUC131174 FKG131141:FKG131174 FAK131141:FAK131174 EQO131141:EQO131174 EGS131141:EGS131174 DWW131141:DWW131174 DNA131141:DNA131174 DDE131141:DDE131174 CTI131141:CTI131174 CJM131141:CJM131174 BZQ131141:BZQ131174 BPU131141:BPU131174 BFY131141:BFY131174 AWC131141:AWC131174 AMG131141:AMG131174 ACK131141:ACK131174 SO131141:SO131174 IS131141:IS131174 WVE65605:WVE65638 WLI65605:WLI65638 WBM65605:WBM65638 VRQ65605:VRQ65638 VHU65605:VHU65638 UXY65605:UXY65638 UOC65605:UOC65638 UEG65605:UEG65638 TUK65605:TUK65638 TKO65605:TKO65638 TAS65605:TAS65638 SQW65605:SQW65638 SHA65605:SHA65638 RXE65605:RXE65638 RNI65605:RNI65638 RDM65605:RDM65638 QTQ65605:QTQ65638 QJU65605:QJU65638 PZY65605:PZY65638 PQC65605:PQC65638 PGG65605:PGG65638 OWK65605:OWK65638 OMO65605:OMO65638 OCS65605:OCS65638 NSW65605:NSW65638 NJA65605:NJA65638 MZE65605:MZE65638 MPI65605:MPI65638 MFM65605:MFM65638 LVQ65605:LVQ65638 LLU65605:LLU65638 LBY65605:LBY65638 KSC65605:KSC65638 KIG65605:KIG65638 JYK65605:JYK65638 JOO65605:JOO65638 JES65605:JES65638 IUW65605:IUW65638 ILA65605:ILA65638 IBE65605:IBE65638 HRI65605:HRI65638 HHM65605:HHM65638 GXQ65605:GXQ65638 GNU65605:GNU65638 GDY65605:GDY65638 FUC65605:FUC65638 FKG65605:FKG65638 FAK65605:FAK65638 EQO65605:EQO65638 EGS65605:EGS65638 DWW65605:DWW65638 DNA65605:DNA65638 DDE65605:DDE65638 CTI65605:CTI65638 CJM65605:CJM65638 BZQ65605:BZQ65638 BPU65605:BPU65638 BFY65605:BFY65638 AWC65605:AWC65638 AMG65605:AMG65638 ACK65605:ACK65638 SO65605:SO65638 IS65605:IS65638 H983109:H983142 H917573:H917606 H852037:H852070 H786501:H786534 H720965:H720998 H655429:H655462 H589893:H589926 H524357:H524390 H458821:H458854 H393285:H393318 H327749:H327782 H262213:H262246 H196677:H196710 H131141:H131174 H65605:H65638 SO3:SO102 ACK3:ACK102 AMG3:AMG102 AWC3:AWC102 BFY3:BFY102 BPU3:BPU102 BZQ3:BZQ102 CJM3:CJM102 CTI3:CTI102 DDE3:DDE102 DNA3:DNA102 DWW3:DWW102 EGS3:EGS102 EQO3:EQO102 FAK3:FAK102 FKG3:FKG102 FUC3:FUC102 GDY3:GDY102 GNU3:GNU102 GXQ3:GXQ102 HHM3:HHM102 HRI3:HRI102 IBE3:IBE102 ILA3:ILA102 IUW3:IUW102 JES3:JES102 JOO3:JOO102 JYK3:JYK102 KIG3:KIG102 KSC3:KSC102 LBY3:LBY102 LLU3:LLU102 LVQ3:LVQ102 MFM3:MFM102 MPI3:MPI102 MZE3:MZE102 NJA3:NJA102 NSW3:NSW102 OCS3:OCS102 OMO3:OMO102 OWK3:OWK102 PGG3:PGG102 PQC3:PQC102 PZY3:PZY102 QJU3:QJU102 QTQ3:QTQ102 RDM3:RDM102 RNI3:RNI102 RXE3:RXE102 SHA3:SHA102 SQW3:SQW102 TAS3:TAS102 TKO3:TKO102 TUK3:TUK102 UEG3:UEG102 UOC3:UOC102 UXY3:UXY102 VHU3:VHU102 VRQ3:VRQ102 WBM3:WBM102 WLI3:WLI102 WVE3:WVE102 IS3:IS102"/>
    <dataValidation allowBlank="1" showInputMessage="1" showErrorMessage="1" prompt="El sueldo grupal mensual es el costo total de plazas, al multiplicarse estas por el sueldo individual mensual, no se requiere su calculo se determina automaticamente. (Al intruducir más filas al formato copiar las formúlas de esta celda a las nuevas)." sqref="WVD983109:WVD983142 WLH983109:WLH983142 WBL983109:WBL983142 VRP983109:VRP983142 VHT983109:VHT983142 UXX983109:UXX983142 UOB983109:UOB983142 UEF983109:UEF983142 TUJ983109:TUJ983142 TKN983109:TKN983142 TAR983109:TAR983142 SQV983109:SQV983142 SGZ983109:SGZ983142 RXD983109:RXD983142 RNH983109:RNH983142 RDL983109:RDL983142 QTP983109:QTP983142 QJT983109:QJT983142 PZX983109:PZX983142 PQB983109:PQB983142 PGF983109:PGF983142 OWJ983109:OWJ983142 OMN983109:OMN983142 OCR983109:OCR983142 NSV983109:NSV983142 NIZ983109:NIZ983142 MZD983109:MZD983142 MPH983109:MPH983142 MFL983109:MFL983142 LVP983109:LVP983142 LLT983109:LLT983142 LBX983109:LBX983142 KSB983109:KSB983142 KIF983109:KIF983142 JYJ983109:JYJ983142 JON983109:JON983142 JER983109:JER983142 IUV983109:IUV983142 IKZ983109:IKZ983142 IBD983109:IBD983142 HRH983109:HRH983142 HHL983109:HHL983142 GXP983109:GXP983142 GNT983109:GNT983142 GDX983109:GDX983142 FUB983109:FUB983142 FKF983109:FKF983142 FAJ983109:FAJ983142 EQN983109:EQN983142 EGR983109:EGR983142 DWV983109:DWV983142 DMZ983109:DMZ983142 DDD983109:DDD983142 CTH983109:CTH983142 CJL983109:CJL983142 BZP983109:BZP983142 BPT983109:BPT983142 BFX983109:BFX983142 AWB983109:AWB983142 AMF983109:AMF983142 ACJ983109:ACJ983142 SN983109:SN983142 IR983109:IR983142 WVD917573:WVD917606 WLH917573:WLH917606 WBL917573:WBL917606 VRP917573:VRP917606 VHT917573:VHT917606 UXX917573:UXX917606 UOB917573:UOB917606 UEF917573:UEF917606 TUJ917573:TUJ917606 TKN917573:TKN917606 TAR917573:TAR917606 SQV917573:SQV917606 SGZ917573:SGZ917606 RXD917573:RXD917606 RNH917573:RNH917606 RDL917573:RDL917606 QTP917573:QTP917606 QJT917573:QJT917606 PZX917573:PZX917606 PQB917573:PQB917606 PGF917573:PGF917606 OWJ917573:OWJ917606 OMN917573:OMN917606 OCR917573:OCR917606 NSV917573:NSV917606 NIZ917573:NIZ917606 MZD917573:MZD917606 MPH917573:MPH917606 MFL917573:MFL917606 LVP917573:LVP917606 LLT917573:LLT917606 LBX917573:LBX917606 KSB917573:KSB917606 KIF917573:KIF917606 JYJ917573:JYJ917606 JON917573:JON917606 JER917573:JER917606 IUV917573:IUV917606 IKZ917573:IKZ917606 IBD917573:IBD917606 HRH917573:HRH917606 HHL917573:HHL917606 GXP917573:GXP917606 GNT917573:GNT917606 GDX917573:GDX917606 FUB917573:FUB917606 FKF917573:FKF917606 FAJ917573:FAJ917606 EQN917573:EQN917606 EGR917573:EGR917606 DWV917573:DWV917606 DMZ917573:DMZ917606 DDD917573:DDD917606 CTH917573:CTH917606 CJL917573:CJL917606 BZP917573:BZP917606 BPT917573:BPT917606 BFX917573:BFX917606 AWB917573:AWB917606 AMF917573:AMF917606 ACJ917573:ACJ917606 SN917573:SN917606 IR917573:IR917606 WVD852037:WVD852070 WLH852037:WLH852070 WBL852037:WBL852070 VRP852037:VRP852070 VHT852037:VHT852070 UXX852037:UXX852070 UOB852037:UOB852070 UEF852037:UEF852070 TUJ852037:TUJ852070 TKN852037:TKN852070 TAR852037:TAR852070 SQV852037:SQV852070 SGZ852037:SGZ852070 RXD852037:RXD852070 RNH852037:RNH852070 RDL852037:RDL852070 QTP852037:QTP852070 QJT852037:QJT852070 PZX852037:PZX852070 PQB852037:PQB852070 PGF852037:PGF852070 OWJ852037:OWJ852070 OMN852037:OMN852070 OCR852037:OCR852070 NSV852037:NSV852070 NIZ852037:NIZ852070 MZD852037:MZD852070 MPH852037:MPH852070 MFL852037:MFL852070 LVP852037:LVP852070 LLT852037:LLT852070 LBX852037:LBX852070 KSB852037:KSB852070 KIF852037:KIF852070 JYJ852037:JYJ852070 JON852037:JON852070 JER852037:JER852070 IUV852037:IUV852070 IKZ852037:IKZ852070 IBD852037:IBD852070 HRH852037:HRH852070 HHL852037:HHL852070 GXP852037:GXP852070 GNT852037:GNT852070 GDX852037:GDX852070 FUB852037:FUB852070 FKF852037:FKF852070 FAJ852037:FAJ852070 EQN852037:EQN852070 EGR852037:EGR852070 DWV852037:DWV852070 DMZ852037:DMZ852070 DDD852037:DDD852070 CTH852037:CTH852070 CJL852037:CJL852070 BZP852037:BZP852070 BPT852037:BPT852070 BFX852037:BFX852070 AWB852037:AWB852070 AMF852037:AMF852070 ACJ852037:ACJ852070 SN852037:SN852070 IR852037:IR852070 WVD786501:WVD786534 WLH786501:WLH786534 WBL786501:WBL786534 VRP786501:VRP786534 VHT786501:VHT786534 UXX786501:UXX786534 UOB786501:UOB786534 UEF786501:UEF786534 TUJ786501:TUJ786534 TKN786501:TKN786534 TAR786501:TAR786534 SQV786501:SQV786534 SGZ786501:SGZ786534 RXD786501:RXD786534 RNH786501:RNH786534 RDL786501:RDL786534 QTP786501:QTP786534 QJT786501:QJT786534 PZX786501:PZX786534 PQB786501:PQB786534 PGF786501:PGF786534 OWJ786501:OWJ786534 OMN786501:OMN786534 OCR786501:OCR786534 NSV786501:NSV786534 NIZ786501:NIZ786534 MZD786501:MZD786534 MPH786501:MPH786534 MFL786501:MFL786534 LVP786501:LVP786534 LLT786501:LLT786534 LBX786501:LBX786534 KSB786501:KSB786534 KIF786501:KIF786534 JYJ786501:JYJ786534 JON786501:JON786534 JER786501:JER786534 IUV786501:IUV786534 IKZ786501:IKZ786534 IBD786501:IBD786534 HRH786501:HRH786534 HHL786501:HHL786534 GXP786501:GXP786534 GNT786501:GNT786534 GDX786501:GDX786534 FUB786501:FUB786534 FKF786501:FKF786534 FAJ786501:FAJ786534 EQN786501:EQN786534 EGR786501:EGR786534 DWV786501:DWV786534 DMZ786501:DMZ786534 DDD786501:DDD786534 CTH786501:CTH786534 CJL786501:CJL786534 BZP786501:BZP786534 BPT786501:BPT786534 BFX786501:BFX786534 AWB786501:AWB786534 AMF786501:AMF786534 ACJ786501:ACJ786534 SN786501:SN786534 IR786501:IR786534 WVD720965:WVD720998 WLH720965:WLH720998 WBL720965:WBL720998 VRP720965:VRP720998 VHT720965:VHT720998 UXX720965:UXX720998 UOB720965:UOB720998 UEF720965:UEF720998 TUJ720965:TUJ720998 TKN720965:TKN720998 TAR720965:TAR720998 SQV720965:SQV720998 SGZ720965:SGZ720998 RXD720965:RXD720998 RNH720965:RNH720998 RDL720965:RDL720998 QTP720965:QTP720998 QJT720965:QJT720998 PZX720965:PZX720998 PQB720965:PQB720998 PGF720965:PGF720998 OWJ720965:OWJ720998 OMN720965:OMN720998 OCR720965:OCR720998 NSV720965:NSV720998 NIZ720965:NIZ720998 MZD720965:MZD720998 MPH720965:MPH720998 MFL720965:MFL720998 LVP720965:LVP720998 LLT720965:LLT720998 LBX720965:LBX720998 KSB720965:KSB720998 KIF720965:KIF720998 JYJ720965:JYJ720998 JON720965:JON720998 JER720965:JER720998 IUV720965:IUV720998 IKZ720965:IKZ720998 IBD720965:IBD720998 HRH720965:HRH720998 HHL720965:HHL720998 GXP720965:GXP720998 GNT720965:GNT720998 GDX720965:GDX720998 FUB720965:FUB720998 FKF720965:FKF720998 FAJ720965:FAJ720998 EQN720965:EQN720998 EGR720965:EGR720998 DWV720965:DWV720998 DMZ720965:DMZ720998 DDD720965:DDD720998 CTH720965:CTH720998 CJL720965:CJL720998 BZP720965:BZP720998 BPT720965:BPT720998 BFX720965:BFX720998 AWB720965:AWB720998 AMF720965:AMF720998 ACJ720965:ACJ720998 SN720965:SN720998 IR720965:IR720998 WVD655429:WVD655462 WLH655429:WLH655462 WBL655429:WBL655462 VRP655429:VRP655462 VHT655429:VHT655462 UXX655429:UXX655462 UOB655429:UOB655462 UEF655429:UEF655462 TUJ655429:TUJ655462 TKN655429:TKN655462 TAR655429:TAR655462 SQV655429:SQV655462 SGZ655429:SGZ655462 RXD655429:RXD655462 RNH655429:RNH655462 RDL655429:RDL655462 QTP655429:QTP655462 QJT655429:QJT655462 PZX655429:PZX655462 PQB655429:PQB655462 PGF655429:PGF655462 OWJ655429:OWJ655462 OMN655429:OMN655462 OCR655429:OCR655462 NSV655429:NSV655462 NIZ655429:NIZ655462 MZD655429:MZD655462 MPH655429:MPH655462 MFL655429:MFL655462 LVP655429:LVP655462 LLT655429:LLT655462 LBX655429:LBX655462 KSB655429:KSB655462 KIF655429:KIF655462 JYJ655429:JYJ655462 JON655429:JON655462 JER655429:JER655462 IUV655429:IUV655462 IKZ655429:IKZ655462 IBD655429:IBD655462 HRH655429:HRH655462 HHL655429:HHL655462 GXP655429:GXP655462 GNT655429:GNT655462 GDX655429:GDX655462 FUB655429:FUB655462 FKF655429:FKF655462 FAJ655429:FAJ655462 EQN655429:EQN655462 EGR655429:EGR655462 DWV655429:DWV655462 DMZ655429:DMZ655462 DDD655429:DDD655462 CTH655429:CTH655462 CJL655429:CJL655462 BZP655429:BZP655462 BPT655429:BPT655462 BFX655429:BFX655462 AWB655429:AWB655462 AMF655429:AMF655462 ACJ655429:ACJ655462 SN655429:SN655462 IR655429:IR655462 WVD589893:WVD589926 WLH589893:WLH589926 WBL589893:WBL589926 VRP589893:VRP589926 VHT589893:VHT589926 UXX589893:UXX589926 UOB589893:UOB589926 UEF589893:UEF589926 TUJ589893:TUJ589926 TKN589893:TKN589926 TAR589893:TAR589926 SQV589893:SQV589926 SGZ589893:SGZ589926 RXD589893:RXD589926 RNH589893:RNH589926 RDL589893:RDL589926 QTP589893:QTP589926 QJT589893:QJT589926 PZX589893:PZX589926 PQB589893:PQB589926 PGF589893:PGF589926 OWJ589893:OWJ589926 OMN589893:OMN589926 OCR589893:OCR589926 NSV589893:NSV589926 NIZ589893:NIZ589926 MZD589893:MZD589926 MPH589893:MPH589926 MFL589893:MFL589926 LVP589893:LVP589926 LLT589893:LLT589926 LBX589893:LBX589926 KSB589893:KSB589926 KIF589893:KIF589926 JYJ589893:JYJ589926 JON589893:JON589926 JER589893:JER589926 IUV589893:IUV589926 IKZ589893:IKZ589926 IBD589893:IBD589926 HRH589893:HRH589926 HHL589893:HHL589926 GXP589893:GXP589926 GNT589893:GNT589926 GDX589893:GDX589926 FUB589893:FUB589926 FKF589893:FKF589926 FAJ589893:FAJ589926 EQN589893:EQN589926 EGR589893:EGR589926 DWV589893:DWV589926 DMZ589893:DMZ589926 DDD589893:DDD589926 CTH589893:CTH589926 CJL589893:CJL589926 BZP589893:BZP589926 BPT589893:BPT589926 BFX589893:BFX589926 AWB589893:AWB589926 AMF589893:AMF589926 ACJ589893:ACJ589926 SN589893:SN589926 IR589893:IR589926 WVD524357:WVD524390 WLH524357:WLH524390 WBL524357:WBL524390 VRP524357:VRP524390 VHT524357:VHT524390 UXX524357:UXX524390 UOB524357:UOB524390 UEF524357:UEF524390 TUJ524357:TUJ524390 TKN524357:TKN524390 TAR524357:TAR524390 SQV524357:SQV524390 SGZ524357:SGZ524390 RXD524357:RXD524390 RNH524357:RNH524390 RDL524357:RDL524390 QTP524357:QTP524390 QJT524357:QJT524390 PZX524357:PZX524390 PQB524357:PQB524390 PGF524357:PGF524390 OWJ524357:OWJ524390 OMN524357:OMN524390 OCR524357:OCR524390 NSV524357:NSV524390 NIZ524357:NIZ524390 MZD524357:MZD524390 MPH524357:MPH524390 MFL524357:MFL524390 LVP524357:LVP524390 LLT524357:LLT524390 LBX524357:LBX524390 KSB524357:KSB524390 KIF524357:KIF524390 JYJ524357:JYJ524390 JON524357:JON524390 JER524357:JER524390 IUV524357:IUV524390 IKZ524357:IKZ524390 IBD524357:IBD524390 HRH524357:HRH524390 HHL524357:HHL524390 GXP524357:GXP524390 GNT524357:GNT524390 GDX524357:GDX524390 FUB524357:FUB524390 FKF524357:FKF524390 FAJ524357:FAJ524390 EQN524357:EQN524390 EGR524357:EGR524390 DWV524357:DWV524390 DMZ524357:DMZ524390 DDD524357:DDD524390 CTH524357:CTH524390 CJL524357:CJL524390 BZP524357:BZP524390 BPT524357:BPT524390 BFX524357:BFX524390 AWB524357:AWB524390 AMF524357:AMF524390 ACJ524357:ACJ524390 SN524357:SN524390 IR524357:IR524390 WVD458821:WVD458854 WLH458821:WLH458854 WBL458821:WBL458854 VRP458821:VRP458854 VHT458821:VHT458854 UXX458821:UXX458854 UOB458821:UOB458854 UEF458821:UEF458854 TUJ458821:TUJ458854 TKN458821:TKN458854 TAR458821:TAR458854 SQV458821:SQV458854 SGZ458821:SGZ458854 RXD458821:RXD458854 RNH458821:RNH458854 RDL458821:RDL458854 QTP458821:QTP458854 QJT458821:QJT458854 PZX458821:PZX458854 PQB458821:PQB458854 PGF458821:PGF458854 OWJ458821:OWJ458854 OMN458821:OMN458854 OCR458821:OCR458854 NSV458821:NSV458854 NIZ458821:NIZ458854 MZD458821:MZD458854 MPH458821:MPH458854 MFL458821:MFL458854 LVP458821:LVP458854 LLT458821:LLT458854 LBX458821:LBX458854 KSB458821:KSB458854 KIF458821:KIF458854 JYJ458821:JYJ458854 JON458821:JON458854 JER458821:JER458854 IUV458821:IUV458854 IKZ458821:IKZ458854 IBD458821:IBD458854 HRH458821:HRH458854 HHL458821:HHL458854 GXP458821:GXP458854 GNT458821:GNT458854 GDX458821:GDX458854 FUB458821:FUB458854 FKF458821:FKF458854 FAJ458821:FAJ458854 EQN458821:EQN458854 EGR458821:EGR458854 DWV458821:DWV458854 DMZ458821:DMZ458854 DDD458821:DDD458854 CTH458821:CTH458854 CJL458821:CJL458854 BZP458821:BZP458854 BPT458821:BPT458854 BFX458821:BFX458854 AWB458821:AWB458854 AMF458821:AMF458854 ACJ458821:ACJ458854 SN458821:SN458854 IR458821:IR458854 WVD393285:WVD393318 WLH393285:WLH393318 WBL393285:WBL393318 VRP393285:VRP393318 VHT393285:VHT393318 UXX393285:UXX393318 UOB393285:UOB393318 UEF393285:UEF393318 TUJ393285:TUJ393318 TKN393285:TKN393318 TAR393285:TAR393318 SQV393285:SQV393318 SGZ393285:SGZ393318 RXD393285:RXD393318 RNH393285:RNH393318 RDL393285:RDL393318 QTP393285:QTP393318 QJT393285:QJT393318 PZX393285:PZX393318 PQB393285:PQB393318 PGF393285:PGF393318 OWJ393285:OWJ393318 OMN393285:OMN393318 OCR393285:OCR393318 NSV393285:NSV393318 NIZ393285:NIZ393318 MZD393285:MZD393318 MPH393285:MPH393318 MFL393285:MFL393318 LVP393285:LVP393318 LLT393285:LLT393318 LBX393285:LBX393318 KSB393285:KSB393318 KIF393285:KIF393318 JYJ393285:JYJ393318 JON393285:JON393318 JER393285:JER393318 IUV393285:IUV393318 IKZ393285:IKZ393318 IBD393285:IBD393318 HRH393285:HRH393318 HHL393285:HHL393318 GXP393285:GXP393318 GNT393285:GNT393318 GDX393285:GDX393318 FUB393285:FUB393318 FKF393285:FKF393318 FAJ393285:FAJ393318 EQN393285:EQN393318 EGR393285:EGR393318 DWV393285:DWV393318 DMZ393285:DMZ393318 DDD393285:DDD393318 CTH393285:CTH393318 CJL393285:CJL393318 BZP393285:BZP393318 BPT393285:BPT393318 BFX393285:BFX393318 AWB393285:AWB393318 AMF393285:AMF393318 ACJ393285:ACJ393318 SN393285:SN393318 IR393285:IR393318 WVD327749:WVD327782 WLH327749:WLH327782 WBL327749:WBL327782 VRP327749:VRP327782 VHT327749:VHT327782 UXX327749:UXX327782 UOB327749:UOB327782 UEF327749:UEF327782 TUJ327749:TUJ327782 TKN327749:TKN327782 TAR327749:TAR327782 SQV327749:SQV327782 SGZ327749:SGZ327782 RXD327749:RXD327782 RNH327749:RNH327782 RDL327749:RDL327782 QTP327749:QTP327782 QJT327749:QJT327782 PZX327749:PZX327782 PQB327749:PQB327782 PGF327749:PGF327782 OWJ327749:OWJ327782 OMN327749:OMN327782 OCR327749:OCR327782 NSV327749:NSV327782 NIZ327749:NIZ327782 MZD327749:MZD327782 MPH327749:MPH327782 MFL327749:MFL327782 LVP327749:LVP327782 LLT327749:LLT327782 LBX327749:LBX327782 KSB327749:KSB327782 KIF327749:KIF327782 JYJ327749:JYJ327782 JON327749:JON327782 JER327749:JER327782 IUV327749:IUV327782 IKZ327749:IKZ327782 IBD327749:IBD327782 HRH327749:HRH327782 HHL327749:HHL327782 GXP327749:GXP327782 GNT327749:GNT327782 GDX327749:GDX327782 FUB327749:FUB327782 FKF327749:FKF327782 FAJ327749:FAJ327782 EQN327749:EQN327782 EGR327749:EGR327782 DWV327749:DWV327782 DMZ327749:DMZ327782 DDD327749:DDD327782 CTH327749:CTH327782 CJL327749:CJL327782 BZP327749:BZP327782 BPT327749:BPT327782 BFX327749:BFX327782 AWB327749:AWB327782 AMF327749:AMF327782 ACJ327749:ACJ327782 SN327749:SN327782 IR327749:IR327782 WVD262213:WVD262246 WLH262213:WLH262246 WBL262213:WBL262246 VRP262213:VRP262246 VHT262213:VHT262246 UXX262213:UXX262246 UOB262213:UOB262246 UEF262213:UEF262246 TUJ262213:TUJ262246 TKN262213:TKN262246 TAR262213:TAR262246 SQV262213:SQV262246 SGZ262213:SGZ262246 RXD262213:RXD262246 RNH262213:RNH262246 RDL262213:RDL262246 QTP262213:QTP262246 QJT262213:QJT262246 PZX262213:PZX262246 PQB262213:PQB262246 PGF262213:PGF262246 OWJ262213:OWJ262246 OMN262213:OMN262246 OCR262213:OCR262246 NSV262213:NSV262246 NIZ262213:NIZ262246 MZD262213:MZD262246 MPH262213:MPH262246 MFL262213:MFL262246 LVP262213:LVP262246 LLT262213:LLT262246 LBX262213:LBX262246 KSB262213:KSB262246 KIF262213:KIF262246 JYJ262213:JYJ262246 JON262213:JON262246 JER262213:JER262246 IUV262213:IUV262246 IKZ262213:IKZ262246 IBD262213:IBD262246 HRH262213:HRH262246 HHL262213:HHL262246 GXP262213:GXP262246 GNT262213:GNT262246 GDX262213:GDX262246 FUB262213:FUB262246 FKF262213:FKF262246 FAJ262213:FAJ262246 EQN262213:EQN262246 EGR262213:EGR262246 DWV262213:DWV262246 DMZ262213:DMZ262246 DDD262213:DDD262246 CTH262213:CTH262246 CJL262213:CJL262246 BZP262213:BZP262246 BPT262213:BPT262246 BFX262213:BFX262246 AWB262213:AWB262246 AMF262213:AMF262246 ACJ262213:ACJ262246 SN262213:SN262246 IR262213:IR262246 WVD196677:WVD196710 WLH196677:WLH196710 WBL196677:WBL196710 VRP196677:VRP196710 VHT196677:VHT196710 UXX196677:UXX196710 UOB196677:UOB196710 UEF196677:UEF196710 TUJ196677:TUJ196710 TKN196677:TKN196710 TAR196677:TAR196710 SQV196677:SQV196710 SGZ196677:SGZ196710 RXD196677:RXD196710 RNH196677:RNH196710 RDL196677:RDL196710 QTP196677:QTP196710 QJT196677:QJT196710 PZX196677:PZX196710 PQB196677:PQB196710 PGF196677:PGF196710 OWJ196677:OWJ196710 OMN196677:OMN196710 OCR196677:OCR196710 NSV196677:NSV196710 NIZ196677:NIZ196710 MZD196677:MZD196710 MPH196677:MPH196710 MFL196677:MFL196710 LVP196677:LVP196710 LLT196677:LLT196710 LBX196677:LBX196710 KSB196677:KSB196710 KIF196677:KIF196710 JYJ196677:JYJ196710 JON196677:JON196710 JER196677:JER196710 IUV196677:IUV196710 IKZ196677:IKZ196710 IBD196677:IBD196710 HRH196677:HRH196710 HHL196677:HHL196710 GXP196677:GXP196710 GNT196677:GNT196710 GDX196677:GDX196710 FUB196677:FUB196710 FKF196677:FKF196710 FAJ196677:FAJ196710 EQN196677:EQN196710 EGR196677:EGR196710 DWV196677:DWV196710 DMZ196677:DMZ196710 DDD196677:DDD196710 CTH196677:CTH196710 CJL196677:CJL196710 BZP196677:BZP196710 BPT196677:BPT196710 BFX196677:BFX196710 AWB196677:AWB196710 AMF196677:AMF196710 ACJ196677:ACJ196710 SN196677:SN196710 IR196677:IR196710 WVD131141:WVD131174 WLH131141:WLH131174 WBL131141:WBL131174 VRP131141:VRP131174 VHT131141:VHT131174 UXX131141:UXX131174 UOB131141:UOB131174 UEF131141:UEF131174 TUJ131141:TUJ131174 TKN131141:TKN131174 TAR131141:TAR131174 SQV131141:SQV131174 SGZ131141:SGZ131174 RXD131141:RXD131174 RNH131141:RNH131174 RDL131141:RDL131174 QTP131141:QTP131174 QJT131141:QJT131174 PZX131141:PZX131174 PQB131141:PQB131174 PGF131141:PGF131174 OWJ131141:OWJ131174 OMN131141:OMN131174 OCR131141:OCR131174 NSV131141:NSV131174 NIZ131141:NIZ131174 MZD131141:MZD131174 MPH131141:MPH131174 MFL131141:MFL131174 LVP131141:LVP131174 LLT131141:LLT131174 LBX131141:LBX131174 KSB131141:KSB131174 KIF131141:KIF131174 JYJ131141:JYJ131174 JON131141:JON131174 JER131141:JER131174 IUV131141:IUV131174 IKZ131141:IKZ131174 IBD131141:IBD131174 HRH131141:HRH131174 HHL131141:HHL131174 GXP131141:GXP131174 GNT131141:GNT131174 GDX131141:GDX131174 FUB131141:FUB131174 FKF131141:FKF131174 FAJ131141:FAJ131174 EQN131141:EQN131174 EGR131141:EGR131174 DWV131141:DWV131174 DMZ131141:DMZ131174 DDD131141:DDD131174 CTH131141:CTH131174 CJL131141:CJL131174 BZP131141:BZP131174 BPT131141:BPT131174 BFX131141:BFX131174 AWB131141:AWB131174 AMF131141:AMF131174 ACJ131141:ACJ131174 SN131141:SN131174 IR131141:IR131174 WVD65605:WVD65638 WLH65605:WLH65638 WBL65605:WBL65638 VRP65605:VRP65638 VHT65605:VHT65638 UXX65605:UXX65638 UOB65605:UOB65638 UEF65605:UEF65638 TUJ65605:TUJ65638 TKN65605:TKN65638 TAR65605:TAR65638 SQV65605:SQV65638 SGZ65605:SGZ65638 RXD65605:RXD65638 RNH65605:RNH65638 RDL65605:RDL65638 QTP65605:QTP65638 QJT65605:QJT65638 PZX65605:PZX65638 PQB65605:PQB65638 PGF65605:PGF65638 OWJ65605:OWJ65638 OMN65605:OMN65638 OCR65605:OCR65638 NSV65605:NSV65638 NIZ65605:NIZ65638 MZD65605:MZD65638 MPH65605:MPH65638 MFL65605:MFL65638 LVP65605:LVP65638 LLT65605:LLT65638 LBX65605:LBX65638 KSB65605:KSB65638 KIF65605:KIF65638 JYJ65605:JYJ65638 JON65605:JON65638 JER65605:JER65638 IUV65605:IUV65638 IKZ65605:IKZ65638 IBD65605:IBD65638 HRH65605:HRH65638 HHL65605:HHL65638 GXP65605:GXP65638 GNT65605:GNT65638 GDX65605:GDX65638 FUB65605:FUB65638 FKF65605:FKF65638 FAJ65605:FAJ65638 EQN65605:EQN65638 EGR65605:EGR65638 DWV65605:DWV65638 DMZ65605:DMZ65638 DDD65605:DDD65638 CTH65605:CTH65638 CJL65605:CJL65638 BZP65605:BZP65638 BPT65605:BPT65638 BFX65605:BFX65638 AWB65605:AWB65638 AMF65605:AMF65638 ACJ65605:ACJ65638 SN65605:SN65638 IR65605:IR65638 G983109:G983142 G917573:G917606 G852037:G852070 G786501:G786534 G720965:G720998 G655429:G655462 G589893:G589926 G524357:G524390 G458821:G458854 G393285:G393318 G327749:G327782 G262213:G262246 G196677:G196710 G131141:G131174 G65605:G65638 SN3:SN102 ACJ3:ACJ102 AMF3:AMF102 AWB3:AWB102 BFX3:BFX102 BPT3:BPT102 BZP3:BZP102 CJL3:CJL102 CTH3:CTH102 DDD3:DDD102 DMZ3:DMZ102 DWV3:DWV102 EGR3:EGR102 EQN3:EQN102 FAJ3:FAJ102 FKF3:FKF102 FUB3:FUB102 GDX3:GDX102 GNT3:GNT102 GXP3:GXP102 HHL3:HHL102 HRH3:HRH102 IBD3:IBD102 IKZ3:IKZ102 IUV3:IUV102 JER3:JER102 JON3:JON102 JYJ3:JYJ102 KIF3:KIF102 KSB3:KSB102 LBX3:LBX102 LLT3:LLT102 LVP3:LVP102 MFL3:MFL102 MPH3:MPH102 MZD3:MZD102 NIZ3:NIZ102 NSV3:NSV102 OCR3:OCR102 OMN3:OMN102 OWJ3:OWJ102 PGF3:PGF102 PQB3:PQB102 PZX3:PZX102 QJT3:QJT102 QTP3:QTP102 RDL3:RDL102 RNH3:RNH102 RXD3:RXD102 SGZ3:SGZ102 SQV3:SQV102 TAR3:TAR102 TKN3:TKN102 TUJ3:TUJ102 UEF3:UEF102 UOB3:UOB102 UXX3:UXX102 VHT3:VHT102 VRP3:VRP102 WBL3:WBL102 WLH3:WLH102 WVD3:WVD102 IR3:IR102"/>
    <dataValidation type="decimal" allowBlank="1" showInputMessage="1" showErrorMessage="1" errorTitle="Error en el dato de la celda" error="La estimación de sueldo individual mensual no permite importes en negativo" prompt="Introducir el sueldo base mensual por plaza sin deducciones, si el importe contiene centavos estos se redondean a pesos automaticamente." sqref="WVC983109:WVC983142 WLG983109:WLG983142 WBK983109:WBK983142 VRO983109:VRO983142 VHS983109:VHS983142 UXW983109:UXW983142 UOA983109:UOA983142 UEE983109:UEE983142 TUI983109:TUI983142 TKM983109:TKM983142 TAQ983109:TAQ983142 SQU983109:SQU983142 SGY983109:SGY983142 RXC983109:RXC983142 RNG983109:RNG983142 RDK983109:RDK983142 QTO983109:QTO983142 QJS983109:QJS983142 PZW983109:PZW983142 PQA983109:PQA983142 PGE983109:PGE983142 OWI983109:OWI983142 OMM983109:OMM983142 OCQ983109:OCQ983142 NSU983109:NSU983142 NIY983109:NIY983142 MZC983109:MZC983142 MPG983109:MPG983142 MFK983109:MFK983142 LVO983109:LVO983142 LLS983109:LLS983142 LBW983109:LBW983142 KSA983109:KSA983142 KIE983109:KIE983142 JYI983109:JYI983142 JOM983109:JOM983142 JEQ983109:JEQ983142 IUU983109:IUU983142 IKY983109:IKY983142 IBC983109:IBC983142 HRG983109:HRG983142 HHK983109:HHK983142 GXO983109:GXO983142 GNS983109:GNS983142 GDW983109:GDW983142 FUA983109:FUA983142 FKE983109:FKE983142 FAI983109:FAI983142 EQM983109:EQM983142 EGQ983109:EGQ983142 DWU983109:DWU983142 DMY983109:DMY983142 DDC983109:DDC983142 CTG983109:CTG983142 CJK983109:CJK983142 BZO983109:BZO983142 BPS983109:BPS983142 BFW983109:BFW983142 AWA983109:AWA983142 AME983109:AME983142 ACI983109:ACI983142 SM983109:SM983142 IQ983109:IQ983142 WVC917573:WVC917606 WLG917573:WLG917606 WBK917573:WBK917606 VRO917573:VRO917606 VHS917573:VHS917606 UXW917573:UXW917606 UOA917573:UOA917606 UEE917573:UEE917606 TUI917573:TUI917606 TKM917573:TKM917606 TAQ917573:TAQ917606 SQU917573:SQU917606 SGY917573:SGY917606 RXC917573:RXC917606 RNG917573:RNG917606 RDK917573:RDK917606 QTO917573:QTO917606 QJS917573:QJS917606 PZW917573:PZW917606 PQA917573:PQA917606 PGE917573:PGE917606 OWI917573:OWI917606 OMM917573:OMM917606 OCQ917573:OCQ917606 NSU917573:NSU917606 NIY917573:NIY917606 MZC917573:MZC917606 MPG917573:MPG917606 MFK917573:MFK917606 LVO917573:LVO917606 LLS917573:LLS917606 LBW917573:LBW917606 KSA917573:KSA917606 KIE917573:KIE917606 JYI917573:JYI917606 JOM917573:JOM917606 JEQ917573:JEQ917606 IUU917573:IUU917606 IKY917573:IKY917606 IBC917573:IBC917606 HRG917573:HRG917606 HHK917573:HHK917606 GXO917573:GXO917606 GNS917573:GNS917606 GDW917573:GDW917606 FUA917573:FUA917606 FKE917573:FKE917606 FAI917573:FAI917606 EQM917573:EQM917606 EGQ917573:EGQ917606 DWU917573:DWU917606 DMY917573:DMY917606 DDC917573:DDC917606 CTG917573:CTG917606 CJK917573:CJK917606 BZO917573:BZO917606 BPS917573:BPS917606 BFW917573:BFW917606 AWA917573:AWA917606 AME917573:AME917606 ACI917573:ACI917606 SM917573:SM917606 IQ917573:IQ917606 WVC852037:WVC852070 WLG852037:WLG852070 WBK852037:WBK852070 VRO852037:VRO852070 VHS852037:VHS852070 UXW852037:UXW852070 UOA852037:UOA852070 UEE852037:UEE852070 TUI852037:TUI852070 TKM852037:TKM852070 TAQ852037:TAQ852070 SQU852037:SQU852070 SGY852037:SGY852070 RXC852037:RXC852070 RNG852037:RNG852070 RDK852037:RDK852070 QTO852037:QTO852070 QJS852037:QJS852070 PZW852037:PZW852070 PQA852037:PQA852070 PGE852037:PGE852070 OWI852037:OWI852070 OMM852037:OMM852070 OCQ852037:OCQ852070 NSU852037:NSU852070 NIY852037:NIY852070 MZC852037:MZC852070 MPG852037:MPG852070 MFK852037:MFK852070 LVO852037:LVO852070 LLS852037:LLS852070 LBW852037:LBW852070 KSA852037:KSA852070 KIE852037:KIE852070 JYI852037:JYI852070 JOM852037:JOM852070 JEQ852037:JEQ852070 IUU852037:IUU852070 IKY852037:IKY852070 IBC852037:IBC852070 HRG852037:HRG852070 HHK852037:HHK852070 GXO852037:GXO852070 GNS852037:GNS852070 GDW852037:GDW852070 FUA852037:FUA852070 FKE852037:FKE852070 FAI852037:FAI852070 EQM852037:EQM852070 EGQ852037:EGQ852070 DWU852037:DWU852070 DMY852037:DMY852070 DDC852037:DDC852070 CTG852037:CTG852070 CJK852037:CJK852070 BZO852037:BZO852070 BPS852037:BPS852070 BFW852037:BFW852070 AWA852037:AWA852070 AME852037:AME852070 ACI852037:ACI852070 SM852037:SM852070 IQ852037:IQ852070 WVC786501:WVC786534 WLG786501:WLG786534 WBK786501:WBK786534 VRO786501:VRO786534 VHS786501:VHS786534 UXW786501:UXW786534 UOA786501:UOA786534 UEE786501:UEE786534 TUI786501:TUI786534 TKM786501:TKM786534 TAQ786501:TAQ786534 SQU786501:SQU786534 SGY786501:SGY786534 RXC786501:RXC786534 RNG786501:RNG786534 RDK786501:RDK786534 QTO786501:QTO786534 QJS786501:QJS786534 PZW786501:PZW786534 PQA786501:PQA786534 PGE786501:PGE786534 OWI786501:OWI786534 OMM786501:OMM786534 OCQ786501:OCQ786534 NSU786501:NSU786534 NIY786501:NIY786534 MZC786501:MZC786534 MPG786501:MPG786534 MFK786501:MFK786534 LVO786501:LVO786534 LLS786501:LLS786534 LBW786501:LBW786534 KSA786501:KSA786534 KIE786501:KIE786534 JYI786501:JYI786534 JOM786501:JOM786534 JEQ786501:JEQ786534 IUU786501:IUU786534 IKY786501:IKY786534 IBC786501:IBC786534 HRG786501:HRG786534 HHK786501:HHK786534 GXO786501:GXO786534 GNS786501:GNS786534 GDW786501:GDW786534 FUA786501:FUA786534 FKE786501:FKE786534 FAI786501:FAI786534 EQM786501:EQM786534 EGQ786501:EGQ786534 DWU786501:DWU786534 DMY786501:DMY786534 DDC786501:DDC786534 CTG786501:CTG786534 CJK786501:CJK786534 BZO786501:BZO786534 BPS786501:BPS786534 BFW786501:BFW786534 AWA786501:AWA786534 AME786501:AME786534 ACI786501:ACI786534 SM786501:SM786534 IQ786501:IQ786534 WVC720965:WVC720998 WLG720965:WLG720998 WBK720965:WBK720998 VRO720965:VRO720998 VHS720965:VHS720998 UXW720965:UXW720998 UOA720965:UOA720998 UEE720965:UEE720998 TUI720965:TUI720998 TKM720965:TKM720998 TAQ720965:TAQ720998 SQU720965:SQU720998 SGY720965:SGY720998 RXC720965:RXC720998 RNG720965:RNG720998 RDK720965:RDK720998 QTO720965:QTO720998 QJS720965:QJS720998 PZW720965:PZW720998 PQA720965:PQA720998 PGE720965:PGE720998 OWI720965:OWI720998 OMM720965:OMM720998 OCQ720965:OCQ720998 NSU720965:NSU720998 NIY720965:NIY720998 MZC720965:MZC720998 MPG720965:MPG720998 MFK720965:MFK720998 LVO720965:LVO720998 LLS720965:LLS720998 LBW720965:LBW720998 KSA720965:KSA720998 KIE720965:KIE720998 JYI720965:JYI720998 JOM720965:JOM720998 JEQ720965:JEQ720998 IUU720965:IUU720998 IKY720965:IKY720998 IBC720965:IBC720998 HRG720965:HRG720998 HHK720965:HHK720998 GXO720965:GXO720998 GNS720965:GNS720998 GDW720965:GDW720998 FUA720965:FUA720998 FKE720965:FKE720998 FAI720965:FAI720998 EQM720965:EQM720998 EGQ720965:EGQ720998 DWU720965:DWU720998 DMY720965:DMY720998 DDC720965:DDC720998 CTG720965:CTG720998 CJK720965:CJK720998 BZO720965:BZO720998 BPS720965:BPS720998 BFW720965:BFW720998 AWA720965:AWA720998 AME720965:AME720998 ACI720965:ACI720998 SM720965:SM720998 IQ720965:IQ720998 WVC655429:WVC655462 WLG655429:WLG655462 WBK655429:WBK655462 VRO655429:VRO655462 VHS655429:VHS655462 UXW655429:UXW655462 UOA655429:UOA655462 UEE655429:UEE655462 TUI655429:TUI655462 TKM655429:TKM655462 TAQ655429:TAQ655462 SQU655429:SQU655462 SGY655429:SGY655462 RXC655429:RXC655462 RNG655429:RNG655462 RDK655429:RDK655462 QTO655429:QTO655462 QJS655429:QJS655462 PZW655429:PZW655462 PQA655429:PQA655462 PGE655429:PGE655462 OWI655429:OWI655462 OMM655429:OMM655462 OCQ655429:OCQ655462 NSU655429:NSU655462 NIY655429:NIY655462 MZC655429:MZC655462 MPG655429:MPG655462 MFK655429:MFK655462 LVO655429:LVO655462 LLS655429:LLS655462 LBW655429:LBW655462 KSA655429:KSA655462 KIE655429:KIE655462 JYI655429:JYI655462 JOM655429:JOM655462 JEQ655429:JEQ655462 IUU655429:IUU655462 IKY655429:IKY655462 IBC655429:IBC655462 HRG655429:HRG655462 HHK655429:HHK655462 GXO655429:GXO655462 GNS655429:GNS655462 GDW655429:GDW655462 FUA655429:FUA655462 FKE655429:FKE655462 FAI655429:FAI655462 EQM655429:EQM655462 EGQ655429:EGQ655462 DWU655429:DWU655462 DMY655429:DMY655462 DDC655429:DDC655462 CTG655429:CTG655462 CJK655429:CJK655462 BZO655429:BZO655462 BPS655429:BPS655462 BFW655429:BFW655462 AWA655429:AWA655462 AME655429:AME655462 ACI655429:ACI655462 SM655429:SM655462 IQ655429:IQ655462 WVC589893:WVC589926 WLG589893:WLG589926 WBK589893:WBK589926 VRO589893:VRO589926 VHS589893:VHS589926 UXW589893:UXW589926 UOA589893:UOA589926 UEE589893:UEE589926 TUI589893:TUI589926 TKM589893:TKM589926 TAQ589893:TAQ589926 SQU589893:SQU589926 SGY589893:SGY589926 RXC589893:RXC589926 RNG589893:RNG589926 RDK589893:RDK589926 QTO589893:QTO589926 QJS589893:QJS589926 PZW589893:PZW589926 PQA589893:PQA589926 PGE589893:PGE589926 OWI589893:OWI589926 OMM589893:OMM589926 OCQ589893:OCQ589926 NSU589893:NSU589926 NIY589893:NIY589926 MZC589893:MZC589926 MPG589893:MPG589926 MFK589893:MFK589926 LVO589893:LVO589926 LLS589893:LLS589926 LBW589893:LBW589926 KSA589893:KSA589926 KIE589893:KIE589926 JYI589893:JYI589926 JOM589893:JOM589926 JEQ589893:JEQ589926 IUU589893:IUU589926 IKY589893:IKY589926 IBC589893:IBC589926 HRG589893:HRG589926 HHK589893:HHK589926 GXO589893:GXO589926 GNS589893:GNS589926 GDW589893:GDW589926 FUA589893:FUA589926 FKE589893:FKE589926 FAI589893:FAI589926 EQM589893:EQM589926 EGQ589893:EGQ589926 DWU589893:DWU589926 DMY589893:DMY589926 DDC589893:DDC589926 CTG589893:CTG589926 CJK589893:CJK589926 BZO589893:BZO589926 BPS589893:BPS589926 BFW589893:BFW589926 AWA589893:AWA589926 AME589893:AME589926 ACI589893:ACI589926 SM589893:SM589926 IQ589893:IQ589926 WVC524357:WVC524390 WLG524357:WLG524390 WBK524357:WBK524390 VRO524357:VRO524390 VHS524357:VHS524390 UXW524357:UXW524390 UOA524357:UOA524390 UEE524357:UEE524390 TUI524357:TUI524390 TKM524357:TKM524390 TAQ524357:TAQ524390 SQU524357:SQU524390 SGY524357:SGY524390 RXC524357:RXC524390 RNG524357:RNG524390 RDK524357:RDK524390 QTO524357:QTO524390 QJS524357:QJS524390 PZW524357:PZW524390 PQA524357:PQA524390 PGE524357:PGE524390 OWI524357:OWI524390 OMM524357:OMM524390 OCQ524357:OCQ524390 NSU524357:NSU524390 NIY524357:NIY524390 MZC524357:MZC524390 MPG524357:MPG524390 MFK524357:MFK524390 LVO524357:LVO524390 LLS524357:LLS524390 LBW524357:LBW524390 KSA524357:KSA524390 KIE524357:KIE524390 JYI524357:JYI524390 JOM524357:JOM524390 JEQ524357:JEQ524390 IUU524357:IUU524390 IKY524357:IKY524390 IBC524357:IBC524390 HRG524357:HRG524390 HHK524357:HHK524390 GXO524357:GXO524390 GNS524357:GNS524390 GDW524357:GDW524390 FUA524357:FUA524390 FKE524357:FKE524390 FAI524357:FAI524390 EQM524357:EQM524390 EGQ524357:EGQ524390 DWU524357:DWU524390 DMY524357:DMY524390 DDC524357:DDC524390 CTG524357:CTG524390 CJK524357:CJK524390 BZO524357:BZO524390 BPS524357:BPS524390 BFW524357:BFW524390 AWA524357:AWA524390 AME524357:AME524390 ACI524357:ACI524390 SM524357:SM524390 IQ524357:IQ524390 WVC458821:WVC458854 WLG458821:WLG458854 WBK458821:WBK458854 VRO458821:VRO458854 VHS458821:VHS458854 UXW458821:UXW458854 UOA458821:UOA458854 UEE458821:UEE458854 TUI458821:TUI458854 TKM458821:TKM458854 TAQ458821:TAQ458854 SQU458821:SQU458854 SGY458821:SGY458854 RXC458821:RXC458854 RNG458821:RNG458854 RDK458821:RDK458854 QTO458821:QTO458854 QJS458821:QJS458854 PZW458821:PZW458854 PQA458821:PQA458854 PGE458821:PGE458854 OWI458821:OWI458854 OMM458821:OMM458854 OCQ458821:OCQ458854 NSU458821:NSU458854 NIY458821:NIY458854 MZC458821:MZC458854 MPG458821:MPG458854 MFK458821:MFK458854 LVO458821:LVO458854 LLS458821:LLS458854 LBW458821:LBW458854 KSA458821:KSA458854 KIE458821:KIE458854 JYI458821:JYI458854 JOM458821:JOM458854 JEQ458821:JEQ458854 IUU458821:IUU458854 IKY458821:IKY458854 IBC458821:IBC458854 HRG458821:HRG458854 HHK458821:HHK458854 GXO458821:GXO458854 GNS458821:GNS458854 GDW458821:GDW458854 FUA458821:FUA458854 FKE458821:FKE458854 FAI458821:FAI458854 EQM458821:EQM458854 EGQ458821:EGQ458854 DWU458821:DWU458854 DMY458821:DMY458854 DDC458821:DDC458854 CTG458821:CTG458854 CJK458821:CJK458854 BZO458821:BZO458854 BPS458821:BPS458854 BFW458821:BFW458854 AWA458821:AWA458854 AME458821:AME458854 ACI458821:ACI458854 SM458821:SM458854 IQ458821:IQ458854 WVC393285:WVC393318 WLG393285:WLG393318 WBK393285:WBK393318 VRO393285:VRO393318 VHS393285:VHS393318 UXW393285:UXW393318 UOA393285:UOA393318 UEE393285:UEE393318 TUI393285:TUI393318 TKM393285:TKM393318 TAQ393285:TAQ393318 SQU393285:SQU393318 SGY393285:SGY393318 RXC393285:RXC393318 RNG393285:RNG393318 RDK393285:RDK393318 QTO393285:QTO393318 QJS393285:QJS393318 PZW393285:PZW393318 PQA393285:PQA393318 PGE393285:PGE393318 OWI393285:OWI393318 OMM393285:OMM393318 OCQ393285:OCQ393318 NSU393285:NSU393318 NIY393285:NIY393318 MZC393285:MZC393318 MPG393285:MPG393318 MFK393285:MFK393318 LVO393285:LVO393318 LLS393285:LLS393318 LBW393285:LBW393318 KSA393285:KSA393318 KIE393285:KIE393318 JYI393285:JYI393318 JOM393285:JOM393318 JEQ393285:JEQ393318 IUU393285:IUU393318 IKY393285:IKY393318 IBC393285:IBC393318 HRG393285:HRG393318 HHK393285:HHK393318 GXO393285:GXO393318 GNS393285:GNS393318 GDW393285:GDW393318 FUA393285:FUA393318 FKE393285:FKE393318 FAI393285:FAI393318 EQM393285:EQM393318 EGQ393285:EGQ393318 DWU393285:DWU393318 DMY393285:DMY393318 DDC393285:DDC393318 CTG393285:CTG393318 CJK393285:CJK393318 BZO393285:BZO393318 BPS393285:BPS393318 BFW393285:BFW393318 AWA393285:AWA393318 AME393285:AME393318 ACI393285:ACI393318 SM393285:SM393318 IQ393285:IQ393318 WVC327749:WVC327782 WLG327749:WLG327782 WBK327749:WBK327782 VRO327749:VRO327782 VHS327749:VHS327782 UXW327749:UXW327782 UOA327749:UOA327782 UEE327749:UEE327782 TUI327749:TUI327782 TKM327749:TKM327782 TAQ327749:TAQ327782 SQU327749:SQU327782 SGY327749:SGY327782 RXC327749:RXC327782 RNG327749:RNG327782 RDK327749:RDK327782 QTO327749:QTO327782 QJS327749:QJS327782 PZW327749:PZW327782 PQA327749:PQA327782 PGE327749:PGE327782 OWI327749:OWI327782 OMM327749:OMM327782 OCQ327749:OCQ327782 NSU327749:NSU327782 NIY327749:NIY327782 MZC327749:MZC327782 MPG327749:MPG327782 MFK327749:MFK327782 LVO327749:LVO327782 LLS327749:LLS327782 LBW327749:LBW327782 KSA327749:KSA327782 KIE327749:KIE327782 JYI327749:JYI327782 JOM327749:JOM327782 JEQ327749:JEQ327782 IUU327749:IUU327782 IKY327749:IKY327782 IBC327749:IBC327782 HRG327749:HRG327782 HHK327749:HHK327782 GXO327749:GXO327782 GNS327749:GNS327782 GDW327749:GDW327782 FUA327749:FUA327782 FKE327749:FKE327782 FAI327749:FAI327782 EQM327749:EQM327782 EGQ327749:EGQ327782 DWU327749:DWU327782 DMY327749:DMY327782 DDC327749:DDC327782 CTG327749:CTG327782 CJK327749:CJK327782 BZO327749:BZO327782 BPS327749:BPS327782 BFW327749:BFW327782 AWA327749:AWA327782 AME327749:AME327782 ACI327749:ACI327782 SM327749:SM327782 IQ327749:IQ327782 WVC262213:WVC262246 WLG262213:WLG262246 WBK262213:WBK262246 VRO262213:VRO262246 VHS262213:VHS262246 UXW262213:UXW262246 UOA262213:UOA262246 UEE262213:UEE262246 TUI262213:TUI262246 TKM262213:TKM262246 TAQ262213:TAQ262246 SQU262213:SQU262246 SGY262213:SGY262246 RXC262213:RXC262246 RNG262213:RNG262246 RDK262213:RDK262246 QTO262213:QTO262246 QJS262213:QJS262246 PZW262213:PZW262246 PQA262213:PQA262246 PGE262213:PGE262246 OWI262213:OWI262246 OMM262213:OMM262246 OCQ262213:OCQ262246 NSU262213:NSU262246 NIY262213:NIY262246 MZC262213:MZC262246 MPG262213:MPG262246 MFK262213:MFK262246 LVO262213:LVO262246 LLS262213:LLS262246 LBW262213:LBW262246 KSA262213:KSA262246 KIE262213:KIE262246 JYI262213:JYI262246 JOM262213:JOM262246 JEQ262213:JEQ262246 IUU262213:IUU262246 IKY262213:IKY262246 IBC262213:IBC262246 HRG262213:HRG262246 HHK262213:HHK262246 GXO262213:GXO262246 GNS262213:GNS262246 GDW262213:GDW262246 FUA262213:FUA262246 FKE262213:FKE262246 FAI262213:FAI262246 EQM262213:EQM262246 EGQ262213:EGQ262246 DWU262213:DWU262246 DMY262213:DMY262246 DDC262213:DDC262246 CTG262213:CTG262246 CJK262213:CJK262246 BZO262213:BZO262246 BPS262213:BPS262246 BFW262213:BFW262246 AWA262213:AWA262246 AME262213:AME262246 ACI262213:ACI262246 SM262213:SM262246 IQ262213:IQ262246 WVC196677:WVC196710 WLG196677:WLG196710 WBK196677:WBK196710 VRO196677:VRO196710 VHS196677:VHS196710 UXW196677:UXW196710 UOA196677:UOA196710 UEE196677:UEE196710 TUI196677:TUI196710 TKM196677:TKM196710 TAQ196677:TAQ196710 SQU196677:SQU196710 SGY196677:SGY196710 RXC196677:RXC196710 RNG196677:RNG196710 RDK196677:RDK196710 QTO196677:QTO196710 QJS196677:QJS196710 PZW196677:PZW196710 PQA196677:PQA196710 PGE196677:PGE196710 OWI196677:OWI196710 OMM196677:OMM196710 OCQ196677:OCQ196710 NSU196677:NSU196710 NIY196677:NIY196710 MZC196677:MZC196710 MPG196677:MPG196710 MFK196677:MFK196710 LVO196677:LVO196710 LLS196677:LLS196710 LBW196677:LBW196710 KSA196677:KSA196710 KIE196677:KIE196710 JYI196677:JYI196710 JOM196677:JOM196710 JEQ196677:JEQ196710 IUU196677:IUU196710 IKY196677:IKY196710 IBC196677:IBC196710 HRG196677:HRG196710 HHK196677:HHK196710 GXO196677:GXO196710 GNS196677:GNS196710 GDW196677:GDW196710 FUA196677:FUA196710 FKE196677:FKE196710 FAI196677:FAI196710 EQM196677:EQM196710 EGQ196677:EGQ196710 DWU196677:DWU196710 DMY196677:DMY196710 DDC196677:DDC196710 CTG196677:CTG196710 CJK196677:CJK196710 BZO196677:BZO196710 BPS196677:BPS196710 BFW196677:BFW196710 AWA196677:AWA196710 AME196677:AME196710 ACI196677:ACI196710 SM196677:SM196710 IQ196677:IQ196710 WVC131141:WVC131174 WLG131141:WLG131174 WBK131141:WBK131174 VRO131141:VRO131174 VHS131141:VHS131174 UXW131141:UXW131174 UOA131141:UOA131174 UEE131141:UEE131174 TUI131141:TUI131174 TKM131141:TKM131174 TAQ131141:TAQ131174 SQU131141:SQU131174 SGY131141:SGY131174 RXC131141:RXC131174 RNG131141:RNG131174 RDK131141:RDK131174 QTO131141:QTO131174 QJS131141:QJS131174 PZW131141:PZW131174 PQA131141:PQA131174 PGE131141:PGE131174 OWI131141:OWI131174 OMM131141:OMM131174 OCQ131141:OCQ131174 NSU131141:NSU131174 NIY131141:NIY131174 MZC131141:MZC131174 MPG131141:MPG131174 MFK131141:MFK131174 LVO131141:LVO131174 LLS131141:LLS131174 LBW131141:LBW131174 KSA131141:KSA131174 KIE131141:KIE131174 JYI131141:JYI131174 JOM131141:JOM131174 JEQ131141:JEQ131174 IUU131141:IUU131174 IKY131141:IKY131174 IBC131141:IBC131174 HRG131141:HRG131174 HHK131141:HHK131174 GXO131141:GXO131174 GNS131141:GNS131174 GDW131141:GDW131174 FUA131141:FUA131174 FKE131141:FKE131174 FAI131141:FAI131174 EQM131141:EQM131174 EGQ131141:EGQ131174 DWU131141:DWU131174 DMY131141:DMY131174 DDC131141:DDC131174 CTG131141:CTG131174 CJK131141:CJK131174 BZO131141:BZO131174 BPS131141:BPS131174 BFW131141:BFW131174 AWA131141:AWA131174 AME131141:AME131174 ACI131141:ACI131174 SM131141:SM131174 IQ131141:IQ131174 WVC65605:WVC65638 WLG65605:WLG65638 WBK65605:WBK65638 VRO65605:VRO65638 VHS65605:VHS65638 UXW65605:UXW65638 UOA65605:UOA65638 UEE65605:UEE65638 TUI65605:TUI65638 TKM65605:TKM65638 TAQ65605:TAQ65638 SQU65605:SQU65638 SGY65605:SGY65638 RXC65605:RXC65638 RNG65605:RNG65638 RDK65605:RDK65638 QTO65605:QTO65638 QJS65605:QJS65638 PZW65605:PZW65638 PQA65605:PQA65638 PGE65605:PGE65638 OWI65605:OWI65638 OMM65605:OMM65638 OCQ65605:OCQ65638 NSU65605:NSU65638 NIY65605:NIY65638 MZC65605:MZC65638 MPG65605:MPG65638 MFK65605:MFK65638 LVO65605:LVO65638 LLS65605:LLS65638 LBW65605:LBW65638 KSA65605:KSA65638 KIE65605:KIE65638 JYI65605:JYI65638 JOM65605:JOM65638 JEQ65605:JEQ65638 IUU65605:IUU65638 IKY65605:IKY65638 IBC65605:IBC65638 HRG65605:HRG65638 HHK65605:HHK65638 GXO65605:GXO65638 GNS65605:GNS65638 GDW65605:GDW65638 FUA65605:FUA65638 FKE65605:FKE65638 FAI65605:FAI65638 EQM65605:EQM65638 EGQ65605:EGQ65638 DWU65605:DWU65638 DMY65605:DMY65638 DDC65605:DDC65638 CTG65605:CTG65638 CJK65605:CJK65638 BZO65605:BZO65638 BPS65605:BPS65638 BFW65605:BFW65638 AWA65605:AWA65638 AME65605:AME65638 ACI65605:ACI65638 SM65605:SM65638 IQ65605:IQ65638 F983109:F983142 F917573:F917606 F852037:F852070 F786501:F786534 F720965:F720998 F655429:F655462 F589893:F589926 F524357:F524390 F458821:F458854 F393285:F393318 F327749:F327782 F262213:F262246 F196677:F196710 F131141:F131174 F65605:F65638 SM3:SM102 ACI3:ACI102 AME3:AME102 AWA3:AWA102 BFW3:BFW102 BPS3:BPS102 BZO3:BZO102 CJK3:CJK102 CTG3:CTG102 DDC3:DDC102 DMY3:DMY102 DWU3:DWU102 EGQ3:EGQ102 EQM3:EQM102 FAI3:FAI102 FKE3:FKE102 FUA3:FUA102 GDW3:GDW102 GNS3:GNS102 GXO3:GXO102 HHK3:HHK102 HRG3:HRG102 IBC3:IBC102 IKY3:IKY102 IUU3:IUU102 JEQ3:JEQ102 JOM3:JOM102 JYI3:JYI102 KIE3:KIE102 KSA3:KSA102 LBW3:LBW102 LLS3:LLS102 LVO3:LVO102 MFK3:MFK102 MPG3:MPG102 MZC3:MZC102 NIY3:NIY102 NSU3:NSU102 OCQ3:OCQ102 OMM3:OMM102 OWI3:OWI102 PGE3:PGE102 PQA3:PQA102 PZW3:PZW102 QJS3:QJS102 QTO3:QTO102 RDK3:RDK102 RNG3:RNG102 RXC3:RXC102 SGY3:SGY102 SQU3:SQU102 TAQ3:TAQ102 TKM3:TKM102 TUI3:TUI102 UEE3:UEE102 UOA3:UOA102 UXW3:UXW102 VHS3:VHS102 VRO3:VRO102 WBK3:WBK102 WLG3:WLG102 WVC3:WVC102 IQ3:IQ102">
      <formula1>0</formula1>
      <formula2>1000000</formula2>
    </dataValidation>
    <dataValidation type="whole" allowBlank="1" showInputMessage="1" showErrorMessage="1" errorTitle="Error en el dato de la celda" error="La cantidad a ingresar solo permite datos en el rango comprendido del 0 al 500." prompt="La jornada se determina multiplicando las horas a trabajar al día por los días de la semana que se laboran (ejem: 8 horas díarias, de lunes a viernes 8 x 5 = 40)" sqref="WUY983109:WUY983142 WLC983109:WLC983142 WBG983109:WBG983142 VRK983109:VRK983142 VHO983109:VHO983142 UXS983109:UXS983142 UNW983109:UNW983142 UEA983109:UEA983142 TUE983109:TUE983142 TKI983109:TKI983142 TAM983109:TAM983142 SQQ983109:SQQ983142 SGU983109:SGU983142 RWY983109:RWY983142 RNC983109:RNC983142 RDG983109:RDG983142 QTK983109:QTK983142 QJO983109:QJO983142 PZS983109:PZS983142 PPW983109:PPW983142 PGA983109:PGA983142 OWE983109:OWE983142 OMI983109:OMI983142 OCM983109:OCM983142 NSQ983109:NSQ983142 NIU983109:NIU983142 MYY983109:MYY983142 MPC983109:MPC983142 MFG983109:MFG983142 LVK983109:LVK983142 LLO983109:LLO983142 LBS983109:LBS983142 KRW983109:KRW983142 KIA983109:KIA983142 JYE983109:JYE983142 JOI983109:JOI983142 JEM983109:JEM983142 IUQ983109:IUQ983142 IKU983109:IKU983142 IAY983109:IAY983142 HRC983109:HRC983142 HHG983109:HHG983142 GXK983109:GXK983142 GNO983109:GNO983142 GDS983109:GDS983142 FTW983109:FTW983142 FKA983109:FKA983142 FAE983109:FAE983142 EQI983109:EQI983142 EGM983109:EGM983142 DWQ983109:DWQ983142 DMU983109:DMU983142 DCY983109:DCY983142 CTC983109:CTC983142 CJG983109:CJG983142 BZK983109:BZK983142 BPO983109:BPO983142 BFS983109:BFS983142 AVW983109:AVW983142 AMA983109:AMA983142 ACE983109:ACE983142 SI983109:SI983142 IM983109:IM983142 WUY917573:WUY917606 WLC917573:WLC917606 WBG917573:WBG917606 VRK917573:VRK917606 VHO917573:VHO917606 UXS917573:UXS917606 UNW917573:UNW917606 UEA917573:UEA917606 TUE917573:TUE917606 TKI917573:TKI917606 TAM917573:TAM917606 SQQ917573:SQQ917606 SGU917573:SGU917606 RWY917573:RWY917606 RNC917573:RNC917606 RDG917573:RDG917606 QTK917573:QTK917606 QJO917573:QJO917606 PZS917573:PZS917606 PPW917573:PPW917606 PGA917573:PGA917606 OWE917573:OWE917606 OMI917573:OMI917606 OCM917573:OCM917606 NSQ917573:NSQ917606 NIU917573:NIU917606 MYY917573:MYY917606 MPC917573:MPC917606 MFG917573:MFG917606 LVK917573:LVK917606 LLO917573:LLO917606 LBS917573:LBS917606 KRW917573:KRW917606 KIA917573:KIA917606 JYE917573:JYE917606 JOI917573:JOI917606 JEM917573:JEM917606 IUQ917573:IUQ917606 IKU917573:IKU917606 IAY917573:IAY917606 HRC917573:HRC917606 HHG917573:HHG917606 GXK917573:GXK917606 GNO917573:GNO917606 GDS917573:GDS917606 FTW917573:FTW917606 FKA917573:FKA917606 FAE917573:FAE917606 EQI917573:EQI917606 EGM917573:EGM917606 DWQ917573:DWQ917606 DMU917573:DMU917606 DCY917573:DCY917606 CTC917573:CTC917606 CJG917573:CJG917606 BZK917573:BZK917606 BPO917573:BPO917606 BFS917573:BFS917606 AVW917573:AVW917606 AMA917573:AMA917606 ACE917573:ACE917606 SI917573:SI917606 IM917573:IM917606 WUY852037:WUY852070 WLC852037:WLC852070 WBG852037:WBG852070 VRK852037:VRK852070 VHO852037:VHO852070 UXS852037:UXS852070 UNW852037:UNW852070 UEA852037:UEA852070 TUE852037:TUE852070 TKI852037:TKI852070 TAM852037:TAM852070 SQQ852037:SQQ852070 SGU852037:SGU852070 RWY852037:RWY852070 RNC852037:RNC852070 RDG852037:RDG852070 QTK852037:QTK852070 QJO852037:QJO852070 PZS852037:PZS852070 PPW852037:PPW852070 PGA852037:PGA852070 OWE852037:OWE852070 OMI852037:OMI852070 OCM852037:OCM852070 NSQ852037:NSQ852070 NIU852037:NIU852070 MYY852037:MYY852070 MPC852037:MPC852070 MFG852037:MFG852070 LVK852037:LVK852070 LLO852037:LLO852070 LBS852037:LBS852070 KRW852037:KRW852070 KIA852037:KIA852070 JYE852037:JYE852070 JOI852037:JOI852070 JEM852037:JEM852070 IUQ852037:IUQ852070 IKU852037:IKU852070 IAY852037:IAY852070 HRC852037:HRC852070 HHG852037:HHG852070 GXK852037:GXK852070 GNO852037:GNO852070 GDS852037:GDS852070 FTW852037:FTW852070 FKA852037:FKA852070 FAE852037:FAE852070 EQI852037:EQI852070 EGM852037:EGM852070 DWQ852037:DWQ852070 DMU852037:DMU852070 DCY852037:DCY852070 CTC852037:CTC852070 CJG852037:CJG852070 BZK852037:BZK852070 BPO852037:BPO852070 BFS852037:BFS852070 AVW852037:AVW852070 AMA852037:AMA852070 ACE852037:ACE852070 SI852037:SI852070 IM852037:IM852070 WUY786501:WUY786534 WLC786501:WLC786534 WBG786501:WBG786534 VRK786501:VRK786534 VHO786501:VHO786534 UXS786501:UXS786534 UNW786501:UNW786534 UEA786501:UEA786534 TUE786501:TUE786534 TKI786501:TKI786534 TAM786501:TAM786534 SQQ786501:SQQ786534 SGU786501:SGU786534 RWY786501:RWY786534 RNC786501:RNC786534 RDG786501:RDG786534 QTK786501:QTK786534 QJO786501:QJO786534 PZS786501:PZS786534 PPW786501:PPW786534 PGA786501:PGA786534 OWE786501:OWE786534 OMI786501:OMI786534 OCM786501:OCM786534 NSQ786501:NSQ786534 NIU786501:NIU786534 MYY786501:MYY786534 MPC786501:MPC786534 MFG786501:MFG786534 LVK786501:LVK786534 LLO786501:LLO786534 LBS786501:LBS786534 KRW786501:KRW786534 KIA786501:KIA786534 JYE786501:JYE786534 JOI786501:JOI786534 JEM786501:JEM786534 IUQ786501:IUQ786534 IKU786501:IKU786534 IAY786501:IAY786534 HRC786501:HRC786534 HHG786501:HHG786534 GXK786501:GXK786534 GNO786501:GNO786534 GDS786501:GDS786534 FTW786501:FTW786534 FKA786501:FKA786534 FAE786501:FAE786534 EQI786501:EQI786534 EGM786501:EGM786534 DWQ786501:DWQ786534 DMU786501:DMU786534 DCY786501:DCY786534 CTC786501:CTC786534 CJG786501:CJG786534 BZK786501:BZK786534 BPO786501:BPO786534 BFS786501:BFS786534 AVW786501:AVW786534 AMA786501:AMA786534 ACE786501:ACE786534 SI786501:SI786534 IM786501:IM786534 WUY720965:WUY720998 WLC720965:WLC720998 WBG720965:WBG720998 VRK720965:VRK720998 VHO720965:VHO720998 UXS720965:UXS720998 UNW720965:UNW720998 UEA720965:UEA720998 TUE720965:TUE720998 TKI720965:TKI720998 TAM720965:TAM720998 SQQ720965:SQQ720998 SGU720965:SGU720998 RWY720965:RWY720998 RNC720965:RNC720998 RDG720965:RDG720998 QTK720965:QTK720998 QJO720965:QJO720998 PZS720965:PZS720998 PPW720965:PPW720998 PGA720965:PGA720998 OWE720965:OWE720998 OMI720965:OMI720998 OCM720965:OCM720998 NSQ720965:NSQ720998 NIU720965:NIU720998 MYY720965:MYY720998 MPC720965:MPC720998 MFG720965:MFG720998 LVK720965:LVK720998 LLO720965:LLO720998 LBS720965:LBS720998 KRW720965:KRW720998 KIA720965:KIA720998 JYE720965:JYE720998 JOI720965:JOI720998 JEM720965:JEM720998 IUQ720965:IUQ720998 IKU720965:IKU720998 IAY720965:IAY720998 HRC720965:HRC720998 HHG720965:HHG720998 GXK720965:GXK720998 GNO720965:GNO720998 GDS720965:GDS720998 FTW720965:FTW720998 FKA720965:FKA720998 FAE720965:FAE720998 EQI720965:EQI720998 EGM720965:EGM720998 DWQ720965:DWQ720998 DMU720965:DMU720998 DCY720965:DCY720998 CTC720965:CTC720998 CJG720965:CJG720998 BZK720965:BZK720998 BPO720965:BPO720998 BFS720965:BFS720998 AVW720965:AVW720998 AMA720965:AMA720998 ACE720965:ACE720998 SI720965:SI720998 IM720965:IM720998 WUY655429:WUY655462 WLC655429:WLC655462 WBG655429:WBG655462 VRK655429:VRK655462 VHO655429:VHO655462 UXS655429:UXS655462 UNW655429:UNW655462 UEA655429:UEA655462 TUE655429:TUE655462 TKI655429:TKI655462 TAM655429:TAM655462 SQQ655429:SQQ655462 SGU655429:SGU655462 RWY655429:RWY655462 RNC655429:RNC655462 RDG655429:RDG655462 QTK655429:QTK655462 QJO655429:QJO655462 PZS655429:PZS655462 PPW655429:PPW655462 PGA655429:PGA655462 OWE655429:OWE655462 OMI655429:OMI655462 OCM655429:OCM655462 NSQ655429:NSQ655462 NIU655429:NIU655462 MYY655429:MYY655462 MPC655429:MPC655462 MFG655429:MFG655462 LVK655429:LVK655462 LLO655429:LLO655462 LBS655429:LBS655462 KRW655429:KRW655462 KIA655429:KIA655462 JYE655429:JYE655462 JOI655429:JOI655462 JEM655429:JEM655462 IUQ655429:IUQ655462 IKU655429:IKU655462 IAY655429:IAY655462 HRC655429:HRC655462 HHG655429:HHG655462 GXK655429:GXK655462 GNO655429:GNO655462 GDS655429:GDS655462 FTW655429:FTW655462 FKA655429:FKA655462 FAE655429:FAE655462 EQI655429:EQI655462 EGM655429:EGM655462 DWQ655429:DWQ655462 DMU655429:DMU655462 DCY655429:DCY655462 CTC655429:CTC655462 CJG655429:CJG655462 BZK655429:BZK655462 BPO655429:BPO655462 BFS655429:BFS655462 AVW655429:AVW655462 AMA655429:AMA655462 ACE655429:ACE655462 SI655429:SI655462 IM655429:IM655462 WUY589893:WUY589926 WLC589893:WLC589926 WBG589893:WBG589926 VRK589893:VRK589926 VHO589893:VHO589926 UXS589893:UXS589926 UNW589893:UNW589926 UEA589893:UEA589926 TUE589893:TUE589926 TKI589893:TKI589926 TAM589893:TAM589926 SQQ589893:SQQ589926 SGU589893:SGU589926 RWY589893:RWY589926 RNC589893:RNC589926 RDG589893:RDG589926 QTK589893:QTK589926 QJO589893:QJO589926 PZS589893:PZS589926 PPW589893:PPW589926 PGA589893:PGA589926 OWE589893:OWE589926 OMI589893:OMI589926 OCM589893:OCM589926 NSQ589893:NSQ589926 NIU589893:NIU589926 MYY589893:MYY589926 MPC589893:MPC589926 MFG589893:MFG589926 LVK589893:LVK589926 LLO589893:LLO589926 LBS589893:LBS589926 KRW589893:KRW589926 KIA589893:KIA589926 JYE589893:JYE589926 JOI589893:JOI589926 JEM589893:JEM589926 IUQ589893:IUQ589926 IKU589893:IKU589926 IAY589893:IAY589926 HRC589893:HRC589926 HHG589893:HHG589926 GXK589893:GXK589926 GNO589893:GNO589926 GDS589893:GDS589926 FTW589893:FTW589926 FKA589893:FKA589926 FAE589893:FAE589926 EQI589893:EQI589926 EGM589893:EGM589926 DWQ589893:DWQ589926 DMU589893:DMU589926 DCY589893:DCY589926 CTC589893:CTC589926 CJG589893:CJG589926 BZK589893:BZK589926 BPO589893:BPO589926 BFS589893:BFS589926 AVW589893:AVW589926 AMA589893:AMA589926 ACE589893:ACE589926 SI589893:SI589926 IM589893:IM589926 WUY524357:WUY524390 WLC524357:WLC524390 WBG524357:WBG524390 VRK524357:VRK524390 VHO524357:VHO524390 UXS524357:UXS524390 UNW524357:UNW524390 UEA524357:UEA524390 TUE524357:TUE524390 TKI524357:TKI524390 TAM524357:TAM524390 SQQ524357:SQQ524390 SGU524357:SGU524390 RWY524357:RWY524390 RNC524357:RNC524390 RDG524357:RDG524390 QTK524357:QTK524390 QJO524357:QJO524390 PZS524357:PZS524390 PPW524357:PPW524390 PGA524357:PGA524390 OWE524357:OWE524390 OMI524357:OMI524390 OCM524357:OCM524390 NSQ524357:NSQ524390 NIU524357:NIU524390 MYY524357:MYY524390 MPC524357:MPC524390 MFG524357:MFG524390 LVK524357:LVK524390 LLO524357:LLO524390 LBS524357:LBS524390 KRW524357:KRW524390 KIA524357:KIA524390 JYE524357:JYE524390 JOI524357:JOI524390 JEM524357:JEM524390 IUQ524357:IUQ524390 IKU524357:IKU524390 IAY524357:IAY524390 HRC524357:HRC524390 HHG524357:HHG524390 GXK524357:GXK524390 GNO524357:GNO524390 GDS524357:GDS524390 FTW524357:FTW524390 FKA524357:FKA524390 FAE524357:FAE524390 EQI524357:EQI524390 EGM524357:EGM524390 DWQ524357:DWQ524390 DMU524357:DMU524390 DCY524357:DCY524390 CTC524357:CTC524390 CJG524357:CJG524390 BZK524357:BZK524390 BPO524357:BPO524390 BFS524357:BFS524390 AVW524357:AVW524390 AMA524357:AMA524390 ACE524357:ACE524390 SI524357:SI524390 IM524357:IM524390 WUY458821:WUY458854 WLC458821:WLC458854 WBG458821:WBG458854 VRK458821:VRK458854 VHO458821:VHO458854 UXS458821:UXS458854 UNW458821:UNW458854 UEA458821:UEA458854 TUE458821:TUE458854 TKI458821:TKI458854 TAM458821:TAM458854 SQQ458821:SQQ458854 SGU458821:SGU458854 RWY458821:RWY458854 RNC458821:RNC458854 RDG458821:RDG458854 QTK458821:QTK458854 QJO458821:QJO458854 PZS458821:PZS458854 PPW458821:PPW458854 PGA458821:PGA458854 OWE458821:OWE458854 OMI458821:OMI458854 OCM458821:OCM458854 NSQ458821:NSQ458854 NIU458821:NIU458854 MYY458821:MYY458854 MPC458821:MPC458854 MFG458821:MFG458854 LVK458821:LVK458854 LLO458821:LLO458854 LBS458821:LBS458854 KRW458821:KRW458854 KIA458821:KIA458854 JYE458821:JYE458854 JOI458821:JOI458854 JEM458821:JEM458854 IUQ458821:IUQ458854 IKU458821:IKU458854 IAY458821:IAY458854 HRC458821:HRC458854 HHG458821:HHG458854 GXK458821:GXK458854 GNO458821:GNO458854 GDS458821:GDS458854 FTW458821:FTW458854 FKA458821:FKA458854 FAE458821:FAE458854 EQI458821:EQI458854 EGM458821:EGM458854 DWQ458821:DWQ458854 DMU458821:DMU458854 DCY458821:DCY458854 CTC458821:CTC458854 CJG458821:CJG458854 BZK458821:BZK458854 BPO458821:BPO458854 BFS458821:BFS458854 AVW458821:AVW458854 AMA458821:AMA458854 ACE458821:ACE458854 SI458821:SI458854 IM458821:IM458854 WUY393285:WUY393318 WLC393285:WLC393318 WBG393285:WBG393318 VRK393285:VRK393318 VHO393285:VHO393318 UXS393285:UXS393318 UNW393285:UNW393318 UEA393285:UEA393318 TUE393285:TUE393318 TKI393285:TKI393318 TAM393285:TAM393318 SQQ393285:SQQ393318 SGU393285:SGU393318 RWY393285:RWY393318 RNC393285:RNC393318 RDG393285:RDG393318 QTK393285:QTK393318 QJO393285:QJO393318 PZS393285:PZS393318 PPW393285:PPW393318 PGA393285:PGA393318 OWE393285:OWE393318 OMI393285:OMI393318 OCM393285:OCM393318 NSQ393285:NSQ393318 NIU393285:NIU393318 MYY393285:MYY393318 MPC393285:MPC393318 MFG393285:MFG393318 LVK393285:LVK393318 LLO393285:LLO393318 LBS393285:LBS393318 KRW393285:KRW393318 KIA393285:KIA393318 JYE393285:JYE393318 JOI393285:JOI393318 JEM393285:JEM393318 IUQ393285:IUQ393318 IKU393285:IKU393318 IAY393285:IAY393318 HRC393285:HRC393318 HHG393285:HHG393318 GXK393285:GXK393318 GNO393285:GNO393318 GDS393285:GDS393318 FTW393285:FTW393318 FKA393285:FKA393318 FAE393285:FAE393318 EQI393285:EQI393318 EGM393285:EGM393318 DWQ393285:DWQ393318 DMU393285:DMU393318 DCY393285:DCY393318 CTC393285:CTC393318 CJG393285:CJG393318 BZK393285:BZK393318 BPO393285:BPO393318 BFS393285:BFS393318 AVW393285:AVW393318 AMA393285:AMA393318 ACE393285:ACE393318 SI393285:SI393318 IM393285:IM393318 WUY327749:WUY327782 WLC327749:WLC327782 WBG327749:WBG327782 VRK327749:VRK327782 VHO327749:VHO327782 UXS327749:UXS327782 UNW327749:UNW327782 UEA327749:UEA327782 TUE327749:TUE327782 TKI327749:TKI327782 TAM327749:TAM327782 SQQ327749:SQQ327782 SGU327749:SGU327782 RWY327749:RWY327782 RNC327749:RNC327782 RDG327749:RDG327782 QTK327749:QTK327782 QJO327749:QJO327782 PZS327749:PZS327782 PPW327749:PPW327782 PGA327749:PGA327782 OWE327749:OWE327782 OMI327749:OMI327782 OCM327749:OCM327782 NSQ327749:NSQ327782 NIU327749:NIU327782 MYY327749:MYY327782 MPC327749:MPC327782 MFG327749:MFG327782 LVK327749:LVK327782 LLO327749:LLO327782 LBS327749:LBS327782 KRW327749:KRW327782 KIA327749:KIA327782 JYE327749:JYE327782 JOI327749:JOI327782 JEM327749:JEM327782 IUQ327749:IUQ327782 IKU327749:IKU327782 IAY327749:IAY327782 HRC327749:HRC327782 HHG327749:HHG327782 GXK327749:GXK327782 GNO327749:GNO327782 GDS327749:GDS327782 FTW327749:FTW327782 FKA327749:FKA327782 FAE327749:FAE327782 EQI327749:EQI327782 EGM327749:EGM327782 DWQ327749:DWQ327782 DMU327749:DMU327782 DCY327749:DCY327782 CTC327749:CTC327782 CJG327749:CJG327782 BZK327749:BZK327782 BPO327749:BPO327782 BFS327749:BFS327782 AVW327749:AVW327782 AMA327749:AMA327782 ACE327749:ACE327782 SI327749:SI327782 IM327749:IM327782 WUY262213:WUY262246 WLC262213:WLC262246 WBG262213:WBG262246 VRK262213:VRK262246 VHO262213:VHO262246 UXS262213:UXS262246 UNW262213:UNW262246 UEA262213:UEA262246 TUE262213:TUE262246 TKI262213:TKI262246 TAM262213:TAM262246 SQQ262213:SQQ262246 SGU262213:SGU262246 RWY262213:RWY262246 RNC262213:RNC262246 RDG262213:RDG262246 QTK262213:QTK262246 QJO262213:QJO262246 PZS262213:PZS262246 PPW262213:PPW262246 PGA262213:PGA262246 OWE262213:OWE262246 OMI262213:OMI262246 OCM262213:OCM262246 NSQ262213:NSQ262246 NIU262213:NIU262246 MYY262213:MYY262246 MPC262213:MPC262246 MFG262213:MFG262246 LVK262213:LVK262246 LLO262213:LLO262246 LBS262213:LBS262246 KRW262213:KRW262246 KIA262213:KIA262246 JYE262213:JYE262246 JOI262213:JOI262246 JEM262213:JEM262246 IUQ262213:IUQ262246 IKU262213:IKU262246 IAY262213:IAY262246 HRC262213:HRC262246 HHG262213:HHG262246 GXK262213:GXK262246 GNO262213:GNO262246 GDS262213:GDS262246 FTW262213:FTW262246 FKA262213:FKA262246 FAE262213:FAE262246 EQI262213:EQI262246 EGM262213:EGM262246 DWQ262213:DWQ262246 DMU262213:DMU262246 DCY262213:DCY262246 CTC262213:CTC262246 CJG262213:CJG262246 BZK262213:BZK262246 BPO262213:BPO262246 BFS262213:BFS262246 AVW262213:AVW262246 AMA262213:AMA262246 ACE262213:ACE262246 SI262213:SI262246 IM262213:IM262246 WUY196677:WUY196710 WLC196677:WLC196710 WBG196677:WBG196710 VRK196677:VRK196710 VHO196677:VHO196710 UXS196677:UXS196710 UNW196677:UNW196710 UEA196677:UEA196710 TUE196677:TUE196710 TKI196677:TKI196710 TAM196677:TAM196710 SQQ196677:SQQ196710 SGU196677:SGU196710 RWY196677:RWY196710 RNC196677:RNC196710 RDG196677:RDG196710 QTK196677:QTK196710 QJO196677:QJO196710 PZS196677:PZS196710 PPW196677:PPW196710 PGA196677:PGA196710 OWE196677:OWE196710 OMI196677:OMI196710 OCM196677:OCM196710 NSQ196677:NSQ196710 NIU196677:NIU196710 MYY196677:MYY196710 MPC196677:MPC196710 MFG196677:MFG196710 LVK196677:LVK196710 LLO196677:LLO196710 LBS196677:LBS196710 KRW196677:KRW196710 KIA196677:KIA196710 JYE196677:JYE196710 JOI196677:JOI196710 JEM196677:JEM196710 IUQ196677:IUQ196710 IKU196677:IKU196710 IAY196677:IAY196710 HRC196677:HRC196710 HHG196677:HHG196710 GXK196677:GXK196710 GNO196677:GNO196710 GDS196677:GDS196710 FTW196677:FTW196710 FKA196677:FKA196710 FAE196677:FAE196710 EQI196677:EQI196710 EGM196677:EGM196710 DWQ196677:DWQ196710 DMU196677:DMU196710 DCY196677:DCY196710 CTC196677:CTC196710 CJG196677:CJG196710 BZK196677:BZK196710 BPO196677:BPO196710 BFS196677:BFS196710 AVW196677:AVW196710 AMA196677:AMA196710 ACE196677:ACE196710 SI196677:SI196710 IM196677:IM196710 WUY131141:WUY131174 WLC131141:WLC131174 WBG131141:WBG131174 VRK131141:VRK131174 VHO131141:VHO131174 UXS131141:UXS131174 UNW131141:UNW131174 UEA131141:UEA131174 TUE131141:TUE131174 TKI131141:TKI131174 TAM131141:TAM131174 SQQ131141:SQQ131174 SGU131141:SGU131174 RWY131141:RWY131174 RNC131141:RNC131174 RDG131141:RDG131174 QTK131141:QTK131174 QJO131141:QJO131174 PZS131141:PZS131174 PPW131141:PPW131174 PGA131141:PGA131174 OWE131141:OWE131174 OMI131141:OMI131174 OCM131141:OCM131174 NSQ131141:NSQ131174 NIU131141:NIU131174 MYY131141:MYY131174 MPC131141:MPC131174 MFG131141:MFG131174 LVK131141:LVK131174 LLO131141:LLO131174 LBS131141:LBS131174 KRW131141:KRW131174 KIA131141:KIA131174 JYE131141:JYE131174 JOI131141:JOI131174 JEM131141:JEM131174 IUQ131141:IUQ131174 IKU131141:IKU131174 IAY131141:IAY131174 HRC131141:HRC131174 HHG131141:HHG131174 GXK131141:GXK131174 GNO131141:GNO131174 GDS131141:GDS131174 FTW131141:FTW131174 FKA131141:FKA131174 FAE131141:FAE131174 EQI131141:EQI131174 EGM131141:EGM131174 DWQ131141:DWQ131174 DMU131141:DMU131174 DCY131141:DCY131174 CTC131141:CTC131174 CJG131141:CJG131174 BZK131141:BZK131174 BPO131141:BPO131174 BFS131141:BFS131174 AVW131141:AVW131174 AMA131141:AMA131174 ACE131141:ACE131174 SI131141:SI131174 IM131141:IM131174 WUY65605:WUY65638 WLC65605:WLC65638 WBG65605:WBG65638 VRK65605:VRK65638 VHO65605:VHO65638 UXS65605:UXS65638 UNW65605:UNW65638 UEA65605:UEA65638 TUE65605:TUE65638 TKI65605:TKI65638 TAM65605:TAM65638 SQQ65605:SQQ65638 SGU65605:SGU65638 RWY65605:RWY65638 RNC65605:RNC65638 RDG65605:RDG65638 QTK65605:QTK65638 QJO65605:QJO65638 PZS65605:PZS65638 PPW65605:PPW65638 PGA65605:PGA65638 OWE65605:OWE65638 OMI65605:OMI65638 OCM65605:OCM65638 NSQ65605:NSQ65638 NIU65605:NIU65638 MYY65605:MYY65638 MPC65605:MPC65638 MFG65605:MFG65638 LVK65605:LVK65638 LLO65605:LLO65638 LBS65605:LBS65638 KRW65605:KRW65638 KIA65605:KIA65638 JYE65605:JYE65638 JOI65605:JOI65638 JEM65605:JEM65638 IUQ65605:IUQ65638 IKU65605:IKU65638 IAY65605:IAY65638 HRC65605:HRC65638 HHG65605:HHG65638 GXK65605:GXK65638 GNO65605:GNO65638 GDS65605:GDS65638 FTW65605:FTW65638 FKA65605:FKA65638 FAE65605:FAE65638 EQI65605:EQI65638 EGM65605:EGM65638 DWQ65605:DWQ65638 DMU65605:DMU65638 DCY65605:DCY65638 CTC65605:CTC65638 CJG65605:CJG65638 BZK65605:BZK65638 BPO65605:BPO65638 BFS65605:BFS65638 AVW65605:AVW65638 AMA65605:AMA65638 ACE65605:ACE65638 SI65605:SI65638 IM65605:IM65638 SI3:SI102 ACE3:ACE102 AMA3:AMA102 AVW3:AVW102 BFS3:BFS102 BPO3:BPO102 BZK3:BZK102 CJG3:CJG102 CTC3:CTC102 DCY3:DCY102 DMU3:DMU102 DWQ3:DWQ102 EGM3:EGM102 EQI3:EQI102 FAE3:FAE102 FKA3:FKA102 FTW3:FTW102 GDS3:GDS102 GNO3:GNO102 GXK3:GXK102 HHG3:HHG102 HRC3:HRC102 IAY3:IAY102 IKU3:IKU102 IUQ3:IUQ102 JEM3:JEM102 JOI3:JOI102 JYE3:JYE102 KIA3:KIA102 KRW3:KRW102 LBS3:LBS102 LLO3:LLO102 LVK3:LVK102 MFG3:MFG102 MPC3:MPC102 MYY3:MYY102 NIU3:NIU102 NSQ3:NSQ102 OCM3:OCM102 OMI3:OMI102 OWE3:OWE102 PGA3:PGA102 PPW3:PPW102 PZS3:PZS102 QJO3:QJO102 QTK3:QTK102 RDG3:RDG102 RNC3:RNC102 RWY3:RWY102 SGU3:SGU102 SQQ3:SQQ102 TAM3:TAM102 TKI3:TKI102 TUE3:TUE102 UEA3:UEA102 UNW3:UNW102 UXS3:UXS102 VHO3:VHO102 VRK3:VRK102 WBG3:WBG102 WLC3:WLC102 WUY3:WUY102 IM3:IM102">
      <formula1>0</formula1>
      <formula2>500</formula2>
    </dataValidation>
    <dataValidation allowBlank="1" showInputMessage="1" showErrorMessage="1" prompt="El resultado de esta columa es la base de la partida 1505 del formato 14-E." sqref="JB104 WVN983144 WLR983144 WBV983144 VRZ983144 VID983144 UYH983144 UOL983144 UEP983144 TUT983144 TKX983144 TBB983144 SRF983144 SHJ983144 RXN983144 RNR983144 RDV983144 QTZ983144 QKD983144 QAH983144 PQL983144 PGP983144 OWT983144 OMX983144 ODB983144 NTF983144 NJJ983144 MZN983144 MPR983144 MFV983144 LVZ983144 LMD983144 LCH983144 KSL983144 KIP983144 JYT983144 JOX983144 JFB983144 IVF983144 ILJ983144 IBN983144 HRR983144 HHV983144 GXZ983144 GOD983144 GEH983144 FUL983144 FKP983144 FAT983144 EQX983144 EHB983144 DXF983144 DNJ983144 DDN983144 CTR983144 CJV983144 BZZ983144 BQD983144 BGH983144 AWL983144 AMP983144 ACT983144 SX983144 JB983144 WVN917608 WLR917608 WBV917608 VRZ917608 VID917608 UYH917608 UOL917608 UEP917608 TUT917608 TKX917608 TBB917608 SRF917608 SHJ917608 RXN917608 RNR917608 RDV917608 QTZ917608 QKD917608 QAH917608 PQL917608 PGP917608 OWT917608 OMX917608 ODB917608 NTF917608 NJJ917608 MZN917608 MPR917608 MFV917608 LVZ917608 LMD917608 LCH917608 KSL917608 KIP917608 JYT917608 JOX917608 JFB917608 IVF917608 ILJ917608 IBN917608 HRR917608 HHV917608 GXZ917608 GOD917608 GEH917608 FUL917608 FKP917608 FAT917608 EQX917608 EHB917608 DXF917608 DNJ917608 DDN917608 CTR917608 CJV917608 BZZ917608 BQD917608 BGH917608 AWL917608 AMP917608 ACT917608 SX917608 JB917608 WVN852072 WLR852072 WBV852072 VRZ852072 VID852072 UYH852072 UOL852072 UEP852072 TUT852072 TKX852072 TBB852072 SRF852072 SHJ852072 RXN852072 RNR852072 RDV852072 QTZ852072 QKD852072 QAH852072 PQL852072 PGP852072 OWT852072 OMX852072 ODB852072 NTF852072 NJJ852072 MZN852072 MPR852072 MFV852072 LVZ852072 LMD852072 LCH852072 KSL852072 KIP852072 JYT852072 JOX852072 JFB852072 IVF852072 ILJ852072 IBN852072 HRR852072 HHV852072 GXZ852072 GOD852072 GEH852072 FUL852072 FKP852072 FAT852072 EQX852072 EHB852072 DXF852072 DNJ852072 DDN852072 CTR852072 CJV852072 BZZ852072 BQD852072 BGH852072 AWL852072 AMP852072 ACT852072 SX852072 JB852072 WVN786536 WLR786536 WBV786536 VRZ786536 VID786536 UYH786536 UOL786536 UEP786536 TUT786536 TKX786536 TBB786536 SRF786536 SHJ786536 RXN786536 RNR786536 RDV786536 QTZ786536 QKD786536 QAH786536 PQL786536 PGP786536 OWT786536 OMX786536 ODB786536 NTF786536 NJJ786536 MZN786536 MPR786536 MFV786536 LVZ786536 LMD786536 LCH786536 KSL786536 KIP786536 JYT786536 JOX786536 JFB786536 IVF786536 ILJ786536 IBN786536 HRR786536 HHV786536 GXZ786536 GOD786536 GEH786536 FUL786536 FKP786536 FAT786536 EQX786536 EHB786536 DXF786536 DNJ786536 DDN786536 CTR786536 CJV786536 BZZ786536 BQD786536 BGH786536 AWL786536 AMP786536 ACT786536 SX786536 JB786536 WVN721000 WLR721000 WBV721000 VRZ721000 VID721000 UYH721000 UOL721000 UEP721000 TUT721000 TKX721000 TBB721000 SRF721000 SHJ721000 RXN721000 RNR721000 RDV721000 QTZ721000 QKD721000 QAH721000 PQL721000 PGP721000 OWT721000 OMX721000 ODB721000 NTF721000 NJJ721000 MZN721000 MPR721000 MFV721000 LVZ721000 LMD721000 LCH721000 KSL721000 KIP721000 JYT721000 JOX721000 JFB721000 IVF721000 ILJ721000 IBN721000 HRR721000 HHV721000 GXZ721000 GOD721000 GEH721000 FUL721000 FKP721000 FAT721000 EQX721000 EHB721000 DXF721000 DNJ721000 DDN721000 CTR721000 CJV721000 BZZ721000 BQD721000 BGH721000 AWL721000 AMP721000 ACT721000 SX721000 JB721000 WVN655464 WLR655464 WBV655464 VRZ655464 VID655464 UYH655464 UOL655464 UEP655464 TUT655464 TKX655464 TBB655464 SRF655464 SHJ655464 RXN655464 RNR655464 RDV655464 QTZ655464 QKD655464 QAH655464 PQL655464 PGP655464 OWT655464 OMX655464 ODB655464 NTF655464 NJJ655464 MZN655464 MPR655464 MFV655464 LVZ655464 LMD655464 LCH655464 KSL655464 KIP655464 JYT655464 JOX655464 JFB655464 IVF655464 ILJ655464 IBN655464 HRR655464 HHV655464 GXZ655464 GOD655464 GEH655464 FUL655464 FKP655464 FAT655464 EQX655464 EHB655464 DXF655464 DNJ655464 DDN655464 CTR655464 CJV655464 BZZ655464 BQD655464 BGH655464 AWL655464 AMP655464 ACT655464 SX655464 JB655464 WVN589928 WLR589928 WBV589928 VRZ589928 VID589928 UYH589928 UOL589928 UEP589928 TUT589928 TKX589928 TBB589928 SRF589928 SHJ589928 RXN589928 RNR589928 RDV589928 QTZ589928 QKD589928 QAH589928 PQL589928 PGP589928 OWT589928 OMX589928 ODB589928 NTF589928 NJJ589928 MZN589928 MPR589928 MFV589928 LVZ589928 LMD589928 LCH589928 KSL589928 KIP589928 JYT589928 JOX589928 JFB589928 IVF589928 ILJ589928 IBN589928 HRR589928 HHV589928 GXZ589928 GOD589928 GEH589928 FUL589928 FKP589928 FAT589928 EQX589928 EHB589928 DXF589928 DNJ589928 DDN589928 CTR589928 CJV589928 BZZ589928 BQD589928 BGH589928 AWL589928 AMP589928 ACT589928 SX589928 JB589928 WVN524392 WLR524392 WBV524392 VRZ524392 VID524392 UYH524392 UOL524392 UEP524392 TUT524392 TKX524392 TBB524392 SRF524392 SHJ524392 RXN524392 RNR524392 RDV524392 QTZ524392 QKD524392 QAH524392 PQL524392 PGP524392 OWT524392 OMX524392 ODB524392 NTF524392 NJJ524392 MZN524392 MPR524392 MFV524392 LVZ524392 LMD524392 LCH524392 KSL524392 KIP524392 JYT524392 JOX524392 JFB524392 IVF524392 ILJ524392 IBN524392 HRR524392 HHV524392 GXZ524392 GOD524392 GEH524392 FUL524392 FKP524392 FAT524392 EQX524392 EHB524392 DXF524392 DNJ524392 DDN524392 CTR524392 CJV524392 BZZ524392 BQD524392 BGH524392 AWL524392 AMP524392 ACT524392 SX524392 JB524392 WVN458856 WLR458856 WBV458856 VRZ458856 VID458856 UYH458856 UOL458856 UEP458856 TUT458856 TKX458856 TBB458856 SRF458856 SHJ458856 RXN458856 RNR458856 RDV458856 QTZ458856 QKD458856 QAH458856 PQL458856 PGP458856 OWT458856 OMX458856 ODB458856 NTF458856 NJJ458856 MZN458856 MPR458856 MFV458856 LVZ458856 LMD458856 LCH458856 KSL458856 KIP458856 JYT458856 JOX458856 JFB458856 IVF458856 ILJ458856 IBN458856 HRR458856 HHV458856 GXZ458856 GOD458856 GEH458856 FUL458856 FKP458856 FAT458856 EQX458856 EHB458856 DXF458856 DNJ458856 DDN458856 CTR458856 CJV458856 BZZ458856 BQD458856 BGH458856 AWL458856 AMP458856 ACT458856 SX458856 JB458856 WVN393320 WLR393320 WBV393320 VRZ393320 VID393320 UYH393320 UOL393320 UEP393320 TUT393320 TKX393320 TBB393320 SRF393320 SHJ393320 RXN393320 RNR393320 RDV393320 QTZ393320 QKD393320 QAH393320 PQL393320 PGP393320 OWT393320 OMX393320 ODB393320 NTF393320 NJJ393320 MZN393320 MPR393320 MFV393320 LVZ393320 LMD393320 LCH393320 KSL393320 KIP393320 JYT393320 JOX393320 JFB393320 IVF393320 ILJ393320 IBN393320 HRR393320 HHV393320 GXZ393320 GOD393320 GEH393320 FUL393320 FKP393320 FAT393320 EQX393320 EHB393320 DXF393320 DNJ393320 DDN393320 CTR393320 CJV393320 BZZ393320 BQD393320 BGH393320 AWL393320 AMP393320 ACT393320 SX393320 JB393320 WVN327784 WLR327784 WBV327784 VRZ327784 VID327784 UYH327784 UOL327784 UEP327784 TUT327784 TKX327784 TBB327784 SRF327784 SHJ327784 RXN327784 RNR327784 RDV327784 QTZ327784 QKD327784 QAH327784 PQL327784 PGP327784 OWT327784 OMX327784 ODB327784 NTF327784 NJJ327784 MZN327784 MPR327784 MFV327784 LVZ327784 LMD327784 LCH327784 KSL327784 KIP327784 JYT327784 JOX327784 JFB327784 IVF327784 ILJ327784 IBN327784 HRR327784 HHV327784 GXZ327784 GOD327784 GEH327784 FUL327784 FKP327784 FAT327784 EQX327784 EHB327784 DXF327784 DNJ327784 DDN327784 CTR327784 CJV327784 BZZ327784 BQD327784 BGH327784 AWL327784 AMP327784 ACT327784 SX327784 JB327784 WVN262248 WLR262248 WBV262248 VRZ262248 VID262248 UYH262248 UOL262248 UEP262248 TUT262248 TKX262248 TBB262248 SRF262248 SHJ262248 RXN262248 RNR262248 RDV262248 QTZ262248 QKD262248 QAH262248 PQL262248 PGP262248 OWT262248 OMX262248 ODB262248 NTF262248 NJJ262248 MZN262248 MPR262248 MFV262248 LVZ262248 LMD262248 LCH262248 KSL262248 KIP262248 JYT262248 JOX262248 JFB262248 IVF262248 ILJ262248 IBN262248 HRR262248 HHV262248 GXZ262248 GOD262248 GEH262248 FUL262248 FKP262248 FAT262248 EQX262248 EHB262248 DXF262248 DNJ262248 DDN262248 CTR262248 CJV262248 BZZ262248 BQD262248 BGH262248 AWL262248 AMP262248 ACT262248 SX262248 JB262248 WVN196712 WLR196712 WBV196712 VRZ196712 VID196712 UYH196712 UOL196712 UEP196712 TUT196712 TKX196712 TBB196712 SRF196712 SHJ196712 RXN196712 RNR196712 RDV196712 QTZ196712 QKD196712 QAH196712 PQL196712 PGP196712 OWT196712 OMX196712 ODB196712 NTF196712 NJJ196712 MZN196712 MPR196712 MFV196712 LVZ196712 LMD196712 LCH196712 KSL196712 KIP196712 JYT196712 JOX196712 JFB196712 IVF196712 ILJ196712 IBN196712 HRR196712 HHV196712 GXZ196712 GOD196712 GEH196712 FUL196712 FKP196712 FAT196712 EQX196712 EHB196712 DXF196712 DNJ196712 DDN196712 CTR196712 CJV196712 BZZ196712 BQD196712 BGH196712 AWL196712 AMP196712 ACT196712 SX196712 JB196712 WVN131176 WLR131176 WBV131176 VRZ131176 VID131176 UYH131176 UOL131176 UEP131176 TUT131176 TKX131176 TBB131176 SRF131176 SHJ131176 RXN131176 RNR131176 RDV131176 QTZ131176 QKD131176 QAH131176 PQL131176 PGP131176 OWT131176 OMX131176 ODB131176 NTF131176 NJJ131176 MZN131176 MPR131176 MFV131176 LVZ131176 LMD131176 LCH131176 KSL131176 KIP131176 JYT131176 JOX131176 JFB131176 IVF131176 ILJ131176 IBN131176 HRR131176 HHV131176 GXZ131176 GOD131176 GEH131176 FUL131176 FKP131176 FAT131176 EQX131176 EHB131176 DXF131176 DNJ131176 DDN131176 CTR131176 CJV131176 BZZ131176 BQD131176 BGH131176 AWL131176 AMP131176 ACT131176 SX131176 JB131176 WVN65640 WLR65640 WBV65640 VRZ65640 VID65640 UYH65640 UOL65640 UEP65640 TUT65640 TKX65640 TBB65640 SRF65640 SHJ65640 RXN65640 RNR65640 RDV65640 QTZ65640 QKD65640 QAH65640 PQL65640 PGP65640 OWT65640 OMX65640 ODB65640 NTF65640 NJJ65640 MZN65640 MPR65640 MFV65640 LVZ65640 LMD65640 LCH65640 KSL65640 KIP65640 JYT65640 JOX65640 JFB65640 IVF65640 ILJ65640 IBN65640 HRR65640 HHV65640 GXZ65640 GOD65640 GEH65640 FUL65640 FKP65640 FAT65640 EQX65640 EHB65640 DXF65640 DNJ65640 DDN65640 CTR65640 CJV65640 BZZ65640 BQD65640 BGH65640 AWL65640 AMP65640 ACT65640 SX65640 JB65640 WVN104 WLR104 WBV104 VRZ104 VID104 UYH104 UOL104 UEP104 TUT104 TKX104 TBB104 SRF104 SHJ104 RXN104 RNR104 RDV104 QTZ104 QKD104 QAH104 PQL104 PGP104 OWT104 OMX104 ODB104 NTF104 NJJ104 MZN104 MPR104 MFV104 LVZ104 LMD104 LCH104 KSL104 KIP104 JYT104 JOX104 JFB104 IVF104 ILJ104 IBN104 HRR104 HHV104 GXZ104 GOD104 GEH104 FUL104 FKP104 FAT104 EQX104 EHB104 DXF104 DNJ104 DDN104 CTR104 CJV104 BZZ104 BQD104 BGH104 AWL104 AMP104 ACT104 SX104"/>
    <dataValidation allowBlank="1" showInputMessage="1" showErrorMessage="1" prompt="El resultado de esta columa es la base de la partida 1309 del formato 14-E." sqref="JA104 WVM983144 WLQ983144 WBU983144 VRY983144 VIC983144 UYG983144 UOK983144 UEO983144 TUS983144 TKW983144 TBA983144 SRE983144 SHI983144 RXM983144 RNQ983144 RDU983144 QTY983144 QKC983144 QAG983144 PQK983144 PGO983144 OWS983144 OMW983144 ODA983144 NTE983144 NJI983144 MZM983144 MPQ983144 MFU983144 LVY983144 LMC983144 LCG983144 KSK983144 KIO983144 JYS983144 JOW983144 JFA983144 IVE983144 ILI983144 IBM983144 HRQ983144 HHU983144 GXY983144 GOC983144 GEG983144 FUK983144 FKO983144 FAS983144 EQW983144 EHA983144 DXE983144 DNI983144 DDM983144 CTQ983144 CJU983144 BZY983144 BQC983144 BGG983144 AWK983144 AMO983144 ACS983144 SW983144 JA983144 WVM917608 WLQ917608 WBU917608 VRY917608 VIC917608 UYG917608 UOK917608 UEO917608 TUS917608 TKW917608 TBA917608 SRE917608 SHI917608 RXM917608 RNQ917608 RDU917608 QTY917608 QKC917608 QAG917608 PQK917608 PGO917608 OWS917608 OMW917608 ODA917608 NTE917608 NJI917608 MZM917608 MPQ917608 MFU917608 LVY917608 LMC917608 LCG917608 KSK917608 KIO917608 JYS917608 JOW917608 JFA917608 IVE917608 ILI917608 IBM917608 HRQ917608 HHU917608 GXY917608 GOC917608 GEG917608 FUK917608 FKO917608 FAS917608 EQW917608 EHA917608 DXE917608 DNI917608 DDM917608 CTQ917608 CJU917608 BZY917608 BQC917608 BGG917608 AWK917608 AMO917608 ACS917608 SW917608 JA917608 WVM852072 WLQ852072 WBU852072 VRY852072 VIC852072 UYG852072 UOK852072 UEO852072 TUS852072 TKW852072 TBA852072 SRE852072 SHI852072 RXM852072 RNQ852072 RDU852072 QTY852072 QKC852072 QAG852072 PQK852072 PGO852072 OWS852072 OMW852072 ODA852072 NTE852072 NJI852072 MZM852072 MPQ852072 MFU852072 LVY852072 LMC852072 LCG852072 KSK852072 KIO852072 JYS852072 JOW852072 JFA852072 IVE852072 ILI852072 IBM852072 HRQ852072 HHU852072 GXY852072 GOC852072 GEG852072 FUK852072 FKO852072 FAS852072 EQW852072 EHA852072 DXE852072 DNI852072 DDM852072 CTQ852072 CJU852072 BZY852072 BQC852072 BGG852072 AWK852072 AMO852072 ACS852072 SW852072 JA852072 WVM786536 WLQ786536 WBU786536 VRY786536 VIC786536 UYG786536 UOK786536 UEO786536 TUS786536 TKW786536 TBA786536 SRE786536 SHI786536 RXM786536 RNQ786536 RDU786536 QTY786536 QKC786536 QAG786536 PQK786536 PGO786536 OWS786536 OMW786536 ODA786536 NTE786536 NJI786536 MZM786536 MPQ786536 MFU786536 LVY786536 LMC786536 LCG786536 KSK786536 KIO786536 JYS786536 JOW786536 JFA786536 IVE786536 ILI786536 IBM786536 HRQ786536 HHU786536 GXY786536 GOC786536 GEG786536 FUK786536 FKO786536 FAS786536 EQW786536 EHA786536 DXE786536 DNI786536 DDM786536 CTQ786536 CJU786536 BZY786536 BQC786536 BGG786536 AWK786536 AMO786536 ACS786536 SW786536 JA786536 WVM721000 WLQ721000 WBU721000 VRY721000 VIC721000 UYG721000 UOK721000 UEO721000 TUS721000 TKW721000 TBA721000 SRE721000 SHI721000 RXM721000 RNQ721000 RDU721000 QTY721000 QKC721000 QAG721000 PQK721000 PGO721000 OWS721000 OMW721000 ODA721000 NTE721000 NJI721000 MZM721000 MPQ721000 MFU721000 LVY721000 LMC721000 LCG721000 KSK721000 KIO721000 JYS721000 JOW721000 JFA721000 IVE721000 ILI721000 IBM721000 HRQ721000 HHU721000 GXY721000 GOC721000 GEG721000 FUK721000 FKO721000 FAS721000 EQW721000 EHA721000 DXE721000 DNI721000 DDM721000 CTQ721000 CJU721000 BZY721000 BQC721000 BGG721000 AWK721000 AMO721000 ACS721000 SW721000 JA721000 WVM655464 WLQ655464 WBU655464 VRY655464 VIC655464 UYG655464 UOK655464 UEO655464 TUS655464 TKW655464 TBA655464 SRE655464 SHI655464 RXM655464 RNQ655464 RDU655464 QTY655464 QKC655464 QAG655464 PQK655464 PGO655464 OWS655464 OMW655464 ODA655464 NTE655464 NJI655464 MZM655464 MPQ655464 MFU655464 LVY655464 LMC655464 LCG655464 KSK655464 KIO655464 JYS655464 JOW655464 JFA655464 IVE655464 ILI655464 IBM655464 HRQ655464 HHU655464 GXY655464 GOC655464 GEG655464 FUK655464 FKO655464 FAS655464 EQW655464 EHA655464 DXE655464 DNI655464 DDM655464 CTQ655464 CJU655464 BZY655464 BQC655464 BGG655464 AWK655464 AMO655464 ACS655464 SW655464 JA655464 WVM589928 WLQ589928 WBU589928 VRY589928 VIC589928 UYG589928 UOK589928 UEO589928 TUS589928 TKW589928 TBA589928 SRE589928 SHI589928 RXM589928 RNQ589928 RDU589928 QTY589928 QKC589928 QAG589928 PQK589928 PGO589928 OWS589928 OMW589928 ODA589928 NTE589928 NJI589928 MZM589928 MPQ589928 MFU589928 LVY589928 LMC589928 LCG589928 KSK589928 KIO589928 JYS589928 JOW589928 JFA589928 IVE589928 ILI589928 IBM589928 HRQ589928 HHU589928 GXY589928 GOC589928 GEG589928 FUK589928 FKO589928 FAS589928 EQW589928 EHA589928 DXE589928 DNI589928 DDM589928 CTQ589928 CJU589928 BZY589928 BQC589928 BGG589928 AWK589928 AMO589928 ACS589928 SW589928 JA589928 WVM524392 WLQ524392 WBU524392 VRY524392 VIC524392 UYG524392 UOK524392 UEO524392 TUS524392 TKW524392 TBA524392 SRE524392 SHI524392 RXM524392 RNQ524392 RDU524392 QTY524392 QKC524392 QAG524392 PQK524392 PGO524392 OWS524392 OMW524392 ODA524392 NTE524392 NJI524392 MZM524392 MPQ524392 MFU524392 LVY524392 LMC524392 LCG524392 KSK524392 KIO524392 JYS524392 JOW524392 JFA524392 IVE524392 ILI524392 IBM524392 HRQ524392 HHU524392 GXY524392 GOC524392 GEG524392 FUK524392 FKO524392 FAS524392 EQW524392 EHA524392 DXE524392 DNI524392 DDM524392 CTQ524392 CJU524392 BZY524392 BQC524392 BGG524392 AWK524392 AMO524392 ACS524392 SW524392 JA524392 WVM458856 WLQ458856 WBU458856 VRY458856 VIC458856 UYG458856 UOK458856 UEO458856 TUS458856 TKW458856 TBA458856 SRE458856 SHI458856 RXM458856 RNQ458856 RDU458856 QTY458856 QKC458856 QAG458856 PQK458856 PGO458856 OWS458856 OMW458856 ODA458856 NTE458856 NJI458856 MZM458856 MPQ458856 MFU458856 LVY458856 LMC458856 LCG458856 KSK458856 KIO458856 JYS458856 JOW458856 JFA458856 IVE458856 ILI458856 IBM458856 HRQ458856 HHU458856 GXY458856 GOC458856 GEG458856 FUK458856 FKO458856 FAS458856 EQW458856 EHA458856 DXE458856 DNI458856 DDM458856 CTQ458856 CJU458856 BZY458856 BQC458856 BGG458856 AWK458856 AMO458856 ACS458856 SW458856 JA458856 WVM393320 WLQ393320 WBU393320 VRY393320 VIC393320 UYG393320 UOK393320 UEO393320 TUS393320 TKW393320 TBA393320 SRE393320 SHI393320 RXM393320 RNQ393320 RDU393320 QTY393320 QKC393320 QAG393320 PQK393320 PGO393320 OWS393320 OMW393320 ODA393320 NTE393320 NJI393320 MZM393320 MPQ393320 MFU393320 LVY393320 LMC393320 LCG393320 KSK393320 KIO393320 JYS393320 JOW393320 JFA393320 IVE393320 ILI393320 IBM393320 HRQ393320 HHU393320 GXY393320 GOC393320 GEG393320 FUK393320 FKO393320 FAS393320 EQW393320 EHA393320 DXE393320 DNI393320 DDM393320 CTQ393320 CJU393320 BZY393320 BQC393320 BGG393320 AWK393320 AMO393320 ACS393320 SW393320 JA393320 WVM327784 WLQ327784 WBU327784 VRY327784 VIC327784 UYG327784 UOK327784 UEO327784 TUS327784 TKW327784 TBA327784 SRE327784 SHI327784 RXM327784 RNQ327784 RDU327784 QTY327784 QKC327784 QAG327784 PQK327784 PGO327784 OWS327784 OMW327784 ODA327784 NTE327784 NJI327784 MZM327784 MPQ327784 MFU327784 LVY327784 LMC327784 LCG327784 KSK327784 KIO327784 JYS327784 JOW327784 JFA327784 IVE327784 ILI327784 IBM327784 HRQ327784 HHU327784 GXY327784 GOC327784 GEG327784 FUK327784 FKO327784 FAS327784 EQW327784 EHA327784 DXE327784 DNI327784 DDM327784 CTQ327784 CJU327784 BZY327784 BQC327784 BGG327784 AWK327784 AMO327784 ACS327784 SW327784 JA327784 WVM262248 WLQ262248 WBU262248 VRY262248 VIC262248 UYG262248 UOK262248 UEO262248 TUS262248 TKW262248 TBA262248 SRE262248 SHI262248 RXM262248 RNQ262248 RDU262248 QTY262248 QKC262248 QAG262248 PQK262248 PGO262248 OWS262248 OMW262248 ODA262248 NTE262248 NJI262248 MZM262248 MPQ262248 MFU262248 LVY262248 LMC262248 LCG262248 KSK262248 KIO262248 JYS262248 JOW262248 JFA262248 IVE262248 ILI262248 IBM262248 HRQ262248 HHU262248 GXY262248 GOC262248 GEG262248 FUK262248 FKO262248 FAS262248 EQW262248 EHA262248 DXE262248 DNI262248 DDM262248 CTQ262248 CJU262248 BZY262248 BQC262248 BGG262248 AWK262248 AMO262248 ACS262248 SW262248 JA262248 WVM196712 WLQ196712 WBU196712 VRY196712 VIC196712 UYG196712 UOK196712 UEO196712 TUS196712 TKW196712 TBA196712 SRE196712 SHI196712 RXM196712 RNQ196712 RDU196712 QTY196712 QKC196712 QAG196712 PQK196712 PGO196712 OWS196712 OMW196712 ODA196712 NTE196712 NJI196712 MZM196712 MPQ196712 MFU196712 LVY196712 LMC196712 LCG196712 KSK196712 KIO196712 JYS196712 JOW196712 JFA196712 IVE196712 ILI196712 IBM196712 HRQ196712 HHU196712 GXY196712 GOC196712 GEG196712 FUK196712 FKO196712 FAS196712 EQW196712 EHA196712 DXE196712 DNI196712 DDM196712 CTQ196712 CJU196712 BZY196712 BQC196712 BGG196712 AWK196712 AMO196712 ACS196712 SW196712 JA196712 WVM131176 WLQ131176 WBU131176 VRY131176 VIC131176 UYG131176 UOK131176 UEO131176 TUS131176 TKW131176 TBA131176 SRE131176 SHI131176 RXM131176 RNQ131176 RDU131176 QTY131176 QKC131176 QAG131176 PQK131176 PGO131176 OWS131176 OMW131176 ODA131176 NTE131176 NJI131176 MZM131176 MPQ131176 MFU131176 LVY131176 LMC131176 LCG131176 KSK131176 KIO131176 JYS131176 JOW131176 JFA131176 IVE131176 ILI131176 IBM131176 HRQ131176 HHU131176 GXY131176 GOC131176 GEG131176 FUK131176 FKO131176 FAS131176 EQW131176 EHA131176 DXE131176 DNI131176 DDM131176 CTQ131176 CJU131176 BZY131176 BQC131176 BGG131176 AWK131176 AMO131176 ACS131176 SW131176 JA131176 WVM65640 WLQ65640 WBU65640 VRY65640 VIC65640 UYG65640 UOK65640 UEO65640 TUS65640 TKW65640 TBA65640 SRE65640 SHI65640 RXM65640 RNQ65640 RDU65640 QTY65640 QKC65640 QAG65640 PQK65640 PGO65640 OWS65640 OMW65640 ODA65640 NTE65640 NJI65640 MZM65640 MPQ65640 MFU65640 LVY65640 LMC65640 LCG65640 KSK65640 KIO65640 JYS65640 JOW65640 JFA65640 IVE65640 ILI65640 IBM65640 HRQ65640 HHU65640 GXY65640 GOC65640 GEG65640 FUK65640 FKO65640 FAS65640 EQW65640 EHA65640 DXE65640 DNI65640 DDM65640 CTQ65640 CJU65640 BZY65640 BQC65640 BGG65640 AWK65640 AMO65640 ACS65640 SW65640 JA65640 WVM104 WLQ104 WBU104 VRY104 VIC104 UYG104 UOK104 UEO104 TUS104 TKW104 TBA104 SRE104 SHI104 RXM104 RNQ104 RDU104 QTY104 QKC104 QAG104 PQK104 PGO104 OWS104 OMW104 ODA104 NTE104 NJI104 MZM104 MPQ104 MFU104 LVY104 LMC104 LCG104 KSK104 KIO104 JYS104 JOW104 JFA104 IVE104 ILI104 IBM104 HRQ104 HHU104 GXY104 GOC104 GEG104 FUK104 FKO104 FAS104 EQW104 EHA104 DXE104 DNI104 DDM104 CTQ104 CJU104 BZY104 BQC104 BGG104 AWK104 AMO104 ACS104 SW104"/>
    <dataValidation allowBlank="1" showInputMessage="1" showErrorMessage="1" prompt="El resultado de esta columa es la base de la partida 1308 del formato 14-E." sqref="IZ104 WVL983144 WLP983144 WBT983144 VRX983144 VIB983144 UYF983144 UOJ983144 UEN983144 TUR983144 TKV983144 TAZ983144 SRD983144 SHH983144 RXL983144 RNP983144 RDT983144 QTX983144 QKB983144 QAF983144 PQJ983144 PGN983144 OWR983144 OMV983144 OCZ983144 NTD983144 NJH983144 MZL983144 MPP983144 MFT983144 LVX983144 LMB983144 LCF983144 KSJ983144 KIN983144 JYR983144 JOV983144 JEZ983144 IVD983144 ILH983144 IBL983144 HRP983144 HHT983144 GXX983144 GOB983144 GEF983144 FUJ983144 FKN983144 FAR983144 EQV983144 EGZ983144 DXD983144 DNH983144 DDL983144 CTP983144 CJT983144 BZX983144 BQB983144 BGF983144 AWJ983144 AMN983144 ACR983144 SV983144 IZ983144 WVL917608 WLP917608 WBT917608 VRX917608 VIB917608 UYF917608 UOJ917608 UEN917608 TUR917608 TKV917608 TAZ917608 SRD917608 SHH917608 RXL917608 RNP917608 RDT917608 QTX917608 QKB917608 QAF917608 PQJ917608 PGN917608 OWR917608 OMV917608 OCZ917608 NTD917608 NJH917608 MZL917608 MPP917608 MFT917608 LVX917608 LMB917608 LCF917608 KSJ917608 KIN917608 JYR917608 JOV917608 JEZ917608 IVD917608 ILH917608 IBL917608 HRP917608 HHT917608 GXX917608 GOB917608 GEF917608 FUJ917608 FKN917608 FAR917608 EQV917608 EGZ917608 DXD917608 DNH917608 DDL917608 CTP917608 CJT917608 BZX917608 BQB917608 BGF917608 AWJ917608 AMN917608 ACR917608 SV917608 IZ917608 WVL852072 WLP852072 WBT852072 VRX852072 VIB852072 UYF852072 UOJ852072 UEN852072 TUR852072 TKV852072 TAZ852072 SRD852072 SHH852072 RXL852072 RNP852072 RDT852072 QTX852072 QKB852072 QAF852072 PQJ852072 PGN852072 OWR852072 OMV852072 OCZ852072 NTD852072 NJH852072 MZL852072 MPP852072 MFT852072 LVX852072 LMB852072 LCF852072 KSJ852072 KIN852072 JYR852072 JOV852072 JEZ852072 IVD852072 ILH852072 IBL852072 HRP852072 HHT852072 GXX852072 GOB852072 GEF852072 FUJ852072 FKN852072 FAR852072 EQV852072 EGZ852072 DXD852072 DNH852072 DDL852072 CTP852072 CJT852072 BZX852072 BQB852072 BGF852072 AWJ852072 AMN852072 ACR852072 SV852072 IZ852072 WVL786536 WLP786536 WBT786536 VRX786536 VIB786536 UYF786536 UOJ786536 UEN786536 TUR786536 TKV786536 TAZ786536 SRD786536 SHH786536 RXL786536 RNP786536 RDT786536 QTX786536 QKB786536 QAF786536 PQJ786536 PGN786536 OWR786536 OMV786536 OCZ786536 NTD786536 NJH786536 MZL786536 MPP786536 MFT786536 LVX786536 LMB786536 LCF786536 KSJ786536 KIN786536 JYR786536 JOV786536 JEZ786536 IVD786536 ILH786536 IBL786536 HRP786536 HHT786536 GXX786536 GOB786536 GEF786536 FUJ786536 FKN786536 FAR786536 EQV786536 EGZ786536 DXD786536 DNH786536 DDL786536 CTP786536 CJT786536 BZX786536 BQB786536 BGF786536 AWJ786536 AMN786536 ACR786536 SV786536 IZ786536 WVL721000 WLP721000 WBT721000 VRX721000 VIB721000 UYF721000 UOJ721000 UEN721000 TUR721000 TKV721000 TAZ721000 SRD721000 SHH721000 RXL721000 RNP721000 RDT721000 QTX721000 QKB721000 QAF721000 PQJ721000 PGN721000 OWR721000 OMV721000 OCZ721000 NTD721000 NJH721000 MZL721000 MPP721000 MFT721000 LVX721000 LMB721000 LCF721000 KSJ721000 KIN721000 JYR721000 JOV721000 JEZ721000 IVD721000 ILH721000 IBL721000 HRP721000 HHT721000 GXX721000 GOB721000 GEF721000 FUJ721000 FKN721000 FAR721000 EQV721000 EGZ721000 DXD721000 DNH721000 DDL721000 CTP721000 CJT721000 BZX721000 BQB721000 BGF721000 AWJ721000 AMN721000 ACR721000 SV721000 IZ721000 WVL655464 WLP655464 WBT655464 VRX655464 VIB655464 UYF655464 UOJ655464 UEN655464 TUR655464 TKV655464 TAZ655464 SRD655464 SHH655464 RXL655464 RNP655464 RDT655464 QTX655464 QKB655464 QAF655464 PQJ655464 PGN655464 OWR655464 OMV655464 OCZ655464 NTD655464 NJH655464 MZL655464 MPP655464 MFT655464 LVX655464 LMB655464 LCF655464 KSJ655464 KIN655464 JYR655464 JOV655464 JEZ655464 IVD655464 ILH655464 IBL655464 HRP655464 HHT655464 GXX655464 GOB655464 GEF655464 FUJ655464 FKN655464 FAR655464 EQV655464 EGZ655464 DXD655464 DNH655464 DDL655464 CTP655464 CJT655464 BZX655464 BQB655464 BGF655464 AWJ655464 AMN655464 ACR655464 SV655464 IZ655464 WVL589928 WLP589928 WBT589928 VRX589928 VIB589928 UYF589928 UOJ589928 UEN589928 TUR589928 TKV589928 TAZ589928 SRD589928 SHH589928 RXL589928 RNP589928 RDT589928 QTX589928 QKB589928 QAF589928 PQJ589928 PGN589928 OWR589928 OMV589928 OCZ589928 NTD589928 NJH589928 MZL589928 MPP589928 MFT589928 LVX589928 LMB589928 LCF589928 KSJ589928 KIN589928 JYR589928 JOV589928 JEZ589928 IVD589928 ILH589928 IBL589928 HRP589928 HHT589928 GXX589928 GOB589928 GEF589928 FUJ589928 FKN589928 FAR589928 EQV589928 EGZ589928 DXD589928 DNH589928 DDL589928 CTP589928 CJT589928 BZX589928 BQB589928 BGF589928 AWJ589928 AMN589928 ACR589928 SV589928 IZ589928 WVL524392 WLP524392 WBT524392 VRX524392 VIB524392 UYF524392 UOJ524392 UEN524392 TUR524392 TKV524392 TAZ524392 SRD524392 SHH524392 RXL524392 RNP524392 RDT524392 QTX524392 QKB524392 QAF524392 PQJ524392 PGN524392 OWR524392 OMV524392 OCZ524392 NTD524392 NJH524392 MZL524392 MPP524392 MFT524392 LVX524392 LMB524392 LCF524392 KSJ524392 KIN524392 JYR524392 JOV524392 JEZ524392 IVD524392 ILH524392 IBL524392 HRP524392 HHT524392 GXX524392 GOB524392 GEF524392 FUJ524392 FKN524392 FAR524392 EQV524392 EGZ524392 DXD524392 DNH524392 DDL524392 CTP524392 CJT524392 BZX524392 BQB524392 BGF524392 AWJ524392 AMN524392 ACR524392 SV524392 IZ524392 WVL458856 WLP458856 WBT458856 VRX458856 VIB458856 UYF458856 UOJ458856 UEN458856 TUR458856 TKV458856 TAZ458856 SRD458856 SHH458856 RXL458856 RNP458856 RDT458856 QTX458856 QKB458856 QAF458856 PQJ458856 PGN458856 OWR458856 OMV458856 OCZ458856 NTD458856 NJH458856 MZL458856 MPP458856 MFT458856 LVX458856 LMB458856 LCF458856 KSJ458856 KIN458856 JYR458856 JOV458856 JEZ458856 IVD458856 ILH458856 IBL458856 HRP458856 HHT458856 GXX458856 GOB458856 GEF458856 FUJ458856 FKN458856 FAR458856 EQV458856 EGZ458856 DXD458856 DNH458856 DDL458856 CTP458856 CJT458856 BZX458856 BQB458856 BGF458856 AWJ458856 AMN458856 ACR458856 SV458856 IZ458856 WVL393320 WLP393320 WBT393320 VRX393320 VIB393320 UYF393320 UOJ393320 UEN393320 TUR393320 TKV393320 TAZ393320 SRD393320 SHH393320 RXL393320 RNP393320 RDT393320 QTX393320 QKB393320 QAF393320 PQJ393320 PGN393320 OWR393320 OMV393320 OCZ393320 NTD393320 NJH393320 MZL393320 MPP393320 MFT393320 LVX393320 LMB393320 LCF393320 KSJ393320 KIN393320 JYR393320 JOV393320 JEZ393320 IVD393320 ILH393320 IBL393320 HRP393320 HHT393320 GXX393320 GOB393320 GEF393320 FUJ393320 FKN393320 FAR393320 EQV393320 EGZ393320 DXD393320 DNH393320 DDL393320 CTP393320 CJT393320 BZX393320 BQB393320 BGF393320 AWJ393320 AMN393320 ACR393320 SV393320 IZ393320 WVL327784 WLP327784 WBT327784 VRX327784 VIB327784 UYF327784 UOJ327784 UEN327784 TUR327784 TKV327784 TAZ327784 SRD327784 SHH327784 RXL327784 RNP327784 RDT327784 QTX327784 QKB327784 QAF327784 PQJ327784 PGN327784 OWR327784 OMV327784 OCZ327784 NTD327784 NJH327784 MZL327784 MPP327784 MFT327784 LVX327784 LMB327784 LCF327784 KSJ327784 KIN327784 JYR327784 JOV327784 JEZ327784 IVD327784 ILH327784 IBL327784 HRP327784 HHT327784 GXX327784 GOB327784 GEF327784 FUJ327784 FKN327784 FAR327784 EQV327784 EGZ327784 DXD327784 DNH327784 DDL327784 CTP327784 CJT327784 BZX327784 BQB327784 BGF327784 AWJ327784 AMN327784 ACR327784 SV327784 IZ327784 WVL262248 WLP262248 WBT262248 VRX262248 VIB262248 UYF262248 UOJ262248 UEN262248 TUR262248 TKV262248 TAZ262248 SRD262248 SHH262248 RXL262248 RNP262248 RDT262248 QTX262248 QKB262248 QAF262248 PQJ262248 PGN262248 OWR262248 OMV262248 OCZ262248 NTD262248 NJH262248 MZL262248 MPP262248 MFT262248 LVX262248 LMB262248 LCF262248 KSJ262248 KIN262248 JYR262248 JOV262248 JEZ262248 IVD262248 ILH262248 IBL262248 HRP262248 HHT262248 GXX262248 GOB262248 GEF262248 FUJ262248 FKN262248 FAR262248 EQV262248 EGZ262248 DXD262248 DNH262248 DDL262248 CTP262248 CJT262248 BZX262248 BQB262248 BGF262248 AWJ262248 AMN262248 ACR262248 SV262248 IZ262248 WVL196712 WLP196712 WBT196712 VRX196712 VIB196712 UYF196712 UOJ196712 UEN196712 TUR196712 TKV196712 TAZ196712 SRD196712 SHH196712 RXL196712 RNP196712 RDT196712 QTX196712 QKB196712 QAF196712 PQJ196712 PGN196712 OWR196712 OMV196712 OCZ196712 NTD196712 NJH196712 MZL196712 MPP196712 MFT196712 LVX196712 LMB196712 LCF196712 KSJ196712 KIN196712 JYR196712 JOV196712 JEZ196712 IVD196712 ILH196712 IBL196712 HRP196712 HHT196712 GXX196712 GOB196712 GEF196712 FUJ196712 FKN196712 FAR196712 EQV196712 EGZ196712 DXD196712 DNH196712 DDL196712 CTP196712 CJT196712 BZX196712 BQB196712 BGF196712 AWJ196712 AMN196712 ACR196712 SV196712 IZ196712 WVL131176 WLP131176 WBT131176 VRX131176 VIB131176 UYF131176 UOJ131176 UEN131176 TUR131176 TKV131176 TAZ131176 SRD131176 SHH131176 RXL131176 RNP131176 RDT131176 QTX131176 QKB131176 QAF131176 PQJ131176 PGN131176 OWR131176 OMV131176 OCZ131176 NTD131176 NJH131176 MZL131176 MPP131176 MFT131176 LVX131176 LMB131176 LCF131176 KSJ131176 KIN131176 JYR131176 JOV131176 JEZ131176 IVD131176 ILH131176 IBL131176 HRP131176 HHT131176 GXX131176 GOB131176 GEF131176 FUJ131176 FKN131176 FAR131176 EQV131176 EGZ131176 DXD131176 DNH131176 DDL131176 CTP131176 CJT131176 BZX131176 BQB131176 BGF131176 AWJ131176 AMN131176 ACR131176 SV131176 IZ131176 WVL65640 WLP65640 WBT65640 VRX65640 VIB65640 UYF65640 UOJ65640 UEN65640 TUR65640 TKV65640 TAZ65640 SRD65640 SHH65640 RXL65640 RNP65640 RDT65640 QTX65640 QKB65640 QAF65640 PQJ65640 PGN65640 OWR65640 OMV65640 OCZ65640 NTD65640 NJH65640 MZL65640 MPP65640 MFT65640 LVX65640 LMB65640 LCF65640 KSJ65640 KIN65640 JYR65640 JOV65640 JEZ65640 IVD65640 ILH65640 IBL65640 HRP65640 HHT65640 GXX65640 GOB65640 GEF65640 FUJ65640 FKN65640 FAR65640 EQV65640 EGZ65640 DXD65640 DNH65640 DDL65640 CTP65640 CJT65640 BZX65640 BQB65640 BGF65640 AWJ65640 AMN65640 ACR65640 SV65640 IZ65640 WVL104 WLP104 WBT104 VRX104 VIB104 UYF104 UOJ104 UEN104 TUR104 TKV104 TAZ104 SRD104 SHH104 RXL104 RNP104 RDT104 QTX104 QKB104 QAF104 PQJ104 PGN104 OWR104 OMV104 OCZ104 NTD104 NJH104 MZL104 MPP104 MFT104 LVX104 LMB104 LCF104 KSJ104 KIN104 JYR104 JOV104 JEZ104 IVD104 ILH104 IBL104 HRP104 HHT104 GXX104 GOB104 GEF104 FUJ104 FKN104 FAR104 EQV104 EGZ104 DXD104 DNH104 DDL104 CTP104 CJT104 BZX104 BQB104 BGF104 AWJ104 AMN104 ACR104 SV104"/>
    <dataValidation allowBlank="1" showInputMessage="1" showErrorMessage="1" prompt="El resultado de esta columa es la base de la partida 1307 del formato 14-E." sqref="IY104 WVK983144 WLO983144 WBS983144 VRW983144 VIA983144 UYE983144 UOI983144 UEM983144 TUQ983144 TKU983144 TAY983144 SRC983144 SHG983144 RXK983144 RNO983144 RDS983144 QTW983144 QKA983144 QAE983144 PQI983144 PGM983144 OWQ983144 OMU983144 OCY983144 NTC983144 NJG983144 MZK983144 MPO983144 MFS983144 LVW983144 LMA983144 LCE983144 KSI983144 KIM983144 JYQ983144 JOU983144 JEY983144 IVC983144 ILG983144 IBK983144 HRO983144 HHS983144 GXW983144 GOA983144 GEE983144 FUI983144 FKM983144 FAQ983144 EQU983144 EGY983144 DXC983144 DNG983144 DDK983144 CTO983144 CJS983144 BZW983144 BQA983144 BGE983144 AWI983144 AMM983144 ACQ983144 SU983144 IY983144 WVK917608 WLO917608 WBS917608 VRW917608 VIA917608 UYE917608 UOI917608 UEM917608 TUQ917608 TKU917608 TAY917608 SRC917608 SHG917608 RXK917608 RNO917608 RDS917608 QTW917608 QKA917608 QAE917608 PQI917608 PGM917608 OWQ917608 OMU917608 OCY917608 NTC917608 NJG917608 MZK917608 MPO917608 MFS917608 LVW917608 LMA917608 LCE917608 KSI917608 KIM917608 JYQ917608 JOU917608 JEY917608 IVC917608 ILG917608 IBK917608 HRO917608 HHS917608 GXW917608 GOA917608 GEE917608 FUI917608 FKM917608 FAQ917608 EQU917608 EGY917608 DXC917608 DNG917608 DDK917608 CTO917608 CJS917608 BZW917608 BQA917608 BGE917608 AWI917608 AMM917608 ACQ917608 SU917608 IY917608 WVK852072 WLO852072 WBS852072 VRW852072 VIA852072 UYE852072 UOI852072 UEM852072 TUQ852072 TKU852072 TAY852072 SRC852072 SHG852072 RXK852072 RNO852072 RDS852072 QTW852072 QKA852072 QAE852072 PQI852072 PGM852072 OWQ852072 OMU852072 OCY852072 NTC852072 NJG852072 MZK852072 MPO852072 MFS852072 LVW852072 LMA852072 LCE852072 KSI852072 KIM852072 JYQ852072 JOU852072 JEY852072 IVC852072 ILG852072 IBK852072 HRO852072 HHS852072 GXW852072 GOA852072 GEE852072 FUI852072 FKM852072 FAQ852072 EQU852072 EGY852072 DXC852072 DNG852072 DDK852072 CTO852072 CJS852072 BZW852072 BQA852072 BGE852072 AWI852072 AMM852072 ACQ852072 SU852072 IY852072 WVK786536 WLO786536 WBS786536 VRW786536 VIA786536 UYE786536 UOI786536 UEM786536 TUQ786536 TKU786536 TAY786536 SRC786536 SHG786536 RXK786536 RNO786536 RDS786536 QTW786536 QKA786536 QAE786536 PQI786536 PGM786536 OWQ786536 OMU786536 OCY786536 NTC786536 NJG786536 MZK786536 MPO786536 MFS786536 LVW786536 LMA786536 LCE786536 KSI786536 KIM786536 JYQ786536 JOU786536 JEY786536 IVC786536 ILG786536 IBK786536 HRO786536 HHS786536 GXW786536 GOA786536 GEE786536 FUI786536 FKM786536 FAQ786536 EQU786536 EGY786536 DXC786536 DNG786536 DDK786536 CTO786536 CJS786536 BZW786536 BQA786536 BGE786536 AWI786536 AMM786536 ACQ786536 SU786536 IY786536 WVK721000 WLO721000 WBS721000 VRW721000 VIA721000 UYE721000 UOI721000 UEM721000 TUQ721000 TKU721000 TAY721000 SRC721000 SHG721000 RXK721000 RNO721000 RDS721000 QTW721000 QKA721000 QAE721000 PQI721000 PGM721000 OWQ721000 OMU721000 OCY721000 NTC721000 NJG721000 MZK721000 MPO721000 MFS721000 LVW721000 LMA721000 LCE721000 KSI721000 KIM721000 JYQ721000 JOU721000 JEY721000 IVC721000 ILG721000 IBK721000 HRO721000 HHS721000 GXW721000 GOA721000 GEE721000 FUI721000 FKM721000 FAQ721000 EQU721000 EGY721000 DXC721000 DNG721000 DDK721000 CTO721000 CJS721000 BZW721000 BQA721000 BGE721000 AWI721000 AMM721000 ACQ721000 SU721000 IY721000 WVK655464 WLO655464 WBS655464 VRW655464 VIA655464 UYE655464 UOI655464 UEM655464 TUQ655464 TKU655464 TAY655464 SRC655464 SHG655464 RXK655464 RNO655464 RDS655464 QTW655464 QKA655464 QAE655464 PQI655464 PGM655464 OWQ655464 OMU655464 OCY655464 NTC655464 NJG655464 MZK655464 MPO655464 MFS655464 LVW655464 LMA655464 LCE655464 KSI655464 KIM655464 JYQ655464 JOU655464 JEY655464 IVC655464 ILG655464 IBK655464 HRO655464 HHS655464 GXW655464 GOA655464 GEE655464 FUI655464 FKM655464 FAQ655464 EQU655464 EGY655464 DXC655464 DNG655464 DDK655464 CTO655464 CJS655464 BZW655464 BQA655464 BGE655464 AWI655464 AMM655464 ACQ655464 SU655464 IY655464 WVK589928 WLO589928 WBS589928 VRW589928 VIA589928 UYE589928 UOI589928 UEM589928 TUQ589928 TKU589928 TAY589928 SRC589928 SHG589928 RXK589928 RNO589928 RDS589928 QTW589928 QKA589928 QAE589928 PQI589928 PGM589928 OWQ589928 OMU589928 OCY589928 NTC589928 NJG589928 MZK589928 MPO589928 MFS589928 LVW589928 LMA589928 LCE589928 KSI589928 KIM589928 JYQ589928 JOU589928 JEY589928 IVC589928 ILG589928 IBK589928 HRO589928 HHS589928 GXW589928 GOA589928 GEE589928 FUI589928 FKM589928 FAQ589928 EQU589928 EGY589928 DXC589928 DNG589928 DDK589928 CTO589928 CJS589928 BZW589928 BQA589928 BGE589928 AWI589928 AMM589928 ACQ589928 SU589928 IY589928 WVK524392 WLO524392 WBS524392 VRW524392 VIA524392 UYE524392 UOI524392 UEM524392 TUQ524392 TKU524392 TAY524392 SRC524392 SHG524392 RXK524392 RNO524392 RDS524392 QTW524392 QKA524392 QAE524392 PQI524392 PGM524392 OWQ524392 OMU524392 OCY524392 NTC524392 NJG524392 MZK524392 MPO524392 MFS524392 LVW524392 LMA524392 LCE524392 KSI524392 KIM524392 JYQ524392 JOU524392 JEY524392 IVC524392 ILG524392 IBK524392 HRO524392 HHS524392 GXW524392 GOA524392 GEE524392 FUI524392 FKM524392 FAQ524392 EQU524392 EGY524392 DXC524392 DNG524392 DDK524392 CTO524392 CJS524392 BZW524392 BQA524392 BGE524392 AWI524392 AMM524392 ACQ524392 SU524392 IY524392 WVK458856 WLO458856 WBS458856 VRW458856 VIA458856 UYE458856 UOI458856 UEM458856 TUQ458856 TKU458856 TAY458856 SRC458856 SHG458856 RXK458856 RNO458856 RDS458856 QTW458856 QKA458856 QAE458856 PQI458856 PGM458856 OWQ458856 OMU458856 OCY458856 NTC458856 NJG458856 MZK458856 MPO458856 MFS458856 LVW458856 LMA458856 LCE458856 KSI458856 KIM458856 JYQ458856 JOU458856 JEY458856 IVC458856 ILG458856 IBK458856 HRO458856 HHS458856 GXW458856 GOA458856 GEE458856 FUI458856 FKM458856 FAQ458856 EQU458856 EGY458856 DXC458856 DNG458856 DDK458856 CTO458856 CJS458856 BZW458856 BQA458856 BGE458856 AWI458856 AMM458856 ACQ458856 SU458856 IY458856 WVK393320 WLO393320 WBS393320 VRW393320 VIA393320 UYE393320 UOI393320 UEM393320 TUQ393320 TKU393320 TAY393320 SRC393320 SHG393320 RXK393320 RNO393320 RDS393320 QTW393320 QKA393320 QAE393320 PQI393320 PGM393320 OWQ393320 OMU393320 OCY393320 NTC393320 NJG393320 MZK393320 MPO393320 MFS393320 LVW393320 LMA393320 LCE393320 KSI393320 KIM393320 JYQ393320 JOU393320 JEY393320 IVC393320 ILG393320 IBK393320 HRO393320 HHS393320 GXW393320 GOA393320 GEE393320 FUI393320 FKM393320 FAQ393320 EQU393320 EGY393320 DXC393320 DNG393320 DDK393320 CTO393320 CJS393320 BZW393320 BQA393320 BGE393320 AWI393320 AMM393320 ACQ393320 SU393320 IY393320 WVK327784 WLO327784 WBS327784 VRW327784 VIA327784 UYE327784 UOI327784 UEM327784 TUQ327784 TKU327784 TAY327784 SRC327784 SHG327784 RXK327784 RNO327784 RDS327784 QTW327784 QKA327784 QAE327784 PQI327784 PGM327784 OWQ327784 OMU327784 OCY327784 NTC327784 NJG327784 MZK327784 MPO327784 MFS327784 LVW327784 LMA327784 LCE327784 KSI327784 KIM327784 JYQ327784 JOU327784 JEY327784 IVC327784 ILG327784 IBK327784 HRO327784 HHS327784 GXW327784 GOA327784 GEE327784 FUI327784 FKM327784 FAQ327784 EQU327784 EGY327784 DXC327784 DNG327784 DDK327784 CTO327784 CJS327784 BZW327784 BQA327784 BGE327784 AWI327784 AMM327784 ACQ327784 SU327784 IY327784 WVK262248 WLO262248 WBS262248 VRW262248 VIA262248 UYE262248 UOI262248 UEM262248 TUQ262248 TKU262248 TAY262248 SRC262248 SHG262248 RXK262248 RNO262248 RDS262248 QTW262248 QKA262248 QAE262248 PQI262248 PGM262248 OWQ262248 OMU262248 OCY262248 NTC262248 NJG262248 MZK262248 MPO262248 MFS262248 LVW262248 LMA262248 LCE262248 KSI262248 KIM262248 JYQ262248 JOU262248 JEY262248 IVC262248 ILG262248 IBK262248 HRO262248 HHS262248 GXW262248 GOA262248 GEE262248 FUI262248 FKM262248 FAQ262248 EQU262248 EGY262248 DXC262248 DNG262248 DDK262248 CTO262248 CJS262248 BZW262248 BQA262248 BGE262248 AWI262248 AMM262248 ACQ262248 SU262248 IY262248 WVK196712 WLO196712 WBS196712 VRW196712 VIA196712 UYE196712 UOI196712 UEM196712 TUQ196712 TKU196712 TAY196712 SRC196712 SHG196712 RXK196712 RNO196712 RDS196712 QTW196712 QKA196712 QAE196712 PQI196712 PGM196712 OWQ196712 OMU196712 OCY196712 NTC196712 NJG196712 MZK196712 MPO196712 MFS196712 LVW196712 LMA196712 LCE196712 KSI196712 KIM196712 JYQ196712 JOU196712 JEY196712 IVC196712 ILG196712 IBK196712 HRO196712 HHS196712 GXW196712 GOA196712 GEE196712 FUI196712 FKM196712 FAQ196712 EQU196712 EGY196712 DXC196712 DNG196712 DDK196712 CTO196712 CJS196712 BZW196712 BQA196712 BGE196712 AWI196712 AMM196712 ACQ196712 SU196712 IY196712 WVK131176 WLO131176 WBS131176 VRW131176 VIA131176 UYE131176 UOI131176 UEM131176 TUQ131176 TKU131176 TAY131176 SRC131176 SHG131176 RXK131176 RNO131176 RDS131176 QTW131176 QKA131176 QAE131176 PQI131176 PGM131176 OWQ131176 OMU131176 OCY131176 NTC131176 NJG131176 MZK131176 MPO131176 MFS131176 LVW131176 LMA131176 LCE131176 KSI131176 KIM131176 JYQ131176 JOU131176 JEY131176 IVC131176 ILG131176 IBK131176 HRO131176 HHS131176 GXW131176 GOA131176 GEE131176 FUI131176 FKM131176 FAQ131176 EQU131176 EGY131176 DXC131176 DNG131176 DDK131176 CTO131176 CJS131176 BZW131176 BQA131176 BGE131176 AWI131176 AMM131176 ACQ131176 SU131176 IY131176 WVK65640 WLO65640 WBS65640 VRW65640 VIA65640 UYE65640 UOI65640 UEM65640 TUQ65640 TKU65640 TAY65640 SRC65640 SHG65640 RXK65640 RNO65640 RDS65640 QTW65640 QKA65640 QAE65640 PQI65640 PGM65640 OWQ65640 OMU65640 OCY65640 NTC65640 NJG65640 MZK65640 MPO65640 MFS65640 LVW65640 LMA65640 LCE65640 KSI65640 KIM65640 JYQ65640 JOU65640 JEY65640 IVC65640 ILG65640 IBK65640 HRO65640 HHS65640 GXW65640 GOA65640 GEE65640 FUI65640 FKM65640 FAQ65640 EQU65640 EGY65640 DXC65640 DNG65640 DDK65640 CTO65640 CJS65640 BZW65640 BQA65640 BGE65640 AWI65640 AMM65640 ACQ65640 SU65640 IY65640 WVK104 WLO104 WBS104 VRW104 VIA104 UYE104 UOI104 UEM104 TUQ104 TKU104 TAY104 SRC104 SHG104 RXK104 RNO104 RDS104 QTW104 QKA104 QAE104 PQI104 PGM104 OWQ104 OMU104 OCY104 NTC104 NJG104 MZK104 MPO104 MFS104 LVW104 LMA104 LCE104 KSI104 KIM104 JYQ104 JOU104 JEY104 IVC104 ILG104 IBK104 HRO104 HHS104 GXW104 GOA104 GEE104 FUI104 FKM104 FAQ104 EQU104 EGY104 DXC104 DNG104 DDK104 CTO104 CJS104 BZW104 BQA104 BGE104 AWI104 AMM104 ACQ104 SU104"/>
    <dataValidation allowBlank="1" showInputMessage="1" showErrorMessage="1" prompt="El resultado de esta columa es la base de la partida 1305 del formato 14-E." sqref="IX104 WVJ983144 WLN983144 WBR983144 VRV983144 VHZ983144 UYD983144 UOH983144 UEL983144 TUP983144 TKT983144 TAX983144 SRB983144 SHF983144 RXJ983144 RNN983144 RDR983144 QTV983144 QJZ983144 QAD983144 PQH983144 PGL983144 OWP983144 OMT983144 OCX983144 NTB983144 NJF983144 MZJ983144 MPN983144 MFR983144 LVV983144 LLZ983144 LCD983144 KSH983144 KIL983144 JYP983144 JOT983144 JEX983144 IVB983144 ILF983144 IBJ983144 HRN983144 HHR983144 GXV983144 GNZ983144 GED983144 FUH983144 FKL983144 FAP983144 EQT983144 EGX983144 DXB983144 DNF983144 DDJ983144 CTN983144 CJR983144 BZV983144 BPZ983144 BGD983144 AWH983144 AML983144 ACP983144 ST983144 IX983144 WVJ917608 WLN917608 WBR917608 VRV917608 VHZ917608 UYD917608 UOH917608 UEL917608 TUP917608 TKT917608 TAX917608 SRB917608 SHF917608 RXJ917608 RNN917608 RDR917608 QTV917608 QJZ917608 QAD917608 PQH917608 PGL917608 OWP917608 OMT917608 OCX917608 NTB917608 NJF917608 MZJ917608 MPN917608 MFR917608 LVV917608 LLZ917608 LCD917608 KSH917608 KIL917608 JYP917608 JOT917608 JEX917608 IVB917608 ILF917608 IBJ917608 HRN917608 HHR917608 GXV917608 GNZ917608 GED917608 FUH917608 FKL917608 FAP917608 EQT917608 EGX917608 DXB917608 DNF917608 DDJ917608 CTN917608 CJR917608 BZV917608 BPZ917608 BGD917608 AWH917608 AML917608 ACP917608 ST917608 IX917608 WVJ852072 WLN852072 WBR852072 VRV852072 VHZ852072 UYD852072 UOH852072 UEL852072 TUP852072 TKT852072 TAX852072 SRB852072 SHF852072 RXJ852072 RNN852072 RDR852072 QTV852072 QJZ852072 QAD852072 PQH852072 PGL852072 OWP852072 OMT852072 OCX852072 NTB852072 NJF852072 MZJ852072 MPN852072 MFR852072 LVV852072 LLZ852072 LCD852072 KSH852072 KIL852072 JYP852072 JOT852072 JEX852072 IVB852072 ILF852072 IBJ852072 HRN852072 HHR852072 GXV852072 GNZ852072 GED852072 FUH852072 FKL852072 FAP852072 EQT852072 EGX852072 DXB852072 DNF852072 DDJ852072 CTN852072 CJR852072 BZV852072 BPZ852072 BGD852072 AWH852072 AML852072 ACP852072 ST852072 IX852072 WVJ786536 WLN786536 WBR786536 VRV786536 VHZ786536 UYD786536 UOH786536 UEL786536 TUP786536 TKT786536 TAX786536 SRB786536 SHF786536 RXJ786536 RNN786536 RDR786536 QTV786536 QJZ786536 QAD786536 PQH786536 PGL786536 OWP786536 OMT786536 OCX786536 NTB786536 NJF786536 MZJ786536 MPN786536 MFR786536 LVV786536 LLZ786536 LCD786536 KSH786536 KIL786536 JYP786536 JOT786536 JEX786536 IVB786536 ILF786536 IBJ786536 HRN786536 HHR786536 GXV786536 GNZ786536 GED786536 FUH786536 FKL786536 FAP786536 EQT786536 EGX786536 DXB786536 DNF786536 DDJ786536 CTN786536 CJR786536 BZV786536 BPZ786536 BGD786536 AWH786536 AML786536 ACP786536 ST786536 IX786536 WVJ721000 WLN721000 WBR721000 VRV721000 VHZ721000 UYD721000 UOH721000 UEL721000 TUP721000 TKT721000 TAX721000 SRB721000 SHF721000 RXJ721000 RNN721000 RDR721000 QTV721000 QJZ721000 QAD721000 PQH721000 PGL721000 OWP721000 OMT721000 OCX721000 NTB721000 NJF721000 MZJ721000 MPN721000 MFR721000 LVV721000 LLZ721000 LCD721000 KSH721000 KIL721000 JYP721000 JOT721000 JEX721000 IVB721000 ILF721000 IBJ721000 HRN721000 HHR721000 GXV721000 GNZ721000 GED721000 FUH721000 FKL721000 FAP721000 EQT721000 EGX721000 DXB721000 DNF721000 DDJ721000 CTN721000 CJR721000 BZV721000 BPZ721000 BGD721000 AWH721000 AML721000 ACP721000 ST721000 IX721000 WVJ655464 WLN655464 WBR655464 VRV655464 VHZ655464 UYD655464 UOH655464 UEL655464 TUP655464 TKT655464 TAX655464 SRB655464 SHF655464 RXJ655464 RNN655464 RDR655464 QTV655464 QJZ655464 QAD655464 PQH655464 PGL655464 OWP655464 OMT655464 OCX655464 NTB655464 NJF655464 MZJ655464 MPN655464 MFR655464 LVV655464 LLZ655464 LCD655464 KSH655464 KIL655464 JYP655464 JOT655464 JEX655464 IVB655464 ILF655464 IBJ655464 HRN655464 HHR655464 GXV655464 GNZ655464 GED655464 FUH655464 FKL655464 FAP655464 EQT655464 EGX655464 DXB655464 DNF655464 DDJ655464 CTN655464 CJR655464 BZV655464 BPZ655464 BGD655464 AWH655464 AML655464 ACP655464 ST655464 IX655464 WVJ589928 WLN589928 WBR589928 VRV589928 VHZ589928 UYD589928 UOH589928 UEL589928 TUP589928 TKT589928 TAX589928 SRB589928 SHF589928 RXJ589928 RNN589928 RDR589928 QTV589928 QJZ589928 QAD589928 PQH589928 PGL589928 OWP589928 OMT589928 OCX589928 NTB589928 NJF589928 MZJ589928 MPN589928 MFR589928 LVV589928 LLZ589928 LCD589928 KSH589928 KIL589928 JYP589928 JOT589928 JEX589928 IVB589928 ILF589928 IBJ589928 HRN589928 HHR589928 GXV589928 GNZ589928 GED589928 FUH589928 FKL589928 FAP589928 EQT589928 EGX589928 DXB589928 DNF589928 DDJ589928 CTN589928 CJR589928 BZV589928 BPZ589928 BGD589928 AWH589928 AML589928 ACP589928 ST589928 IX589928 WVJ524392 WLN524392 WBR524392 VRV524392 VHZ524392 UYD524392 UOH524392 UEL524392 TUP524392 TKT524392 TAX524392 SRB524392 SHF524392 RXJ524392 RNN524392 RDR524392 QTV524392 QJZ524392 QAD524392 PQH524392 PGL524392 OWP524392 OMT524392 OCX524392 NTB524392 NJF524392 MZJ524392 MPN524392 MFR524392 LVV524392 LLZ524392 LCD524392 KSH524392 KIL524392 JYP524392 JOT524392 JEX524392 IVB524392 ILF524392 IBJ524392 HRN524392 HHR524392 GXV524392 GNZ524392 GED524392 FUH524392 FKL524392 FAP524392 EQT524392 EGX524392 DXB524392 DNF524392 DDJ524392 CTN524392 CJR524392 BZV524392 BPZ524392 BGD524392 AWH524392 AML524392 ACP524392 ST524392 IX524392 WVJ458856 WLN458856 WBR458856 VRV458856 VHZ458856 UYD458856 UOH458856 UEL458856 TUP458856 TKT458856 TAX458856 SRB458856 SHF458856 RXJ458856 RNN458856 RDR458856 QTV458856 QJZ458856 QAD458856 PQH458856 PGL458856 OWP458856 OMT458856 OCX458856 NTB458856 NJF458856 MZJ458856 MPN458856 MFR458856 LVV458856 LLZ458856 LCD458856 KSH458856 KIL458856 JYP458856 JOT458856 JEX458856 IVB458856 ILF458856 IBJ458856 HRN458856 HHR458856 GXV458856 GNZ458856 GED458856 FUH458856 FKL458856 FAP458856 EQT458856 EGX458856 DXB458856 DNF458856 DDJ458856 CTN458856 CJR458856 BZV458856 BPZ458856 BGD458856 AWH458856 AML458856 ACP458856 ST458856 IX458856 WVJ393320 WLN393320 WBR393320 VRV393320 VHZ393320 UYD393320 UOH393320 UEL393320 TUP393320 TKT393320 TAX393320 SRB393320 SHF393320 RXJ393320 RNN393320 RDR393320 QTV393320 QJZ393320 QAD393320 PQH393320 PGL393320 OWP393320 OMT393320 OCX393320 NTB393320 NJF393320 MZJ393320 MPN393320 MFR393320 LVV393320 LLZ393320 LCD393320 KSH393320 KIL393320 JYP393320 JOT393320 JEX393320 IVB393320 ILF393320 IBJ393320 HRN393320 HHR393320 GXV393320 GNZ393320 GED393320 FUH393320 FKL393320 FAP393320 EQT393320 EGX393320 DXB393320 DNF393320 DDJ393320 CTN393320 CJR393320 BZV393320 BPZ393320 BGD393320 AWH393320 AML393320 ACP393320 ST393320 IX393320 WVJ327784 WLN327784 WBR327784 VRV327784 VHZ327784 UYD327784 UOH327784 UEL327784 TUP327784 TKT327784 TAX327784 SRB327784 SHF327784 RXJ327784 RNN327784 RDR327784 QTV327784 QJZ327784 QAD327784 PQH327784 PGL327784 OWP327784 OMT327784 OCX327784 NTB327784 NJF327784 MZJ327784 MPN327784 MFR327784 LVV327784 LLZ327784 LCD327784 KSH327784 KIL327784 JYP327784 JOT327784 JEX327784 IVB327784 ILF327784 IBJ327784 HRN327784 HHR327784 GXV327784 GNZ327784 GED327784 FUH327784 FKL327784 FAP327784 EQT327784 EGX327784 DXB327784 DNF327784 DDJ327784 CTN327784 CJR327784 BZV327784 BPZ327784 BGD327784 AWH327784 AML327784 ACP327784 ST327784 IX327784 WVJ262248 WLN262248 WBR262248 VRV262248 VHZ262248 UYD262248 UOH262248 UEL262248 TUP262248 TKT262248 TAX262248 SRB262248 SHF262248 RXJ262248 RNN262248 RDR262248 QTV262248 QJZ262248 QAD262248 PQH262248 PGL262248 OWP262248 OMT262248 OCX262248 NTB262248 NJF262248 MZJ262248 MPN262248 MFR262248 LVV262248 LLZ262248 LCD262248 KSH262248 KIL262248 JYP262248 JOT262248 JEX262248 IVB262248 ILF262248 IBJ262248 HRN262248 HHR262248 GXV262248 GNZ262248 GED262248 FUH262248 FKL262248 FAP262248 EQT262248 EGX262248 DXB262248 DNF262248 DDJ262248 CTN262248 CJR262248 BZV262248 BPZ262248 BGD262248 AWH262248 AML262248 ACP262248 ST262248 IX262248 WVJ196712 WLN196712 WBR196712 VRV196712 VHZ196712 UYD196712 UOH196712 UEL196712 TUP196712 TKT196712 TAX196712 SRB196712 SHF196712 RXJ196712 RNN196712 RDR196712 QTV196712 QJZ196712 QAD196712 PQH196712 PGL196712 OWP196712 OMT196712 OCX196712 NTB196712 NJF196712 MZJ196712 MPN196712 MFR196712 LVV196712 LLZ196712 LCD196712 KSH196712 KIL196712 JYP196712 JOT196712 JEX196712 IVB196712 ILF196712 IBJ196712 HRN196712 HHR196712 GXV196712 GNZ196712 GED196712 FUH196712 FKL196712 FAP196712 EQT196712 EGX196712 DXB196712 DNF196712 DDJ196712 CTN196712 CJR196712 BZV196712 BPZ196712 BGD196712 AWH196712 AML196712 ACP196712 ST196712 IX196712 WVJ131176 WLN131176 WBR131176 VRV131176 VHZ131176 UYD131176 UOH131176 UEL131176 TUP131176 TKT131176 TAX131176 SRB131176 SHF131176 RXJ131176 RNN131176 RDR131176 QTV131176 QJZ131176 QAD131176 PQH131176 PGL131176 OWP131176 OMT131176 OCX131176 NTB131176 NJF131176 MZJ131176 MPN131176 MFR131176 LVV131176 LLZ131176 LCD131176 KSH131176 KIL131176 JYP131176 JOT131176 JEX131176 IVB131176 ILF131176 IBJ131176 HRN131176 HHR131176 GXV131176 GNZ131176 GED131176 FUH131176 FKL131176 FAP131176 EQT131176 EGX131176 DXB131176 DNF131176 DDJ131176 CTN131176 CJR131176 BZV131176 BPZ131176 BGD131176 AWH131176 AML131176 ACP131176 ST131176 IX131176 WVJ65640 WLN65640 WBR65640 VRV65640 VHZ65640 UYD65640 UOH65640 UEL65640 TUP65640 TKT65640 TAX65640 SRB65640 SHF65640 RXJ65640 RNN65640 RDR65640 QTV65640 QJZ65640 QAD65640 PQH65640 PGL65640 OWP65640 OMT65640 OCX65640 NTB65640 NJF65640 MZJ65640 MPN65640 MFR65640 LVV65640 LLZ65640 LCD65640 KSH65640 KIL65640 JYP65640 JOT65640 JEX65640 IVB65640 ILF65640 IBJ65640 HRN65640 HHR65640 GXV65640 GNZ65640 GED65640 FUH65640 FKL65640 FAP65640 EQT65640 EGX65640 DXB65640 DNF65640 DDJ65640 CTN65640 CJR65640 BZV65640 BPZ65640 BGD65640 AWH65640 AML65640 ACP65640 ST65640 IX65640 WVJ104 WLN104 WBR104 VRV104 VHZ104 UYD104 UOH104 UEL104 TUP104 TKT104 TAX104 SRB104 SHF104 RXJ104 RNN104 RDR104 QTV104 QJZ104 QAD104 PQH104 PGL104 OWP104 OMT104 OCX104 NTB104 NJF104 MZJ104 MPN104 MFR104 LVV104 LLZ104 LCD104 KSH104 KIL104 JYP104 JOT104 JEX104 IVB104 ILF104 IBJ104 HRN104 HHR104 GXV104 GNZ104 GED104 FUH104 FKL104 FAP104 EQT104 EGX104 DXB104 DNF104 DDJ104 CTN104 CJR104 BZV104 BPZ104 BGD104 AWH104 AML104 ACP104 ST104"/>
    <dataValidation allowBlank="1" showInputMessage="1" showErrorMessage="1" prompt="El resultado de esta columa es la base de la partida 1304 del formato 14-E." sqref="IW104 WVI983144 WLM983144 WBQ983144 VRU983144 VHY983144 UYC983144 UOG983144 UEK983144 TUO983144 TKS983144 TAW983144 SRA983144 SHE983144 RXI983144 RNM983144 RDQ983144 QTU983144 QJY983144 QAC983144 PQG983144 PGK983144 OWO983144 OMS983144 OCW983144 NTA983144 NJE983144 MZI983144 MPM983144 MFQ983144 LVU983144 LLY983144 LCC983144 KSG983144 KIK983144 JYO983144 JOS983144 JEW983144 IVA983144 ILE983144 IBI983144 HRM983144 HHQ983144 GXU983144 GNY983144 GEC983144 FUG983144 FKK983144 FAO983144 EQS983144 EGW983144 DXA983144 DNE983144 DDI983144 CTM983144 CJQ983144 BZU983144 BPY983144 BGC983144 AWG983144 AMK983144 ACO983144 SS983144 IW983144 WVI917608 WLM917608 WBQ917608 VRU917608 VHY917608 UYC917608 UOG917608 UEK917608 TUO917608 TKS917608 TAW917608 SRA917608 SHE917608 RXI917608 RNM917608 RDQ917608 QTU917608 QJY917608 QAC917608 PQG917608 PGK917608 OWO917608 OMS917608 OCW917608 NTA917608 NJE917608 MZI917608 MPM917608 MFQ917608 LVU917608 LLY917608 LCC917608 KSG917608 KIK917608 JYO917608 JOS917608 JEW917608 IVA917608 ILE917608 IBI917608 HRM917608 HHQ917608 GXU917608 GNY917608 GEC917608 FUG917608 FKK917608 FAO917608 EQS917608 EGW917608 DXA917608 DNE917608 DDI917608 CTM917608 CJQ917608 BZU917608 BPY917608 BGC917608 AWG917608 AMK917608 ACO917608 SS917608 IW917608 WVI852072 WLM852072 WBQ852072 VRU852072 VHY852072 UYC852072 UOG852072 UEK852072 TUO852072 TKS852072 TAW852072 SRA852072 SHE852072 RXI852072 RNM852072 RDQ852072 QTU852072 QJY852072 QAC852072 PQG852072 PGK852072 OWO852072 OMS852072 OCW852072 NTA852072 NJE852072 MZI852072 MPM852072 MFQ852072 LVU852072 LLY852072 LCC852072 KSG852072 KIK852072 JYO852072 JOS852072 JEW852072 IVA852072 ILE852072 IBI852072 HRM852072 HHQ852072 GXU852072 GNY852072 GEC852072 FUG852072 FKK852072 FAO852072 EQS852072 EGW852072 DXA852072 DNE852072 DDI852072 CTM852072 CJQ852072 BZU852072 BPY852072 BGC852072 AWG852072 AMK852072 ACO852072 SS852072 IW852072 WVI786536 WLM786536 WBQ786536 VRU786536 VHY786536 UYC786536 UOG786536 UEK786536 TUO786536 TKS786536 TAW786536 SRA786536 SHE786536 RXI786536 RNM786536 RDQ786536 QTU786536 QJY786536 QAC786536 PQG786536 PGK786536 OWO786536 OMS786536 OCW786536 NTA786536 NJE786536 MZI786536 MPM786536 MFQ786536 LVU786536 LLY786536 LCC786536 KSG786536 KIK786536 JYO786536 JOS786536 JEW786536 IVA786536 ILE786536 IBI786536 HRM786536 HHQ786536 GXU786536 GNY786536 GEC786536 FUG786536 FKK786536 FAO786536 EQS786536 EGW786536 DXA786536 DNE786536 DDI786536 CTM786536 CJQ786536 BZU786536 BPY786536 BGC786536 AWG786536 AMK786536 ACO786536 SS786536 IW786536 WVI721000 WLM721000 WBQ721000 VRU721000 VHY721000 UYC721000 UOG721000 UEK721000 TUO721000 TKS721000 TAW721000 SRA721000 SHE721000 RXI721000 RNM721000 RDQ721000 QTU721000 QJY721000 QAC721000 PQG721000 PGK721000 OWO721000 OMS721000 OCW721000 NTA721000 NJE721000 MZI721000 MPM721000 MFQ721000 LVU721000 LLY721000 LCC721000 KSG721000 KIK721000 JYO721000 JOS721000 JEW721000 IVA721000 ILE721000 IBI721000 HRM721000 HHQ721000 GXU721000 GNY721000 GEC721000 FUG721000 FKK721000 FAO721000 EQS721000 EGW721000 DXA721000 DNE721000 DDI721000 CTM721000 CJQ721000 BZU721000 BPY721000 BGC721000 AWG721000 AMK721000 ACO721000 SS721000 IW721000 WVI655464 WLM655464 WBQ655464 VRU655464 VHY655464 UYC655464 UOG655464 UEK655464 TUO655464 TKS655464 TAW655464 SRA655464 SHE655464 RXI655464 RNM655464 RDQ655464 QTU655464 QJY655464 QAC655464 PQG655464 PGK655464 OWO655464 OMS655464 OCW655464 NTA655464 NJE655464 MZI655464 MPM655464 MFQ655464 LVU655464 LLY655464 LCC655464 KSG655464 KIK655464 JYO655464 JOS655464 JEW655464 IVA655464 ILE655464 IBI655464 HRM655464 HHQ655464 GXU655464 GNY655464 GEC655464 FUG655464 FKK655464 FAO655464 EQS655464 EGW655464 DXA655464 DNE655464 DDI655464 CTM655464 CJQ655464 BZU655464 BPY655464 BGC655464 AWG655464 AMK655464 ACO655464 SS655464 IW655464 WVI589928 WLM589928 WBQ589928 VRU589928 VHY589928 UYC589928 UOG589928 UEK589928 TUO589928 TKS589928 TAW589928 SRA589928 SHE589928 RXI589928 RNM589928 RDQ589928 QTU589928 QJY589928 QAC589928 PQG589928 PGK589928 OWO589928 OMS589928 OCW589928 NTA589928 NJE589928 MZI589928 MPM589928 MFQ589928 LVU589928 LLY589928 LCC589928 KSG589928 KIK589928 JYO589928 JOS589928 JEW589928 IVA589928 ILE589928 IBI589928 HRM589928 HHQ589928 GXU589928 GNY589928 GEC589928 FUG589928 FKK589928 FAO589928 EQS589928 EGW589928 DXA589928 DNE589928 DDI589928 CTM589928 CJQ589928 BZU589928 BPY589928 BGC589928 AWG589928 AMK589928 ACO589928 SS589928 IW589928 WVI524392 WLM524392 WBQ524392 VRU524392 VHY524392 UYC524392 UOG524392 UEK524392 TUO524392 TKS524392 TAW524392 SRA524392 SHE524392 RXI524392 RNM524392 RDQ524392 QTU524392 QJY524392 QAC524392 PQG524392 PGK524392 OWO524392 OMS524392 OCW524392 NTA524392 NJE524392 MZI524392 MPM524392 MFQ524392 LVU524392 LLY524392 LCC524392 KSG524392 KIK524392 JYO524392 JOS524392 JEW524392 IVA524392 ILE524392 IBI524392 HRM524392 HHQ524392 GXU524392 GNY524392 GEC524392 FUG524392 FKK524392 FAO524392 EQS524392 EGW524392 DXA524392 DNE524392 DDI524392 CTM524392 CJQ524392 BZU524392 BPY524392 BGC524392 AWG524392 AMK524392 ACO524392 SS524392 IW524392 WVI458856 WLM458856 WBQ458856 VRU458856 VHY458856 UYC458856 UOG458856 UEK458856 TUO458856 TKS458856 TAW458856 SRA458856 SHE458856 RXI458856 RNM458856 RDQ458856 QTU458856 QJY458856 QAC458856 PQG458856 PGK458856 OWO458856 OMS458856 OCW458856 NTA458856 NJE458856 MZI458856 MPM458856 MFQ458856 LVU458856 LLY458856 LCC458856 KSG458856 KIK458856 JYO458856 JOS458856 JEW458856 IVA458856 ILE458856 IBI458856 HRM458856 HHQ458856 GXU458856 GNY458856 GEC458856 FUG458856 FKK458856 FAO458856 EQS458856 EGW458856 DXA458856 DNE458856 DDI458856 CTM458856 CJQ458856 BZU458856 BPY458856 BGC458856 AWG458856 AMK458856 ACO458856 SS458856 IW458856 WVI393320 WLM393320 WBQ393320 VRU393320 VHY393320 UYC393320 UOG393320 UEK393320 TUO393320 TKS393320 TAW393320 SRA393320 SHE393320 RXI393320 RNM393320 RDQ393320 QTU393320 QJY393320 QAC393320 PQG393320 PGK393320 OWO393320 OMS393320 OCW393320 NTA393320 NJE393320 MZI393320 MPM393320 MFQ393320 LVU393320 LLY393320 LCC393320 KSG393320 KIK393320 JYO393320 JOS393320 JEW393320 IVA393320 ILE393320 IBI393320 HRM393320 HHQ393320 GXU393320 GNY393320 GEC393320 FUG393320 FKK393320 FAO393320 EQS393320 EGW393320 DXA393320 DNE393320 DDI393320 CTM393320 CJQ393320 BZU393320 BPY393320 BGC393320 AWG393320 AMK393320 ACO393320 SS393320 IW393320 WVI327784 WLM327784 WBQ327784 VRU327784 VHY327784 UYC327784 UOG327784 UEK327784 TUO327784 TKS327784 TAW327784 SRA327784 SHE327784 RXI327784 RNM327784 RDQ327784 QTU327784 QJY327784 QAC327784 PQG327784 PGK327784 OWO327784 OMS327784 OCW327784 NTA327784 NJE327784 MZI327784 MPM327784 MFQ327784 LVU327784 LLY327784 LCC327784 KSG327784 KIK327784 JYO327784 JOS327784 JEW327784 IVA327784 ILE327784 IBI327784 HRM327784 HHQ327784 GXU327784 GNY327784 GEC327784 FUG327784 FKK327784 FAO327784 EQS327784 EGW327784 DXA327784 DNE327784 DDI327784 CTM327784 CJQ327784 BZU327784 BPY327784 BGC327784 AWG327784 AMK327784 ACO327784 SS327784 IW327784 WVI262248 WLM262248 WBQ262248 VRU262248 VHY262248 UYC262248 UOG262248 UEK262248 TUO262248 TKS262248 TAW262248 SRA262248 SHE262248 RXI262248 RNM262248 RDQ262248 QTU262248 QJY262248 QAC262248 PQG262248 PGK262248 OWO262248 OMS262248 OCW262248 NTA262248 NJE262248 MZI262248 MPM262248 MFQ262248 LVU262248 LLY262248 LCC262248 KSG262248 KIK262248 JYO262248 JOS262248 JEW262248 IVA262248 ILE262248 IBI262248 HRM262248 HHQ262248 GXU262248 GNY262248 GEC262248 FUG262248 FKK262248 FAO262248 EQS262248 EGW262248 DXA262248 DNE262248 DDI262248 CTM262248 CJQ262248 BZU262248 BPY262248 BGC262248 AWG262248 AMK262248 ACO262248 SS262248 IW262248 WVI196712 WLM196712 WBQ196712 VRU196712 VHY196712 UYC196712 UOG196712 UEK196712 TUO196712 TKS196712 TAW196712 SRA196712 SHE196712 RXI196712 RNM196712 RDQ196712 QTU196712 QJY196712 QAC196712 PQG196712 PGK196712 OWO196712 OMS196712 OCW196712 NTA196712 NJE196712 MZI196712 MPM196712 MFQ196712 LVU196712 LLY196712 LCC196712 KSG196712 KIK196712 JYO196712 JOS196712 JEW196712 IVA196712 ILE196712 IBI196712 HRM196712 HHQ196712 GXU196712 GNY196712 GEC196712 FUG196712 FKK196712 FAO196712 EQS196712 EGW196712 DXA196712 DNE196712 DDI196712 CTM196712 CJQ196712 BZU196712 BPY196712 BGC196712 AWG196712 AMK196712 ACO196712 SS196712 IW196712 WVI131176 WLM131176 WBQ131176 VRU131176 VHY131176 UYC131176 UOG131176 UEK131176 TUO131176 TKS131176 TAW131176 SRA131176 SHE131176 RXI131176 RNM131176 RDQ131176 QTU131176 QJY131176 QAC131176 PQG131176 PGK131176 OWO131176 OMS131176 OCW131176 NTA131176 NJE131176 MZI131176 MPM131176 MFQ131176 LVU131176 LLY131176 LCC131176 KSG131176 KIK131176 JYO131176 JOS131176 JEW131176 IVA131176 ILE131176 IBI131176 HRM131176 HHQ131176 GXU131176 GNY131176 GEC131176 FUG131176 FKK131176 FAO131176 EQS131176 EGW131176 DXA131176 DNE131176 DDI131176 CTM131176 CJQ131176 BZU131176 BPY131176 BGC131176 AWG131176 AMK131176 ACO131176 SS131176 IW131176 WVI65640 WLM65640 WBQ65640 VRU65640 VHY65640 UYC65640 UOG65640 UEK65640 TUO65640 TKS65640 TAW65640 SRA65640 SHE65640 RXI65640 RNM65640 RDQ65640 QTU65640 QJY65640 QAC65640 PQG65640 PGK65640 OWO65640 OMS65640 OCW65640 NTA65640 NJE65640 MZI65640 MPM65640 MFQ65640 LVU65640 LLY65640 LCC65640 KSG65640 KIK65640 JYO65640 JOS65640 JEW65640 IVA65640 ILE65640 IBI65640 HRM65640 HHQ65640 GXU65640 GNY65640 GEC65640 FUG65640 FKK65640 FAO65640 EQS65640 EGW65640 DXA65640 DNE65640 DDI65640 CTM65640 CJQ65640 BZU65640 BPY65640 BGC65640 AWG65640 AMK65640 ACO65640 SS65640 IW65640 WVI104 WLM104 WBQ104 VRU104 VHY104 UYC104 UOG104 UEK104 TUO104 TKS104 TAW104 SRA104 SHE104 RXI104 RNM104 RDQ104 QTU104 QJY104 QAC104 PQG104 PGK104 OWO104 OMS104 OCW104 NTA104 NJE104 MZI104 MPM104 MFQ104 LVU104 LLY104 LCC104 KSG104 KIK104 JYO104 JOS104 JEW104 IVA104 ILE104 IBI104 HRM104 HHQ104 GXU104 GNY104 GEC104 FUG104 FKK104 FAO104 EQS104 EGW104 DXA104 DNE104 DDI104 CTM104 CJQ104 BZU104 BPY104 BGC104 AWG104 AMK104 ACO104 SS104"/>
    <dataValidation allowBlank="1" showInputMessage="1" showErrorMessage="1" prompt="El resultado de esta columa es la base de la partida 1303 del formato 14-E." sqref="IV104 WVH983144 WLL983144 WBP983144 VRT983144 VHX983144 UYB983144 UOF983144 UEJ983144 TUN983144 TKR983144 TAV983144 SQZ983144 SHD983144 RXH983144 RNL983144 RDP983144 QTT983144 QJX983144 QAB983144 PQF983144 PGJ983144 OWN983144 OMR983144 OCV983144 NSZ983144 NJD983144 MZH983144 MPL983144 MFP983144 LVT983144 LLX983144 LCB983144 KSF983144 KIJ983144 JYN983144 JOR983144 JEV983144 IUZ983144 ILD983144 IBH983144 HRL983144 HHP983144 GXT983144 GNX983144 GEB983144 FUF983144 FKJ983144 FAN983144 EQR983144 EGV983144 DWZ983144 DND983144 DDH983144 CTL983144 CJP983144 BZT983144 BPX983144 BGB983144 AWF983144 AMJ983144 ACN983144 SR983144 IV983144 WVH917608 WLL917608 WBP917608 VRT917608 VHX917608 UYB917608 UOF917608 UEJ917608 TUN917608 TKR917608 TAV917608 SQZ917608 SHD917608 RXH917608 RNL917608 RDP917608 QTT917608 QJX917608 QAB917608 PQF917608 PGJ917608 OWN917608 OMR917608 OCV917608 NSZ917608 NJD917608 MZH917608 MPL917608 MFP917608 LVT917608 LLX917608 LCB917608 KSF917608 KIJ917608 JYN917608 JOR917608 JEV917608 IUZ917608 ILD917608 IBH917608 HRL917608 HHP917608 GXT917608 GNX917608 GEB917608 FUF917608 FKJ917608 FAN917608 EQR917608 EGV917608 DWZ917608 DND917608 DDH917608 CTL917608 CJP917608 BZT917608 BPX917608 BGB917608 AWF917608 AMJ917608 ACN917608 SR917608 IV917608 WVH852072 WLL852072 WBP852072 VRT852072 VHX852072 UYB852072 UOF852072 UEJ852072 TUN852072 TKR852072 TAV852072 SQZ852072 SHD852072 RXH852072 RNL852072 RDP852072 QTT852072 QJX852072 QAB852072 PQF852072 PGJ852072 OWN852072 OMR852072 OCV852072 NSZ852072 NJD852072 MZH852072 MPL852072 MFP852072 LVT852072 LLX852072 LCB852072 KSF852072 KIJ852072 JYN852072 JOR852072 JEV852072 IUZ852072 ILD852072 IBH852072 HRL852072 HHP852072 GXT852072 GNX852072 GEB852072 FUF852072 FKJ852072 FAN852072 EQR852072 EGV852072 DWZ852072 DND852072 DDH852072 CTL852072 CJP852072 BZT852072 BPX852072 BGB852072 AWF852072 AMJ852072 ACN852072 SR852072 IV852072 WVH786536 WLL786536 WBP786536 VRT786536 VHX786536 UYB786536 UOF786536 UEJ786536 TUN786536 TKR786536 TAV786536 SQZ786536 SHD786536 RXH786536 RNL786536 RDP786536 QTT786536 QJX786536 QAB786536 PQF786536 PGJ786536 OWN786536 OMR786536 OCV786536 NSZ786536 NJD786536 MZH786536 MPL786536 MFP786536 LVT786536 LLX786536 LCB786536 KSF786536 KIJ786536 JYN786536 JOR786536 JEV786536 IUZ786536 ILD786536 IBH786536 HRL786536 HHP786536 GXT786536 GNX786536 GEB786536 FUF786536 FKJ786536 FAN786536 EQR786536 EGV786536 DWZ786536 DND786536 DDH786536 CTL786536 CJP786536 BZT786536 BPX786536 BGB786536 AWF786536 AMJ786536 ACN786536 SR786536 IV786536 WVH721000 WLL721000 WBP721000 VRT721000 VHX721000 UYB721000 UOF721000 UEJ721000 TUN721000 TKR721000 TAV721000 SQZ721000 SHD721000 RXH721000 RNL721000 RDP721000 QTT721000 QJX721000 QAB721000 PQF721000 PGJ721000 OWN721000 OMR721000 OCV721000 NSZ721000 NJD721000 MZH721000 MPL721000 MFP721000 LVT721000 LLX721000 LCB721000 KSF721000 KIJ721000 JYN721000 JOR721000 JEV721000 IUZ721000 ILD721000 IBH721000 HRL721000 HHP721000 GXT721000 GNX721000 GEB721000 FUF721000 FKJ721000 FAN721000 EQR721000 EGV721000 DWZ721000 DND721000 DDH721000 CTL721000 CJP721000 BZT721000 BPX721000 BGB721000 AWF721000 AMJ721000 ACN721000 SR721000 IV721000 WVH655464 WLL655464 WBP655464 VRT655464 VHX655464 UYB655464 UOF655464 UEJ655464 TUN655464 TKR655464 TAV655464 SQZ655464 SHD655464 RXH655464 RNL655464 RDP655464 QTT655464 QJX655464 QAB655464 PQF655464 PGJ655464 OWN655464 OMR655464 OCV655464 NSZ655464 NJD655464 MZH655464 MPL655464 MFP655464 LVT655464 LLX655464 LCB655464 KSF655464 KIJ655464 JYN655464 JOR655464 JEV655464 IUZ655464 ILD655464 IBH655464 HRL655464 HHP655464 GXT655464 GNX655464 GEB655464 FUF655464 FKJ655464 FAN655464 EQR655464 EGV655464 DWZ655464 DND655464 DDH655464 CTL655464 CJP655464 BZT655464 BPX655464 BGB655464 AWF655464 AMJ655464 ACN655464 SR655464 IV655464 WVH589928 WLL589928 WBP589928 VRT589928 VHX589928 UYB589928 UOF589928 UEJ589928 TUN589928 TKR589928 TAV589928 SQZ589928 SHD589928 RXH589928 RNL589928 RDP589928 QTT589928 QJX589928 QAB589928 PQF589928 PGJ589928 OWN589928 OMR589928 OCV589928 NSZ589928 NJD589928 MZH589928 MPL589928 MFP589928 LVT589928 LLX589928 LCB589928 KSF589928 KIJ589928 JYN589928 JOR589928 JEV589928 IUZ589928 ILD589928 IBH589928 HRL589928 HHP589928 GXT589928 GNX589928 GEB589928 FUF589928 FKJ589928 FAN589928 EQR589928 EGV589928 DWZ589928 DND589928 DDH589928 CTL589928 CJP589928 BZT589928 BPX589928 BGB589928 AWF589928 AMJ589928 ACN589928 SR589928 IV589928 WVH524392 WLL524392 WBP524392 VRT524392 VHX524392 UYB524392 UOF524392 UEJ524392 TUN524392 TKR524392 TAV524392 SQZ524392 SHD524392 RXH524392 RNL524392 RDP524392 QTT524392 QJX524392 QAB524392 PQF524392 PGJ524392 OWN524392 OMR524392 OCV524392 NSZ524392 NJD524392 MZH524392 MPL524392 MFP524392 LVT524392 LLX524392 LCB524392 KSF524392 KIJ524392 JYN524392 JOR524392 JEV524392 IUZ524392 ILD524392 IBH524392 HRL524392 HHP524392 GXT524392 GNX524392 GEB524392 FUF524392 FKJ524392 FAN524392 EQR524392 EGV524392 DWZ524392 DND524392 DDH524392 CTL524392 CJP524392 BZT524392 BPX524392 BGB524392 AWF524392 AMJ524392 ACN524392 SR524392 IV524392 WVH458856 WLL458856 WBP458856 VRT458856 VHX458856 UYB458856 UOF458856 UEJ458856 TUN458856 TKR458856 TAV458856 SQZ458856 SHD458856 RXH458856 RNL458856 RDP458856 QTT458856 QJX458856 QAB458856 PQF458856 PGJ458856 OWN458856 OMR458856 OCV458856 NSZ458856 NJD458856 MZH458856 MPL458856 MFP458856 LVT458856 LLX458856 LCB458856 KSF458856 KIJ458856 JYN458856 JOR458856 JEV458856 IUZ458856 ILD458856 IBH458856 HRL458856 HHP458856 GXT458856 GNX458856 GEB458856 FUF458856 FKJ458856 FAN458856 EQR458856 EGV458856 DWZ458856 DND458856 DDH458856 CTL458856 CJP458856 BZT458856 BPX458856 BGB458856 AWF458856 AMJ458856 ACN458856 SR458856 IV458856 WVH393320 WLL393320 WBP393320 VRT393320 VHX393320 UYB393320 UOF393320 UEJ393320 TUN393320 TKR393320 TAV393320 SQZ393320 SHD393320 RXH393320 RNL393320 RDP393320 QTT393320 QJX393320 QAB393320 PQF393320 PGJ393320 OWN393320 OMR393320 OCV393320 NSZ393320 NJD393320 MZH393320 MPL393320 MFP393320 LVT393320 LLX393320 LCB393320 KSF393320 KIJ393320 JYN393320 JOR393320 JEV393320 IUZ393320 ILD393320 IBH393320 HRL393320 HHP393320 GXT393320 GNX393320 GEB393320 FUF393320 FKJ393320 FAN393320 EQR393320 EGV393320 DWZ393320 DND393320 DDH393320 CTL393320 CJP393320 BZT393320 BPX393320 BGB393320 AWF393320 AMJ393320 ACN393320 SR393320 IV393320 WVH327784 WLL327784 WBP327784 VRT327784 VHX327784 UYB327784 UOF327784 UEJ327784 TUN327784 TKR327784 TAV327784 SQZ327784 SHD327784 RXH327784 RNL327784 RDP327784 QTT327784 QJX327784 QAB327784 PQF327784 PGJ327784 OWN327784 OMR327784 OCV327784 NSZ327784 NJD327784 MZH327784 MPL327784 MFP327784 LVT327784 LLX327784 LCB327784 KSF327784 KIJ327784 JYN327784 JOR327784 JEV327784 IUZ327784 ILD327784 IBH327784 HRL327784 HHP327784 GXT327784 GNX327784 GEB327784 FUF327784 FKJ327784 FAN327784 EQR327784 EGV327784 DWZ327784 DND327784 DDH327784 CTL327784 CJP327784 BZT327784 BPX327784 BGB327784 AWF327784 AMJ327784 ACN327784 SR327784 IV327784 WVH262248 WLL262248 WBP262248 VRT262248 VHX262248 UYB262248 UOF262248 UEJ262248 TUN262248 TKR262248 TAV262248 SQZ262248 SHD262248 RXH262248 RNL262248 RDP262248 QTT262248 QJX262248 QAB262248 PQF262248 PGJ262248 OWN262248 OMR262248 OCV262248 NSZ262248 NJD262248 MZH262248 MPL262248 MFP262248 LVT262248 LLX262248 LCB262248 KSF262248 KIJ262248 JYN262248 JOR262248 JEV262248 IUZ262248 ILD262248 IBH262248 HRL262248 HHP262248 GXT262248 GNX262248 GEB262248 FUF262248 FKJ262248 FAN262248 EQR262248 EGV262248 DWZ262248 DND262248 DDH262248 CTL262248 CJP262248 BZT262248 BPX262248 BGB262248 AWF262248 AMJ262248 ACN262248 SR262248 IV262248 WVH196712 WLL196712 WBP196712 VRT196712 VHX196712 UYB196712 UOF196712 UEJ196712 TUN196712 TKR196712 TAV196712 SQZ196712 SHD196712 RXH196712 RNL196712 RDP196712 QTT196712 QJX196712 QAB196712 PQF196712 PGJ196712 OWN196712 OMR196712 OCV196712 NSZ196712 NJD196712 MZH196712 MPL196712 MFP196712 LVT196712 LLX196712 LCB196712 KSF196712 KIJ196712 JYN196712 JOR196712 JEV196712 IUZ196712 ILD196712 IBH196712 HRL196712 HHP196712 GXT196712 GNX196712 GEB196712 FUF196712 FKJ196712 FAN196712 EQR196712 EGV196712 DWZ196712 DND196712 DDH196712 CTL196712 CJP196712 BZT196712 BPX196712 BGB196712 AWF196712 AMJ196712 ACN196712 SR196712 IV196712 WVH131176 WLL131176 WBP131176 VRT131176 VHX131176 UYB131176 UOF131176 UEJ131176 TUN131176 TKR131176 TAV131176 SQZ131176 SHD131176 RXH131176 RNL131176 RDP131176 QTT131176 QJX131176 QAB131176 PQF131176 PGJ131176 OWN131176 OMR131176 OCV131176 NSZ131176 NJD131176 MZH131176 MPL131176 MFP131176 LVT131176 LLX131176 LCB131176 KSF131176 KIJ131176 JYN131176 JOR131176 JEV131176 IUZ131176 ILD131176 IBH131176 HRL131176 HHP131176 GXT131176 GNX131176 GEB131176 FUF131176 FKJ131176 FAN131176 EQR131176 EGV131176 DWZ131176 DND131176 DDH131176 CTL131176 CJP131176 BZT131176 BPX131176 BGB131176 AWF131176 AMJ131176 ACN131176 SR131176 IV131176 WVH65640 WLL65640 WBP65640 VRT65640 VHX65640 UYB65640 UOF65640 UEJ65640 TUN65640 TKR65640 TAV65640 SQZ65640 SHD65640 RXH65640 RNL65640 RDP65640 QTT65640 QJX65640 QAB65640 PQF65640 PGJ65640 OWN65640 OMR65640 OCV65640 NSZ65640 NJD65640 MZH65640 MPL65640 MFP65640 LVT65640 LLX65640 LCB65640 KSF65640 KIJ65640 JYN65640 JOR65640 JEV65640 IUZ65640 ILD65640 IBH65640 HRL65640 HHP65640 GXT65640 GNX65640 GEB65640 FUF65640 FKJ65640 FAN65640 EQR65640 EGV65640 DWZ65640 DND65640 DDH65640 CTL65640 CJP65640 BZT65640 BPX65640 BGB65640 AWF65640 AMJ65640 ACN65640 SR65640 IV65640 WVH104 WLL104 WBP104 VRT104 VHX104 UYB104 UOF104 UEJ104 TUN104 TKR104 TAV104 SQZ104 SHD104 RXH104 RNL104 RDP104 QTT104 QJX104 QAB104 PQF104 PGJ104 OWN104 OMR104 OCV104 NSZ104 NJD104 MZH104 MPL104 MFP104 LVT104 LLX104 LCB104 KSF104 KIJ104 JYN104 JOR104 JEV104 IUZ104 ILD104 IBH104 HRL104 HHP104 GXT104 GNX104 GEB104 FUF104 FKJ104 FAN104 EQR104 EGV104 DWZ104 DND104 DDH104 CTL104 CJP104 BZT104 BPX104 BGB104 AWF104 AMJ104 ACN104 SR104"/>
    <dataValidation allowBlank="1" showInputMessage="1" showErrorMessage="1" prompt="El resultado de esta columa es la base de la partida 1302 del formato 14-E." sqref="IU104 WVG983144 WLK983144 WBO983144 VRS983144 VHW983144 UYA983144 UOE983144 UEI983144 TUM983144 TKQ983144 TAU983144 SQY983144 SHC983144 RXG983144 RNK983144 RDO983144 QTS983144 QJW983144 QAA983144 PQE983144 PGI983144 OWM983144 OMQ983144 OCU983144 NSY983144 NJC983144 MZG983144 MPK983144 MFO983144 LVS983144 LLW983144 LCA983144 KSE983144 KII983144 JYM983144 JOQ983144 JEU983144 IUY983144 ILC983144 IBG983144 HRK983144 HHO983144 GXS983144 GNW983144 GEA983144 FUE983144 FKI983144 FAM983144 EQQ983144 EGU983144 DWY983144 DNC983144 DDG983144 CTK983144 CJO983144 BZS983144 BPW983144 BGA983144 AWE983144 AMI983144 ACM983144 SQ983144 IU983144 WVG917608 WLK917608 WBO917608 VRS917608 VHW917608 UYA917608 UOE917608 UEI917608 TUM917608 TKQ917608 TAU917608 SQY917608 SHC917608 RXG917608 RNK917608 RDO917608 QTS917608 QJW917608 QAA917608 PQE917608 PGI917608 OWM917608 OMQ917608 OCU917608 NSY917608 NJC917608 MZG917608 MPK917608 MFO917608 LVS917608 LLW917608 LCA917608 KSE917608 KII917608 JYM917608 JOQ917608 JEU917608 IUY917608 ILC917608 IBG917608 HRK917608 HHO917608 GXS917608 GNW917608 GEA917608 FUE917608 FKI917608 FAM917608 EQQ917608 EGU917608 DWY917608 DNC917608 DDG917608 CTK917608 CJO917608 BZS917608 BPW917608 BGA917608 AWE917608 AMI917608 ACM917608 SQ917608 IU917608 WVG852072 WLK852072 WBO852072 VRS852072 VHW852072 UYA852072 UOE852072 UEI852072 TUM852072 TKQ852072 TAU852072 SQY852072 SHC852072 RXG852072 RNK852072 RDO852072 QTS852072 QJW852072 QAA852072 PQE852072 PGI852072 OWM852072 OMQ852072 OCU852072 NSY852072 NJC852072 MZG852072 MPK852072 MFO852072 LVS852072 LLW852072 LCA852072 KSE852072 KII852072 JYM852072 JOQ852072 JEU852072 IUY852072 ILC852072 IBG852072 HRK852072 HHO852072 GXS852072 GNW852072 GEA852072 FUE852072 FKI852072 FAM852072 EQQ852072 EGU852072 DWY852072 DNC852072 DDG852072 CTK852072 CJO852072 BZS852072 BPW852072 BGA852072 AWE852072 AMI852072 ACM852072 SQ852072 IU852072 WVG786536 WLK786536 WBO786536 VRS786536 VHW786536 UYA786536 UOE786536 UEI786536 TUM786536 TKQ786536 TAU786536 SQY786536 SHC786536 RXG786536 RNK786536 RDO786536 QTS786536 QJW786536 QAA786536 PQE786536 PGI786536 OWM786536 OMQ786536 OCU786536 NSY786536 NJC786536 MZG786536 MPK786536 MFO786536 LVS786536 LLW786536 LCA786536 KSE786536 KII786536 JYM786536 JOQ786536 JEU786536 IUY786536 ILC786536 IBG786536 HRK786536 HHO786536 GXS786536 GNW786536 GEA786536 FUE786536 FKI786536 FAM786536 EQQ786536 EGU786536 DWY786536 DNC786536 DDG786536 CTK786536 CJO786536 BZS786536 BPW786536 BGA786536 AWE786536 AMI786536 ACM786536 SQ786536 IU786536 WVG721000 WLK721000 WBO721000 VRS721000 VHW721000 UYA721000 UOE721000 UEI721000 TUM721000 TKQ721000 TAU721000 SQY721000 SHC721000 RXG721000 RNK721000 RDO721000 QTS721000 QJW721000 QAA721000 PQE721000 PGI721000 OWM721000 OMQ721000 OCU721000 NSY721000 NJC721000 MZG721000 MPK721000 MFO721000 LVS721000 LLW721000 LCA721000 KSE721000 KII721000 JYM721000 JOQ721000 JEU721000 IUY721000 ILC721000 IBG721000 HRK721000 HHO721000 GXS721000 GNW721000 GEA721000 FUE721000 FKI721000 FAM721000 EQQ721000 EGU721000 DWY721000 DNC721000 DDG721000 CTK721000 CJO721000 BZS721000 BPW721000 BGA721000 AWE721000 AMI721000 ACM721000 SQ721000 IU721000 WVG655464 WLK655464 WBO655464 VRS655464 VHW655464 UYA655464 UOE655464 UEI655464 TUM655464 TKQ655464 TAU655464 SQY655464 SHC655464 RXG655464 RNK655464 RDO655464 QTS655464 QJW655464 QAA655464 PQE655464 PGI655464 OWM655464 OMQ655464 OCU655464 NSY655464 NJC655464 MZG655464 MPK655464 MFO655464 LVS655464 LLW655464 LCA655464 KSE655464 KII655464 JYM655464 JOQ655464 JEU655464 IUY655464 ILC655464 IBG655464 HRK655464 HHO655464 GXS655464 GNW655464 GEA655464 FUE655464 FKI655464 FAM655464 EQQ655464 EGU655464 DWY655464 DNC655464 DDG655464 CTK655464 CJO655464 BZS655464 BPW655464 BGA655464 AWE655464 AMI655464 ACM655464 SQ655464 IU655464 WVG589928 WLK589928 WBO589928 VRS589928 VHW589928 UYA589928 UOE589928 UEI589928 TUM589928 TKQ589928 TAU589928 SQY589928 SHC589928 RXG589928 RNK589928 RDO589928 QTS589928 QJW589928 QAA589928 PQE589928 PGI589928 OWM589928 OMQ589928 OCU589928 NSY589928 NJC589928 MZG589928 MPK589928 MFO589928 LVS589928 LLW589928 LCA589928 KSE589928 KII589928 JYM589928 JOQ589928 JEU589928 IUY589928 ILC589928 IBG589928 HRK589928 HHO589928 GXS589928 GNW589928 GEA589928 FUE589928 FKI589928 FAM589928 EQQ589928 EGU589928 DWY589928 DNC589928 DDG589928 CTK589928 CJO589928 BZS589928 BPW589928 BGA589928 AWE589928 AMI589928 ACM589928 SQ589928 IU589928 WVG524392 WLK524392 WBO524392 VRS524392 VHW524392 UYA524392 UOE524392 UEI524392 TUM524392 TKQ524392 TAU524392 SQY524392 SHC524392 RXG524392 RNK524392 RDO524392 QTS524392 QJW524392 QAA524392 PQE524392 PGI524392 OWM524392 OMQ524392 OCU524392 NSY524392 NJC524392 MZG524392 MPK524392 MFO524392 LVS524392 LLW524392 LCA524392 KSE524392 KII524392 JYM524392 JOQ524392 JEU524392 IUY524392 ILC524392 IBG524392 HRK524392 HHO524392 GXS524392 GNW524392 GEA524392 FUE524392 FKI524392 FAM524392 EQQ524392 EGU524392 DWY524392 DNC524392 DDG524392 CTK524392 CJO524392 BZS524392 BPW524392 BGA524392 AWE524392 AMI524392 ACM524392 SQ524392 IU524392 WVG458856 WLK458856 WBO458856 VRS458856 VHW458856 UYA458856 UOE458856 UEI458856 TUM458856 TKQ458856 TAU458856 SQY458856 SHC458856 RXG458856 RNK458856 RDO458856 QTS458856 QJW458856 QAA458856 PQE458856 PGI458856 OWM458856 OMQ458856 OCU458856 NSY458856 NJC458856 MZG458856 MPK458856 MFO458856 LVS458856 LLW458856 LCA458856 KSE458856 KII458856 JYM458856 JOQ458856 JEU458856 IUY458856 ILC458856 IBG458856 HRK458856 HHO458856 GXS458856 GNW458856 GEA458856 FUE458856 FKI458856 FAM458856 EQQ458856 EGU458856 DWY458856 DNC458856 DDG458856 CTK458856 CJO458856 BZS458856 BPW458856 BGA458856 AWE458856 AMI458856 ACM458856 SQ458856 IU458856 WVG393320 WLK393320 WBO393320 VRS393320 VHW393320 UYA393320 UOE393320 UEI393320 TUM393320 TKQ393320 TAU393320 SQY393320 SHC393320 RXG393320 RNK393320 RDO393320 QTS393320 QJW393320 QAA393320 PQE393320 PGI393320 OWM393320 OMQ393320 OCU393320 NSY393320 NJC393320 MZG393320 MPK393320 MFO393320 LVS393320 LLW393320 LCA393320 KSE393320 KII393320 JYM393320 JOQ393320 JEU393320 IUY393320 ILC393320 IBG393320 HRK393320 HHO393320 GXS393320 GNW393320 GEA393320 FUE393320 FKI393320 FAM393320 EQQ393320 EGU393320 DWY393320 DNC393320 DDG393320 CTK393320 CJO393320 BZS393320 BPW393320 BGA393320 AWE393320 AMI393320 ACM393320 SQ393320 IU393320 WVG327784 WLK327784 WBO327784 VRS327784 VHW327784 UYA327784 UOE327784 UEI327784 TUM327784 TKQ327784 TAU327784 SQY327784 SHC327784 RXG327784 RNK327784 RDO327784 QTS327784 QJW327784 QAA327784 PQE327784 PGI327784 OWM327784 OMQ327784 OCU327784 NSY327784 NJC327784 MZG327784 MPK327784 MFO327784 LVS327784 LLW327784 LCA327784 KSE327784 KII327784 JYM327784 JOQ327784 JEU327784 IUY327784 ILC327784 IBG327784 HRK327784 HHO327784 GXS327784 GNW327784 GEA327784 FUE327784 FKI327784 FAM327784 EQQ327784 EGU327784 DWY327784 DNC327784 DDG327784 CTK327784 CJO327784 BZS327784 BPW327784 BGA327784 AWE327784 AMI327784 ACM327784 SQ327784 IU327784 WVG262248 WLK262248 WBO262248 VRS262248 VHW262248 UYA262248 UOE262248 UEI262248 TUM262248 TKQ262248 TAU262248 SQY262248 SHC262248 RXG262248 RNK262248 RDO262248 QTS262248 QJW262248 QAA262248 PQE262248 PGI262248 OWM262248 OMQ262248 OCU262248 NSY262248 NJC262248 MZG262248 MPK262248 MFO262248 LVS262248 LLW262248 LCA262248 KSE262248 KII262248 JYM262248 JOQ262248 JEU262248 IUY262248 ILC262248 IBG262248 HRK262248 HHO262248 GXS262248 GNW262248 GEA262248 FUE262248 FKI262248 FAM262248 EQQ262248 EGU262248 DWY262248 DNC262248 DDG262248 CTK262248 CJO262248 BZS262248 BPW262248 BGA262248 AWE262248 AMI262248 ACM262248 SQ262248 IU262248 WVG196712 WLK196712 WBO196712 VRS196712 VHW196712 UYA196712 UOE196712 UEI196712 TUM196712 TKQ196712 TAU196712 SQY196712 SHC196712 RXG196712 RNK196712 RDO196712 QTS196712 QJW196712 QAA196712 PQE196712 PGI196712 OWM196712 OMQ196712 OCU196712 NSY196712 NJC196712 MZG196712 MPK196712 MFO196712 LVS196712 LLW196712 LCA196712 KSE196712 KII196712 JYM196712 JOQ196712 JEU196712 IUY196712 ILC196712 IBG196712 HRK196712 HHO196712 GXS196712 GNW196712 GEA196712 FUE196712 FKI196712 FAM196712 EQQ196712 EGU196712 DWY196712 DNC196712 DDG196712 CTK196712 CJO196712 BZS196712 BPW196712 BGA196712 AWE196712 AMI196712 ACM196712 SQ196712 IU196712 WVG131176 WLK131176 WBO131176 VRS131176 VHW131176 UYA131176 UOE131176 UEI131176 TUM131176 TKQ131176 TAU131176 SQY131176 SHC131176 RXG131176 RNK131176 RDO131176 QTS131176 QJW131176 QAA131176 PQE131176 PGI131176 OWM131176 OMQ131176 OCU131176 NSY131176 NJC131176 MZG131176 MPK131176 MFO131176 LVS131176 LLW131176 LCA131176 KSE131176 KII131176 JYM131176 JOQ131176 JEU131176 IUY131176 ILC131176 IBG131176 HRK131176 HHO131176 GXS131176 GNW131176 GEA131176 FUE131176 FKI131176 FAM131176 EQQ131176 EGU131176 DWY131176 DNC131176 DDG131176 CTK131176 CJO131176 BZS131176 BPW131176 BGA131176 AWE131176 AMI131176 ACM131176 SQ131176 IU131176 WVG65640 WLK65640 WBO65640 VRS65640 VHW65640 UYA65640 UOE65640 UEI65640 TUM65640 TKQ65640 TAU65640 SQY65640 SHC65640 RXG65640 RNK65640 RDO65640 QTS65640 QJW65640 QAA65640 PQE65640 PGI65640 OWM65640 OMQ65640 OCU65640 NSY65640 NJC65640 MZG65640 MPK65640 MFO65640 LVS65640 LLW65640 LCA65640 KSE65640 KII65640 JYM65640 JOQ65640 JEU65640 IUY65640 ILC65640 IBG65640 HRK65640 HHO65640 GXS65640 GNW65640 GEA65640 FUE65640 FKI65640 FAM65640 EQQ65640 EGU65640 DWY65640 DNC65640 DDG65640 CTK65640 CJO65640 BZS65640 BPW65640 BGA65640 AWE65640 AMI65640 ACM65640 SQ65640 IU65640 WVG104 WLK104 WBO104 VRS104 VHW104 UYA104 UOE104 UEI104 TUM104 TKQ104 TAU104 SQY104 SHC104 RXG104 RNK104 RDO104 QTS104 QJW104 QAA104 PQE104 PGI104 OWM104 OMQ104 OCU104 NSY104 NJC104 MZG104 MPK104 MFO104 LVS104 LLW104 LCA104 KSE104 KII104 JYM104 JOQ104 JEU104 IUY104 ILC104 IBG104 HRK104 HHO104 GXS104 GNW104 GEA104 FUE104 FKI104 FAM104 EQQ104 EGU104 DWY104 DNC104 DDG104 CTK104 CJO104 BZS104 BPW104 BGA104 AWE104 AMI104 ACM104 SQ104"/>
    <dataValidation allowBlank="1" showInputMessage="1" showErrorMessage="1" prompt="El resultado de esta columa es la base de la partida 1301 del formato 14-E." sqref="IT104 WVF983144 WLJ983144 WBN983144 VRR983144 VHV983144 UXZ983144 UOD983144 UEH983144 TUL983144 TKP983144 TAT983144 SQX983144 SHB983144 RXF983144 RNJ983144 RDN983144 QTR983144 QJV983144 PZZ983144 PQD983144 PGH983144 OWL983144 OMP983144 OCT983144 NSX983144 NJB983144 MZF983144 MPJ983144 MFN983144 LVR983144 LLV983144 LBZ983144 KSD983144 KIH983144 JYL983144 JOP983144 JET983144 IUX983144 ILB983144 IBF983144 HRJ983144 HHN983144 GXR983144 GNV983144 GDZ983144 FUD983144 FKH983144 FAL983144 EQP983144 EGT983144 DWX983144 DNB983144 DDF983144 CTJ983144 CJN983144 BZR983144 BPV983144 BFZ983144 AWD983144 AMH983144 ACL983144 SP983144 IT983144 WVF917608 WLJ917608 WBN917608 VRR917608 VHV917608 UXZ917608 UOD917608 UEH917608 TUL917608 TKP917608 TAT917608 SQX917608 SHB917608 RXF917608 RNJ917608 RDN917608 QTR917608 QJV917608 PZZ917608 PQD917608 PGH917608 OWL917608 OMP917608 OCT917608 NSX917608 NJB917608 MZF917608 MPJ917608 MFN917608 LVR917608 LLV917608 LBZ917608 KSD917608 KIH917608 JYL917608 JOP917608 JET917608 IUX917608 ILB917608 IBF917608 HRJ917608 HHN917608 GXR917608 GNV917608 GDZ917608 FUD917608 FKH917608 FAL917608 EQP917608 EGT917608 DWX917608 DNB917608 DDF917608 CTJ917608 CJN917608 BZR917608 BPV917608 BFZ917608 AWD917608 AMH917608 ACL917608 SP917608 IT917608 WVF852072 WLJ852072 WBN852072 VRR852072 VHV852072 UXZ852072 UOD852072 UEH852072 TUL852072 TKP852072 TAT852072 SQX852072 SHB852072 RXF852072 RNJ852072 RDN852072 QTR852072 QJV852072 PZZ852072 PQD852072 PGH852072 OWL852072 OMP852072 OCT852072 NSX852072 NJB852072 MZF852072 MPJ852072 MFN852072 LVR852072 LLV852072 LBZ852072 KSD852072 KIH852072 JYL852072 JOP852072 JET852072 IUX852072 ILB852072 IBF852072 HRJ852072 HHN852072 GXR852072 GNV852072 GDZ852072 FUD852072 FKH852072 FAL852072 EQP852072 EGT852072 DWX852072 DNB852072 DDF852072 CTJ852072 CJN852072 BZR852072 BPV852072 BFZ852072 AWD852072 AMH852072 ACL852072 SP852072 IT852072 WVF786536 WLJ786536 WBN786536 VRR786536 VHV786536 UXZ786536 UOD786536 UEH786536 TUL786536 TKP786536 TAT786536 SQX786536 SHB786536 RXF786536 RNJ786536 RDN786536 QTR786536 QJV786536 PZZ786536 PQD786536 PGH786536 OWL786536 OMP786536 OCT786536 NSX786536 NJB786536 MZF786536 MPJ786536 MFN786536 LVR786536 LLV786536 LBZ786536 KSD786536 KIH786536 JYL786536 JOP786536 JET786536 IUX786536 ILB786536 IBF786536 HRJ786536 HHN786536 GXR786536 GNV786536 GDZ786536 FUD786536 FKH786536 FAL786536 EQP786536 EGT786536 DWX786536 DNB786536 DDF786536 CTJ786536 CJN786536 BZR786536 BPV786536 BFZ786536 AWD786536 AMH786536 ACL786536 SP786536 IT786536 WVF721000 WLJ721000 WBN721000 VRR721000 VHV721000 UXZ721000 UOD721000 UEH721000 TUL721000 TKP721000 TAT721000 SQX721000 SHB721000 RXF721000 RNJ721000 RDN721000 QTR721000 QJV721000 PZZ721000 PQD721000 PGH721000 OWL721000 OMP721000 OCT721000 NSX721000 NJB721000 MZF721000 MPJ721000 MFN721000 LVR721000 LLV721000 LBZ721000 KSD721000 KIH721000 JYL721000 JOP721000 JET721000 IUX721000 ILB721000 IBF721000 HRJ721000 HHN721000 GXR721000 GNV721000 GDZ721000 FUD721000 FKH721000 FAL721000 EQP721000 EGT721000 DWX721000 DNB721000 DDF721000 CTJ721000 CJN721000 BZR721000 BPV721000 BFZ721000 AWD721000 AMH721000 ACL721000 SP721000 IT721000 WVF655464 WLJ655464 WBN655464 VRR655464 VHV655464 UXZ655464 UOD655464 UEH655464 TUL655464 TKP655464 TAT655464 SQX655464 SHB655464 RXF655464 RNJ655464 RDN655464 QTR655464 QJV655464 PZZ655464 PQD655464 PGH655464 OWL655464 OMP655464 OCT655464 NSX655464 NJB655464 MZF655464 MPJ655464 MFN655464 LVR655464 LLV655464 LBZ655464 KSD655464 KIH655464 JYL655464 JOP655464 JET655464 IUX655464 ILB655464 IBF655464 HRJ655464 HHN655464 GXR655464 GNV655464 GDZ655464 FUD655464 FKH655464 FAL655464 EQP655464 EGT655464 DWX655464 DNB655464 DDF655464 CTJ655464 CJN655464 BZR655464 BPV655464 BFZ655464 AWD655464 AMH655464 ACL655464 SP655464 IT655464 WVF589928 WLJ589928 WBN589928 VRR589928 VHV589928 UXZ589928 UOD589928 UEH589928 TUL589928 TKP589928 TAT589928 SQX589928 SHB589928 RXF589928 RNJ589928 RDN589928 QTR589928 QJV589928 PZZ589928 PQD589928 PGH589928 OWL589928 OMP589928 OCT589928 NSX589928 NJB589928 MZF589928 MPJ589928 MFN589928 LVR589928 LLV589928 LBZ589928 KSD589928 KIH589928 JYL589928 JOP589928 JET589928 IUX589928 ILB589928 IBF589928 HRJ589928 HHN589928 GXR589928 GNV589928 GDZ589928 FUD589928 FKH589928 FAL589928 EQP589928 EGT589928 DWX589928 DNB589928 DDF589928 CTJ589928 CJN589928 BZR589928 BPV589928 BFZ589928 AWD589928 AMH589928 ACL589928 SP589928 IT589928 WVF524392 WLJ524392 WBN524392 VRR524392 VHV524392 UXZ524392 UOD524392 UEH524392 TUL524392 TKP524392 TAT524392 SQX524392 SHB524392 RXF524392 RNJ524392 RDN524392 QTR524392 QJV524392 PZZ524392 PQD524392 PGH524392 OWL524392 OMP524392 OCT524392 NSX524392 NJB524392 MZF524392 MPJ524392 MFN524392 LVR524392 LLV524392 LBZ524392 KSD524392 KIH524392 JYL524392 JOP524392 JET524392 IUX524392 ILB524392 IBF524392 HRJ524392 HHN524392 GXR524392 GNV524392 GDZ524392 FUD524392 FKH524392 FAL524392 EQP524392 EGT524392 DWX524392 DNB524392 DDF524392 CTJ524392 CJN524392 BZR524392 BPV524392 BFZ524392 AWD524392 AMH524392 ACL524392 SP524392 IT524392 WVF458856 WLJ458856 WBN458856 VRR458856 VHV458856 UXZ458856 UOD458856 UEH458856 TUL458856 TKP458856 TAT458856 SQX458856 SHB458856 RXF458856 RNJ458856 RDN458856 QTR458856 QJV458856 PZZ458856 PQD458856 PGH458856 OWL458856 OMP458856 OCT458856 NSX458856 NJB458856 MZF458856 MPJ458856 MFN458856 LVR458856 LLV458856 LBZ458856 KSD458856 KIH458856 JYL458856 JOP458856 JET458856 IUX458856 ILB458856 IBF458856 HRJ458856 HHN458856 GXR458856 GNV458856 GDZ458856 FUD458856 FKH458856 FAL458856 EQP458856 EGT458856 DWX458856 DNB458856 DDF458856 CTJ458856 CJN458856 BZR458856 BPV458856 BFZ458856 AWD458856 AMH458856 ACL458856 SP458856 IT458856 WVF393320 WLJ393320 WBN393320 VRR393320 VHV393320 UXZ393320 UOD393320 UEH393320 TUL393320 TKP393320 TAT393320 SQX393320 SHB393320 RXF393320 RNJ393320 RDN393320 QTR393320 QJV393320 PZZ393320 PQD393320 PGH393320 OWL393320 OMP393320 OCT393320 NSX393320 NJB393320 MZF393320 MPJ393320 MFN393320 LVR393320 LLV393320 LBZ393320 KSD393320 KIH393320 JYL393320 JOP393320 JET393320 IUX393320 ILB393320 IBF393320 HRJ393320 HHN393320 GXR393320 GNV393320 GDZ393320 FUD393320 FKH393320 FAL393320 EQP393320 EGT393320 DWX393320 DNB393320 DDF393320 CTJ393320 CJN393320 BZR393320 BPV393320 BFZ393320 AWD393320 AMH393320 ACL393320 SP393320 IT393320 WVF327784 WLJ327784 WBN327784 VRR327784 VHV327784 UXZ327784 UOD327784 UEH327784 TUL327784 TKP327784 TAT327784 SQX327784 SHB327784 RXF327784 RNJ327784 RDN327784 QTR327784 QJV327784 PZZ327784 PQD327784 PGH327784 OWL327784 OMP327784 OCT327784 NSX327784 NJB327784 MZF327784 MPJ327784 MFN327784 LVR327784 LLV327784 LBZ327784 KSD327784 KIH327784 JYL327784 JOP327784 JET327784 IUX327784 ILB327784 IBF327784 HRJ327784 HHN327784 GXR327784 GNV327784 GDZ327784 FUD327784 FKH327784 FAL327784 EQP327784 EGT327784 DWX327784 DNB327784 DDF327784 CTJ327784 CJN327784 BZR327784 BPV327784 BFZ327784 AWD327784 AMH327784 ACL327784 SP327784 IT327784 WVF262248 WLJ262248 WBN262248 VRR262248 VHV262248 UXZ262248 UOD262248 UEH262248 TUL262248 TKP262248 TAT262248 SQX262248 SHB262248 RXF262248 RNJ262248 RDN262248 QTR262248 QJV262248 PZZ262248 PQD262248 PGH262248 OWL262248 OMP262248 OCT262248 NSX262248 NJB262248 MZF262248 MPJ262248 MFN262248 LVR262248 LLV262248 LBZ262248 KSD262248 KIH262248 JYL262248 JOP262248 JET262248 IUX262248 ILB262248 IBF262248 HRJ262248 HHN262248 GXR262248 GNV262248 GDZ262248 FUD262248 FKH262248 FAL262248 EQP262248 EGT262248 DWX262248 DNB262248 DDF262248 CTJ262248 CJN262248 BZR262248 BPV262248 BFZ262248 AWD262248 AMH262248 ACL262248 SP262248 IT262248 WVF196712 WLJ196712 WBN196712 VRR196712 VHV196712 UXZ196712 UOD196712 UEH196712 TUL196712 TKP196712 TAT196712 SQX196712 SHB196712 RXF196712 RNJ196712 RDN196712 QTR196712 QJV196712 PZZ196712 PQD196712 PGH196712 OWL196712 OMP196712 OCT196712 NSX196712 NJB196712 MZF196712 MPJ196712 MFN196712 LVR196712 LLV196712 LBZ196712 KSD196712 KIH196712 JYL196712 JOP196712 JET196712 IUX196712 ILB196712 IBF196712 HRJ196712 HHN196712 GXR196712 GNV196712 GDZ196712 FUD196712 FKH196712 FAL196712 EQP196712 EGT196712 DWX196712 DNB196712 DDF196712 CTJ196712 CJN196712 BZR196712 BPV196712 BFZ196712 AWD196712 AMH196712 ACL196712 SP196712 IT196712 WVF131176 WLJ131176 WBN131176 VRR131176 VHV131176 UXZ131176 UOD131176 UEH131176 TUL131176 TKP131176 TAT131176 SQX131176 SHB131176 RXF131176 RNJ131176 RDN131176 QTR131176 QJV131176 PZZ131176 PQD131176 PGH131176 OWL131176 OMP131176 OCT131176 NSX131176 NJB131176 MZF131176 MPJ131176 MFN131176 LVR131176 LLV131176 LBZ131176 KSD131176 KIH131176 JYL131176 JOP131176 JET131176 IUX131176 ILB131176 IBF131176 HRJ131176 HHN131176 GXR131176 GNV131176 GDZ131176 FUD131176 FKH131176 FAL131176 EQP131176 EGT131176 DWX131176 DNB131176 DDF131176 CTJ131176 CJN131176 BZR131176 BPV131176 BFZ131176 AWD131176 AMH131176 ACL131176 SP131176 IT131176 WVF65640 WLJ65640 WBN65640 VRR65640 VHV65640 UXZ65640 UOD65640 UEH65640 TUL65640 TKP65640 TAT65640 SQX65640 SHB65640 RXF65640 RNJ65640 RDN65640 QTR65640 QJV65640 PZZ65640 PQD65640 PGH65640 OWL65640 OMP65640 OCT65640 NSX65640 NJB65640 MZF65640 MPJ65640 MFN65640 LVR65640 LLV65640 LBZ65640 KSD65640 KIH65640 JYL65640 JOP65640 JET65640 IUX65640 ILB65640 IBF65640 HRJ65640 HHN65640 GXR65640 GNV65640 GDZ65640 FUD65640 FKH65640 FAL65640 EQP65640 EGT65640 DWX65640 DNB65640 DDF65640 CTJ65640 CJN65640 BZR65640 BPV65640 BFZ65640 AWD65640 AMH65640 ACL65640 SP65640 IT65640 WVF104 WLJ104 WBN104 VRR104 VHV104 UXZ104 UOD104 UEH104 TUL104 TKP104 TAT104 SQX104 SHB104 RXF104 RNJ104 RDN104 QTR104 QJV104 PZZ104 PQD104 PGH104 OWL104 OMP104 OCT104 NSX104 NJB104 MZF104 MPJ104 MFN104 LVR104 LLV104 LBZ104 KSD104 KIH104 JYL104 JOP104 JET104 IUX104 ILB104 IBF104 HRJ104 HHN104 GXR104 GNV104 GDZ104 FUD104 FKH104 FAL104 EQP104 EGT104 DWX104 DNB104 DDF104 CTJ104 CJN104 BZR104 BPV104 BFZ104 AWD104 AMH104 ACL104 SP104"/>
    <dataValidation allowBlank="1" showInputMessage="1" showErrorMessage="1" prompt="El resultado de esta columna es el estimado de los sueldos y salarios del personal permanente, partida 1101 en el formato 14-E." sqref="IS104 WVE983144 WLI983144 WBM983144 VRQ983144 VHU983144 UXY983144 UOC983144 UEG983144 TUK983144 TKO983144 TAS983144 SQW983144 SHA983144 RXE983144 RNI983144 RDM983144 QTQ983144 QJU983144 PZY983144 PQC983144 PGG983144 OWK983144 OMO983144 OCS983144 NSW983144 NJA983144 MZE983144 MPI983144 MFM983144 LVQ983144 LLU983144 LBY983144 KSC983144 KIG983144 JYK983144 JOO983144 JES983144 IUW983144 ILA983144 IBE983144 HRI983144 HHM983144 GXQ983144 GNU983144 GDY983144 FUC983144 FKG983144 FAK983144 EQO983144 EGS983144 DWW983144 DNA983144 DDE983144 CTI983144 CJM983144 BZQ983144 BPU983144 BFY983144 AWC983144 AMG983144 ACK983144 SO983144 IS983144 WVE917608 WLI917608 WBM917608 VRQ917608 VHU917608 UXY917608 UOC917608 UEG917608 TUK917608 TKO917608 TAS917608 SQW917608 SHA917608 RXE917608 RNI917608 RDM917608 QTQ917608 QJU917608 PZY917608 PQC917608 PGG917608 OWK917608 OMO917608 OCS917608 NSW917608 NJA917608 MZE917608 MPI917608 MFM917608 LVQ917608 LLU917608 LBY917608 KSC917608 KIG917608 JYK917608 JOO917608 JES917608 IUW917608 ILA917608 IBE917608 HRI917608 HHM917608 GXQ917608 GNU917608 GDY917608 FUC917608 FKG917608 FAK917608 EQO917608 EGS917608 DWW917608 DNA917608 DDE917608 CTI917608 CJM917608 BZQ917608 BPU917608 BFY917608 AWC917608 AMG917608 ACK917608 SO917608 IS917608 WVE852072 WLI852072 WBM852072 VRQ852072 VHU852072 UXY852072 UOC852072 UEG852072 TUK852072 TKO852072 TAS852072 SQW852072 SHA852072 RXE852072 RNI852072 RDM852072 QTQ852072 QJU852072 PZY852072 PQC852072 PGG852072 OWK852072 OMO852072 OCS852072 NSW852072 NJA852072 MZE852072 MPI852072 MFM852072 LVQ852072 LLU852072 LBY852072 KSC852072 KIG852072 JYK852072 JOO852072 JES852072 IUW852072 ILA852072 IBE852072 HRI852072 HHM852072 GXQ852072 GNU852072 GDY852072 FUC852072 FKG852072 FAK852072 EQO852072 EGS852072 DWW852072 DNA852072 DDE852072 CTI852072 CJM852072 BZQ852072 BPU852072 BFY852072 AWC852072 AMG852072 ACK852072 SO852072 IS852072 WVE786536 WLI786536 WBM786536 VRQ786536 VHU786536 UXY786536 UOC786536 UEG786536 TUK786536 TKO786536 TAS786536 SQW786536 SHA786536 RXE786536 RNI786536 RDM786536 QTQ786536 QJU786536 PZY786536 PQC786536 PGG786536 OWK786536 OMO786536 OCS786536 NSW786536 NJA786536 MZE786536 MPI786536 MFM786536 LVQ786536 LLU786536 LBY786536 KSC786536 KIG786536 JYK786536 JOO786536 JES786536 IUW786536 ILA786536 IBE786536 HRI786536 HHM786536 GXQ786536 GNU786536 GDY786536 FUC786536 FKG786536 FAK786536 EQO786536 EGS786536 DWW786536 DNA786536 DDE786536 CTI786536 CJM786536 BZQ786536 BPU786536 BFY786536 AWC786536 AMG786536 ACK786536 SO786536 IS786536 WVE721000 WLI721000 WBM721000 VRQ721000 VHU721000 UXY721000 UOC721000 UEG721000 TUK721000 TKO721000 TAS721000 SQW721000 SHA721000 RXE721000 RNI721000 RDM721000 QTQ721000 QJU721000 PZY721000 PQC721000 PGG721000 OWK721000 OMO721000 OCS721000 NSW721000 NJA721000 MZE721000 MPI721000 MFM721000 LVQ721000 LLU721000 LBY721000 KSC721000 KIG721000 JYK721000 JOO721000 JES721000 IUW721000 ILA721000 IBE721000 HRI721000 HHM721000 GXQ721000 GNU721000 GDY721000 FUC721000 FKG721000 FAK721000 EQO721000 EGS721000 DWW721000 DNA721000 DDE721000 CTI721000 CJM721000 BZQ721000 BPU721000 BFY721000 AWC721000 AMG721000 ACK721000 SO721000 IS721000 WVE655464 WLI655464 WBM655464 VRQ655464 VHU655464 UXY655464 UOC655464 UEG655464 TUK655464 TKO655464 TAS655464 SQW655464 SHA655464 RXE655464 RNI655464 RDM655464 QTQ655464 QJU655464 PZY655464 PQC655464 PGG655464 OWK655464 OMO655464 OCS655464 NSW655464 NJA655464 MZE655464 MPI655464 MFM655464 LVQ655464 LLU655464 LBY655464 KSC655464 KIG655464 JYK655464 JOO655464 JES655464 IUW655464 ILA655464 IBE655464 HRI655464 HHM655464 GXQ655464 GNU655464 GDY655464 FUC655464 FKG655464 FAK655464 EQO655464 EGS655464 DWW655464 DNA655464 DDE655464 CTI655464 CJM655464 BZQ655464 BPU655464 BFY655464 AWC655464 AMG655464 ACK655464 SO655464 IS655464 WVE589928 WLI589928 WBM589928 VRQ589928 VHU589928 UXY589928 UOC589928 UEG589928 TUK589928 TKO589928 TAS589928 SQW589928 SHA589928 RXE589928 RNI589928 RDM589928 QTQ589928 QJU589928 PZY589928 PQC589928 PGG589928 OWK589928 OMO589928 OCS589928 NSW589928 NJA589928 MZE589928 MPI589928 MFM589928 LVQ589928 LLU589928 LBY589928 KSC589928 KIG589928 JYK589928 JOO589928 JES589928 IUW589928 ILA589928 IBE589928 HRI589928 HHM589928 GXQ589928 GNU589928 GDY589928 FUC589928 FKG589928 FAK589928 EQO589928 EGS589928 DWW589928 DNA589928 DDE589928 CTI589928 CJM589928 BZQ589928 BPU589928 BFY589928 AWC589928 AMG589928 ACK589928 SO589928 IS589928 WVE524392 WLI524392 WBM524392 VRQ524392 VHU524392 UXY524392 UOC524392 UEG524392 TUK524392 TKO524392 TAS524392 SQW524392 SHA524392 RXE524392 RNI524392 RDM524392 QTQ524392 QJU524392 PZY524392 PQC524392 PGG524392 OWK524392 OMO524392 OCS524392 NSW524392 NJA524392 MZE524392 MPI524392 MFM524392 LVQ524392 LLU524392 LBY524392 KSC524392 KIG524392 JYK524392 JOO524392 JES524392 IUW524392 ILA524392 IBE524392 HRI524392 HHM524392 GXQ524392 GNU524392 GDY524392 FUC524392 FKG524392 FAK524392 EQO524392 EGS524392 DWW524392 DNA524392 DDE524392 CTI524392 CJM524392 BZQ524392 BPU524392 BFY524392 AWC524392 AMG524392 ACK524392 SO524392 IS524392 WVE458856 WLI458856 WBM458856 VRQ458856 VHU458856 UXY458856 UOC458856 UEG458856 TUK458856 TKO458856 TAS458856 SQW458856 SHA458856 RXE458856 RNI458856 RDM458856 QTQ458856 QJU458856 PZY458856 PQC458856 PGG458856 OWK458856 OMO458856 OCS458856 NSW458856 NJA458856 MZE458856 MPI458856 MFM458856 LVQ458856 LLU458856 LBY458856 KSC458856 KIG458856 JYK458856 JOO458856 JES458856 IUW458856 ILA458856 IBE458856 HRI458856 HHM458856 GXQ458856 GNU458856 GDY458856 FUC458856 FKG458856 FAK458856 EQO458856 EGS458856 DWW458856 DNA458856 DDE458856 CTI458856 CJM458856 BZQ458856 BPU458856 BFY458856 AWC458856 AMG458856 ACK458856 SO458856 IS458856 WVE393320 WLI393320 WBM393320 VRQ393320 VHU393320 UXY393320 UOC393320 UEG393320 TUK393320 TKO393320 TAS393320 SQW393320 SHA393320 RXE393320 RNI393320 RDM393320 QTQ393320 QJU393320 PZY393320 PQC393320 PGG393320 OWK393320 OMO393320 OCS393320 NSW393320 NJA393320 MZE393320 MPI393320 MFM393320 LVQ393320 LLU393320 LBY393320 KSC393320 KIG393320 JYK393320 JOO393320 JES393320 IUW393320 ILA393320 IBE393320 HRI393320 HHM393320 GXQ393320 GNU393320 GDY393320 FUC393320 FKG393320 FAK393320 EQO393320 EGS393320 DWW393320 DNA393320 DDE393320 CTI393320 CJM393320 BZQ393320 BPU393320 BFY393320 AWC393320 AMG393320 ACK393320 SO393320 IS393320 WVE327784 WLI327784 WBM327784 VRQ327784 VHU327784 UXY327784 UOC327784 UEG327784 TUK327784 TKO327784 TAS327784 SQW327784 SHA327784 RXE327784 RNI327784 RDM327784 QTQ327784 QJU327784 PZY327784 PQC327784 PGG327784 OWK327784 OMO327784 OCS327784 NSW327784 NJA327784 MZE327784 MPI327784 MFM327784 LVQ327784 LLU327784 LBY327784 KSC327784 KIG327784 JYK327784 JOO327784 JES327784 IUW327784 ILA327784 IBE327784 HRI327784 HHM327784 GXQ327784 GNU327784 GDY327784 FUC327784 FKG327784 FAK327784 EQO327784 EGS327784 DWW327784 DNA327784 DDE327784 CTI327784 CJM327784 BZQ327784 BPU327784 BFY327784 AWC327784 AMG327784 ACK327784 SO327784 IS327784 WVE262248 WLI262248 WBM262248 VRQ262248 VHU262248 UXY262248 UOC262248 UEG262248 TUK262248 TKO262248 TAS262248 SQW262248 SHA262248 RXE262248 RNI262248 RDM262248 QTQ262248 QJU262248 PZY262248 PQC262248 PGG262248 OWK262248 OMO262248 OCS262248 NSW262248 NJA262248 MZE262248 MPI262248 MFM262248 LVQ262248 LLU262248 LBY262248 KSC262248 KIG262248 JYK262248 JOO262248 JES262248 IUW262248 ILA262248 IBE262248 HRI262248 HHM262248 GXQ262248 GNU262248 GDY262248 FUC262248 FKG262248 FAK262248 EQO262248 EGS262248 DWW262248 DNA262248 DDE262248 CTI262248 CJM262248 BZQ262248 BPU262248 BFY262248 AWC262248 AMG262248 ACK262248 SO262248 IS262248 WVE196712 WLI196712 WBM196712 VRQ196712 VHU196712 UXY196712 UOC196712 UEG196712 TUK196712 TKO196712 TAS196712 SQW196712 SHA196712 RXE196712 RNI196712 RDM196712 QTQ196712 QJU196712 PZY196712 PQC196712 PGG196712 OWK196712 OMO196712 OCS196712 NSW196712 NJA196712 MZE196712 MPI196712 MFM196712 LVQ196712 LLU196712 LBY196712 KSC196712 KIG196712 JYK196712 JOO196712 JES196712 IUW196712 ILA196712 IBE196712 HRI196712 HHM196712 GXQ196712 GNU196712 GDY196712 FUC196712 FKG196712 FAK196712 EQO196712 EGS196712 DWW196712 DNA196712 DDE196712 CTI196712 CJM196712 BZQ196712 BPU196712 BFY196712 AWC196712 AMG196712 ACK196712 SO196712 IS196712 WVE131176 WLI131176 WBM131176 VRQ131176 VHU131176 UXY131176 UOC131176 UEG131176 TUK131176 TKO131176 TAS131176 SQW131176 SHA131176 RXE131176 RNI131176 RDM131176 QTQ131176 QJU131176 PZY131176 PQC131176 PGG131176 OWK131176 OMO131176 OCS131176 NSW131176 NJA131176 MZE131176 MPI131176 MFM131176 LVQ131176 LLU131176 LBY131176 KSC131176 KIG131176 JYK131176 JOO131176 JES131176 IUW131176 ILA131176 IBE131176 HRI131176 HHM131176 GXQ131176 GNU131176 GDY131176 FUC131176 FKG131176 FAK131176 EQO131176 EGS131176 DWW131176 DNA131176 DDE131176 CTI131176 CJM131176 BZQ131176 BPU131176 BFY131176 AWC131176 AMG131176 ACK131176 SO131176 IS131176 WVE65640 WLI65640 WBM65640 VRQ65640 VHU65640 UXY65640 UOC65640 UEG65640 TUK65640 TKO65640 TAS65640 SQW65640 SHA65640 RXE65640 RNI65640 RDM65640 QTQ65640 QJU65640 PZY65640 PQC65640 PGG65640 OWK65640 OMO65640 OCS65640 NSW65640 NJA65640 MZE65640 MPI65640 MFM65640 LVQ65640 LLU65640 LBY65640 KSC65640 KIG65640 JYK65640 JOO65640 JES65640 IUW65640 ILA65640 IBE65640 HRI65640 HHM65640 GXQ65640 GNU65640 GDY65640 FUC65640 FKG65640 FAK65640 EQO65640 EGS65640 DWW65640 DNA65640 DDE65640 CTI65640 CJM65640 BZQ65640 BPU65640 BFY65640 AWC65640 AMG65640 ACK65640 SO65640 IS65640 WVE104 WLI104 WBM104 VRQ104 VHU104 UXY104 UOC104 UEG104 TUK104 TKO104 TAS104 SQW104 SHA104 RXE104 RNI104 RDM104 QTQ104 QJU104 PZY104 PQC104 PGG104 OWK104 OMO104 OCS104 NSW104 NJA104 MZE104 MPI104 MFM104 LVQ104 LLU104 LBY104 KSC104 KIG104 JYK104 JOO104 JES104 IUW104 ILA104 IBE104 HRI104 HHM104 GXQ104 GNU104 GDY104 FUC104 FKG104 FAK104 EQO104 EGS104 DWW104 DNA104 DDE104 CTI104 CJM104 BZQ104 BPU104 BFY104 AWC104 AMG104 ACK104 SO104 H983144 H917608 H852072 H786536 H721000 H655464 H589928 H524392 H458856 H393320 H327784 H262248 H196712 H131176 H65640 H104"/>
    <dataValidation type="whole" allowBlank="1" showInputMessage="1" showErrorMessage="1" errorTitle="Error en el dato introducido" prompt="Ingresa el número de plazas para dicha adscripción, considera que este se multiplicara automaticamente por el sueldo mensual. (ejem. Regidores número de plazas 9)" sqref="IP105:IP65594 WVB983145:WVB1048576 WLF983145:WLF1048576 WBJ983145:WBJ1048576 VRN983145:VRN1048576 VHR983145:VHR1048576 UXV983145:UXV1048576 UNZ983145:UNZ1048576 UED983145:UED1048576 TUH983145:TUH1048576 TKL983145:TKL1048576 TAP983145:TAP1048576 SQT983145:SQT1048576 SGX983145:SGX1048576 RXB983145:RXB1048576 RNF983145:RNF1048576 RDJ983145:RDJ1048576 QTN983145:QTN1048576 QJR983145:QJR1048576 PZV983145:PZV1048576 PPZ983145:PPZ1048576 PGD983145:PGD1048576 OWH983145:OWH1048576 OML983145:OML1048576 OCP983145:OCP1048576 NST983145:NST1048576 NIX983145:NIX1048576 MZB983145:MZB1048576 MPF983145:MPF1048576 MFJ983145:MFJ1048576 LVN983145:LVN1048576 LLR983145:LLR1048576 LBV983145:LBV1048576 KRZ983145:KRZ1048576 KID983145:KID1048576 JYH983145:JYH1048576 JOL983145:JOL1048576 JEP983145:JEP1048576 IUT983145:IUT1048576 IKX983145:IKX1048576 IBB983145:IBB1048576 HRF983145:HRF1048576 HHJ983145:HHJ1048576 GXN983145:GXN1048576 GNR983145:GNR1048576 GDV983145:GDV1048576 FTZ983145:FTZ1048576 FKD983145:FKD1048576 FAH983145:FAH1048576 EQL983145:EQL1048576 EGP983145:EGP1048576 DWT983145:DWT1048576 DMX983145:DMX1048576 DDB983145:DDB1048576 CTF983145:CTF1048576 CJJ983145:CJJ1048576 BZN983145:BZN1048576 BPR983145:BPR1048576 BFV983145:BFV1048576 AVZ983145:AVZ1048576 AMD983145:AMD1048576 ACH983145:ACH1048576 SL983145:SL1048576 IP983145:IP1048576 WVB917609:WVB983098 WLF917609:WLF983098 WBJ917609:WBJ983098 VRN917609:VRN983098 VHR917609:VHR983098 UXV917609:UXV983098 UNZ917609:UNZ983098 UED917609:UED983098 TUH917609:TUH983098 TKL917609:TKL983098 TAP917609:TAP983098 SQT917609:SQT983098 SGX917609:SGX983098 RXB917609:RXB983098 RNF917609:RNF983098 RDJ917609:RDJ983098 QTN917609:QTN983098 QJR917609:QJR983098 PZV917609:PZV983098 PPZ917609:PPZ983098 PGD917609:PGD983098 OWH917609:OWH983098 OML917609:OML983098 OCP917609:OCP983098 NST917609:NST983098 NIX917609:NIX983098 MZB917609:MZB983098 MPF917609:MPF983098 MFJ917609:MFJ983098 LVN917609:LVN983098 LLR917609:LLR983098 LBV917609:LBV983098 KRZ917609:KRZ983098 KID917609:KID983098 JYH917609:JYH983098 JOL917609:JOL983098 JEP917609:JEP983098 IUT917609:IUT983098 IKX917609:IKX983098 IBB917609:IBB983098 HRF917609:HRF983098 HHJ917609:HHJ983098 GXN917609:GXN983098 GNR917609:GNR983098 GDV917609:GDV983098 FTZ917609:FTZ983098 FKD917609:FKD983098 FAH917609:FAH983098 EQL917609:EQL983098 EGP917609:EGP983098 DWT917609:DWT983098 DMX917609:DMX983098 DDB917609:DDB983098 CTF917609:CTF983098 CJJ917609:CJJ983098 BZN917609:BZN983098 BPR917609:BPR983098 BFV917609:BFV983098 AVZ917609:AVZ983098 AMD917609:AMD983098 ACH917609:ACH983098 SL917609:SL983098 IP917609:IP983098 WVB852073:WVB917562 WLF852073:WLF917562 WBJ852073:WBJ917562 VRN852073:VRN917562 VHR852073:VHR917562 UXV852073:UXV917562 UNZ852073:UNZ917562 UED852073:UED917562 TUH852073:TUH917562 TKL852073:TKL917562 TAP852073:TAP917562 SQT852073:SQT917562 SGX852073:SGX917562 RXB852073:RXB917562 RNF852073:RNF917562 RDJ852073:RDJ917562 QTN852073:QTN917562 QJR852073:QJR917562 PZV852073:PZV917562 PPZ852073:PPZ917562 PGD852073:PGD917562 OWH852073:OWH917562 OML852073:OML917562 OCP852073:OCP917562 NST852073:NST917562 NIX852073:NIX917562 MZB852073:MZB917562 MPF852073:MPF917562 MFJ852073:MFJ917562 LVN852073:LVN917562 LLR852073:LLR917562 LBV852073:LBV917562 KRZ852073:KRZ917562 KID852073:KID917562 JYH852073:JYH917562 JOL852073:JOL917562 JEP852073:JEP917562 IUT852073:IUT917562 IKX852073:IKX917562 IBB852073:IBB917562 HRF852073:HRF917562 HHJ852073:HHJ917562 GXN852073:GXN917562 GNR852073:GNR917562 GDV852073:GDV917562 FTZ852073:FTZ917562 FKD852073:FKD917562 FAH852073:FAH917562 EQL852073:EQL917562 EGP852073:EGP917562 DWT852073:DWT917562 DMX852073:DMX917562 DDB852073:DDB917562 CTF852073:CTF917562 CJJ852073:CJJ917562 BZN852073:BZN917562 BPR852073:BPR917562 BFV852073:BFV917562 AVZ852073:AVZ917562 AMD852073:AMD917562 ACH852073:ACH917562 SL852073:SL917562 IP852073:IP917562 WVB786537:WVB852026 WLF786537:WLF852026 WBJ786537:WBJ852026 VRN786537:VRN852026 VHR786537:VHR852026 UXV786537:UXV852026 UNZ786537:UNZ852026 UED786537:UED852026 TUH786537:TUH852026 TKL786537:TKL852026 TAP786537:TAP852026 SQT786537:SQT852026 SGX786537:SGX852026 RXB786537:RXB852026 RNF786537:RNF852026 RDJ786537:RDJ852026 QTN786537:QTN852026 QJR786537:QJR852026 PZV786537:PZV852026 PPZ786537:PPZ852026 PGD786537:PGD852026 OWH786537:OWH852026 OML786537:OML852026 OCP786537:OCP852026 NST786537:NST852026 NIX786537:NIX852026 MZB786537:MZB852026 MPF786537:MPF852026 MFJ786537:MFJ852026 LVN786537:LVN852026 LLR786537:LLR852026 LBV786537:LBV852026 KRZ786537:KRZ852026 KID786537:KID852026 JYH786537:JYH852026 JOL786537:JOL852026 JEP786537:JEP852026 IUT786537:IUT852026 IKX786537:IKX852026 IBB786537:IBB852026 HRF786537:HRF852026 HHJ786537:HHJ852026 GXN786537:GXN852026 GNR786537:GNR852026 GDV786537:GDV852026 FTZ786537:FTZ852026 FKD786537:FKD852026 FAH786537:FAH852026 EQL786537:EQL852026 EGP786537:EGP852026 DWT786537:DWT852026 DMX786537:DMX852026 DDB786537:DDB852026 CTF786537:CTF852026 CJJ786537:CJJ852026 BZN786537:BZN852026 BPR786537:BPR852026 BFV786537:BFV852026 AVZ786537:AVZ852026 AMD786537:AMD852026 ACH786537:ACH852026 SL786537:SL852026 IP786537:IP852026 WVB721001:WVB786490 WLF721001:WLF786490 WBJ721001:WBJ786490 VRN721001:VRN786490 VHR721001:VHR786490 UXV721001:UXV786490 UNZ721001:UNZ786490 UED721001:UED786490 TUH721001:TUH786490 TKL721001:TKL786490 TAP721001:TAP786490 SQT721001:SQT786490 SGX721001:SGX786490 RXB721001:RXB786490 RNF721001:RNF786490 RDJ721001:RDJ786490 QTN721001:QTN786490 QJR721001:QJR786490 PZV721001:PZV786490 PPZ721001:PPZ786490 PGD721001:PGD786490 OWH721001:OWH786490 OML721001:OML786490 OCP721001:OCP786490 NST721001:NST786490 NIX721001:NIX786490 MZB721001:MZB786490 MPF721001:MPF786490 MFJ721001:MFJ786490 LVN721001:LVN786490 LLR721001:LLR786490 LBV721001:LBV786490 KRZ721001:KRZ786490 KID721001:KID786490 JYH721001:JYH786490 JOL721001:JOL786490 JEP721001:JEP786490 IUT721001:IUT786490 IKX721001:IKX786490 IBB721001:IBB786490 HRF721001:HRF786490 HHJ721001:HHJ786490 GXN721001:GXN786490 GNR721001:GNR786490 GDV721001:GDV786490 FTZ721001:FTZ786490 FKD721001:FKD786490 FAH721001:FAH786490 EQL721001:EQL786490 EGP721001:EGP786490 DWT721001:DWT786490 DMX721001:DMX786490 DDB721001:DDB786490 CTF721001:CTF786490 CJJ721001:CJJ786490 BZN721001:BZN786490 BPR721001:BPR786490 BFV721001:BFV786490 AVZ721001:AVZ786490 AMD721001:AMD786490 ACH721001:ACH786490 SL721001:SL786490 IP721001:IP786490 WVB655465:WVB720954 WLF655465:WLF720954 WBJ655465:WBJ720954 VRN655465:VRN720954 VHR655465:VHR720954 UXV655465:UXV720954 UNZ655465:UNZ720954 UED655465:UED720954 TUH655465:TUH720954 TKL655465:TKL720954 TAP655465:TAP720954 SQT655465:SQT720954 SGX655465:SGX720954 RXB655465:RXB720954 RNF655465:RNF720954 RDJ655465:RDJ720954 QTN655465:QTN720954 QJR655465:QJR720954 PZV655465:PZV720954 PPZ655465:PPZ720954 PGD655465:PGD720954 OWH655465:OWH720954 OML655465:OML720954 OCP655465:OCP720954 NST655465:NST720954 NIX655465:NIX720954 MZB655465:MZB720954 MPF655465:MPF720954 MFJ655465:MFJ720954 LVN655465:LVN720954 LLR655465:LLR720954 LBV655465:LBV720954 KRZ655465:KRZ720954 KID655465:KID720954 JYH655465:JYH720954 JOL655465:JOL720954 JEP655465:JEP720954 IUT655465:IUT720954 IKX655465:IKX720954 IBB655465:IBB720954 HRF655465:HRF720954 HHJ655465:HHJ720954 GXN655465:GXN720954 GNR655465:GNR720954 GDV655465:GDV720954 FTZ655465:FTZ720954 FKD655465:FKD720954 FAH655465:FAH720954 EQL655465:EQL720954 EGP655465:EGP720954 DWT655465:DWT720954 DMX655465:DMX720954 DDB655465:DDB720954 CTF655465:CTF720954 CJJ655465:CJJ720954 BZN655465:BZN720954 BPR655465:BPR720954 BFV655465:BFV720954 AVZ655465:AVZ720954 AMD655465:AMD720954 ACH655465:ACH720954 SL655465:SL720954 IP655465:IP720954 WVB589929:WVB655418 WLF589929:WLF655418 WBJ589929:WBJ655418 VRN589929:VRN655418 VHR589929:VHR655418 UXV589929:UXV655418 UNZ589929:UNZ655418 UED589929:UED655418 TUH589929:TUH655418 TKL589929:TKL655418 TAP589929:TAP655418 SQT589929:SQT655418 SGX589929:SGX655418 RXB589929:RXB655418 RNF589929:RNF655418 RDJ589929:RDJ655418 QTN589929:QTN655418 QJR589929:QJR655418 PZV589929:PZV655418 PPZ589929:PPZ655418 PGD589929:PGD655418 OWH589929:OWH655418 OML589929:OML655418 OCP589929:OCP655418 NST589929:NST655418 NIX589929:NIX655418 MZB589929:MZB655418 MPF589929:MPF655418 MFJ589929:MFJ655418 LVN589929:LVN655418 LLR589929:LLR655418 LBV589929:LBV655418 KRZ589929:KRZ655418 KID589929:KID655418 JYH589929:JYH655418 JOL589929:JOL655418 JEP589929:JEP655418 IUT589929:IUT655418 IKX589929:IKX655418 IBB589929:IBB655418 HRF589929:HRF655418 HHJ589929:HHJ655418 GXN589929:GXN655418 GNR589929:GNR655418 GDV589929:GDV655418 FTZ589929:FTZ655418 FKD589929:FKD655418 FAH589929:FAH655418 EQL589929:EQL655418 EGP589929:EGP655418 DWT589929:DWT655418 DMX589929:DMX655418 DDB589929:DDB655418 CTF589929:CTF655418 CJJ589929:CJJ655418 BZN589929:BZN655418 BPR589929:BPR655418 BFV589929:BFV655418 AVZ589929:AVZ655418 AMD589929:AMD655418 ACH589929:ACH655418 SL589929:SL655418 IP589929:IP655418 WVB524393:WVB589882 WLF524393:WLF589882 WBJ524393:WBJ589882 VRN524393:VRN589882 VHR524393:VHR589882 UXV524393:UXV589882 UNZ524393:UNZ589882 UED524393:UED589882 TUH524393:TUH589882 TKL524393:TKL589882 TAP524393:TAP589882 SQT524393:SQT589882 SGX524393:SGX589882 RXB524393:RXB589882 RNF524393:RNF589882 RDJ524393:RDJ589882 QTN524393:QTN589882 QJR524393:QJR589882 PZV524393:PZV589882 PPZ524393:PPZ589882 PGD524393:PGD589882 OWH524393:OWH589882 OML524393:OML589882 OCP524393:OCP589882 NST524393:NST589882 NIX524393:NIX589882 MZB524393:MZB589882 MPF524393:MPF589882 MFJ524393:MFJ589882 LVN524393:LVN589882 LLR524393:LLR589882 LBV524393:LBV589882 KRZ524393:KRZ589882 KID524393:KID589882 JYH524393:JYH589882 JOL524393:JOL589882 JEP524393:JEP589882 IUT524393:IUT589882 IKX524393:IKX589882 IBB524393:IBB589882 HRF524393:HRF589882 HHJ524393:HHJ589882 GXN524393:GXN589882 GNR524393:GNR589882 GDV524393:GDV589882 FTZ524393:FTZ589882 FKD524393:FKD589882 FAH524393:FAH589882 EQL524393:EQL589882 EGP524393:EGP589882 DWT524393:DWT589882 DMX524393:DMX589882 DDB524393:DDB589882 CTF524393:CTF589882 CJJ524393:CJJ589882 BZN524393:BZN589882 BPR524393:BPR589882 BFV524393:BFV589882 AVZ524393:AVZ589882 AMD524393:AMD589882 ACH524393:ACH589882 SL524393:SL589882 IP524393:IP589882 WVB458857:WVB524346 WLF458857:WLF524346 WBJ458857:WBJ524346 VRN458857:VRN524346 VHR458857:VHR524346 UXV458857:UXV524346 UNZ458857:UNZ524346 UED458857:UED524346 TUH458857:TUH524346 TKL458857:TKL524346 TAP458857:TAP524346 SQT458857:SQT524346 SGX458857:SGX524346 RXB458857:RXB524346 RNF458857:RNF524346 RDJ458857:RDJ524346 QTN458857:QTN524346 QJR458857:QJR524346 PZV458857:PZV524346 PPZ458857:PPZ524346 PGD458857:PGD524346 OWH458857:OWH524346 OML458857:OML524346 OCP458857:OCP524346 NST458857:NST524346 NIX458857:NIX524346 MZB458857:MZB524346 MPF458857:MPF524346 MFJ458857:MFJ524346 LVN458857:LVN524346 LLR458857:LLR524346 LBV458857:LBV524346 KRZ458857:KRZ524346 KID458857:KID524346 JYH458857:JYH524346 JOL458857:JOL524346 JEP458857:JEP524346 IUT458857:IUT524346 IKX458857:IKX524346 IBB458857:IBB524346 HRF458857:HRF524346 HHJ458857:HHJ524346 GXN458857:GXN524346 GNR458857:GNR524346 GDV458857:GDV524346 FTZ458857:FTZ524346 FKD458857:FKD524346 FAH458857:FAH524346 EQL458857:EQL524346 EGP458857:EGP524346 DWT458857:DWT524346 DMX458857:DMX524346 DDB458857:DDB524346 CTF458857:CTF524346 CJJ458857:CJJ524346 BZN458857:BZN524346 BPR458857:BPR524346 BFV458857:BFV524346 AVZ458857:AVZ524346 AMD458857:AMD524346 ACH458857:ACH524346 SL458857:SL524346 IP458857:IP524346 WVB393321:WVB458810 WLF393321:WLF458810 WBJ393321:WBJ458810 VRN393321:VRN458810 VHR393321:VHR458810 UXV393321:UXV458810 UNZ393321:UNZ458810 UED393321:UED458810 TUH393321:TUH458810 TKL393321:TKL458810 TAP393321:TAP458810 SQT393321:SQT458810 SGX393321:SGX458810 RXB393321:RXB458810 RNF393321:RNF458810 RDJ393321:RDJ458810 QTN393321:QTN458810 QJR393321:QJR458810 PZV393321:PZV458810 PPZ393321:PPZ458810 PGD393321:PGD458810 OWH393321:OWH458810 OML393321:OML458810 OCP393321:OCP458810 NST393321:NST458810 NIX393321:NIX458810 MZB393321:MZB458810 MPF393321:MPF458810 MFJ393321:MFJ458810 LVN393321:LVN458810 LLR393321:LLR458810 LBV393321:LBV458810 KRZ393321:KRZ458810 KID393321:KID458810 JYH393321:JYH458810 JOL393321:JOL458810 JEP393321:JEP458810 IUT393321:IUT458810 IKX393321:IKX458810 IBB393321:IBB458810 HRF393321:HRF458810 HHJ393321:HHJ458810 GXN393321:GXN458810 GNR393321:GNR458810 GDV393321:GDV458810 FTZ393321:FTZ458810 FKD393321:FKD458810 FAH393321:FAH458810 EQL393321:EQL458810 EGP393321:EGP458810 DWT393321:DWT458810 DMX393321:DMX458810 DDB393321:DDB458810 CTF393321:CTF458810 CJJ393321:CJJ458810 BZN393321:BZN458810 BPR393321:BPR458810 BFV393321:BFV458810 AVZ393321:AVZ458810 AMD393321:AMD458810 ACH393321:ACH458810 SL393321:SL458810 IP393321:IP458810 WVB327785:WVB393274 WLF327785:WLF393274 WBJ327785:WBJ393274 VRN327785:VRN393274 VHR327785:VHR393274 UXV327785:UXV393274 UNZ327785:UNZ393274 UED327785:UED393274 TUH327785:TUH393274 TKL327785:TKL393274 TAP327785:TAP393274 SQT327785:SQT393274 SGX327785:SGX393274 RXB327785:RXB393274 RNF327785:RNF393274 RDJ327785:RDJ393274 QTN327785:QTN393274 QJR327785:QJR393274 PZV327785:PZV393274 PPZ327785:PPZ393274 PGD327785:PGD393274 OWH327785:OWH393274 OML327785:OML393274 OCP327785:OCP393274 NST327785:NST393274 NIX327785:NIX393274 MZB327785:MZB393274 MPF327785:MPF393274 MFJ327785:MFJ393274 LVN327785:LVN393274 LLR327785:LLR393274 LBV327785:LBV393274 KRZ327785:KRZ393274 KID327785:KID393274 JYH327785:JYH393274 JOL327785:JOL393274 JEP327785:JEP393274 IUT327785:IUT393274 IKX327785:IKX393274 IBB327785:IBB393274 HRF327785:HRF393274 HHJ327785:HHJ393274 GXN327785:GXN393274 GNR327785:GNR393274 GDV327785:GDV393274 FTZ327785:FTZ393274 FKD327785:FKD393274 FAH327785:FAH393274 EQL327785:EQL393274 EGP327785:EGP393274 DWT327785:DWT393274 DMX327785:DMX393274 DDB327785:DDB393274 CTF327785:CTF393274 CJJ327785:CJJ393274 BZN327785:BZN393274 BPR327785:BPR393274 BFV327785:BFV393274 AVZ327785:AVZ393274 AMD327785:AMD393274 ACH327785:ACH393274 SL327785:SL393274 IP327785:IP393274 WVB262249:WVB327738 WLF262249:WLF327738 WBJ262249:WBJ327738 VRN262249:VRN327738 VHR262249:VHR327738 UXV262249:UXV327738 UNZ262249:UNZ327738 UED262249:UED327738 TUH262249:TUH327738 TKL262249:TKL327738 TAP262249:TAP327738 SQT262249:SQT327738 SGX262249:SGX327738 RXB262249:RXB327738 RNF262249:RNF327738 RDJ262249:RDJ327738 QTN262249:QTN327738 QJR262249:QJR327738 PZV262249:PZV327738 PPZ262249:PPZ327738 PGD262249:PGD327738 OWH262249:OWH327738 OML262249:OML327738 OCP262249:OCP327738 NST262249:NST327738 NIX262249:NIX327738 MZB262249:MZB327738 MPF262249:MPF327738 MFJ262249:MFJ327738 LVN262249:LVN327738 LLR262249:LLR327738 LBV262249:LBV327738 KRZ262249:KRZ327738 KID262249:KID327738 JYH262249:JYH327738 JOL262249:JOL327738 JEP262249:JEP327738 IUT262249:IUT327738 IKX262249:IKX327738 IBB262249:IBB327738 HRF262249:HRF327738 HHJ262249:HHJ327738 GXN262249:GXN327738 GNR262249:GNR327738 GDV262249:GDV327738 FTZ262249:FTZ327738 FKD262249:FKD327738 FAH262249:FAH327738 EQL262249:EQL327738 EGP262249:EGP327738 DWT262249:DWT327738 DMX262249:DMX327738 DDB262249:DDB327738 CTF262249:CTF327738 CJJ262249:CJJ327738 BZN262249:BZN327738 BPR262249:BPR327738 BFV262249:BFV327738 AVZ262249:AVZ327738 AMD262249:AMD327738 ACH262249:ACH327738 SL262249:SL327738 IP262249:IP327738 WVB196713:WVB262202 WLF196713:WLF262202 WBJ196713:WBJ262202 VRN196713:VRN262202 VHR196713:VHR262202 UXV196713:UXV262202 UNZ196713:UNZ262202 UED196713:UED262202 TUH196713:TUH262202 TKL196713:TKL262202 TAP196713:TAP262202 SQT196713:SQT262202 SGX196713:SGX262202 RXB196713:RXB262202 RNF196713:RNF262202 RDJ196713:RDJ262202 QTN196713:QTN262202 QJR196713:QJR262202 PZV196713:PZV262202 PPZ196713:PPZ262202 PGD196713:PGD262202 OWH196713:OWH262202 OML196713:OML262202 OCP196713:OCP262202 NST196713:NST262202 NIX196713:NIX262202 MZB196713:MZB262202 MPF196713:MPF262202 MFJ196713:MFJ262202 LVN196713:LVN262202 LLR196713:LLR262202 LBV196713:LBV262202 KRZ196713:KRZ262202 KID196713:KID262202 JYH196713:JYH262202 JOL196713:JOL262202 JEP196713:JEP262202 IUT196713:IUT262202 IKX196713:IKX262202 IBB196713:IBB262202 HRF196713:HRF262202 HHJ196713:HHJ262202 GXN196713:GXN262202 GNR196713:GNR262202 GDV196713:GDV262202 FTZ196713:FTZ262202 FKD196713:FKD262202 FAH196713:FAH262202 EQL196713:EQL262202 EGP196713:EGP262202 DWT196713:DWT262202 DMX196713:DMX262202 DDB196713:DDB262202 CTF196713:CTF262202 CJJ196713:CJJ262202 BZN196713:BZN262202 BPR196713:BPR262202 BFV196713:BFV262202 AVZ196713:AVZ262202 AMD196713:AMD262202 ACH196713:ACH262202 SL196713:SL262202 IP196713:IP262202 WVB131177:WVB196666 WLF131177:WLF196666 WBJ131177:WBJ196666 VRN131177:VRN196666 VHR131177:VHR196666 UXV131177:UXV196666 UNZ131177:UNZ196666 UED131177:UED196666 TUH131177:TUH196666 TKL131177:TKL196666 TAP131177:TAP196666 SQT131177:SQT196666 SGX131177:SGX196666 RXB131177:RXB196666 RNF131177:RNF196666 RDJ131177:RDJ196666 QTN131177:QTN196666 QJR131177:QJR196666 PZV131177:PZV196666 PPZ131177:PPZ196666 PGD131177:PGD196666 OWH131177:OWH196666 OML131177:OML196666 OCP131177:OCP196666 NST131177:NST196666 NIX131177:NIX196666 MZB131177:MZB196666 MPF131177:MPF196666 MFJ131177:MFJ196666 LVN131177:LVN196666 LLR131177:LLR196666 LBV131177:LBV196666 KRZ131177:KRZ196666 KID131177:KID196666 JYH131177:JYH196666 JOL131177:JOL196666 JEP131177:JEP196666 IUT131177:IUT196666 IKX131177:IKX196666 IBB131177:IBB196666 HRF131177:HRF196666 HHJ131177:HHJ196666 GXN131177:GXN196666 GNR131177:GNR196666 GDV131177:GDV196666 FTZ131177:FTZ196666 FKD131177:FKD196666 FAH131177:FAH196666 EQL131177:EQL196666 EGP131177:EGP196666 DWT131177:DWT196666 DMX131177:DMX196666 DDB131177:DDB196666 CTF131177:CTF196666 CJJ131177:CJJ196666 BZN131177:BZN196666 BPR131177:BPR196666 BFV131177:BFV196666 AVZ131177:AVZ196666 AMD131177:AMD196666 ACH131177:ACH196666 SL131177:SL196666 IP131177:IP196666 WVB65641:WVB131130 WLF65641:WLF131130 WBJ65641:WBJ131130 VRN65641:VRN131130 VHR65641:VHR131130 UXV65641:UXV131130 UNZ65641:UNZ131130 UED65641:UED131130 TUH65641:TUH131130 TKL65641:TKL131130 TAP65641:TAP131130 SQT65641:SQT131130 SGX65641:SGX131130 RXB65641:RXB131130 RNF65641:RNF131130 RDJ65641:RDJ131130 QTN65641:QTN131130 QJR65641:QJR131130 PZV65641:PZV131130 PPZ65641:PPZ131130 PGD65641:PGD131130 OWH65641:OWH131130 OML65641:OML131130 OCP65641:OCP131130 NST65641:NST131130 NIX65641:NIX131130 MZB65641:MZB131130 MPF65641:MPF131130 MFJ65641:MFJ131130 LVN65641:LVN131130 LLR65641:LLR131130 LBV65641:LBV131130 KRZ65641:KRZ131130 KID65641:KID131130 JYH65641:JYH131130 JOL65641:JOL131130 JEP65641:JEP131130 IUT65641:IUT131130 IKX65641:IKX131130 IBB65641:IBB131130 HRF65641:HRF131130 HHJ65641:HHJ131130 GXN65641:GXN131130 GNR65641:GNR131130 GDV65641:GDV131130 FTZ65641:FTZ131130 FKD65641:FKD131130 FAH65641:FAH131130 EQL65641:EQL131130 EGP65641:EGP131130 DWT65641:DWT131130 DMX65641:DMX131130 DDB65641:DDB131130 CTF65641:CTF131130 CJJ65641:CJJ131130 BZN65641:BZN131130 BPR65641:BPR131130 BFV65641:BFV131130 AVZ65641:AVZ131130 AMD65641:AMD131130 ACH65641:ACH131130 SL65641:SL131130 IP65641:IP131130 WVB105:WVB65594 WLF105:WLF65594 WBJ105:WBJ65594 VRN105:VRN65594 VHR105:VHR65594 UXV105:UXV65594 UNZ105:UNZ65594 UED105:UED65594 TUH105:TUH65594 TKL105:TKL65594 TAP105:TAP65594 SQT105:SQT65594 SGX105:SGX65594 RXB105:RXB65594 RNF105:RNF65594 RDJ105:RDJ65594 QTN105:QTN65594 QJR105:QJR65594 PZV105:PZV65594 PPZ105:PPZ65594 PGD105:PGD65594 OWH105:OWH65594 OML105:OML65594 OCP105:OCP65594 NST105:NST65594 NIX105:NIX65594 MZB105:MZB65594 MPF105:MPF65594 MFJ105:MFJ65594 LVN105:LVN65594 LLR105:LLR65594 LBV105:LBV65594 KRZ105:KRZ65594 KID105:KID65594 JYH105:JYH65594 JOL105:JOL65594 JEP105:JEP65594 IUT105:IUT65594 IKX105:IKX65594 IBB105:IBB65594 HRF105:HRF65594 HHJ105:HHJ65594 GXN105:GXN65594 GNR105:GNR65594 GDV105:GDV65594 FTZ105:FTZ65594 FKD105:FKD65594 FAH105:FAH65594 EQL105:EQL65594 EGP105:EGP65594 DWT105:DWT65594 DMX105:DMX65594 DDB105:DDB65594 CTF105:CTF65594 CJJ105:CJJ65594 BZN105:BZN65594 BPR105:BPR65594 BFV105:BFV65594 AVZ105:AVZ65594 AMD105:AMD65594 ACH105:ACH65594 SL105:SL65594 D917609:D983098 D852073:D917562 D786537:D852026 D721001:D786490 D655465:D720954 D589929:D655418 D524393:D589882 D458857:D524346 D393321:D458810 D327785:D393274 D262249:D327738 D196713:D262202 D131177:D196666 D65641:D131130 D105:D65594 D983145:D1048576">
      <formula1>0</formula1>
      <formula2>500</formula2>
    </dataValidation>
    <dataValidation allowBlank="1" showInputMessage="1" showErrorMessage="1" prompt="Introduce al área, departamento o dirección a la que pertenece la plaza (ejem. Jefe de Ingresos pertenece al área de &quot;Hacienda Pública Municipal&quot;, Secretario Particular a &quot;Presidencia&quot;, Oficial Mayor a &quot;Departamento de Recursos Humanos&quot;, etc." sqref="IL105:IL65594 WUX983145:WUX1048576 WLB983145:WLB1048576 WBF983145:WBF1048576 VRJ983145:VRJ1048576 VHN983145:VHN1048576 UXR983145:UXR1048576 UNV983145:UNV1048576 UDZ983145:UDZ1048576 TUD983145:TUD1048576 TKH983145:TKH1048576 TAL983145:TAL1048576 SQP983145:SQP1048576 SGT983145:SGT1048576 RWX983145:RWX1048576 RNB983145:RNB1048576 RDF983145:RDF1048576 QTJ983145:QTJ1048576 QJN983145:QJN1048576 PZR983145:PZR1048576 PPV983145:PPV1048576 PFZ983145:PFZ1048576 OWD983145:OWD1048576 OMH983145:OMH1048576 OCL983145:OCL1048576 NSP983145:NSP1048576 NIT983145:NIT1048576 MYX983145:MYX1048576 MPB983145:MPB1048576 MFF983145:MFF1048576 LVJ983145:LVJ1048576 LLN983145:LLN1048576 LBR983145:LBR1048576 KRV983145:KRV1048576 KHZ983145:KHZ1048576 JYD983145:JYD1048576 JOH983145:JOH1048576 JEL983145:JEL1048576 IUP983145:IUP1048576 IKT983145:IKT1048576 IAX983145:IAX1048576 HRB983145:HRB1048576 HHF983145:HHF1048576 GXJ983145:GXJ1048576 GNN983145:GNN1048576 GDR983145:GDR1048576 FTV983145:FTV1048576 FJZ983145:FJZ1048576 FAD983145:FAD1048576 EQH983145:EQH1048576 EGL983145:EGL1048576 DWP983145:DWP1048576 DMT983145:DMT1048576 DCX983145:DCX1048576 CTB983145:CTB1048576 CJF983145:CJF1048576 BZJ983145:BZJ1048576 BPN983145:BPN1048576 BFR983145:BFR1048576 AVV983145:AVV1048576 ALZ983145:ALZ1048576 ACD983145:ACD1048576 SH983145:SH1048576 IL983145:IL1048576 WUX917609:WUX983098 WLB917609:WLB983098 WBF917609:WBF983098 VRJ917609:VRJ983098 VHN917609:VHN983098 UXR917609:UXR983098 UNV917609:UNV983098 UDZ917609:UDZ983098 TUD917609:TUD983098 TKH917609:TKH983098 TAL917609:TAL983098 SQP917609:SQP983098 SGT917609:SGT983098 RWX917609:RWX983098 RNB917609:RNB983098 RDF917609:RDF983098 QTJ917609:QTJ983098 QJN917609:QJN983098 PZR917609:PZR983098 PPV917609:PPV983098 PFZ917609:PFZ983098 OWD917609:OWD983098 OMH917609:OMH983098 OCL917609:OCL983098 NSP917609:NSP983098 NIT917609:NIT983098 MYX917609:MYX983098 MPB917609:MPB983098 MFF917609:MFF983098 LVJ917609:LVJ983098 LLN917609:LLN983098 LBR917609:LBR983098 KRV917609:KRV983098 KHZ917609:KHZ983098 JYD917609:JYD983098 JOH917609:JOH983098 JEL917609:JEL983098 IUP917609:IUP983098 IKT917609:IKT983098 IAX917609:IAX983098 HRB917609:HRB983098 HHF917609:HHF983098 GXJ917609:GXJ983098 GNN917609:GNN983098 GDR917609:GDR983098 FTV917609:FTV983098 FJZ917609:FJZ983098 FAD917609:FAD983098 EQH917609:EQH983098 EGL917609:EGL983098 DWP917609:DWP983098 DMT917609:DMT983098 DCX917609:DCX983098 CTB917609:CTB983098 CJF917609:CJF983098 BZJ917609:BZJ983098 BPN917609:BPN983098 BFR917609:BFR983098 AVV917609:AVV983098 ALZ917609:ALZ983098 ACD917609:ACD983098 SH917609:SH983098 IL917609:IL983098 WUX852073:WUX917562 WLB852073:WLB917562 WBF852073:WBF917562 VRJ852073:VRJ917562 VHN852073:VHN917562 UXR852073:UXR917562 UNV852073:UNV917562 UDZ852073:UDZ917562 TUD852073:TUD917562 TKH852073:TKH917562 TAL852073:TAL917562 SQP852073:SQP917562 SGT852073:SGT917562 RWX852073:RWX917562 RNB852073:RNB917562 RDF852073:RDF917562 QTJ852073:QTJ917562 QJN852073:QJN917562 PZR852073:PZR917562 PPV852073:PPV917562 PFZ852073:PFZ917562 OWD852073:OWD917562 OMH852073:OMH917562 OCL852073:OCL917562 NSP852073:NSP917562 NIT852073:NIT917562 MYX852073:MYX917562 MPB852073:MPB917562 MFF852073:MFF917562 LVJ852073:LVJ917562 LLN852073:LLN917562 LBR852073:LBR917562 KRV852073:KRV917562 KHZ852073:KHZ917562 JYD852073:JYD917562 JOH852073:JOH917562 JEL852073:JEL917562 IUP852073:IUP917562 IKT852073:IKT917562 IAX852073:IAX917562 HRB852073:HRB917562 HHF852073:HHF917562 GXJ852073:GXJ917562 GNN852073:GNN917562 GDR852073:GDR917562 FTV852073:FTV917562 FJZ852073:FJZ917562 FAD852073:FAD917562 EQH852073:EQH917562 EGL852073:EGL917562 DWP852073:DWP917562 DMT852073:DMT917562 DCX852073:DCX917562 CTB852073:CTB917562 CJF852073:CJF917562 BZJ852073:BZJ917562 BPN852073:BPN917562 BFR852073:BFR917562 AVV852073:AVV917562 ALZ852073:ALZ917562 ACD852073:ACD917562 SH852073:SH917562 IL852073:IL917562 WUX786537:WUX852026 WLB786537:WLB852026 WBF786537:WBF852026 VRJ786537:VRJ852026 VHN786537:VHN852026 UXR786537:UXR852026 UNV786537:UNV852026 UDZ786537:UDZ852026 TUD786537:TUD852026 TKH786537:TKH852026 TAL786537:TAL852026 SQP786537:SQP852026 SGT786537:SGT852026 RWX786537:RWX852026 RNB786537:RNB852026 RDF786537:RDF852026 QTJ786537:QTJ852026 QJN786537:QJN852026 PZR786537:PZR852026 PPV786537:PPV852026 PFZ786537:PFZ852026 OWD786537:OWD852026 OMH786537:OMH852026 OCL786537:OCL852026 NSP786537:NSP852026 NIT786537:NIT852026 MYX786537:MYX852026 MPB786537:MPB852026 MFF786537:MFF852026 LVJ786537:LVJ852026 LLN786537:LLN852026 LBR786537:LBR852026 KRV786537:KRV852026 KHZ786537:KHZ852026 JYD786537:JYD852026 JOH786537:JOH852026 JEL786537:JEL852026 IUP786537:IUP852026 IKT786537:IKT852026 IAX786537:IAX852026 HRB786537:HRB852026 HHF786537:HHF852026 GXJ786537:GXJ852026 GNN786537:GNN852026 GDR786537:GDR852026 FTV786537:FTV852026 FJZ786537:FJZ852026 FAD786537:FAD852026 EQH786537:EQH852026 EGL786537:EGL852026 DWP786537:DWP852026 DMT786537:DMT852026 DCX786537:DCX852026 CTB786537:CTB852026 CJF786537:CJF852026 BZJ786537:BZJ852026 BPN786537:BPN852026 BFR786537:BFR852026 AVV786537:AVV852026 ALZ786537:ALZ852026 ACD786537:ACD852026 SH786537:SH852026 IL786537:IL852026 WUX721001:WUX786490 WLB721001:WLB786490 WBF721001:WBF786490 VRJ721001:VRJ786490 VHN721001:VHN786490 UXR721001:UXR786490 UNV721001:UNV786490 UDZ721001:UDZ786490 TUD721001:TUD786490 TKH721001:TKH786490 TAL721001:TAL786490 SQP721001:SQP786490 SGT721001:SGT786490 RWX721001:RWX786490 RNB721001:RNB786490 RDF721001:RDF786490 QTJ721001:QTJ786490 QJN721001:QJN786490 PZR721001:PZR786490 PPV721001:PPV786490 PFZ721001:PFZ786490 OWD721001:OWD786490 OMH721001:OMH786490 OCL721001:OCL786490 NSP721001:NSP786490 NIT721001:NIT786490 MYX721001:MYX786490 MPB721001:MPB786490 MFF721001:MFF786490 LVJ721001:LVJ786490 LLN721001:LLN786490 LBR721001:LBR786490 KRV721001:KRV786490 KHZ721001:KHZ786490 JYD721001:JYD786490 JOH721001:JOH786490 JEL721001:JEL786490 IUP721001:IUP786490 IKT721001:IKT786490 IAX721001:IAX786490 HRB721001:HRB786490 HHF721001:HHF786490 GXJ721001:GXJ786490 GNN721001:GNN786490 GDR721001:GDR786490 FTV721001:FTV786490 FJZ721001:FJZ786490 FAD721001:FAD786490 EQH721001:EQH786490 EGL721001:EGL786490 DWP721001:DWP786490 DMT721001:DMT786490 DCX721001:DCX786490 CTB721001:CTB786490 CJF721001:CJF786490 BZJ721001:BZJ786490 BPN721001:BPN786490 BFR721001:BFR786490 AVV721001:AVV786490 ALZ721001:ALZ786490 ACD721001:ACD786490 SH721001:SH786490 IL721001:IL786490 WUX655465:WUX720954 WLB655465:WLB720954 WBF655465:WBF720954 VRJ655465:VRJ720954 VHN655465:VHN720954 UXR655465:UXR720954 UNV655465:UNV720954 UDZ655465:UDZ720954 TUD655465:TUD720954 TKH655465:TKH720954 TAL655465:TAL720954 SQP655465:SQP720954 SGT655465:SGT720954 RWX655465:RWX720954 RNB655465:RNB720954 RDF655465:RDF720954 QTJ655465:QTJ720954 QJN655465:QJN720954 PZR655465:PZR720954 PPV655465:PPV720954 PFZ655465:PFZ720954 OWD655465:OWD720954 OMH655465:OMH720954 OCL655465:OCL720954 NSP655465:NSP720954 NIT655465:NIT720954 MYX655465:MYX720954 MPB655465:MPB720954 MFF655465:MFF720954 LVJ655465:LVJ720954 LLN655465:LLN720954 LBR655465:LBR720954 KRV655465:KRV720954 KHZ655465:KHZ720954 JYD655465:JYD720954 JOH655465:JOH720954 JEL655465:JEL720954 IUP655465:IUP720954 IKT655465:IKT720954 IAX655465:IAX720954 HRB655465:HRB720954 HHF655465:HHF720954 GXJ655465:GXJ720954 GNN655465:GNN720954 GDR655465:GDR720954 FTV655465:FTV720954 FJZ655465:FJZ720954 FAD655465:FAD720954 EQH655465:EQH720954 EGL655465:EGL720954 DWP655465:DWP720954 DMT655465:DMT720954 DCX655465:DCX720954 CTB655465:CTB720954 CJF655465:CJF720954 BZJ655465:BZJ720954 BPN655465:BPN720954 BFR655465:BFR720954 AVV655465:AVV720954 ALZ655465:ALZ720954 ACD655465:ACD720954 SH655465:SH720954 IL655465:IL720954 WUX589929:WUX655418 WLB589929:WLB655418 WBF589929:WBF655418 VRJ589929:VRJ655418 VHN589929:VHN655418 UXR589929:UXR655418 UNV589929:UNV655418 UDZ589929:UDZ655418 TUD589929:TUD655418 TKH589929:TKH655418 TAL589929:TAL655418 SQP589929:SQP655418 SGT589929:SGT655418 RWX589929:RWX655418 RNB589929:RNB655418 RDF589929:RDF655418 QTJ589929:QTJ655418 QJN589929:QJN655418 PZR589929:PZR655418 PPV589929:PPV655418 PFZ589929:PFZ655418 OWD589929:OWD655418 OMH589929:OMH655418 OCL589929:OCL655418 NSP589929:NSP655418 NIT589929:NIT655418 MYX589929:MYX655418 MPB589929:MPB655418 MFF589929:MFF655418 LVJ589929:LVJ655418 LLN589929:LLN655418 LBR589929:LBR655418 KRV589929:KRV655418 KHZ589929:KHZ655418 JYD589929:JYD655418 JOH589929:JOH655418 JEL589929:JEL655418 IUP589929:IUP655418 IKT589929:IKT655418 IAX589929:IAX655418 HRB589929:HRB655418 HHF589929:HHF655418 GXJ589929:GXJ655418 GNN589929:GNN655418 GDR589929:GDR655418 FTV589929:FTV655418 FJZ589929:FJZ655418 FAD589929:FAD655418 EQH589929:EQH655418 EGL589929:EGL655418 DWP589929:DWP655418 DMT589929:DMT655418 DCX589929:DCX655418 CTB589929:CTB655418 CJF589929:CJF655418 BZJ589929:BZJ655418 BPN589929:BPN655418 BFR589929:BFR655418 AVV589929:AVV655418 ALZ589929:ALZ655418 ACD589929:ACD655418 SH589929:SH655418 IL589929:IL655418 WUX524393:WUX589882 WLB524393:WLB589882 WBF524393:WBF589882 VRJ524393:VRJ589882 VHN524393:VHN589882 UXR524393:UXR589882 UNV524393:UNV589882 UDZ524393:UDZ589882 TUD524393:TUD589882 TKH524393:TKH589882 TAL524393:TAL589882 SQP524393:SQP589882 SGT524393:SGT589882 RWX524393:RWX589882 RNB524393:RNB589882 RDF524393:RDF589882 QTJ524393:QTJ589882 QJN524393:QJN589882 PZR524393:PZR589882 PPV524393:PPV589882 PFZ524393:PFZ589882 OWD524393:OWD589882 OMH524393:OMH589882 OCL524393:OCL589882 NSP524393:NSP589882 NIT524393:NIT589882 MYX524393:MYX589882 MPB524393:MPB589882 MFF524393:MFF589882 LVJ524393:LVJ589882 LLN524393:LLN589882 LBR524393:LBR589882 KRV524393:KRV589882 KHZ524393:KHZ589882 JYD524393:JYD589882 JOH524393:JOH589882 JEL524393:JEL589882 IUP524393:IUP589882 IKT524393:IKT589882 IAX524393:IAX589882 HRB524393:HRB589882 HHF524393:HHF589882 GXJ524393:GXJ589882 GNN524393:GNN589882 GDR524393:GDR589882 FTV524393:FTV589882 FJZ524393:FJZ589882 FAD524393:FAD589882 EQH524393:EQH589882 EGL524393:EGL589882 DWP524393:DWP589882 DMT524393:DMT589882 DCX524393:DCX589882 CTB524393:CTB589882 CJF524393:CJF589882 BZJ524393:BZJ589882 BPN524393:BPN589882 BFR524393:BFR589882 AVV524393:AVV589882 ALZ524393:ALZ589882 ACD524393:ACD589882 SH524393:SH589882 IL524393:IL589882 WUX458857:WUX524346 WLB458857:WLB524346 WBF458857:WBF524346 VRJ458857:VRJ524346 VHN458857:VHN524346 UXR458857:UXR524346 UNV458857:UNV524346 UDZ458857:UDZ524346 TUD458857:TUD524346 TKH458857:TKH524346 TAL458857:TAL524346 SQP458857:SQP524346 SGT458857:SGT524346 RWX458857:RWX524346 RNB458857:RNB524346 RDF458857:RDF524346 QTJ458857:QTJ524346 QJN458857:QJN524346 PZR458857:PZR524346 PPV458857:PPV524346 PFZ458857:PFZ524346 OWD458857:OWD524346 OMH458857:OMH524346 OCL458857:OCL524346 NSP458857:NSP524346 NIT458857:NIT524346 MYX458857:MYX524346 MPB458857:MPB524346 MFF458857:MFF524346 LVJ458857:LVJ524346 LLN458857:LLN524346 LBR458857:LBR524346 KRV458857:KRV524346 KHZ458857:KHZ524346 JYD458857:JYD524346 JOH458857:JOH524346 JEL458857:JEL524346 IUP458857:IUP524346 IKT458857:IKT524346 IAX458857:IAX524346 HRB458857:HRB524346 HHF458857:HHF524346 GXJ458857:GXJ524346 GNN458857:GNN524346 GDR458857:GDR524346 FTV458857:FTV524346 FJZ458857:FJZ524346 FAD458857:FAD524346 EQH458857:EQH524346 EGL458857:EGL524346 DWP458857:DWP524346 DMT458857:DMT524346 DCX458857:DCX524346 CTB458857:CTB524346 CJF458857:CJF524346 BZJ458857:BZJ524346 BPN458857:BPN524346 BFR458857:BFR524346 AVV458857:AVV524346 ALZ458857:ALZ524346 ACD458857:ACD524346 SH458857:SH524346 IL458857:IL524346 WUX393321:WUX458810 WLB393321:WLB458810 WBF393321:WBF458810 VRJ393321:VRJ458810 VHN393321:VHN458810 UXR393321:UXR458810 UNV393321:UNV458810 UDZ393321:UDZ458810 TUD393321:TUD458810 TKH393321:TKH458810 TAL393321:TAL458810 SQP393321:SQP458810 SGT393321:SGT458810 RWX393321:RWX458810 RNB393321:RNB458810 RDF393321:RDF458810 QTJ393321:QTJ458810 QJN393321:QJN458810 PZR393321:PZR458810 PPV393321:PPV458810 PFZ393321:PFZ458810 OWD393321:OWD458810 OMH393321:OMH458810 OCL393321:OCL458810 NSP393321:NSP458810 NIT393321:NIT458810 MYX393321:MYX458810 MPB393321:MPB458810 MFF393321:MFF458810 LVJ393321:LVJ458810 LLN393321:LLN458810 LBR393321:LBR458810 KRV393321:KRV458810 KHZ393321:KHZ458810 JYD393321:JYD458810 JOH393321:JOH458810 JEL393321:JEL458810 IUP393321:IUP458810 IKT393321:IKT458810 IAX393321:IAX458810 HRB393321:HRB458810 HHF393321:HHF458810 GXJ393321:GXJ458810 GNN393321:GNN458810 GDR393321:GDR458810 FTV393321:FTV458810 FJZ393321:FJZ458810 FAD393321:FAD458810 EQH393321:EQH458810 EGL393321:EGL458810 DWP393321:DWP458810 DMT393321:DMT458810 DCX393321:DCX458810 CTB393321:CTB458810 CJF393321:CJF458810 BZJ393321:BZJ458810 BPN393321:BPN458810 BFR393321:BFR458810 AVV393321:AVV458810 ALZ393321:ALZ458810 ACD393321:ACD458810 SH393321:SH458810 IL393321:IL458810 WUX327785:WUX393274 WLB327785:WLB393274 WBF327785:WBF393274 VRJ327785:VRJ393274 VHN327785:VHN393274 UXR327785:UXR393274 UNV327785:UNV393274 UDZ327785:UDZ393274 TUD327785:TUD393274 TKH327785:TKH393274 TAL327785:TAL393274 SQP327785:SQP393274 SGT327785:SGT393274 RWX327785:RWX393274 RNB327785:RNB393274 RDF327785:RDF393274 QTJ327785:QTJ393274 QJN327785:QJN393274 PZR327785:PZR393274 PPV327785:PPV393274 PFZ327785:PFZ393274 OWD327785:OWD393274 OMH327785:OMH393274 OCL327785:OCL393274 NSP327785:NSP393274 NIT327785:NIT393274 MYX327785:MYX393274 MPB327785:MPB393274 MFF327785:MFF393274 LVJ327785:LVJ393274 LLN327785:LLN393274 LBR327785:LBR393274 KRV327785:KRV393274 KHZ327785:KHZ393274 JYD327785:JYD393274 JOH327785:JOH393274 JEL327785:JEL393274 IUP327785:IUP393274 IKT327785:IKT393274 IAX327785:IAX393274 HRB327785:HRB393274 HHF327785:HHF393274 GXJ327785:GXJ393274 GNN327785:GNN393274 GDR327785:GDR393274 FTV327785:FTV393274 FJZ327785:FJZ393274 FAD327785:FAD393274 EQH327785:EQH393274 EGL327785:EGL393274 DWP327785:DWP393274 DMT327785:DMT393274 DCX327785:DCX393274 CTB327785:CTB393274 CJF327785:CJF393274 BZJ327785:BZJ393274 BPN327785:BPN393274 BFR327785:BFR393274 AVV327785:AVV393274 ALZ327785:ALZ393274 ACD327785:ACD393274 SH327785:SH393274 IL327785:IL393274 WUX262249:WUX327738 WLB262249:WLB327738 WBF262249:WBF327738 VRJ262249:VRJ327738 VHN262249:VHN327738 UXR262249:UXR327738 UNV262249:UNV327738 UDZ262249:UDZ327738 TUD262249:TUD327738 TKH262249:TKH327738 TAL262249:TAL327738 SQP262249:SQP327738 SGT262249:SGT327738 RWX262249:RWX327738 RNB262249:RNB327738 RDF262249:RDF327738 QTJ262249:QTJ327738 QJN262249:QJN327738 PZR262249:PZR327738 PPV262249:PPV327738 PFZ262249:PFZ327738 OWD262249:OWD327738 OMH262249:OMH327738 OCL262249:OCL327738 NSP262249:NSP327738 NIT262249:NIT327738 MYX262249:MYX327738 MPB262249:MPB327738 MFF262249:MFF327738 LVJ262249:LVJ327738 LLN262249:LLN327738 LBR262249:LBR327738 KRV262249:KRV327738 KHZ262249:KHZ327738 JYD262249:JYD327738 JOH262249:JOH327738 JEL262249:JEL327738 IUP262249:IUP327738 IKT262249:IKT327738 IAX262249:IAX327738 HRB262249:HRB327738 HHF262249:HHF327738 GXJ262249:GXJ327738 GNN262249:GNN327738 GDR262249:GDR327738 FTV262249:FTV327738 FJZ262249:FJZ327738 FAD262249:FAD327738 EQH262249:EQH327738 EGL262249:EGL327738 DWP262249:DWP327738 DMT262249:DMT327738 DCX262249:DCX327738 CTB262249:CTB327738 CJF262249:CJF327738 BZJ262249:BZJ327738 BPN262249:BPN327738 BFR262249:BFR327738 AVV262249:AVV327738 ALZ262249:ALZ327738 ACD262249:ACD327738 SH262249:SH327738 IL262249:IL327738 WUX196713:WUX262202 WLB196713:WLB262202 WBF196713:WBF262202 VRJ196713:VRJ262202 VHN196713:VHN262202 UXR196713:UXR262202 UNV196713:UNV262202 UDZ196713:UDZ262202 TUD196713:TUD262202 TKH196713:TKH262202 TAL196713:TAL262202 SQP196713:SQP262202 SGT196713:SGT262202 RWX196713:RWX262202 RNB196713:RNB262202 RDF196713:RDF262202 QTJ196713:QTJ262202 QJN196713:QJN262202 PZR196713:PZR262202 PPV196713:PPV262202 PFZ196713:PFZ262202 OWD196713:OWD262202 OMH196713:OMH262202 OCL196713:OCL262202 NSP196713:NSP262202 NIT196713:NIT262202 MYX196713:MYX262202 MPB196713:MPB262202 MFF196713:MFF262202 LVJ196713:LVJ262202 LLN196713:LLN262202 LBR196713:LBR262202 KRV196713:KRV262202 KHZ196713:KHZ262202 JYD196713:JYD262202 JOH196713:JOH262202 JEL196713:JEL262202 IUP196713:IUP262202 IKT196713:IKT262202 IAX196713:IAX262202 HRB196713:HRB262202 HHF196713:HHF262202 GXJ196713:GXJ262202 GNN196713:GNN262202 GDR196713:GDR262202 FTV196713:FTV262202 FJZ196713:FJZ262202 FAD196713:FAD262202 EQH196713:EQH262202 EGL196713:EGL262202 DWP196713:DWP262202 DMT196713:DMT262202 DCX196713:DCX262202 CTB196713:CTB262202 CJF196713:CJF262202 BZJ196713:BZJ262202 BPN196713:BPN262202 BFR196713:BFR262202 AVV196713:AVV262202 ALZ196713:ALZ262202 ACD196713:ACD262202 SH196713:SH262202 IL196713:IL262202 WUX131177:WUX196666 WLB131177:WLB196666 WBF131177:WBF196666 VRJ131177:VRJ196666 VHN131177:VHN196666 UXR131177:UXR196666 UNV131177:UNV196666 UDZ131177:UDZ196666 TUD131177:TUD196666 TKH131177:TKH196666 TAL131177:TAL196666 SQP131177:SQP196666 SGT131177:SGT196666 RWX131177:RWX196666 RNB131177:RNB196666 RDF131177:RDF196666 QTJ131177:QTJ196666 QJN131177:QJN196666 PZR131177:PZR196666 PPV131177:PPV196666 PFZ131177:PFZ196666 OWD131177:OWD196666 OMH131177:OMH196666 OCL131177:OCL196666 NSP131177:NSP196666 NIT131177:NIT196666 MYX131177:MYX196666 MPB131177:MPB196666 MFF131177:MFF196666 LVJ131177:LVJ196666 LLN131177:LLN196666 LBR131177:LBR196666 KRV131177:KRV196666 KHZ131177:KHZ196666 JYD131177:JYD196666 JOH131177:JOH196666 JEL131177:JEL196666 IUP131177:IUP196666 IKT131177:IKT196666 IAX131177:IAX196666 HRB131177:HRB196666 HHF131177:HHF196666 GXJ131177:GXJ196666 GNN131177:GNN196666 GDR131177:GDR196666 FTV131177:FTV196666 FJZ131177:FJZ196666 FAD131177:FAD196666 EQH131177:EQH196666 EGL131177:EGL196666 DWP131177:DWP196666 DMT131177:DMT196666 DCX131177:DCX196666 CTB131177:CTB196666 CJF131177:CJF196666 BZJ131177:BZJ196666 BPN131177:BPN196666 BFR131177:BFR196666 AVV131177:AVV196666 ALZ131177:ALZ196666 ACD131177:ACD196666 SH131177:SH196666 IL131177:IL196666 WUX65641:WUX131130 WLB65641:WLB131130 WBF65641:WBF131130 VRJ65641:VRJ131130 VHN65641:VHN131130 UXR65641:UXR131130 UNV65641:UNV131130 UDZ65641:UDZ131130 TUD65641:TUD131130 TKH65641:TKH131130 TAL65641:TAL131130 SQP65641:SQP131130 SGT65641:SGT131130 RWX65641:RWX131130 RNB65641:RNB131130 RDF65641:RDF131130 QTJ65641:QTJ131130 QJN65641:QJN131130 PZR65641:PZR131130 PPV65641:PPV131130 PFZ65641:PFZ131130 OWD65641:OWD131130 OMH65641:OMH131130 OCL65641:OCL131130 NSP65641:NSP131130 NIT65641:NIT131130 MYX65641:MYX131130 MPB65641:MPB131130 MFF65641:MFF131130 LVJ65641:LVJ131130 LLN65641:LLN131130 LBR65641:LBR131130 KRV65641:KRV131130 KHZ65641:KHZ131130 JYD65641:JYD131130 JOH65641:JOH131130 JEL65641:JEL131130 IUP65641:IUP131130 IKT65641:IKT131130 IAX65641:IAX131130 HRB65641:HRB131130 HHF65641:HHF131130 GXJ65641:GXJ131130 GNN65641:GNN131130 GDR65641:GDR131130 FTV65641:FTV131130 FJZ65641:FJZ131130 FAD65641:FAD131130 EQH65641:EQH131130 EGL65641:EGL131130 DWP65641:DWP131130 DMT65641:DMT131130 DCX65641:DCX131130 CTB65641:CTB131130 CJF65641:CJF131130 BZJ65641:BZJ131130 BPN65641:BPN131130 BFR65641:BFR131130 AVV65641:AVV131130 ALZ65641:ALZ131130 ACD65641:ACD131130 SH65641:SH131130 IL65641:IL131130 WUX105:WUX65594 WLB105:WLB65594 WBF105:WBF65594 VRJ105:VRJ65594 VHN105:VHN65594 UXR105:UXR65594 UNV105:UNV65594 UDZ105:UDZ65594 TUD105:TUD65594 TKH105:TKH65594 TAL105:TAL65594 SQP105:SQP65594 SGT105:SGT65594 RWX105:RWX65594 RNB105:RNB65594 RDF105:RDF65594 QTJ105:QTJ65594 QJN105:QJN65594 PZR105:PZR65594 PPV105:PPV65594 PFZ105:PFZ65594 OWD105:OWD65594 OMH105:OMH65594 OCL105:OCL65594 NSP105:NSP65594 NIT105:NIT65594 MYX105:MYX65594 MPB105:MPB65594 MFF105:MFF65594 LVJ105:LVJ65594 LLN105:LLN65594 LBR105:LBR65594 KRV105:KRV65594 KHZ105:KHZ65594 JYD105:JYD65594 JOH105:JOH65594 JEL105:JEL65594 IUP105:IUP65594 IKT105:IKT65594 IAX105:IAX65594 HRB105:HRB65594 HHF105:HHF65594 GXJ105:GXJ65594 GNN105:GNN65594 GDR105:GDR65594 FTV105:FTV65594 FJZ105:FJZ65594 FAD105:FAD65594 EQH105:EQH65594 EGL105:EGL65594 DWP105:DWP65594 DMT105:DMT65594 DCX105:DCX65594 CTB105:CTB65594 CJF105:CJF65594 BZJ105:BZJ65594 BPN105:BPN65594 BFR105:BFR65594 AVV105:AVV65594 ALZ105:ALZ65594 ACD105:ACD65594 SH105:SH65594 B105:B65594 B65641:B131130 B131177:B196666 B196713:B262202 B262249:B327738 B327785:B393274 B393321:B458810 B458857:B524346 B524393:B589882 B589929:B655418 B655465:B720954 B721001:B786490 B786537:B852026 B852073:B917562 B917609:B983098 B983145:B1048576"/>
    <dataValidation allowBlank="1" showInputMessage="1" showErrorMessage="1" prompt="Captura el nombre asignado o el nombre como se le identifica a la plaza (ejem. Jefe de Ingresos, Secretario Particular, Oficial Mayor, etc.)" sqref="IK105:IK65594 WUW983109:WUW983142 WLA983109:WLA983142 WBE983109:WBE983142 VRI983109:VRI983142 VHM983109:VHM983142 UXQ983109:UXQ983142 UNU983109:UNU983142 UDY983109:UDY983142 TUC983109:TUC983142 TKG983109:TKG983142 TAK983109:TAK983142 SQO983109:SQO983142 SGS983109:SGS983142 RWW983109:RWW983142 RNA983109:RNA983142 RDE983109:RDE983142 QTI983109:QTI983142 QJM983109:QJM983142 PZQ983109:PZQ983142 PPU983109:PPU983142 PFY983109:PFY983142 OWC983109:OWC983142 OMG983109:OMG983142 OCK983109:OCK983142 NSO983109:NSO983142 NIS983109:NIS983142 MYW983109:MYW983142 MPA983109:MPA983142 MFE983109:MFE983142 LVI983109:LVI983142 LLM983109:LLM983142 LBQ983109:LBQ983142 KRU983109:KRU983142 KHY983109:KHY983142 JYC983109:JYC983142 JOG983109:JOG983142 JEK983109:JEK983142 IUO983109:IUO983142 IKS983109:IKS983142 IAW983109:IAW983142 HRA983109:HRA983142 HHE983109:HHE983142 GXI983109:GXI983142 GNM983109:GNM983142 GDQ983109:GDQ983142 FTU983109:FTU983142 FJY983109:FJY983142 FAC983109:FAC983142 EQG983109:EQG983142 EGK983109:EGK983142 DWO983109:DWO983142 DMS983109:DMS983142 DCW983109:DCW983142 CTA983109:CTA983142 CJE983109:CJE983142 BZI983109:BZI983142 BPM983109:BPM983142 BFQ983109:BFQ983142 AVU983109:AVU983142 ALY983109:ALY983142 ACC983109:ACC983142 SG983109:SG983142 IK983109:IK983142 WUW917573:WUW917606 WLA917573:WLA917606 WBE917573:WBE917606 VRI917573:VRI917606 VHM917573:VHM917606 UXQ917573:UXQ917606 UNU917573:UNU917606 UDY917573:UDY917606 TUC917573:TUC917606 TKG917573:TKG917606 TAK917573:TAK917606 SQO917573:SQO917606 SGS917573:SGS917606 RWW917573:RWW917606 RNA917573:RNA917606 RDE917573:RDE917606 QTI917573:QTI917606 QJM917573:QJM917606 PZQ917573:PZQ917606 PPU917573:PPU917606 PFY917573:PFY917606 OWC917573:OWC917606 OMG917573:OMG917606 OCK917573:OCK917606 NSO917573:NSO917606 NIS917573:NIS917606 MYW917573:MYW917606 MPA917573:MPA917606 MFE917573:MFE917606 LVI917573:LVI917606 LLM917573:LLM917606 LBQ917573:LBQ917606 KRU917573:KRU917606 KHY917573:KHY917606 JYC917573:JYC917606 JOG917573:JOG917606 JEK917573:JEK917606 IUO917573:IUO917606 IKS917573:IKS917606 IAW917573:IAW917606 HRA917573:HRA917606 HHE917573:HHE917606 GXI917573:GXI917606 GNM917573:GNM917606 GDQ917573:GDQ917606 FTU917573:FTU917606 FJY917573:FJY917606 FAC917573:FAC917606 EQG917573:EQG917606 EGK917573:EGK917606 DWO917573:DWO917606 DMS917573:DMS917606 DCW917573:DCW917606 CTA917573:CTA917606 CJE917573:CJE917606 BZI917573:BZI917606 BPM917573:BPM917606 BFQ917573:BFQ917606 AVU917573:AVU917606 ALY917573:ALY917606 ACC917573:ACC917606 SG917573:SG917606 IK917573:IK917606 WUW852037:WUW852070 WLA852037:WLA852070 WBE852037:WBE852070 VRI852037:VRI852070 VHM852037:VHM852070 UXQ852037:UXQ852070 UNU852037:UNU852070 UDY852037:UDY852070 TUC852037:TUC852070 TKG852037:TKG852070 TAK852037:TAK852070 SQO852037:SQO852070 SGS852037:SGS852070 RWW852037:RWW852070 RNA852037:RNA852070 RDE852037:RDE852070 QTI852037:QTI852070 QJM852037:QJM852070 PZQ852037:PZQ852070 PPU852037:PPU852070 PFY852037:PFY852070 OWC852037:OWC852070 OMG852037:OMG852070 OCK852037:OCK852070 NSO852037:NSO852070 NIS852037:NIS852070 MYW852037:MYW852070 MPA852037:MPA852070 MFE852037:MFE852070 LVI852037:LVI852070 LLM852037:LLM852070 LBQ852037:LBQ852070 KRU852037:KRU852070 KHY852037:KHY852070 JYC852037:JYC852070 JOG852037:JOG852070 JEK852037:JEK852070 IUO852037:IUO852070 IKS852037:IKS852070 IAW852037:IAW852070 HRA852037:HRA852070 HHE852037:HHE852070 GXI852037:GXI852070 GNM852037:GNM852070 GDQ852037:GDQ852070 FTU852037:FTU852070 FJY852037:FJY852070 FAC852037:FAC852070 EQG852037:EQG852070 EGK852037:EGK852070 DWO852037:DWO852070 DMS852037:DMS852070 DCW852037:DCW852070 CTA852037:CTA852070 CJE852037:CJE852070 BZI852037:BZI852070 BPM852037:BPM852070 BFQ852037:BFQ852070 AVU852037:AVU852070 ALY852037:ALY852070 ACC852037:ACC852070 SG852037:SG852070 IK852037:IK852070 WUW786501:WUW786534 WLA786501:WLA786534 WBE786501:WBE786534 VRI786501:VRI786534 VHM786501:VHM786534 UXQ786501:UXQ786534 UNU786501:UNU786534 UDY786501:UDY786534 TUC786501:TUC786534 TKG786501:TKG786534 TAK786501:TAK786534 SQO786501:SQO786534 SGS786501:SGS786534 RWW786501:RWW786534 RNA786501:RNA786534 RDE786501:RDE786534 QTI786501:QTI786534 QJM786501:QJM786534 PZQ786501:PZQ786534 PPU786501:PPU786534 PFY786501:PFY786534 OWC786501:OWC786534 OMG786501:OMG786534 OCK786501:OCK786534 NSO786501:NSO786534 NIS786501:NIS786534 MYW786501:MYW786534 MPA786501:MPA786534 MFE786501:MFE786534 LVI786501:LVI786534 LLM786501:LLM786534 LBQ786501:LBQ786534 KRU786501:KRU786534 KHY786501:KHY786534 JYC786501:JYC786534 JOG786501:JOG786534 JEK786501:JEK786534 IUO786501:IUO786534 IKS786501:IKS786534 IAW786501:IAW786534 HRA786501:HRA786534 HHE786501:HHE786534 GXI786501:GXI786534 GNM786501:GNM786534 GDQ786501:GDQ786534 FTU786501:FTU786534 FJY786501:FJY786534 FAC786501:FAC786534 EQG786501:EQG786534 EGK786501:EGK786534 DWO786501:DWO786534 DMS786501:DMS786534 DCW786501:DCW786534 CTA786501:CTA786534 CJE786501:CJE786534 BZI786501:BZI786534 BPM786501:BPM786534 BFQ786501:BFQ786534 AVU786501:AVU786534 ALY786501:ALY786534 ACC786501:ACC786534 SG786501:SG786534 IK786501:IK786534 WUW720965:WUW720998 WLA720965:WLA720998 WBE720965:WBE720998 VRI720965:VRI720998 VHM720965:VHM720998 UXQ720965:UXQ720998 UNU720965:UNU720998 UDY720965:UDY720998 TUC720965:TUC720998 TKG720965:TKG720998 TAK720965:TAK720998 SQO720965:SQO720998 SGS720965:SGS720998 RWW720965:RWW720998 RNA720965:RNA720998 RDE720965:RDE720998 QTI720965:QTI720998 QJM720965:QJM720998 PZQ720965:PZQ720998 PPU720965:PPU720998 PFY720965:PFY720998 OWC720965:OWC720998 OMG720965:OMG720998 OCK720965:OCK720998 NSO720965:NSO720998 NIS720965:NIS720998 MYW720965:MYW720998 MPA720965:MPA720998 MFE720965:MFE720998 LVI720965:LVI720998 LLM720965:LLM720998 LBQ720965:LBQ720998 KRU720965:KRU720998 KHY720965:KHY720998 JYC720965:JYC720998 JOG720965:JOG720998 JEK720965:JEK720998 IUO720965:IUO720998 IKS720965:IKS720998 IAW720965:IAW720998 HRA720965:HRA720998 HHE720965:HHE720998 GXI720965:GXI720998 GNM720965:GNM720998 GDQ720965:GDQ720998 FTU720965:FTU720998 FJY720965:FJY720998 FAC720965:FAC720998 EQG720965:EQG720998 EGK720965:EGK720998 DWO720965:DWO720998 DMS720965:DMS720998 DCW720965:DCW720998 CTA720965:CTA720998 CJE720965:CJE720998 BZI720965:BZI720998 BPM720965:BPM720998 BFQ720965:BFQ720998 AVU720965:AVU720998 ALY720965:ALY720998 ACC720965:ACC720998 SG720965:SG720998 IK720965:IK720998 WUW655429:WUW655462 WLA655429:WLA655462 WBE655429:WBE655462 VRI655429:VRI655462 VHM655429:VHM655462 UXQ655429:UXQ655462 UNU655429:UNU655462 UDY655429:UDY655462 TUC655429:TUC655462 TKG655429:TKG655462 TAK655429:TAK655462 SQO655429:SQO655462 SGS655429:SGS655462 RWW655429:RWW655462 RNA655429:RNA655462 RDE655429:RDE655462 QTI655429:QTI655462 QJM655429:QJM655462 PZQ655429:PZQ655462 PPU655429:PPU655462 PFY655429:PFY655462 OWC655429:OWC655462 OMG655429:OMG655462 OCK655429:OCK655462 NSO655429:NSO655462 NIS655429:NIS655462 MYW655429:MYW655462 MPA655429:MPA655462 MFE655429:MFE655462 LVI655429:LVI655462 LLM655429:LLM655462 LBQ655429:LBQ655462 KRU655429:KRU655462 KHY655429:KHY655462 JYC655429:JYC655462 JOG655429:JOG655462 JEK655429:JEK655462 IUO655429:IUO655462 IKS655429:IKS655462 IAW655429:IAW655462 HRA655429:HRA655462 HHE655429:HHE655462 GXI655429:GXI655462 GNM655429:GNM655462 GDQ655429:GDQ655462 FTU655429:FTU655462 FJY655429:FJY655462 FAC655429:FAC655462 EQG655429:EQG655462 EGK655429:EGK655462 DWO655429:DWO655462 DMS655429:DMS655462 DCW655429:DCW655462 CTA655429:CTA655462 CJE655429:CJE655462 BZI655429:BZI655462 BPM655429:BPM655462 BFQ655429:BFQ655462 AVU655429:AVU655462 ALY655429:ALY655462 ACC655429:ACC655462 SG655429:SG655462 IK655429:IK655462 WUW589893:WUW589926 WLA589893:WLA589926 WBE589893:WBE589926 VRI589893:VRI589926 VHM589893:VHM589926 UXQ589893:UXQ589926 UNU589893:UNU589926 UDY589893:UDY589926 TUC589893:TUC589926 TKG589893:TKG589926 TAK589893:TAK589926 SQO589893:SQO589926 SGS589893:SGS589926 RWW589893:RWW589926 RNA589893:RNA589926 RDE589893:RDE589926 QTI589893:QTI589926 QJM589893:QJM589926 PZQ589893:PZQ589926 PPU589893:PPU589926 PFY589893:PFY589926 OWC589893:OWC589926 OMG589893:OMG589926 OCK589893:OCK589926 NSO589893:NSO589926 NIS589893:NIS589926 MYW589893:MYW589926 MPA589893:MPA589926 MFE589893:MFE589926 LVI589893:LVI589926 LLM589893:LLM589926 LBQ589893:LBQ589926 KRU589893:KRU589926 KHY589893:KHY589926 JYC589893:JYC589926 JOG589893:JOG589926 JEK589893:JEK589926 IUO589893:IUO589926 IKS589893:IKS589926 IAW589893:IAW589926 HRA589893:HRA589926 HHE589893:HHE589926 GXI589893:GXI589926 GNM589893:GNM589926 GDQ589893:GDQ589926 FTU589893:FTU589926 FJY589893:FJY589926 FAC589893:FAC589926 EQG589893:EQG589926 EGK589893:EGK589926 DWO589893:DWO589926 DMS589893:DMS589926 DCW589893:DCW589926 CTA589893:CTA589926 CJE589893:CJE589926 BZI589893:BZI589926 BPM589893:BPM589926 BFQ589893:BFQ589926 AVU589893:AVU589926 ALY589893:ALY589926 ACC589893:ACC589926 SG589893:SG589926 IK589893:IK589926 WUW524357:WUW524390 WLA524357:WLA524390 WBE524357:WBE524390 VRI524357:VRI524390 VHM524357:VHM524390 UXQ524357:UXQ524390 UNU524357:UNU524390 UDY524357:UDY524390 TUC524357:TUC524390 TKG524357:TKG524390 TAK524357:TAK524390 SQO524357:SQO524390 SGS524357:SGS524390 RWW524357:RWW524390 RNA524357:RNA524390 RDE524357:RDE524390 QTI524357:QTI524390 QJM524357:QJM524390 PZQ524357:PZQ524390 PPU524357:PPU524390 PFY524357:PFY524390 OWC524357:OWC524390 OMG524357:OMG524390 OCK524357:OCK524390 NSO524357:NSO524390 NIS524357:NIS524390 MYW524357:MYW524390 MPA524357:MPA524390 MFE524357:MFE524390 LVI524357:LVI524390 LLM524357:LLM524390 LBQ524357:LBQ524390 KRU524357:KRU524390 KHY524357:KHY524390 JYC524357:JYC524390 JOG524357:JOG524390 JEK524357:JEK524390 IUO524357:IUO524390 IKS524357:IKS524390 IAW524357:IAW524390 HRA524357:HRA524390 HHE524357:HHE524390 GXI524357:GXI524390 GNM524357:GNM524390 GDQ524357:GDQ524390 FTU524357:FTU524390 FJY524357:FJY524390 FAC524357:FAC524390 EQG524357:EQG524390 EGK524357:EGK524390 DWO524357:DWO524390 DMS524357:DMS524390 DCW524357:DCW524390 CTA524357:CTA524390 CJE524357:CJE524390 BZI524357:BZI524390 BPM524357:BPM524390 BFQ524357:BFQ524390 AVU524357:AVU524390 ALY524357:ALY524390 ACC524357:ACC524390 SG524357:SG524390 IK524357:IK524390 WUW458821:WUW458854 WLA458821:WLA458854 WBE458821:WBE458854 VRI458821:VRI458854 VHM458821:VHM458854 UXQ458821:UXQ458854 UNU458821:UNU458854 UDY458821:UDY458854 TUC458821:TUC458854 TKG458821:TKG458854 TAK458821:TAK458854 SQO458821:SQO458854 SGS458821:SGS458854 RWW458821:RWW458854 RNA458821:RNA458854 RDE458821:RDE458854 QTI458821:QTI458854 QJM458821:QJM458854 PZQ458821:PZQ458854 PPU458821:PPU458854 PFY458821:PFY458854 OWC458821:OWC458854 OMG458821:OMG458854 OCK458821:OCK458854 NSO458821:NSO458854 NIS458821:NIS458854 MYW458821:MYW458854 MPA458821:MPA458854 MFE458821:MFE458854 LVI458821:LVI458854 LLM458821:LLM458854 LBQ458821:LBQ458854 KRU458821:KRU458854 KHY458821:KHY458854 JYC458821:JYC458854 JOG458821:JOG458854 JEK458821:JEK458854 IUO458821:IUO458854 IKS458821:IKS458854 IAW458821:IAW458854 HRA458821:HRA458854 HHE458821:HHE458854 GXI458821:GXI458854 GNM458821:GNM458854 GDQ458821:GDQ458854 FTU458821:FTU458854 FJY458821:FJY458854 FAC458821:FAC458854 EQG458821:EQG458854 EGK458821:EGK458854 DWO458821:DWO458854 DMS458821:DMS458854 DCW458821:DCW458854 CTA458821:CTA458854 CJE458821:CJE458854 BZI458821:BZI458854 BPM458821:BPM458854 BFQ458821:BFQ458854 AVU458821:AVU458854 ALY458821:ALY458854 ACC458821:ACC458854 SG458821:SG458854 IK458821:IK458854 WUW393285:WUW393318 WLA393285:WLA393318 WBE393285:WBE393318 VRI393285:VRI393318 VHM393285:VHM393318 UXQ393285:UXQ393318 UNU393285:UNU393318 UDY393285:UDY393318 TUC393285:TUC393318 TKG393285:TKG393318 TAK393285:TAK393318 SQO393285:SQO393318 SGS393285:SGS393318 RWW393285:RWW393318 RNA393285:RNA393318 RDE393285:RDE393318 QTI393285:QTI393318 QJM393285:QJM393318 PZQ393285:PZQ393318 PPU393285:PPU393318 PFY393285:PFY393318 OWC393285:OWC393318 OMG393285:OMG393318 OCK393285:OCK393318 NSO393285:NSO393318 NIS393285:NIS393318 MYW393285:MYW393318 MPA393285:MPA393318 MFE393285:MFE393318 LVI393285:LVI393318 LLM393285:LLM393318 LBQ393285:LBQ393318 KRU393285:KRU393318 KHY393285:KHY393318 JYC393285:JYC393318 JOG393285:JOG393318 JEK393285:JEK393318 IUO393285:IUO393318 IKS393285:IKS393318 IAW393285:IAW393318 HRA393285:HRA393318 HHE393285:HHE393318 GXI393285:GXI393318 GNM393285:GNM393318 GDQ393285:GDQ393318 FTU393285:FTU393318 FJY393285:FJY393318 FAC393285:FAC393318 EQG393285:EQG393318 EGK393285:EGK393318 DWO393285:DWO393318 DMS393285:DMS393318 DCW393285:DCW393318 CTA393285:CTA393318 CJE393285:CJE393318 BZI393285:BZI393318 BPM393285:BPM393318 BFQ393285:BFQ393318 AVU393285:AVU393318 ALY393285:ALY393318 ACC393285:ACC393318 SG393285:SG393318 IK393285:IK393318 WUW327749:WUW327782 WLA327749:WLA327782 WBE327749:WBE327782 VRI327749:VRI327782 VHM327749:VHM327782 UXQ327749:UXQ327782 UNU327749:UNU327782 UDY327749:UDY327782 TUC327749:TUC327782 TKG327749:TKG327782 TAK327749:TAK327782 SQO327749:SQO327782 SGS327749:SGS327782 RWW327749:RWW327782 RNA327749:RNA327782 RDE327749:RDE327782 QTI327749:QTI327782 QJM327749:QJM327782 PZQ327749:PZQ327782 PPU327749:PPU327782 PFY327749:PFY327782 OWC327749:OWC327782 OMG327749:OMG327782 OCK327749:OCK327782 NSO327749:NSO327782 NIS327749:NIS327782 MYW327749:MYW327782 MPA327749:MPA327782 MFE327749:MFE327782 LVI327749:LVI327782 LLM327749:LLM327782 LBQ327749:LBQ327782 KRU327749:KRU327782 KHY327749:KHY327782 JYC327749:JYC327782 JOG327749:JOG327782 JEK327749:JEK327782 IUO327749:IUO327782 IKS327749:IKS327782 IAW327749:IAW327782 HRA327749:HRA327782 HHE327749:HHE327782 GXI327749:GXI327782 GNM327749:GNM327782 GDQ327749:GDQ327782 FTU327749:FTU327782 FJY327749:FJY327782 FAC327749:FAC327782 EQG327749:EQG327782 EGK327749:EGK327782 DWO327749:DWO327782 DMS327749:DMS327782 DCW327749:DCW327782 CTA327749:CTA327782 CJE327749:CJE327782 BZI327749:BZI327782 BPM327749:BPM327782 BFQ327749:BFQ327782 AVU327749:AVU327782 ALY327749:ALY327782 ACC327749:ACC327782 SG327749:SG327782 IK327749:IK327782 WUW262213:WUW262246 WLA262213:WLA262246 WBE262213:WBE262246 VRI262213:VRI262246 VHM262213:VHM262246 UXQ262213:UXQ262246 UNU262213:UNU262246 UDY262213:UDY262246 TUC262213:TUC262246 TKG262213:TKG262246 TAK262213:TAK262246 SQO262213:SQO262246 SGS262213:SGS262246 RWW262213:RWW262246 RNA262213:RNA262246 RDE262213:RDE262246 QTI262213:QTI262246 QJM262213:QJM262246 PZQ262213:PZQ262246 PPU262213:PPU262246 PFY262213:PFY262246 OWC262213:OWC262246 OMG262213:OMG262246 OCK262213:OCK262246 NSO262213:NSO262246 NIS262213:NIS262246 MYW262213:MYW262246 MPA262213:MPA262246 MFE262213:MFE262246 LVI262213:LVI262246 LLM262213:LLM262246 LBQ262213:LBQ262246 KRU262213:KRU262246 KHY262213:KHY262246 JYC262213:JYC262246 JOG262213:JOG262246 JEK262213:JEK262246 IUO262213:IUO262246 IKS262213:IKS262246 IAW262213:IAW262246 HRA262213:HRA262246 HHE262213:HHE262246 GXI262213:GXI262246 GNM262213:GNM262246 GDQ262213:GDQ262246 FTU262213:FTU262246 FJY262213:FJY262246 FAC262213:FAC262246 EQG262213:EQG262246 EGK262213:EGK262246 DWO262213:DWO262246 DMS262213:DMS262246 DCW262213:DCW262246 CTA262213:CTA262246 CJE262213:CJE262246 BZI262213:BZI262246 BPM262213:BPM262246 BFQ262213:BFQ262246 AVU262213:AVU262246 ALY262213:ALY262246 ACC262213:ACC262246 SG262213:SG262246 IK262213:IK262246 WUW196677:WUW196710 WLA196677:WLA196710 WBE196677:WBE196710 VRI196677:VRI196710 VHM196677:VHM196710 UXQ196677:UXQ196710 UNU196677:UNU196710 UDY196677:UDY196710 TUC196677:TUC196710 TKG196677:TKG196710 TAK196677:TAK196710 SQO196677:SQO196710 SGS196677:SGS196710 RWW196677:RWW196710 RNA196677:RNA196710 RDE196677:RDE196710 QTI196677:QTI196710 QJM196677:QJM196710 PZQ196677:PZQ196710 PPU196677:PPU196710 PFY196677:PFY196710 OWC196677:OWC196710 OMG196677:OMG196710 OCK196677:OCK196710 NSO196677:NSO196710 NIS196677:NIS196710 MYW196677:MYW196710 MPA196677:MPA196710 MFE196677:MFE196710 LVI196677:LVI196710 LLM196677:LLM196710 LBQ196677:LBQ196710 KRU196677:KRU196710 KHY196677:KHY196710 JYC196677:JYC196710 JOG196677:JOG196710 JEK196677:JEK196710 IUO196677:IUO196710 IKS196677:IKS196710 IAW196677:IAW196710 HRA196677:HRA196710 HHE196677:HHE196710 GXI196677:GXI196710 GNM196677:GNM196710 GDQ196677:GDQ196710 FTU196677:FTU196710 FJY196677:FJY196710 FAC196677:FAC196710 EQG196677:EQG196710 EGK196677:EGK196710 DWO196677:DWO196710 DMS196677:DMS196710 DCW196677:DCW196710 CTA196677:CTA196710 CJE196677:CJE196710 BZI196677:BZI196710 BPM196677:BPM196710 BFQ196677:BFQ196710 AVU196677:AVU196710 ALY196677:ALY196710 ACC196677:ACC196710 SG196677:SG196710 IK196677:IK196710 WUW131141:WUW131174 WLA131141:WLA131174 WBE131141:WBE131174 VRI131141:VRI131174 VHM131141:VHM131174 UXQ131141:UXQ131174 UNU131141:UNU131174 UDY131141:UDY131174 TUC131141:TUC131174 TKG131141:TKG131174 TAK131141:TAK131174 SQO131141:SQO131174 SGS131141:SGS131174 RWW131141:RWW131174 RNA131141:RNA131174 RDE131141:RDE131174 QTI131141:QTI131174 QJM131141:QJM131174 PZQ131141:PZQ131174 PPU131141:PPU131174 PFY131141:PFY131174 OWC131141:OWC131174 OMG131141:OMG131174 OCK131141:OCK131174 NSO131141:NSO131174 NIS131141:NIS131174 MYW131141:MYW131174 MPA131141:MPA131174 MFE131141:MFE131174 LVI131141:LVI131174 LLM131141:LLM131174 LBQ131141:LBQ131174 KRU131141:KRU131174 KHY131141:KHY131174 JYC131141:JYC131174 JOG131141:JOG131174 JEK131141:JEK131174 IUO131141:IUO131174 IKS131141:IKS131174 IAW131141:IAW131174 HRA131141:HRA131174 HHE131141:HHE131174 GXI131141:GXI131174 GNM131141:GNM131174 GDQ131141:GDQ131174 FTU131141:FTU131174 FJY131141:FJY131174 FAC131141:FAC131174 EQG131141:EQG131174 EGK131141:EGK131174 DWO131141:DWO131174 DMS131141:DMS131174 DCW131141:DCW131174 CTA131141:CTA131174 CJE131141:CJE131174 BZI131141:BZI131174 BPM131141:BPM131174 BFQ131141:BFQ131174 AVU131141:AVU131174 ALY131141:ALY131174 ACC131141:ACC131174 SG131141:SG131174 IK131141:IK131174 WUW65605:WUW65638 WLA65605:WLA65638 WBE65605:WBE65638 VRI65605:VRI65638 VHM65605:VHM65638 UXQ65605:UXQ65638 UNU65605:UNU65638 UDY65605:UDY65638 TUC65605:TUC65638 TKG65605:TKG65638 TAK65605:TAK65638 SQO65605:SQO65638 SGS65605:SGS65638 RWW65605:RWW65638 RNA65605:RNA65638 RDE65605:RDE65638 QTI65605:QTI65638 QJM65605:QJM65638 PZQ65605:PZQ65638 PPU65605:PPU65638 PFY65605:PFY65638 OWC65605:OWC65638 OMG65605:OMG65638 OCK65605:OCK65638 NSO65605:NSO65638 NIS65605:NIS65638 MYW65605:MYW65638 MPA65605:MPA65638 MFE65605:MFE65638 LVI65605:LVI65638 LLM65605:LLM65638 LBQ65605:LBQ65638 KRU65605:KRU65638 KHY65605:KHY65638 JYC65605:JYC65638 JOG65605:JOG65638 JEK65605:JEK65638 IUO65605:IUO65638 IKS65605:IKS65638 IAW65605:IAW65638 HRA65605:HRA65638 HHE65605:HHE65638 GXI65605:GXI65638 GNM65605:GNM65638 GDQ65605:GDQ65638 FTU65605:FTU65638 FJY65605:FJY65638 FAC65605:FAC65638 EQG65605:EQG65638 EGK65605:EGK65638 DWO65605:DWO65638 DMS65605:DMS65638 DCW65605:DCW65638 CTA65605:CTA65638 CJE65605:CJE65638 BZI65605:BZI65638 BPM65605:BPM65638 BFQ65605:BFQ65638 AVU65605:AVU65638 ALY65605:ALY65638 ACC65605:ACC65638 SG65605:SG65638 IK65605:IK65638 WUW983145:WUW1048576 WLA983145:WLA1048576 WBE983145:WBE1048576 VRI983145:VRI1048576 VHM983145:VHM1048576 UXQ983145:UXQ1048576 UNU983145:UNU1048576 UDY983145:UDY1048576 TUC983145:TUC1048576 TKG983145:TKG1048576 TAK983145:TAK1048576 SQO983145:SQO1048576 SGS983145:SGS1048576 RWW983145:RWW1048576 RNA983145:RNA1048576 RDE983145:RDE1048576 QTI983145:QTI1048576 QJM983145:QJM1048576 PZQ983145:PZQ1048576 PPU983145:PPU1048576 PFY983145:PFY1048576 OWC983145:OWC1048576 OMG983145:OMG1048576 OCK983145:OCK1048576 NSO983145:NSO1048576 NIS983145:NIS1048576 MYW983145:MYW1048576 MPA983145:MPA1048576 MFE983145:MFE1048576 LVI983145:LVI1048576 LLM983145:LLM1048576 LBQ983145:LBQ1048576 KRU983145:KRU1048576 KHY983145:KHY1048576 JYC983145:JYC1048576 JOG983145:JOG1048576 JEK983145:JEK1048576 IUO983145:IUO1048576 IKS983145:IKS1048576 IAW983145:IAW1048576 HRA983145:HRA1048576 HHE983145:HHE1048576 GXI983145:GXI1048576 GNM983145:GNM1048576 GDQ983145:GDQ1048576 FTU983145:FTU1048576 FJY983145:FJY1048576 FAC983145:FAC1048576 EQG983145:EQG1048576 EGK983145:EGK1048576 DWO983145:DWO1048576 DMS983145:DMS1048576 DCW983145:DCW1048576 CTA983145:CTA1048576 CJE983145:CJE1048576 BZI983145:BZI1048576 BPM983145:BPM1048576 BFQ983145:BFQ1048576 AVU983145:AVU1048576 ALY983145:ALY1048576 ACC983145:ACC1048576 SG983145:SG1048576 IK983145:IK1048576 WUW917609:WUW983098 WLA917609:WLA983098 WBE917609:WBE983098 VRI917609:VRI983098 VHM917609:VHM983098 UXQ917609:UXQ983098 UNU917609:UNU983098 UDY917609:UDY983098 TUC917609:TUC983098 TKG917609:TKG983098 TAK917609:TAK983098 SQO917609:SQO983098 SGS917609:SGS983098 RWW917609:RWW983098 RNA917609:RNA983098 RDE917609:RDE983098 QTI917609:QTI983098 QJM917609:QJM983098 PZQ917609:PZQ983098 PPU917609:PPU983098 PFY917609:PFY983098 OWC917609:OWC983098 OMG917609:OMG983098 OCK917609:OCK983098 NSO917609:NSO983098 NIS917609:NIS983098 MYW917609:MYW983098 MPA917609:MPA983098 MFE917609:MFE983098 LVI917609:LVI983098 LLM917609:LLM983098 LBQ917609:LBQ983098 KRU917609:KRU983098 KHY917609:KHY983098 JYC917609:JYC983098 JOG917609:JOG983098 JEK917609:JEK983098 IUO917609:IUO983098 IKS917609:IKS983098 IAW917609:IAW983098 HRA917609:HRA983098 HHE917609:HHE983098 GXI917609:GXI983098 GNM917609:GNM983098 GDQ917609:GDQ983098 FTU917609:FTU983098 FJY917609:FJY983098 FAC917609:FAC983098 EQG917609:EQG983098 EGK917609:EGK983098 DWO917609:DWO983098 DMS917609:DMS983098 DCW917609:DCW983098 CTA917609:CTA983098 CJE917609:CJE983098 BZI917609:BZI983098 BPM917609:BPM983098 BFQ917609:BFQ983098 AVU917609:AVU983098 ALY917609:ALY983098 ACC917609:ACC983098 SG917609:SG983098 IK917609:IK983098 WUW852073:WUW917562 WLA852073:WLA917562 WBE852073:WBE917562 VRI852073:VRI917562 VHM852073:VHM917562 UXQ852073:UXQ917562 UNU852073:UNU917562 UDY852073:UDY917562 TUC852073:TUC917562 TKG852073:TKG917562 TAK852073:TAK917562 SQO852073:SQO917562 SGS852073:SGS917562 RWW852073:RWW917562 RNA852073:RNA917562 RDE852073:RDE917562 QTI852073:QTI917562 QJM852073:QJM917562 PZQ852073:PZQ917562 PPU852073:PPU917562 PFY852073:PFY917562 OWC852073:OWC917562 OMG852073:OMG917562 OCK852073:OCK917562 NSO852073:NSO917562 NIS852073:NIS917562 MYW852073:MYW917562 MPA852073:MPA917562 MFE852073:MFE917562 LVI852073:LVI917562 LLM852073:LLM917562 LBQ852073:LBQ917562 KRU852073:KRU917562 KHY852073:KHY917562 JYC852073:JYC917562 JOG852073:JOG917562 JEK852073:JEK917562 IUO852073:IUO917562 IKS852073:IKS917562 IAW852073:IAW917562 HRA852073:HRA917562 HHE852073:HHE917562 GXI852073:GXI917562 GNM852073:GNM917562 GDQ852073:GDQ917562 FTU852073:FTU917562 FJY852073:FJY917562 FAC852073:FAC917562 EQG852073:EQG917562 EGK852073:EGK917562 DWO852073:DWO917562 DMS852073:DMS917562 DCW852073:DCW917562 CTA852073:CTA917562 CJE852073:CJE917562 BZI852073:BZI917562 BPM852073:BPM917562 BFQ852073:BFQ917562 AVU852073:AVU917562 ALY852073:ALY917562 ACC852073:ACC917562 SG852073:SG917562 IK852073:IK917562 WUW786537:WUW852026 WLA786537:WLA852026 WBE786537:WBE852026 VRI786537:VRI852026 VHM786537:VHM852026 UXQ786537:UXQ852026 UNU786537:UNU852026 UDY786537:UDY852026 TUC786537:TUC852026 TKG786537:TKG852026 TAK786537:TAK852026 SQO786537:SQO852026 SGS786537:SGS852026 RWW786537:RWW852026 RNA786537:RNA852026 RDE786537:RDE852026 QTI786537:QTI852026 QJM786537:QJM852026 PZQ786537:PZQ852026 PPU786537:PPU852026 PFY786537:PFY852026 OWC786537:OWC852026 OMG786537:OMG852026 OCK786537:OCK852026 NSO786537:NSO852026 NIS786537:NIS852026 MYW786537:MYW852026 MPA786537:MPA852026 MFE786537:MFE852026 LVI786537:LVI852026 LLM786537:LLM852026 LBQ786537:LBQ852026 KRU786537:KRU852026 KHY786537:KHY852026 JYC786537:JYC852026 JOG786537:JOG852026 JEK786537:JEK852026 IUO786537:IUO852026 IKS786537:IKS852026 IAW786537:IAW852026 HRA786537:HRA852026 HHE786537:HHE852026 GXI786537:GXI852026 GNM786537:GNM852026 GDQ786537:GDQ852026 FTU786537:FTU852026 FJY786537:FJY852026 FAC786537:FAC852026 EQG786537:EQG852026 EGK786537:EGK852026 DWO786537:DWO852026 DMS786537:DMS852026 DCW786537:DCW852026 CTA786537:CTA852026 CJE786537:CJE852026 BZI786537:BZI852026 BPM786537:BPM852026 BFQ786537:BFQ852026 AVU786537:AVU852026 ALY786537:ALY852026 ACC786537:ACC852026 SG786537:SG852026 IK786537:IK852026 WUW721001:WUW786490 WLA721001:WLA786490 WBE721001:WBE786490 VRI721001:VRI786490 VHM721001:VHM786490 UXQ721001:UXQ786490 UNU721001:UNU786490 UDY721001:UDY786490 TUC721001:TUC786490 TKG721001:TKG786490 TAK721001:TAK786490 SQO721001:SQO786490 SGS721001:SGS786490 RWW721001:RWW786490 RNA721001:RNA786490 RDE721001:RDE786490 QTI721001:QTI786490 QJM721001:QJM786490 PZQ721001:PZQ786490 PPU721001:PPU786490 PFY721001:PFY786490 OWC721001:OWC786490 OMG721001:OMG786490 OCK721001:OCK786490 NSO721001:NSO786490 NIS721001:NIS786490 MYW721001:MYW786490 MPA721001:MPA786490 MFE721001:MFE786490 LVI721001:LVI786490 LLM721001:LLM786490 LBQ721001:LBQ786490 KRU721001:KRU786490 KHY721001:KHY786490 JYC721001:JYC786490 JOG721001:JOG786490 JEK721001:JEK786490 IUO721001:IUO786490 IKS721001:IKS786490 IAW721001:IAW786490 HRA721001:HRA786490 HHE721001:HHE786490 GXI721001:GXI786490 GNM721001:GNM786490 GDQ721001:GDQ786490 FTU721001:FTU786490 FJY721001:FJY786490 FAC721001:FAC786490 EQG721001:EQG786490 EGK721001:EGK786490 DWO721001:DWO786490 DMS721001:DMS786490 DCW721001:DCW786490 CTA721001:CTA786490 CJE721001:CJE786490 BZI721001:BZI786490 BPM721001:BPM786490 BFQ721001:BFQ786490 AVU721001:AVU786490 ALY721001:ALY786490 ACC721001:ACC786490 SG721001:SG786490 IK721001:IK786490 WUW655465:WUW720954 WLA655465:WLA720954 WBE655465:WBE720954 VRI655465:VRI720954 VHM655465:VHM720954 UXQ655465:UXQ720954 UNU655465:UNU720954 UDY655465:UDY720954 TUC655465:TUC720954 TKG655465:TKG720954 TAK655465:TAK720954 SQO655465:SQO720954 SGS655465:SGS720954 RWW655465:RWW720954 RNA655465:RNA720954 RDE655465:RDE720954 QTI655465:QTI720954 QJM655465:QJM720954 PZQ655465:PZQ720954 PPU655465:PPU720954 PFY655465:PFY720954 OWC655465:OWC720954 OMG655465:OMG720954 OCK655465:OCK720954 NSO655465:NSO720954 NIS655465:NIS720954 MYW655465:MYW720954 MPA655465:MPA720954 MFE655465:MFE720954 LVI655465:LVI720954 LLM655465:LLM720954 LBQ655465:LBQ720954 KRU655465:KRU720954 KHY655465:KHY720954 JYC655465:JYC720954 JOG655465:JOG720954 JEK655465:JEK720954 IUO655465:IUO720954 IKS655465:IKS720954 IAW655465:IAW720954 HRA655465:HRA720954 HHE655465:HHE720954 GXI655465:GXI720954 GNM655465:GNM720954 GDQ655465:GDQ720954 FTU655465:FTU720954 FJY655465:FJY720954 FAC655465:FAC720954 EQG655465:EQG720954 EGK655465:EGK720954 DWO655465:DWO720954 DMS655465:DMS720954 DCW655465:DCW720954 CTA655465:CTA720954 CJE655465:CJE720954 BZI655465:BZI720954 BPM655465:BPM720954 BFQ655465:BFQ720954 AVU655465:AVU720954 ALY655465:ALY720954 ACC655465:ACC720954 SG655465:SG720954 IK655465:IK720954 WUW589929:WUW655418 WLA589929:WLA655418 WBE589929:WBE655418 VRI589929:VRI655418 VHM589929:VHM655418 UXQ589929:UXQ655418 UNU589929:UNU655418 UDY589929:UDY655418 TUC589929:TUC655418 TKG589929:TKG655418 TAK589929:TAK655418 SQO589929:SQO655418 SGS589929:SGS655418 RWW589929:RWW655418 RNA589929:RNA655418 RDE589929:RDE655418 QTI589929:QTI655418 QJM589929:QJM655418 PZQ589929:PZQ655418 PPU589929:PPU655418 PFY589929:PFY655418 OWC589929:OWC655418 OMG589929:OMG655418 OCK589929:OCK655418 NSO589929:NSO655418 NIS589929:NIS655418 MYW589929:MYW655418 MPA589929:MPA655418 MFE589929:MFE655418 LVI589929:LVI655418 LLM589929:LLM655418 LBQ589929:LBQ655418 KRU589929:KRU655418 KHY589929:KHY655418 JYC589929:JYC655418 JOG589929:JOG655418 JEK589929:JEK655418 IUO589929:IUO655418 IKS589929:IKS655418 IAW589929:IAW655418 HRA589929:HRA655418 HHE589929:HHE655418 GXI589929:GXI655418 GNM589929:GNM655418 GDQ589929:GDQ655418 FTU589929:FTU655418 FJY589929:FJY655418 FAC589929:FAC655418 EQG589929:EQG655418 EGK589929:EGK655418 DWO589929:DWO655418 DMS589929:DMS655418 DCW589929:DCW655418 CTA589929:CTA655418 CJE589929:CJE655418 BZI589929:BZI655418 BPM589929:BPM655418 BFQ589929:BFQ655418 AVU589929:AVU655418 ALY589929:ALY655418 ACC589929:ACC655418 SG589929:SG655418 IK589929:IK655418 WUW524393:WUW589882 WLA524393:WLA589882 WBE524393:WBE589882 VRI524393:VRI589882 VHM524393:VHM589882 UXQ524393:UXQ589882 UNU524393:UNU589882 UDY524393:UDY589882 TUC524393:TUC589882 TKG524393:TKG589882 TAK524393:TAK589882 SQO524393:SQO589882 SGS524393:SGS589882 RWW524393:RWW589882 RNA524393:RNA589882 RDE524393:RDE589882 QTI524393:QTI589882 QJM524393:QJM589882 PZQ524393:PZQ589882 PPU524393:PPU589882 PFY524393:PFY589882 OWC524393:OWC589882 OMG524393:OMG589882 OCK524393:OCK589882 NSO524393:NSO589882 NIS524393:NIS589882 MYW524393:MYW589882 MPA524393:MPA589882 MFE524393:MFE589882 LVI524393:LVI589882 LLM524393:LLM589882 LBQ524393:LBQ589882 KRU524393:KRU589882 KHY524393:KHY589882 JYC524393:JYC589882 JOG524393:JOG589882 JEK524393:JEK589882 IUO524393:IUO589882 IKS524393:IKS589882 IAW524393:IAW589882 HRA524393:HRA589882 HHE524393:HHE589882 GXI524393:GXI589882 GNM524393:GNM589882 GDQ524393:GDQ589882 FTU524393:FTU589882 FJY524393:FJY589882 FAC524393:FAC589882 EQG524393:EQG589882 EGK524393:EGK589882 DWO524393:DWO589882 DMS524393:DMS589882 DCW524393:DCW589882 CTA524393:CTA589882 CJE524393:CJE589882 BZI524393:BZI589882 BPM524393:BPM589882 BFQ524393:BFQ589882 AVU524393:AVU589882 ALY524393:ALY589882 ACC524393:ACC589882 SG524393:SG589882 IK524393:IK589882 WUW458857:WUW524346 WLA458857:WLA524346 WBE458857:WBE524346 VRI458857:VRI524346 VHM458857:VHM524346 UXQ458857:UXQ524346 UNU458857:UNU524346 UDY458857:UDY524346 TUC458857:TUC524346 TKG458857:TKG524346 TAK458857:TAK524346 SQO458857:SQO524346 SGS458857:SGS524346 RWW458857:RWW524346 RNA458857:RNA524346 RDE458857:RDE524346 QTI458857:QTI524346 QJM458857:QJM524346 PZQ458857:PZQ524346 PPU458857:PPU524346 PFY458857:PFY524346 OWC458857:OWC524346 OMG458857:OMG524346 OCK458857:OCK524346 NSO458857:NSO524346 NIS458857:NIS524346 MYW458857:MYW524346 MPA458857:MPA524346 MFE458857:MFE524346 LVI458857:LVI524346 LLM458857:LLM524346 LBQ458857:LBQ524346 KRU458857:KRU524346 KHY458857:KHY524346 JYC458857:JYC524346 JOG458857:JOG524346 JEK458857:JEK524346 IUO458857:IUO524346 IKS458857:IKS524346 IAW458857:IAW524346 HRA458857:HRA524346 HHE458857:HHE524346 GXI458857:GXI524346 GNM458857:GNM524346 GDQ458857:GDQ524346 FTU458857:FTU524346 FJY458857:FJY524346 FAC458857:FAC524346 EQG458857:EQG524346 EGK458857:EGK524346 DWO458857:DWO524346 DMS458857:DMS524346 DCW458857:DCW524346 CTA458857:CTA524346 CJE458857:CJE524346 BZI458857:BZI524346 BPM458857:BPM524346 BFQ458857:BFQ524346 AVU458857:AVU524346 ALY458857:ALY524346 ACC458857:ACC524346 SG458857:SG524346 IK458857:IK524346 WUW393321:WUW458810 WLA393321:WLA458810 WBE393321:WBE458810 VRI393321:VRI458810 VHM393321:VHM458810 UXQ393321:UXQ458810 UNU393321:UNU458810 UDY393321:UDY458810 TUC393321:TUC458810 TKG393321:TKG458810 TAK393321:TAK458810 SQO393321:SQO458810 SGS393321:SGS458810 RWW393321:RWW458810 RNA393321:RNA458810 RDE393321:RDE458810 QTI393321:QTI458810 QJM393321:QJM458810 PZQ393321:PZQ458810 PPU393321:PPU458810 PFY393321:PFY458810 OWC393321:OWC458810 OMG393321:OMG458810 OCK393321:OCK458810 NSO393321:NSO458810 NIS393321:NIS458810 MYW393321:MYW458810 MPA393321:MPA458810 MFE393321:MFE458810 LVI393321:LVI458810 LLM393321:LLM458810 LBQ393321:LBQ458810 KRU393321:KRU458810 KHY393321:KHY458810 JYC393321:JYC458810 JOG393321:JOG458810 JEK393321:JEK458810 IUO393321:IUO458810 IKS393321:IKS458810 IAW393321:IAW458810 HRA393321:HRA458810 HHE393321:HHE458810 GXI393321:GXI458810 GNM393321:GNM458810 GDQ393321:GDQ458810 FTU393321:FTU458810 FJY393321:FJY458810 FAC393321:FAC458810 EQG393321:EQG458810 EGK393321:EGK458810 DWO393321:DWO458810 DMS393321:DMS458810 DCW393321:DCW458810 CTA393321:CTA458810 CJE393321:CJE458810 BZI393321:BZI458810 BPM393321:BPM458810 BFQ393321:BFQ458810 AVU393321:AVU458810 ALY393321:ALY458810 ACC393321:ACC458810 SG393321:SG458810 IK393321:IK458810 WUW327785:WUW393274 WLA327785:WLA393274 WBE327785:WBE393274 VRI327785:VRI393274 VHM327785:VHM393274 UXQ327785:UXQ393274 UNU327785:UNU393274 UDY327785:UDY393274 TUC327785:TUC393274 TKG327785:TKG393274 TAK327785:TAK393274 SQO327785:SQO393274 SGS327785:SGS393274 RWW327785:RWW393274 RNA327785:RNA393274 RDE327785:RDE393274 QTI327785:QTI393274 QJM327785:QJM393274 PZQ327785:PZQ393274 PPU327785:PPU393274 PFY327785:PFY393274 OWC327785:OWC393274 OMG327785:OMG393274 OCK327785:OCK393274 NSO327785:NSO393274 NIS327785:NIS393274 MYW327785:MYW393274 MPA327785:MPA393274 MFE327785:MFE393274 LVI327785:LVI393274 LLM327785:LLM393274 LBQ327785:LBQ393274 KRU327785:KRU393274 KHY327785:KHY393274 JYC327785:JYC393274 JOG327785:JOG393274 JEK327785:JEK393274 IUO327785:IUO393274 IKS327785:IKS393274 IAW327785:IAW393274 HRA327785:HRA393274 HHE327785:HHE393274 GXI327785:GXI393274 GNM327785:GNM393274 GDQ327785:GDQ393274 FTU327785:FTU393274 FJY327785:FJY393274 FAC327785:FAC393274 EQG327785:EQG393274 EGK327785:EGK393274 DWO327785:DWO393274 DMS327785:DMS393274 DCW327785:DCW393274 CTA327785:CTA393274 CJE327785:CJE393274 BZI327785:BZI393274 BPM327785:BPM393274 BFQ327785:BFQ393274 AVU327785:AVU393274 ALY327785:ALY393274 ACC327785:ACC393274 SG327785:SG393274 IK327785:IK393274 WUW262249:WUW327738 WLA262249:WLA327738 WBE262249:WBE327738 VRI262249:VRI327738 VHM262249:VHM327738 UXQ262249:UXQ327738 UNU262249:UNU327738 UDY262249:UDY327738 TUC262249:TUC327738 TKG262249:TKG327738 TAK262249:TAK327738 SQO262249:SQO327738 SGS262249:SGS327738 RWW262249:RWW327738 RNA262249:RNA327738 RDE262249:RDE327738 QTI262249:QTI327738 QJM262249:QJM327738 PZQ262249:PZQ327738 PPU262249:PPU327738 PFY262249:PFY327738 OWC262249:OWC327738 OMG262249:OMG327738 OCK262249:OCK327738 NSO262249:NSO327738 NIS262249:NIS327738 MYW262249:MYW327738 MPA262249:MPA327738 MFE262249:MFE327738 LVI262249:LVI327738 LLM262249:LLM327738 LBQ262249:LBQ327738 KRU262249:KRU327738 KHY262249:KHY327738 JYC262249:JYC327738 JOG262249:JOG327738 JEK262249:JEK327738 IUO262249:IUO327738 IKS262249:IKS327738 IAW262249:IAW327738 HRA262249:HRA327738 HHE262249:HHE327738 GXI262249:GXI327738 GNM262249:GNM327738 GDQ262249:GDQ327738 FTU262249:FTU327738 FJY262249:FJY327738 FAC262249:FAC327738 EQG262249:EQG327738 EGK262249:EGK327738 DWO262249:DWO327738 DMS262249:DMS327738 DCW262249:DCW327738 CTA262249:CTA327738 CJE262249:CJE327738 BZI262249:BZI327738 BPM262249:BPM327738 BFQ262249:BFQ327738 AVU262249:AVU327738 ALY262249:ALY327738 ACC262249:ACC327738 SG262249:SG327738 IK262249:IK327738 WUW196713:WUW262202 WLA196713:WLA262202 WBE196713:WBE262202 VRI196713:VRI262202 VHM196713:VHM262202 UXQ196713:UXQ262202 UNU196713:UNU262202 UDY196713:UDY262202 TUC196713:TUC262202 TKG196713:TKG262202 TAK196713:TAK262202 SQO196713:SQO262202 SGS196713:SGS262202 RWW196713:RWW262202 RNA196713:RNA262202 RDE196713:RDE262202 QTI196713:QTI262202 QJM196713:QJM262202 PZQ196713:PZQ262202 PPU196713:PPU262202 PFY196713:PFY262202 OWC196713:OWC262202 OMG196713:OMG262202 OCK196713:OCK262202 NSO196713:NSO262202 NIS196713:NIS262202 MYW196713:MYW262202 MPA196713:MPA262202 MFE196713:MFE262202 LVI196713:LVI262202 LLM196713:LLM262202 LBQ196713:LBQ262202 KRU196713:KRU262202 KHY196713:KHY262202 JYC196713:JYC262202 JOG196713:JOG262202 JEK196713:JEK262202 IUO196713:IUO262202 IKS196713:IKS262202 IAW196713:IAW262202 HRA196713:HRA262202 HHE196713:HHE262202 GXI196713:GXI262202 GNM196713:GNM262202 GDQ196713:GDQ262202 FTU196713:FTU262202 FJY196713:FJY262202 FAC196713:FAC262202 EQG196713:EQG262202 EGK196713:EGK262202 DWO196713:DWO262202 DMS196713:DMS262202 DCW196713:DCW262202 CTA196713:CTA262202 CJE196713:CJE262202 BZI196713:BZI262202 BPM196713:BPM262202 BFQ196713:BFQ262202 AVU196713:AVU262202 ALY196713:ALY262202 ACC196713:ACC262202 SG196713:SG262202 IK196713:IK262202 WUW131177:WUW196666 WLA131177:WLA196666 WBE131177:WBE196666 VRI131177:VRI196666 VHM131177:VHM196666 UXQ131177:UXQ196666 UNU131177:UNU196666 UDY131177:UDY196666 TUC131177:TUC196666 TKG131177:TKG196666 TAK131177:TAK196666 SQO131177:SQO196666 SGS131177:SGS196666 RWW131177:RWW196666 RNA131177:RNA196666 RDE131177:RDE196666 QTI131177:QTI196666 QJM131177:QJM196666 PZQ131177:PZQ196666 PPU131177:PPU196666 PFY131177:PFY196666 OWC131177:OWC196666 OMG131177:OMG196666 OCK131177:OCK196666 NSO131177:NSO196666 NIS131177:NIS196666 MYW131177:MYW196666 MPA131177:MPA196666 MFE131177:MFE196666 LVI131177:LVI196666 LLM131177:LLM196666 LBQ131177:LBQ196666 KRU131177:KRU196666 KHY131177:KHY196666 JYC131177:JYC196666 JOG131177:JOG196666 JEK131177:JEK196666 IUO131177:IUO196666 IKS131177:IKS196666 IAW131177:IAW196666 HRA131177:HRA196666 HHE131177:HHE196666 GXI131177:GXI196666 GNM131177:GNM196666 GDQ131177:GDQ196666 FTU131177:FTU196666 FJY131177:FJY196666 FAC131177:FAC196666 EQG131177:EQG196666 EGK131177:EGK196666 DWO131177:DWO196666 DMS131177:DMS196666 DCW131177:DCW196666 CTA131177:CTA196666 CJE131177:CJE196666 BZI131177:BZI196666 BPM131177:BPM196666 BFQ131177:BFQ196666 AVU131177:AVU196666 ALY131177:ALY196666 ACC131177:ACC196666 SG131177:SG196666 IK131177:IK196666 WUW65641:WUW131130 WLA65641:WLA131130 WBE65641:WBE131130 VRI65641:VRI131130 VHM65641:VHM131130 UXQ65641:UXQ131130 UNU65641:UNU131130 UDY65641:UDY131130 TUC65641:TUC131130 TKG65641:TKG131130 TAK65641:TAK131130 SQO65641:SQO131130 SGS65641:SGS131130 RWW65641:RWW131130 RNA65641:RNA131130 RDE65641:RDE131130 QTI65641:QTI131130 QJM65641:QJM131130 PZQ65641:PZQ131130 PPU65641:PPU131130 PFY65641:PFY131130 OWC65641:OWC131130 OMG65641:OMG131130 OCK65641:OCK131130 NSO65641:NSO131130 NIS65641:NIS131130 MYW65641:MYW131130 MPA65641:MPA131130 MFE65641:MFE131130 LVI65641:LVI131130 LLM65641:LLM131130 LBQ65641:LBQ131130 KRU65641:KRU131130 KHY65641:KHY131130 JYC65641:JYC131130 JOG65641:JOG131130 JEK65641:JEK131130 IUO65641:IUO131130 IKS65641:IKS131130 IAW65641:IAW131130 HRA65641:HRA131130 HHE65641:HHE131130 GXI65641:GXI131130 GNM65641:GNM131130 GDQ65641:GDQ131130 FTU65641:FTU131130 FJY65641:FJY131130 FAC65641:FAC131130 EQG65641:EQG131130 EGK65641:EGK131130 DWO65641:DWO131130 DMS65641:DMS131130 DCW65641:DCW131130 CTA65641:CTA131130 CJE65641:CJE131130 BZI65641:BZI131130 BPM65641:BPM131130 BFQ65641:BFQ131130 AVU65641:AVU131130 ALY65641:ALY131130 ACC65641:ACC131130 SG65641:SG131130 IK65641:IK131130 WUW105:WUW65594 WLA105:WLA65594 WBE105:WBE65594 VRI105:VRI65594 VHM105:VHM65594 UXQ105:UXQ65594 UNU105:UNU65594 UDY105:UDY65594 TUC105:TUC65594 TKG105:TKG65594 TAK105:TAK65594 SQO105:SQO65594 SGS105:SGS65594 RWW105:RWW65594 RNA105:RNA65594 RDE105:RDE65594 QTI105:QTI65594 QJM105:QJM65594 PZQ105:PZQ65594 PPU105:PPU65594 PFY105:PFY65594 OWC105:OWC65594 OMG105:OMG65594 OCK105:OCK65594 NSO105:NSO65594 NIS105:NIS65594 MYW105:MYW65594 MPA105:MPA65594 MFE105:MFE65594 LVI105:LVI65594 LLM105:LLM65594 LBQ105:LBQ65594 KRU105:KRU65594 KHY105:KHY65594 JYC105:JYC65594 JOG105:JOG65594 JEK105:JEK65594 IUO105:IUO65594 IKS105:IKS65594 IAW105:IAW65594 HRA105:HRA65594 HHE105:HHE65594 GXI105:GXI65594 GNM105:GNM65594 GDQ105:GDQ65594 FTU105:FTU65594 FJY105:FJY65594 FAC105:FAC65594 EQG105:EQG65594 EGK105:EGK65594 DWO105:DWO65594 DMS105:DMS65594 DCW105:DCW65594 CTA105:CTA65594 CJE105:CJE65594 BZI105:BZI65594 BPM105:BPM65594 BFQ105:BFQ65594 AVU105:AVU65594 ALY105:ALY65594 ACC105:ACC65594 SG105:SG65594 A105:A65594 A65641:A131130 A131177:A196666 A196713:A262202 A262249:A327738 A327785:A393274 A393321:A458810 A458857:A524346 A524393:A589882 A589929:A655418 A655465:A720954 A721001:A786490 A786537:A852026 A852073:A917562 A917609:A983098 A983145:A1048576 A983109:A983142 A65605:A65638 A131141:A131174 A196677:A196710 A262213:A262246 A327749:A327782 A393285:A393318 A458821:A458854 A524357:A524390 A589893:A589926 A655429:A655462 A720965:A720998 A786501:A786534 A852037:A852070 A917573:A917606 IK3:IK102 SG3:SG102 ACC3:ACC102 ALY3:ALY102 AVU3:AVU102 BFQ3:BFQ102 BPM3:BPM102 BZI3:BZI102 CJE3:CJE102 CTA3:CTA102 DCW3:DCW102 DMS3:DMS102 DWO3:DWO102 EGK3:EGK102 EQG3:EQG102 FAC3:FAC102 FJY3:FJY102 FTU3:FTU102 GDQ3:GDQ102 GNM3:GNM102 GXI3:GXI102 HHE3:HHE102 HRA3:HRA102 IAW3:IAW102 IKS3:IKS102 IUO3:IUO102 JEK3:JEK102 JOG3:JOG102 JYC3:JYC102 KHY3:KHY102 KRU3:KRU102 LBQ3:LBQ102 LLM3:LLM102 LVI3:LVI102 MFE3:MFE102 MPA3:MPA102 MYW3:MYW102 NIS3:NIS102 NSO3:NSO102 OCK3:OCK102 OMG3:OMG102 OWC3:OWC102 PFY3:PFY102 PPU3:PPU102 PZQ3:PZQ102 QJM3:QJM102 QTI3:QTI102 RDE3:RDE102 RNA3:RNA102 RWW3:RWW102 SGS3:SGS102 SQO3:SQO102 TAK3:TAK102 TKG3:TKG102 TUC3:TUC102 UDY3:UDY102 UNU3:UNU102 UXQ3:UXQ102 VHM3:VHM102 VRI3:VRI102 WBE3:WBE102 WLA3:WLA102 WUW3:WUW102"/>
    <dataValidation type="list" allowBlank="1" showInputMessage="1" showErrorMessage="1" errorTitle="Error en los datos introducidos" error="Se ingreso una referencia distinta a &quot; B&quot; o &quot;C&quot; en la categoría de la plaza." prompt="Selecciona en la categoría solo una inicial:_x000a_&quot;B&quot; si corresponde la plaza de base._x000a_&quot;C&quot; si corresponde la plaza de confianza." sqref="IN105:IN65594 SJ105:SJ65594 ACF105:ACF65594 AMB105:AMB65594 AVX105:AVX65594 BFT105:BFT65594 BPP105:BPP65594 BZL105:BZL65594 CJH105:CJH65594 CTD105:CTD65594 DCZ105:DCZ65594 DMV105:DMV65594 DWR105:DWR65594 EGN105:EGN65594 EQJ105:EQJ65594 FAF105:FAF65594 FKB105:FKB65594 FTX105:FTX65594 GDT105:GDT65594 GNP105:GNP65594 GXL105:GXL65594 HHH105:HHH65594 HRD105:HRD65594 IAZ105:IAZ65594 IKV105:IKV65594 IUR105:IUR65594 JEN105:JEN65594 JOJ105:JOJ65594 JYF105:JYF65594 KIB105:KIB65594 KRX105:KRX65594 LBT105:LBT65594 LLP105:LLP65594 LVL105:LVL65594 MFH105:MFH65594 MPD105:MPD65594 MYZ105:MYZ65594 NIV105:NIV65594 NSR105:NSR65594 OCN105:OCN65594 OMJ105:OMJ65594 OWF105:OWF65594 PGB105:PGB65594 PPX105:PPX65594 PZT105:PZT65594 QJP105:QJP65594 QTL105:QTL65594 RDH105:RDH65594 RND105:RND65594 RWZ105:RWZ65594 SGV105:SGV65594 SQR105:SQR65594 TAN105:TAN65594 TKJ105:TKJ65594 TUF105:TUF65594 UEB105:UEB65594 UNX105:UNX65594 UXT105:UXT65594 VHP105:VHP65594 VRL105:VRL65594 WBH105:WBH65594 WLD105:WLD65594 WUZ105:WUZ65594 IN65641:IN131130 SJ65641:SJ131130 ACF65641:ACF131130 AMB65641:AMB131130 AVX65641:AVX131130 BFT65641:BFT131130 BPP65641:BPP131130 BZL65641:BZL131130 CJH65641:CJH131130 CTD65641:CTD131130 DCZ65641:DCZ131130 DMV65641:DMV131130 DWR65641:DWR131130 EGN65641:EGN131130 EQJ65641:EQJ131130 FAF65641:FAF131130 FKB65641:FKB131130 FTX65641:FTX131130 GDT65641:GDT131130 GNP65641:GNP131130 GXL65641:GXL131130 HHH65641:HHH131130 HRD65641:HRD131130 IAZ65641:IAZ131130 IKV65641:IKV131130 IUR65641:IUR131130 JEN65641:JEN131130 JOJ65641:JOJ131130 JYF65641:JYF131130 KIB65641:KIB131130 KRX65641:KRX131130 LBT65641:LBT131130 LLP65641:LLP131130 LVL65641:LVL131130 MFH65641:MFH131130 MPD65641:MPD131130 MYZ65641:MYZ131130 NIV65641:NIV131130 NSR65641:NSR131130 OCN65641:OCN131130 OMJ65641:OMJ131130 OWF65641:OWF131130 PGB65641:PGB131130 PPX65641:PPX131130 PZT65641:PZT131130 QJP65641:QJP131130 QTL65641:QTL131130 RDH65641:RDH131130 RND65641:RND131130 RWZ65641:RWZ131130 SGV65641:SGV131130 SQR65641:SQR131130 TAN65641:TAN131130 TKJ65641:TKJ131130 TUF65641:TUF131130 UEB65641:UEB131130 UNX65641:UNX131130 UXT65641:UXT131130 VHP65641:VHP131130 VRL65641:VRL131130 WBH65641:WBH131130 WLD65641:WLD131130 WUZ65641:WUZ131130 IN131177:IN196666 SJ131177:SJ196666 ACF131177:ACF196666 AMB131177:AMB196666 AVX131177:AVX196666 BFT131177:BFT196666 BPP131177:BPP196666 BZL131177:BZL196666 CJH131177:CJH196666 CTD131177:CTD196666 DCZ131177:DCZ196666 DMV131177:DMV196666 DWR131177:DWR196666 EGN131177:EGN196666 EQJ131177:EQJ196666 FAF131177:FAF196666 FKB131177:FKB196666 FTX131177:FTX196666 GDT131177:GDT196666 GNP131177:GNP196666 GXL131177:GXL196666 HHH131177:HHH196666 HRD131177:HRD196666 IAZ131177:IAZ196666 IKV131177:IKV196666 IUR131177:IUR196666 JEN131177:JEN196666 JOJ131177:JOJ196666 JYF131177:JYF196666 KIB131177:KIB196666 KRX131177:KRX196666 LBT131177:LBT196666 LLP131177:LLP196666 LVL131177:LVL196666 MFH131177:MFH196666 MPD131177:MPD196666 MYZ131177:MYZ196666 NIV131177:NIV196666 NSR131177:NSR196666 OCN131177:OCN196666 OMJ131177:OMJ196666 OWF131177:OWF196666 PGB131177:PGB196666 PPX131177:PPX196666 PZT131177:PZT196666 QJP131177:QJP196666 QTL131177:QTL196666 RDH131177:RDH196666 RND131177:RND196666 RWZ131177:RWZ196666 SGV131177:SGV196666 SQR131177:SQR196666 TAN131177:TAN196666 TKJ131177:TKJ196666 TUF131177:TUF196666 UEB131177:UEB196666 UNX131177:UNX196666 UXT131177:UXT196666 VHP131177:VHP196666 VRL131177:VRL196666 WBH131177:WBH196666 WLD131177:WLD196666 WUZ131177:WUZ196666 IN196713:IN262202 SJ196713:SJ262202 ACF196713:ACF262202 AMB196713:AMB262202 AVX196713:AVX262202 BFT196713:BFT262202 BPP196713:BPP262202 BZL196713:BZL262202 CJH196713:CJH262202 CTD196713:CTD262202 DCZ196713:DCZ262202 DMV196713:DMV262202 DWR196713:DWR262202 EGN196713:EGN262202 EQJ196713:EQJ262202 FAF196713:FAF262202 FKB196713:FKB262202 FTX196713:FTX262202 GDT196713:GDT262202 GNP196713:GNP262202 GXL196713:GXL262202 HHH196713:HHH262202 HRD196713:HRD262202 IAZ196713:IAZ262202 IKV196713:IKV262202 IUR196713:IUR262202 JEN196713:JEN262202 JOJ196713:JOJ262202 JYF196713:JYF262202 KIB196713:KIB262202 KRX196713:KRX262202 LBT196713:LBT262202 LLP196713:LLP262202 LVL196713:LVL262202 MFH196713:MFH262202 MPD196713:MPD262202 MYZ196713:MYZ262202 NIV196713:NIV262202 NSR196713:NSR262202 OCN196713:OCN262202 OMJ196713:OMJ262202 OWF196713:OWF262202 PGB196713:PGB262202 PPX196713:PPX262202 PZT196713:PZT262202 QJP196713:QJP262202 QTL196713:QTL262202 RDH196713:RDH262202 RND196713:RND262202 RWZ196713:RWZ262202 SGV196713:SGV262202 SQR196713:SQR262202 TAN196713:TAN262202 TKJ196713:TKJ262202 TUF196713:TUF262202 UEB196713:UEB262202 UNX196713:UNX262202 UXT196713:UXT262202 VHP196713:VHP262202 VRL196713:VRL262202 WBH196713:WBH262202 WLD196713:WLD262202 WUZ196713:WUZ262202 IN262249:IN327738 SJ262249:SJ327738 ACF262249:ACF327738 AMB262249:AMB327738 AVX262249:AVX327738 BFT262249:BFT327738 BPP262249:BPP327738 BZL262249:BZL327738 CJH262249:CJH327738 CTD262249:CTD327738 DCZ262249:DCZ327738 DMV262249:DMV327738 DWR262249:DWR327738 EGN262249:EGN327738 EQJ262249:EQJ327738 FAF262249:FAF327738 FKB262249:FKB327738 FTX262249:FTX327738 GDT262249:GDT327738 GNP262249:GNP327738 GXL262249:GXL327738 HHH262249:HHH327738 HRD262249:HRD327738 IAZ262249:IAZ327738 IKV262249:IKV327738 IUR262249:IUR327738 JEN262249:JEN327738 JOJ262249:JOJ327738 JYF262249:JYF327738 KIB262249:KIB327738 KRX262249:KRX327738 LBT262249:LBT327738 LLP262249:LLP327738 LVL262249:LVL327738 MFH262249:MFH327738 MPD262249:MPD327738 MYZ262249:MYZ327738 NIV262249:NIV327738 NSR262249:NSR327738 OCN262249:OCN327738 OMJ262249:OMJ327738 OWF262249:OWF327738 PGB262249:PGB327738 PPX262249:PPX327738 PZT262249:PZT327738 QJP262249:QJP327738 QTL262249:QTL327738 RDH262249:RDH327738 RND262249:RND327738 RWZ262249:RWZ327738 SGV262249:SGV327738 SQR262249:SQR327738 TAN262249:TAN327738 TKJ262249:TKJ327738 TUF262249:TUF327738 UEB262249:UEB327738 UNX262249:UNX327738 UXT262249:UXT327738 VHP262249:VHP327738 VRL262249:VRL327738 WBH262249:WBH327738 WLD262249:WLD327738 WUZ262249:WUZ327738 IN327785:IN393274 SJ327785:SJ393274 ACF327785:ACF393274 AMB327785:AMB393274 AVX327785:AVX393274 BFT327785:BFT393274 BPP327785:BPP393274 BZL327785:BZL393274 CJH327785:CJH393274 CTD327785:CTD393274 DCZ327785:DCZ393274 DMV327785:DMV393274 DWR327785:DWR393274 EGN327785:EGN393274 EQJ327785:EQJ393274 FAF327785:FAF393274 FKB327785:FKB393274 FTX327785:FTX393274 GDT327785:GDT393274 GNP327785:GNP393274 GXL327785:GXL393274 HHH327785:HHH393274 HRD327785:HRD393274 IAZ327785:IAZ393274 IKV327785:IKV393274 IUR327785:IUR393274 JEN327785:JEN393274 JOJ327785:JOJ393274 JYF327785:JYF393274 KIB327785:KIB393274 KRX327785:KRX393274 LBT327785:LBT393274 LLP327785:LLP393274 LVL327785:LVL393274 MFH327785:MFH393274 MPD327785:MPD393274 MYZ327785:MYZ393274 NIV327785:NIV393274 NSR327785:NSR393274 OCN327785:OCN393274 OMJ327785:OMJ393274 OWF327785:OWF393274 PGB327785:PGB393274 PPX327785:PPX393274 PZT327785:PZT393274 QJP327785:QJP393274 QTL327785:QTL393274 RDH327785:RDH393274 RND327785:RND393274 RWZ327785:RWZ393274 SGV327785:SGV393274 SQR327785:SQR393274 TAN327785:TAN393274 TKJ327785:TKJ393274 TUF327785:TUF393274 UEB327785:UEB393274 UNX327785:UNX393274 UXT327785:UXT393274 VHP327785:VHP393274 VRL327785:VRL393274 WBH327785:WBH393274 WLD327785:WLD393274 WUZ327785:WUZ393274 IN393321:IN458810 SJ393321:SJ458810 ACF393321:ACF458810 AMB393321:AMB458810 AVX393321:AVX458810 BFT393321:BFT458810 BPP393321:BPP458810 BZL393321:BZL458810 CJH393321:CJH458810 CTD393321:CTD458810 DCZ393321:DCZ458810 DMV393321:DMV458810 DWR393321:DWR458810 EGN393321:EGN458810 EQJ393321:EQJ458810 FAF393321:FAF458810 FKB393321:FKB458810 FTX393321:FTX458810 GDT393321:GDT458810 GNP393321:GNP458810 GXL393321:GXL458810 HHH393321:HHH458810 HRD393321:HRD458810 IAZ393321:IAZ458810 IKV393321:IKV458810 IUR393321:IUR458810 JEN393321:JEN458810 JOJ393321:JOJ458810 JYF393321:JYF458810 KIB393321:KIB458810 KRX393321:KRX458810 LBT393321:LBT458810 LLP393321:LLP458810 LVL393321:LVL458810 MFH393321:MFH458810 MPD393321:MPD458810 MYZ393321:MYZ458810 NIV393321:NIV458810 NSR393321:NSR458810 OCN393321:OCN458810 OMJ393321:OMJ458810 OWF393321:OWF458810 PGB393321:PGB458810 PPX393321:PPX458810 PZT393321:PZT458810 QJP393321:QJP458810 QTL393321:QTL458810 RDH393321:RDH458810 RND393321:RND458810 RWZ393321:RWZ458810 SGV393321:SGV458810 SQR393321:SQR458810 TAN393321:TAN458810 TKJ393321:TKJ458810 TUF393321:TUF458810 UEB393321:UEB458810 UNX393321:UNX458810 UXT393321:UXT458810 VHP393321:VHP458810 VRL393321:VRL458810 WBH393321:WBH458810 WLD393321:WLD458810 WUZ393321:WUZ458810 IN458857:IN524346 SJ458857:SJ524346 ACF458857:ACF524346 AMB458857:AMB524346 AVX458857:AVX524346 BFT458857:BFT524346 BPP458857:BPP524346 BZL458857:BZL524346 CJH458857:CJH524346 CTD458857:CTD524346 DCZ458857:DCZ524346 DMV458857:DMV524346 DWR458857:DWR524346 EGN458857:EGN524346 EQJ458857:EQJ524346 FAF458857:FAF524346 FKB458857:FKB524346 FTX458857:FTX524346 GDT458857:GDT524346 GNP458857:GNP524346 GXL458857:GXL524346 HHH458857:HHH524346 HRD458857:HRD524346 IAZ458857:IAZ524346 IKV458857:IKV524346 IUR458857:IUR524346 JEN458857:JEN524346 JOJ458857:JOJ524346 JYF458857:JYF524346 KIB458857:KIB524346 KRX458857:KRX524346 LBT458857:LBT524346 LLP458857:LLP524346 LVL458857:LVL524346 MFH458857:MFH524346 MPD458857:MPD524346 MYZ458857:MYZ524346 NIV458857:NIV524346 NSR458857:NSR524346 OCN458857:OCN524346 OMJ458857:OMJ524346 OWF458857:OWF524346 PGB458857:PGB524346 PPX458857:PPX524346 PZT458857:PZT524346 QJP458857:QJP524346 QTL458857:QTL524346 RDH458857:RDH524346 RND458857:RND524346 RWZ458857:RWZ524346 SGV458857:SGV524346 SQR458857:SQR524346 TAN458857:TAN524346 TKJ458857:TKJ524346 TUF458857:TUF524346 UEB458857:UEB524346 UNX458857:UNX524346 UXT458857:UXT524346 VHP458857:VHP524346 VRL458857:VRL524346 WBH458857:WBH524346 WLD458857:WLD524346 WUZ458857:WUZ524346 IN524393:IN589882 SJ524393:SJ589882 ACF524393:ACF589882 AMB524393:AMB589882 AVX524393:AVX589882 BFT524393:BFT589882 BPP524393:BPP589882 BZL524393:BZL589882 CJH524393:CJH589882 CTD524393:CTD589882 DCZ524393:DCZ589882 DMV524393:DMV589882 DWR524393:DWR589882 EGN524393:EGN589882 EQJ524393:EQJ589882 FAF524393:FAF589882 FKB524393:FKB589882 FTX524393:FTX589882 GDT524393:GDT589882 GNP524393:GNP589882 GXL524393:GXL589882 HHH524393:HHH589882 HRD524393:HRD589882 IAZ524393:IAZ589882 IKV524393:IKV589882 IUR524393:IUR589882 JEN524393:JEN589882 JOJ524393:JOJ589882 JYF524393:JYF589882 KIB524393:KIB589882 KRX524393:KRX589882 LBT524393:LBT589882 LLP524393:LLP589882 LVL524393:LVL589882 MFH524393:MFH589882 MPD524393:MPD589882 MYZ524393:MYZ589882 NIV524393:NIV589882 NSR524393:NSR589882 OCN524393:OCN589882 OMJ524393:OMJ589882 OWF524393:OWF589882 PGB524393:PGB589882 PPX524393:PPX589882 PZT524393:PZT589882 QJP524393:QJP589882 QTL524393:QTL589882 RDH524393:RDH589882 RND524393:RND589882 RWZ524393:RWZ589882 SGV524393:SGV589882 SQR524393:SQR589882 TAN524393:TAN589882 TKJ524393:TKJ589882 TUF524393:TUF589882 UEB524393:UEB589882 UNX524393:UNX589882 UXT524393:UXT589882 VHP524393:VHP589882 VRL524393:VRL589882 WBH524393:WBH589882 WLD524393:WLD589882 WUZ524393:WUZ589882 IN589929:IN655418 SJ589929:SJ655418 ACF589929:ACF655418 AMB589929:AMB655418 AVX589929:AVX655418 BFT589929:BFT655418 BPP589929:BPP655418 BZL589929:BZL655418 CJH589929:CJH655418 CTD589929:CTD655418 DCZ589929:DCZ655418 DMV589929:DMV655418 DWR589929:DWR655418 EGN589929:EGN655418 EQJ589929:EQJ655418 FAF589929:FAF655418 FKB589929:FKB655418 FTX589929:FTX655418 GDT589929:GDT655418 GNP589929:GNP655418 GXL589929:GXL655418 HHH589929:HHH655418 HRD589929:HRD655418 IAZ589929:IAZ655418 IKV589929:IKV655418 IUR589929:IUR655418 JEN589929:JEN655418 JOJ589929:JOJ655418 JYF589929:JYF655418 KIB589929:KIB655418 KRX589929:KRX655418 LBT589929:LBT655418 LLP589929:LLP655418 LVL589929:LVL655418 MFH589929:MFH655418 MPD589929:MPD655418 MYZ589929:MYZ655418 NIV589929:NIV655418 NSR589929:NSR655418 OCN589929:OCN655418 OMJ589929:OMJ655418 OWF589929:OWF655418 PGB589929:PGB655418 PPX589929:PPX655418 PZT589929:PZT655418 QJP589929:QJP655418 QTL589929:QTL655418 RDH589929:RDH655418 RND589929:RND655418 RWZ589929:RWZ655418 SGV589929:SGV655418 SQR589929:SQR655418 TAN589929:TAN655418 TKJ589929:TKJ655418 TUF589929:TUF655418 UEB589929:UEB655418 UNX589929:UNX655418 UXT589929:UXT655418 VHP589929:VHP655418 VRL589929:VRL655418 WBH589929:WBH655418 WLD589929:WLD655418 WUZ589929:WUZ655418 IN655465:IN720954 SJ655465:SJ720954 ACF655465:ACF720954 AMB655465:AMB720954 AVX655465:AVX720954 BFT655465:BFT720954 BPP655465:BPP720954 BZL655465:BZL720954 CJH655465:CJH720954 CTD655465:CTD720954 DCZ655465:DCZ720954 DMV655465:DMV720954 DWR655465:DWR720954 EGN655465:EGN720954 EQJ655465:EQJ720954 FAF655465:FAF720954 FKB655465:FKB720954 FTX655465:FTX720954 GDT655465:GDT720954 GNP655465:GNP720954 GXL655465:GXL720954 HHH655465:HHH720954 HRD655465:HRD720954 IAZ655465:IAZ720954 IKV655465:IKV720954 IUR655465:IUR720954 JEN655465:JEN720954 JOJ655465:JOJ720954 JYF655465:JYF720954 KIB655465:KIB720954 KRX655465:KRX720954 LBT655465:LBT720954 LLP655465:LLP720954 LVL655465:LVL720954 MFH655465:MFH720954 MPD655465:MPD720954 MYZ655465:MYZ720954 NIV655465:NIV720954 NSR655465:NSR720954 OCN655465:OCN720954 OMJ655465:OMJ720954 OWF655465:OWF720954 PGB655465:PGB720954 PPX655465:PPX720954 PZT655465:PZT720954 QJP655465:QJP720954 QTL655465:QTL720954 RDH655465:RDH720954 RND655465:RND720954 RWZ655465:RWZ720954 SGV655465:SGV720954 SQR655465:SQR720954 TAN655465:TAN720954 TKJ655465:TKJ720954 TUF655465:TUF720954 UEB655465:UEB720954 UNX655465:UNX720954 UXT655465:UXT720954 VHP655465:VHP720954 VRL655465:VRL720954 WBH655465:WBH720954 WLD655465:WLD720954 WUZ655465:WUZ720954 IN721001:IN786490 SJ721001:SJ786490 ACF721001:ACF786490 AMB721001:AMB786490 AVX721001:AVX786490 BFT721001:BFT786490 BPP721001:BPP786490 BZL721001:BZL786490 CJH721001:CJH786490 CTD721001:CTD786490 DCZ721001:DCZ786490 DMV721001:DMV786490 DWR721001:DWR786490 EGN721001:EGN786490 EQJ721001:EQJ786490 FAF721001:FAF786490 FKB721001:FKB786490 FTX721001:FTX786490 GDT721001:GDT786490 GNP721001:GNP786490 GXL721001:GXL786490 HHH721001:HHH786490 HRD721001:HRD786490 IAZ721001:IAZ786490 IKV721001:IKV786490 IUR721001:IUR786490 JEN721001:JEN786490 JOJ721001:JOJ786490 JYF721001:JYF786490 KIB721001:KIB786490 KRX721001:KRX786490 LBT721001:LBT786490 LLP721001:LLP786490 LVL721001:LVL786490 MFH721001:MFH786490 MPD721001:MPD786490 MYZ721001:MYZ786490 NIV721001:NIV786490 NSR721001:NSR786490 OCN721001:OCN786490 OMJ721001:OMJ786490 OWF721001:OWF786490 PGB721001:PGB786490 PPX721001:PPX786490 PZT721001:PZT786490 QJP721001:QJP786490 QTL721001:QTL786490 RDH721001:RDH786490 RND721001:RND786490 RWZ721001:RWZ786490 SGV721001:SGV786490 SQR721001:SQR786490 TAN721001:TAN786490 TKJ721001:TKJ786490 TUF721001:TUF786490 UEB721001:UEB786490 UNX721001:UNX786490 UXT721001:UXT786490 VHP721001:VHP786490 VRL721001:VRL786490 WBH721001:WBH786490 WLD721001:WLD786490 WUZ721001:WUZ786490 IN786537:IN852026 SJ786537:SJ852026 ACF786537:ACF852026 AMB786537:AMB852026 AVX786537:AVX852026 BFT786537:BFT852026 BPP786537:BPP852026 BZL786537:BZL852026 CJH786537:CJH852026 CTD786537:CTD852026 DCZ786537:DCZ852026 DMV786537:DMV852026 DWR786537:DWR852026 EGN786537:EGN852026 EQJ786537:EQJ852026 FAF786537:FAF852026 FKB786537:FKB852026 FTX786537:FTX852026 GDT786537:GDT852026 GNP786537:GNP852026 GXL786537:GXL852026 HHH786537:HHH852026 HRD786537:HRD852026 IAZ786537:IAZ852026 IKV786537:IKV852026 IUR786537:IUR852026 JEN786537:JEN852026 JOJ786537:JOJ852026 JYF786537:JYF852026 KIB786537:KIB852026 KRX786537:KRX852026 LBT786537:LBT852026 LLP786537:LLP852026 LVL786537:LVL852026 MFH786537:MFH852026 MPD786537:MPD852026 MYZ786537:MYZ852026 NIV786537:NIV852026 NSR786537:NSR852026 OCN786537:OCN852026 OMJ786537:OMJ852026 OWF786537:OWF852026 PGB786537:PGB852026 PPX786537:PPX852026 PZT786537:PZT852026 QJP786537:QJP852026 QTL786537:QTL852026 RDH786537:RDH852026 RND786537:RND852026 RWZ786537:RWZ852026 SGV786537:SGV852026 SQR786537:SQR852026 TAN786537:TAN852026 TKJ786537:TKJ852026 TUF786537:TUF852026 UEB786537:UEB852026 UNX786537:UNX852026 UXT786537:UXT852026 VHP786537:VHP852026 VRL786537:VRL852026 WBH786537:WBH852026 WLD786537:WLD852026 WUZ786537:WUZ852026 IN852073:IN917562 SJ852073:SJ917562 ACF852073:ACF917562 AMB852073:AMB917562 AVX852073:AVX917562 BFT852073:BFT917562 BPP852073:BPP917562 BZL852073:BZL917562 CJH852073:CJH917562 CTD852073:CTD917562 DCZ852073:DCZ917562 DMV852073:DMV917562 DWR852073:DWR917562 EGN852073:EGN917562 EQJ852073:EQJ917562 FAF852073:FAF917562 FKB852073:FKB917562 FTX852073:FTX917562 GDT852073:GDT917562 GNP852073:GNP917562 GXL852073:GXL917562 HHH852073:HHH917562 HRD852073:HRD917562 IAZ852073:IAZ917562 IKV852073:IKV917562 IUR852073:IUR917562 JEN852073:JEN917562 JOJ852073:JOJ917562 JYF852073:JYF917562 KIB852073:KIB917562 KRX852073:KRX917562 LBT852073:LBT917562 LLP852073:LLP917562 LVL852073:LVL917562 MFH852073:MFH917562 MPD852073:MPD917562 MYZ852073:MYZ917562 NIV852073:NIV917562 NSR852073:NSR917562 OCN852073:OCN917562 OMJ852073:OMJ917562 OWF852073:OWF917562 PGB852073:PGB917562 PPX852073:PPX917562 PZT852073:PZT917562 QJP852073:QJP917562 QTL852073:QTL917562 RDH852073:RDH917562 RND852073:RND917562 RWZ852073:RWZ917562 SGV852073:SGV917562 SQR852073:SQR917562 TAN852073:TAN917562 TKJ852073:TKJ917562 TUF852073:TUF917562 UEB852073:UEB917562 UNX852073:UNX917562 UXT852073:UXT917562 VHP852073:VHP917562 VRL852073:VRL917562 WBH852073:WBH917562 WLD852073:WLD917562 WUZ852073:WUZ917562 IN917609:IN983098 SJ917609:SJ983098 ACF917609:ACF983098 AMB917609:AMB983098 AVX917609:AVX983098 BFT917609:BFT983098 BPP917609:BPP983098 BZL917609:BZL983098 CJH917609:CJH983098 CTD917609:CTD983098 DCZ917609:DCZ983098 DMV917609:DMV983098 DWR917609:DWR983098 EGN917609:EGN983098 EQJ917609:EQJ983098 FAF917609:FAF983098 FKB917609:FKB983098 FTX917609:FTX983098 GDT917609:GDT983098 GNP917609:GNP983098 GXL917609:GXL983098 HHH917609:HHH983098 HRD917609:HRD983098 IAZ917609:IAZ983098 IKV917609:IKV983098 IUR917609:IUR983098 JEN917609:JEN983098 JOJ917609:JOJ983098 JYF917609:JYF983098 KIB917609:KIB983098 KRX917609:KRX983098 LBT917609:LBT983098 LLP917609:LLP983098 LVL917609:LVL983098 MFH917609:MFH983098 MPD917609:MPD983098 MYZ917609:MYZ983098 NIV917609:NIV983098 NSR917609:NSR983098 OCN917609:OCN983098 OMJ917609:OMJ983098 OWF917609:OWF983098 PGB917609:PGB983098 PPX917609:PPX983098 PZT917609:PZT983098 QJP917609:QJP983098 QTL917609:QTL983098 RDH917609:RDH983098 RND917609:RND983098 RWZ917609:RWZ983098 SGV917609:SGV983098 SQR917609:SQR983098 TAN917609:TAN983098 TKJ917609:TKJ983098 TUF917609:TUF983098 UEB917609:UEB983098 UNX917609:UNX983098 UXT917609:UXT983098 VHP917609:VHP983098 VRL917609:VRL983098 WBH917609:WBH983098 WLD917609:WLD983098 WUZ917609:WUZ983098 IN983145:IN1048576 SJ983145:SJ1048576 ACF983145:ACF1048576 AMB983145:AMB1048576 AVX983145:AVX1048576 BFT983145:BFT1048576 BPP983145:BPP1048576 BZL983145:BZL1048576 CJH983145:CJH1048576 CTD983145:CTD1048576 DCZ983145:DCZ1048576 DMV983145:DMV1048576 DWR983145:DWR1048576 EGN983145:EGN1048576 EQJ983145:EQJ1048576 FAF983145:FAF1048576 FKB983145:FKB1048576 FTX983145:FTX1048576 GDT983145:GDT1048576 GNP983145:GNP1048576 GXL983145:GXL1048576 HHH983145:HHH1048576 HRD983145:HRD1048576 IAZ983145:IAZ1048576 IKV983145:IKV1048576 IUR983145:IUR1048576 JEN983145:JEN1048576 JOJ983145:JOJ1048576 JYF983145:JYF1048576 KIB983145:KIB1048576 KRX983145:KRX1048576 LBT983145:LBT1048576 LLP983145:LLP1048576 LVL983145:LVL1048576 MFH983145:MFH1048576 MPD983145:MPD1048576 MYZ983145:MYZ1048576 NIV983145:NIV1048576 NSR983145:NSR1048576 OCN983145:OCN1048576 OMJ983145:OMJ1048576 OWF983145:OWF1048576 PGB983145:PGB1048576 PPX983145:PPX1048576 PZT983145:PZT1048576 QJP983145:QJP1048576 QTL983145:QTL1048576 RDH983145:RDH1048576 RND983145:RND1048576 RWZ983145:RWZ1048576 SGV983145:SGV1048576 SQR983145:SQR1048576 TAN983145:TAN1048576 TKJ983145:TKJ1048576 TUF983145:TUF1048576 UEB983145:UEB1048576 UNX983145:UNX1048576 UXT983145:UXT1048576 VHP983145:VHP1048576 VRL983145:VRL1048576 WBH983145:WBH1048576 WLD983145:WLD1048576 WUZ983145:WUZ1048576">
      <formula1>#REF!</formula1>
    </dataValidation>
    <dataValidation type="whole" allowBlank="1" showInputMessage="1" showErrorMessage="1" errorTitle="Error en el importe de la celda" error="La cantidad ingresada solo permite datos en el rango comprendido del 0 al 500." prompt="La jornada se determina multiplicando las horas a trabajar al día por los días de la semana que se laboran (ejem: 8 horas díarias, de lunes a viernes 8 x 5 = 40)" sqref="IM105:IM65594 WUY983145:WUY1048576 WLC983145:WLC1048576 WBG983145:WBG1048576 VRK983145:VRK1048576 VHO983145:VHO1048576 UXS983145:UXS1048576 UNW983145:UNW1048576 UEA983145:UEA1048576 TUE983145:TUE1048576 TKI983145:TKI1048576 TAM983145:TAM1048576 SQQ983145:SQQ1048576 SGU983145:SGU1048576 RWY983145:RWY1048576 RNC983145:RNC1048576 RDG983145:RDG1048576 QTK983145:QTK1048576 QJO983145:QJO1048576 PZS983145:PZS1048576 PPW983145:PPW1048576 PGA983145:PGA1048576 OWE983145:OWE1048576 OMI983145:OMI1048576 OCM983145:OCM1048576 NSQ983145:NSQ1048576 NIU983145:NIU1048576 MYY983145:MYY1048576 MPC983145:MPC1048576 MFG983145:MFG1048576 LVK983145:LVK1048576 LLO983145:LLO1048576 LBS983145:LBS1048576 KRW983145:KRW1048576 KIA983145:KIA1048576 JYE983145:JYE1048576 JOI983145:JOI1048576 JEM983145:JEM1048576 IUQ983145:IUQ1048576 IKU983145:IKU1048576 IAY983145:IAY1048576 HRC983145:HRC1048576 HHG983145:HHG1048576 GXK983145:GXK1048576 GNO983145:GNO1048576 GDS983145:GDS1048576 FTW983145:FTW1048576 FKA983145:FKA1048576 FAE983145:FAE1048576 EQI983145:EQI1048576 EGM983145:EGM1048576 DWQ983145:DWQ1048576 DMU983145:DMU1048576 DCY983145:DCY1048576 CTC983145:CTC1048576 CJG983145:CJG1048576 BZK983145:BZK1048576 BPO983145:BPO1048576 BFS983145:BFS1048576 AVW983145:AVW1048576 AMA983145:AMA1048576 ACE983145:ACE1048576 SI983145:SI1048576 IM983145:IM1048576 WUY917609:WUY983098 WLC917609:WLC983098 WBG917609:WBG983098 VRK917609:VRK983098 VHO917609:VHO983098 UXS917609:UXS983098 UNW917609:UNW983098 UEA917609:UEA983098 TUE917609:TUE983098 TKI917609:TKI983098 TAM917609:TAM983098 SQQ917609:SQQ983098 SGU917609:SGU983098 RWY917609:RWY983098 RNC917609:RNC983098 RDG917609:RDG983098 QTK917609:QTK983098 QJO917609:QJO983098 PZS917609:PZS983098 PPW917609:PPW983098 PGA917609:PGA983098 OWE917609:OWE983098 OMI917609:OMI983098 OCM917609:OCM983098 NSQ917609:NSQ983098 NIU917609:NIU983098 MYY917609:MYY983098 MPC917609:MPC983098 MFG917609:MFG983098 LVK917609:LVK983098 LLO917609:LLO983098 LBS917609:LBS983098 KRW917609:KRW983098 KIA917609:KIA983098 JYE917609:JYE983098 JOI917609:JOI983098 JEM917609:JEM983098 IUQ917609:IUQ983098 IKU917609:IKU983098 IAY917609:IAY983098 HRC917609:HRC983098 HHG917609:HHG983098 GXK917609:GXK983098 GNO917609:GNO983098 GDS917609:GDS983098 FTW917609:FTW983098 FKA917609:FKA983098 FAE917609:FAE983098 EQI917609:EQI983098 EGM917609:EGM983098 DWQ917609:DWQ983098 DMU917609:DMU983098 DCY917609:DCY983098 CTC917609:CTC983098 CJG917609:CJG983098 BZK917609:BZK983098 BPO917609:BPO983098 BFS917609:BFS983098 AVW917609:AVW983098 AMA917609:AMA983098 ACE917609:ACE983098 SI917609:SI983098 IM917609:IM983098 WUY852073:WUY917562 WLC852073:WLC917562 WBG852073:WBG917562 VRK852073:VRK917562 VHO852073:VHO917562 UXS852073:UXS917562 UNW852073:UNW917562 UEA852073:UEA917562 TUE852073:TUE917562 TKI852073:TKI917562 TAM852073:TAM917562 SQQ852073:SQQ917562 SGU852073:SGU917562 RWY852073:RWY917562 RNC852073:RNC917562 RDG852073:RDG917562 QTK852073:QTK917562 QJO852073:QJO917562 PZS852073:PZS917562 PPW852073:PPW917562 PGA852073:PGA917562 OWE852073:OWE917562 OMI852073:OMI917562 OCM852073:OCM917562 NSQ852073:NSQ917562 NIU852073:NIU917562 MYY852073:MYY917562 MPC852073:MPC917562 MFG852073:MFG917562 LVK852073:LVK917562 LLO852073:LLO917562 LBS852073:LBS917562 KRW852073:KRW917562 KIA852073:KIA917562 JYE852073:JYE917562 JOI852073:JOI917562 JEM852073:JEM917562 IUQ852073:IUQ917562 IKU852073:IKU917562 IAY852073:IAY917562 HRC852073:HRC917562 HHG852073:HHG917562 GXK852073:GXK917562 GNO852073:GNO917562 GDS852073:GDS917562 FTW852073:FTW917562 FKA852073:FKA917562 FAE852073:FAE917562 EQI852073:EQI917562 EGM852073:EGM917562 DWQ852073:DWQ917562 DMU852073:DMU917562 DCY852073:DCY917562 CTC852073:CTC917562 CJG852073:CJG917562 BZK852073:BZK917562 BPO852073:BPO917562 BFS852073:BFS917562 AVW852073:AVW917562 AMA852073:AMA917562 ACE852073:ACE917562 SI852073:SI917562 IM852073:IM917562 WUY786537:WUY852026 WLC786537:WLC852026 WBG786537:WBG852026 VRK786537:VRK852026 VHO786537:VHO852026 UXS786537:UXS852026 UNW786537:UNW852026 UEA786537:UEA852026 TUE786537:TUE852026 TKI786537:TKI852026 TAM786537:TAM852026 SQQ786537:SQQ852026 SGU786537:SGU852026 RWY786537:RWY852026 RNC786537:RNC852026 RDG786537:RDG852026 QTK786537:QTK852026 QJO786537:QJO852026 PZS786537:PZS852026 PPW786537:PPW852026 PGA786537:PGA852026 OWE786537:OWE852026 OMI786537:OMI852026 OCM786537:OCM852026 NSQ786537:NSQ852026 NIU786537:NIU852026 MYY786537:MYY852026 MPC786537:MPC852026 MFG786537:MFG852026 LVK786537:LVK852026 LLO786537:LLO852026 LBS786537:LBS852026 KRW786537:KRW852026 KIA786537:KIA852026 JYE786537:JYE852026 JOI786537:JOI852026 JEM786537:JEM852026 IUQ786537:IUQ852026 IKU786537:IKU852026 IAY786537:IAY852026 HRC786537:HRC852026 HHG786537:HHG852026 GXK786537:GXK852026 GNO786537:GNO852026 GDS786537:GDS852026 FTW786537:FTW852026 FKA786537:FKA852026 FAE786537:FAE852026 EQI786537:EQI852026 EGM786537:EGM852026 DWQ786537:DWQ852026 DMU786537:DMU852026 DCY786537:DCY852026 CTC786537:CTC852026 CJG786537:CJG852026 BZK786537:BZK852026 BPO786537:BPO852026 BFS786537:BFS852026 AVW786537:AVW852026 AMA786537:AMA852026 ACE786537:ACE852026 SI786537:SI852026 IM786537:IM852026 WUY721001:WUY786490 WLC721001:WLC786490 WBG721001:WBG786490 VRK721001:VRK786490 VHO721001:VHO786490 UXS721001:UXS786490 UNW721001:UNW786490 UEA721001:UEA786490 TUE721001:TUE786490 TKI721001:TKI786490 TAM721001:TAM786490 SQQ721001:SQQ786490 SGU721001:SGU786490 RWY721001:RWY786490 RNC721001:RNC786490 RDG721001:RDG786490 QTK721001:QTK786490 QJO721001:QJO786490 PZS721001:PZS786490 PPW721001:PPW786490 PGA721001:PGA786490 OWE721001:OWE786490 OMI721001:OMI786490 OCM721001:OCM786490 NSQ721001:NSQ786490 NIU721001:NIU786490 MYY721001:MYY786490 MPC721001:MPC786490 MFG721001:MFG786490 LVK721001:LVK786490 LLO721001:LLO786490 LBS721001:LBS786490 KRW721001:KRW786490 KIA721001:KIA786490 JYE721001:JYE786490 JOI721001:JOI786490 JEM721001:JEM786490 IUQ721001:IUQ786490 IKU721001:IKU786490 IAY721001:IAY786490 HRC721001:HRC786490 HHG721001:HHG786490 GXK721001:GXK786490 GNO721001:GNO786490 GDS721001:GDS786490 FTW721001:FTW786490 FKA721001:FKA786490 FAE721001:FAE786490 EQI721001:EQI786490 EGM721001:EGM786490 DWQ721001:DWQ786490 DMU721001:DMU786490 DCY721001:DCY786490 CTC721001:CTC786490 CJG721001:CJG786490 BZK721001:BZK786490 BPO721001:BPO786490 BFS721001:BFS786490 AVW721001:AVW786490 AMA721001:AMA786490 ACE721001:ACE786490 SI721001:SI786490 IM721001:IM786490 WUY655465:WUY720954 WLC655465:WLC720954 WBG655465:WBG720954 VRK655465:VRK720954 VHO655465:VHO720954 UXS655465:UXS720954 UNW655465:UNW720954 UEA655465:UEA720954 TUE655465:TUE720954 TKI655465:TKI720954 TAM655465:TAM720954 SQQ655465:SQQ720954 SGU655465:SGU720954 RWY655465:RWY720954 RNC655465:RNC720954 RDG655465:RDG720954 QTK655465:QTK720954 QJO655465:QJO720954 PZS655465:PZS720954 PPW655465:PPW720954 PGA655465:PGA720954 OWE655465:OWE720954 OMI655465:OMI720954 OCM655465:OCM720954 NSQ655465:NSQ720954 NIU655465:NIU720954 MYY655465:MYY720954 MPC655465:MPC720954 MFG655465:MFG720954 LVK655465:LVK720954 LLO655465:LLO720954 LBS655465:LBS720954 KRW655465:KRW720954 KIA655465:KIA720954 JYE655465:JYE720954 JOI655465:JOI720954 JEM655465:JEM720954 IUQ655465:IUQ720954 IKU655465:IKU720954 IAY655465:IAY720954 HRC655465:HRC720954 HHG655465:HHG720954 GXK655465:GXK720954 GNO655465:GNO720954 GDS655465:GDS720954 FTW655465:FTW720954 FKA655465:FKA720954 FAE655465:FAE720954 EQI655465:EQI720954 EGM655465:EGM720954 DWQ655465:DWQ720954 DMU655465:DMU720954 DCY655465:DCY720954 CTC655465:CTC720954 CJG655465:CJG720954 BZK655465:BZK720954 BPO655465:BPO720954 BFS655465:BFS720954 AVW655465:AVW720954 AMA655465:AMA720954 ACE655465:ACE720954 SI655465:SI720954 IM655465:IM720954 WUY589929:WUY655418 WLC589929:WLC655418 WBG589929:WBG655418 VRK589929:VRK655418 VHO589929:VHO655418 UXS589929:UXS655418 UNW589929:UNW655418 UEA589929:UEA655418 TUE589929:TUE655418 TKI589929:TKI655418 TAM589929:TAM655418 SQQ589929:SQQ655418 SGU589929:SGU655418 RWY589929:RWY655418 RNC589929:RNC655418 RDG589929:RDG655418 QTK589929:QTK655418 QJO589929:QJO655418 PZS589929:PZS655418 PPW589929:PPW655418 PGA589929:PGA655418 OWE589929:OWE655418 OMI589929:OMI655418 OCM589929:OCM655418 NSQ589929:NSQ655418 NIU589929:NIU655418 MYY589929:MYY655418 MPC589929:MPC655418 MFG589929:MFG655418 LVK589929:LVK655418 LLO589929:LLO655418 LBS589929:LBS655418 KRW589929:KRW655418 KIA589929:KIA655418 JYE589929:JYE655418 JOI589929:JOI655418 JEM589929:JEM655418 IUQ589929:IUQ655418 IKU589929:IKU655418 IAY589929:IAY655418 HRC589929:HRC655418 HHG589929:HHG655418 GXK589929:GXK655418 GNO589929:GNO655418 GDS589929:GDS655418 FTW589929:FTW655418 FKA589929:FKA655418 FAE589929:FAE655418 EQI589929:EQI655418 EGM589929:EGM655418 DWQ589929:DWQ655418 DMU589929:DMU655418 DCY589929:DCY655418 CTC589929:CTC655418 CJG589929:CJG655418 BZK589929:BZK655418 BPO589929:BPO655418 BFS589929:BFS655418 AVW589929:AVW655418 AMA589929:AMA655418 ACE589929:ACE655418 SI589929:SI655418 IM589929:IM655418 WUY524393:WUY589882 WLC524393:WLC589882 WBG524393:WBG589882 VRK524393:VRK589882 VHO524393:VHO589882 UXS524393:UXS589882 UNW524393:UNW589882 UEA524393:UEA589882 TUE524393:TUE589882 TKI524393:TKI589882 TAM524393:TAM589882 SQQ524393:SQQ589882 SGU524393:SGU589882 RWY524393:RWY589882 RNC524393:RNC589882 RDG524393:RDG589882 QTK524393:QTK589882 QJO524393:QJO589882 PZS524393:PZS589882 PPW524393:PPW589882 PGA524393:PGA589882 OWE524393:OWE589882 OMI524393:OMI589882 OCM524393:OCM589882 NSQ524393:NSQ589882 NIU524393:NIU589882 MYY524393:MYY589882 MPC524393:MPC589882 MFG524393:MFG589882 LVK524393:LVK589882 LLO524393:LLO589882 LBS524393:LBS589882 KRW524393:KRW589882 KIA524393:KIA589882 JYE524393:JYE589882 JOI524393:JOI589882 JEM524393:JEM589882 IUQ524393:IUQ589882 IKU524393:IKU589882 IAY524393:IAY589882 HRC524393:HRC589882 HHG524393:HHG589882 GXK524393:GXK589882 GNO524393:GNO589882 GDS524393:GDS589882 FTW524393:FTW589882 FKA524393:FKA589882 FAE524393:FAE589882 EQI524393:EQI589882 EGM524393:EGM589882 DWQ524393:DWQ589882 DMU524393:DMU589882 DCY524393:DCY589882 CTC524393:CTC589882 CJG524393:CJG589882 BZK524393:BZK589882 BPO524393:BPO589882 BFS524393:BFS589882 AVW524393:AVW589882 AMA524393:AMA589882 ACE524393:ACE589882 SI524393:SI589882 IM524393:IM589882 WUY458857:WUY524346 WLC458857:WLC524346 WBG458857:WBG524346 VRK458857:VRK524346 VHO458857:VHO524346 UXS458857:UXS524346 UNW458857:UNW524346 UEA458857:UEA524346 TUE458857:TUE524346 TKI458857:TKI524346 TAM458857:TAM524346 SQQ458857:SQQ524346 SGU458857:SGU524346 RWY458857:RWY524346 RNC458857:RNC524346 RDG458857:RDG524346 QTK458857:QTK524346 QJO458857:QJO524346 PZS458857:PZS524346 PPW458857:PPW524346 PGA458857:PGA524346 OWE458857:OWE524346 OMI458857:OMI524346 OCM458857:OCM524346 NSQ458857:NSQ524346 NIU458857:NIU524346 MYY458857:MYY524346 MPC458857:MPC524346 MFG458857:MFG524346 LVK458857:LVK524346 LLO458857:LLO524346 LBS458857:LBS524346 KRW458857:KRW524346 KIA458857:KIA524346 JYE458857:JYE524346 JOI458857:JOI524346 JEM458857:JEM524346 IUQ458857:IUQ524346 IKU458857:IKU524346 IAY458857:IAY524346 HRC458857:HRC524346 HHG458857:HHG524346 GXK458857:GXK524346 GNO458857:GNO524346 GDS458857:GDS524346 FTW458857:FTW524346 FKA458857:FKA524346 FAE458857:FAE524346 EQI458857:EQI524346 EGM458857:EGM524346 DWQ458857:DWQ524346 DMU458857:DMU524346 DCY458857:DCY524346 CTC458857:CTC524346 CJG458857:CJG524346 BZK458857:BZK524346 BPO458857:BPO524346 BFS458857:BFS524346 AVW458857:AVW524346 AMA458857:AMA524346 ACE458857:ACE524346 SI458857:SI524346 IM458857:IM524346 WUY393321:WUY458810 WLC393321:WLC458810 WBG393321:WBG458810 VRK393321:VRK458810 VHO393321:VHO458810 UXS393321:UXS458810 UNW393321:UNW458810 UEA393321:UEA458810 TUE393321:TUE458810 TKI393321:TKI458810 TAM393321:TAM458810 SQQ393321:SQQ458810 SGU393321:SGU458810 RWY393321:RWY458810 RNC393321:RNC458810 RDG393321:RDG458810 QTK393321:QTK458810 QJO393321:QJO458810 PZS393321:PZS458810 PPW393321:PPW458810 PGA393321:PGA458810 OWE393321:OWE458810 OMI393321:OMI458810 OCM393321:OCM458810 NSQ393321:NSQ458810 NIU393321:NIU458810 MYY393321:MYY458810 MPC393321:MPC458810 MFG393321:MFG458810 LVK393321:LVK458810 LLO393321:LLO458810 LBS393321:LBS458810 KRW393321:KRW458810 KIA393321:KIA458810 JYE393321:JYE458810 JOI393321:JOI458810 JEM393321:JEM458810 IUQ393321:IUQ458810 IKU393321:IKU458810 IAY393321:IAY458810 HRC393321:HRC458810 HHG393321:HHG458810 GXK393321:GXK458810 GNO393321:GNO458810 GDS393321:GDS458810 FTW393321:FTW458810 FKA393321:FKA458810 FAE393321:FAE458810 EQI393321:EQI458810 EGM393321:EGM458810 DWQ393321:DWQ458810 DMU393321:DMU458810 DCY393321:DCY458810 CTC393321:CTC458810 CJG393321:CJG458810 BZK393321:BZK458810 BPO393321:BPO458810 BFS393321:BFS458810 AVW393321:AVW458810 AMA393321:AMA458810 ACE393321:ACE458810 SI393321:SI458810 IM393321:IM458810 WUY327785:WUY393274 WLC327785:WLC393274 WBG327785:WBG393274 VRK327785:VRK393274 VHO327785:VHO393274 UXS327785:UXS393274 UNW327785:UNW393274 UEA327785:UEA393274 TUE327785:TUE393274 TKI327785:TKI393274 TAM327785:TAM393274 SQQ327785:SQQ393274 SGU327785:SGU393274 RWY327785:RWY393274 RNC327785:RNC393274 RDG327785:RDG393274 QTK327785:QTK393274 QJO327785:QJO393274 PZS327785:PZS393274 PPW327785:PPW393274 PGA327785:PGA393274 OWE327785:OWE393274 OMI327785:OMI393274 OCM327785:OCM393274 NSQ327785:NSQ393274 NIU327785:NIU393274 MYY327785:MYY393274 MPC327785:MPC393274 MFG327785:MFG393274 LVK327785:LVK393274 LLO327785:LLO393274 LBS327785:LBS393274 KRW327785:KRW393274 KIA327785:KIA393274 JYE327785:JYE393274 JOI327785:JOI393274 JEM327785:JEM393274 IUQ327785:IUQ393274 IKU327785:IKU393274 IAY327785:IAY393274 HRC327785:HRC393274 HHG327785:HHG393274 GXK327785:GXK393274 GNO327785:GNO393274 GDS327785:GDS393274 FTW327785:FTW393274 FKA327785:FKA393274 FAE327785:FAE393274 EQI327785:EQI393274 EGM327785:EGM393274 DWQ327785:DWQ393274 DMU327785:DMU393274 DCY327785:DCY393274 CTC327785:CTC393274 CJG327785:CJG393274 BZK327785:BZK393274 BPO327785:BPO393274 BFS327785:BFS393274 AVW327785:AVW393274 AMA327785:AMA393274 ACE327785:ACE393274 SI327785:SI393274 IM327785:IM393274 WUY262249:WUY327738 WLC262249:WLC327738 WBG262249:WBG327738 VRK262249:VRK327738 VHO262249:VHO327738 UXS262249:UXS327738 UNW262249:UNW327738 UEA262249:UEA327738 TUE262249:TUE327738 TKI262249:TKI327738 TAM262249:TAM327738 SQQ262249:SQQ327738 SGU262249:SGU327738 RWY262249:RWY327738 RNC262249:RNC327738 RDG262249:RDG327738 QTK262249:QTK327738 QJO262249:QJO327738 PZS262249:PZS327738 PPW262249:PPW327738 PGA262249:PGA327738 OWE262249:OWE327738 OMI262249:OMI327738 OCM262249:OCM327738 NSQ262249:NSQ327738 NIU262249:NIU327738 MYY262249:MYY327738 MPC262249:MPC327738 MFG262249:MFG327738 LVK262249:LVK327738 LLO262249:LLO327738 LBS262249:LBS327738 KRW262249:KRW327738 KIA262249:KIA327738 JYE262249:JYE327738 JOI262249:JOI327738 JEM262249:JEM327738 IUQ262249:IUQ327738 IKU262249:IKU327738 IAY262249:IAY327738 HRC262249:HRC327738 HHG262249:HHG327738 GXK262249:GXK327738 GNO262249:GNO327738 GDS262249:GDS327738 FTW262249:FTW327738 FKA262249:FKA327738 FAE262249:FAE327738 EQI262249:EQI327738 EGM262249:EGM327738 DWQ262249:DWQ327738 DMU262249:DMU327738 DCY262249:DCY327738 CTC262249:CTC327738 CJG262249:CJG327738 BZK262249:BZK327738 BPO262249:BPO327738 BFS262249:BFS327738 AVW262249:AVW327738 AMA262249:AMA327738 ACE262249:ACE327738 SI262249:SI327738 IM262249:IM327738 WUY196713:WUY262202 WLC196713:WLC262202 WBG196713:WBG262202 VRK196713:VRK262202 VHO196713:VHO262202 UXS196713:UXS262202 UNW196713:UNW262202 UEA196713:UEA262202 TUE196713:TUE262202 TKI196713:TKI262202 TAM196713:TAM262202 SQQ196713:SQQ262202 SGU196713:SGU262202 RWY196713:RWY262202 RNC196713:RNC262202 RDG196713:RDG262202 QTK196713:QTK262202 QJO196713:QJO262202 PZS196713:PZS262202 PPW196713:PPW262202 PGA196713:PGA262202 OWE196713:OWE262202 OMI196713:OMI262202 OCM196713:OCM262202 NSQ196713:NSQ262202 NIU196713:NIU262202 MYY196713:MYY262202 MPC196713:MPC262202 MFG196713:MFG262202 LVK196713:LVK262202 LLO196713:LLO262202 LBS196713:LBS262202 KRW196713:KRW262202 KIA196713:KIA262202 JYE196713:JYE262202 JOI196713:JOI262202 JEM196713:JEM262202 IUQ196713:IUQ262202 IKU196713:IKU262202 IAY196713:IAY262202 HRC196713:HRC262202 HHG196713:HHG262202 GXK196713:GXK262202 GNO196713:GNO262202 GDS196713:GDS262202 FTW196713:FTW262202 FKA196713:FKA262202 FAE196713:FAE262202 EQI196713:EQI262202 EGM196713:EGM262202 DWQ196713:DWQ262202 DMU196713:DMU262202 DCY196713:DCY262202 CTC196713:CTC262202 CJG196713:CJG262202 BZK196713:BZK262202 BPO196713:BPO262202 BFS196713:BFS262202 AVW196713:AVW262202 AMA196713:AMA262202 ACE196713:ACE262202 SI196713:SI262202 IM196713:IM262202 WUY131177:WUY196666 WLC131177:WLC196666 WBG131177:WBG196666 VRK131177:VRK196666 VHO131177:VHO196666 UXS131177:UXS196666 UNW131177:UNW196666 UEA131177:UEA196666 TUE131177:TUE196666 TKI131177:TKI196666 TAM131177:TAM196666 SQQ131177:SQQ196666 SGU131177:SGU196666 RWY131177:RWY196666 RNC131177:RNC196666 RDG131177:RDG196666 QTK131177:QTK196666 QJO131177:QJO196666 PZS131177:PZS196666 PPW131177:PPW196666 PGA131177:PGA196666 OWE131177:OWE196666 OMI131177:OMI196666 OCM131177:OCM196666 NSQ131177:NSQ196666 NIU131177:NIU196666 MYY131177:MYY196666 MPC131177:MPC196666 MFG131177:MFG196666 LVK131177:LVK196666 LLO131177:LLO196666 LBS131177:LBS196666 KRW131177:KRW196666 KIA131177:KIA196666 JYE131177:JYE196666 JOI131177:JOI196666 JEM131177:JEM196666 IUQ131177:IUQ196666 IKU131177:IKU196666 IAY131177:IAY196666 HRC131177:HRC196666 HHG131177:HHG196666 GXK131177:GXK196666 GNO131177:GNO196666 GDS131177:GDS196666 FTW131177:FTW196666 FKA131177:FKA196666 FAE131177:FAE196666 EQI131177:EQI196666 EGM131177:EGM196666 DWQ131177:DWQ196666 DMU131177:DMU196666 DCY131177:DCY196666 CTC131177:CTC196666 CJG131177:CJG196666 BZK131177:BZK196666 BPO131177:BPO196666 BFS131177:BFS196666 AVW131177:AVW196666 AMA131177:AMA196666 ACE131177:ACE196666 SI131177:SI196666 IM131177:IM196666 WUY65641:WUY131130 WLC65641:WLC131130 WBG65641:WBG131130 VRK65641:VRK131130 VHO65641:VHO131130 UXS65641:UXS131130 UNW65641:UNW131130 UEA65641:UEA131130 TUE65641:TUE131130 TKI65641:TKI131130 TAM65641:TAM131130 SQQ65641:SQQ131130 SGU65641:SGU131130 RWY65641:RWY131130 RNC65641:RNC131130 RDG65641:RDG131130 QTK65641:QTK131130 QJO65641:QJO131130 PZS65641:PZS131130 PPW65641:PPW131130 PGA65641:PGA131130 OWE65641:OWE131130 OMI65641:OMI131130 OCM65641:OCM131130 NSQ65641:NSQ131130 NIU65641:NIU131130 MYY65641:MYY131130 MPC65641:MPC131130 MFG65641:MFG131130 LVK65641:LVK131130 LLO65641:LLO131130 LBS65641:LBS131130 KRW65641:KRW131130 KIA65641:KIA131130 JYE65641:JYE131130 JOI65641:JOI131130 JEM65641:JEM131130 IUQ65641:IUQ131130 IKU65641:IKU131130 IAY65641:IAY131130 HRC65641:HRC131130 HHG65641:HHG131130 GXK65641:GXK131130 GNO65641:GNO131130 GDS65641:GDS131130 FTW65641:FTW131130 FKA65641:FKA131130 FAE65641:FAE131130 EQI65641:EQI131130 EGM65641:EGM131130 DWQ65641:DWQ131130 DMU65641:DMU131130 DCY65641:DCY131130 CTC65641:CTC131130 CJG65641:CJG131130 BZK65641:BZK131130 BPO65641:BPO131130 BFS65641:BFS131130 AVW65641:AVW131130 AMA65641:AMA131130 ACE65641:ACE131130 SI65641:SI131130 IM65641:IM131130 WUY105:WUY65594 WLC105:WLC65594 WBG105:WBG65594 VRK105:VRK65594 VHO105:VHO65594 UXS105:UXS65594 UNW105:UNW65594 UEA105:UEA65594 TUE105:TUE65594 TKI105:TKI65594 TAM105:TAM65594 SQQ105:SQQ65594 SGU105:SGU65594 RWY105:RWY65594 RNC105:RNC65594 RDG105:RDG65594 QTK105:QTK65594 QJO105:QJO65594 PZS105:PZS65594 PPW105:PPW65594 PGA105:PGA65594 OWE105:OWE65594 OMI105:OMI65594 OCM105:OCM65594 NSQ105:NSQ65594 NIU105:NIU65594 MYY105:MYY65594 MPC105:MPC65594 MFG105:MFG65594 LVK105:LVK65594 LLO105:LLO65594 LBS105:LBS65594 KRW105:KRW65594 KIA105:KIA65594 JYE105:JYE65594 JOI105:JOI65594 JEM105:JEM65594 IUQ105:IUQ65594 IKU105:IKU65594 IAY105:IAY65594 HRC105:HRC65594 HHG105:HHG65594 GXK105:GXK65594 GNO105:GNO65594 GDS105:GDS65594 FTW105:FTW65594 FKA105:FKA65594 FAE105:FAE65594 EQI105:EQI65594 EGM105:EGM65594 DWQ105:DWQ65594 DMU105:DMU65594 DCY105:DCY65594 CTC105:CTC65594 CJG105:CJG65594 BZK105:BZK65594 BPO105:BPO65594 BFS105:BFS65594 AVW105:AVW65594 AMA105:AMA65594 ACE105:ACE65594 SI105:SI65594">
      <formula1>0</formula1>
      <formula2>500</formula2>
    </dataValidation>
    <dataValidation type="list" allowBlank="1" showInputMessage="1" showErrorMessage="1" sqref="E3:E102">
      <formula1>$L$4:$L$21</formula1>
    </dataValidation>
  </dataValidations>
  <printOptions horizontalCentered="1"/>
  <pageMargins left="0.39370078740157483" right="0.39370078740157483" top="1.1417322834645669" bottom="0.74803149606299213" header="0.51181102362204722" footer="0.51181102362204722"/>
  <pageSetup paperSize="5" scale="75" orientation="portrait" horizontalDpi="4294967293" r:id="rId1"/>
  <headerFooter alignWithMargins="0">
    <oddHeader>&amp;L&amp;"-,Negrita"&amp;20Plantilla de Personal de Carácter Permanente 2012
&amp;14Nombre de la Entidad: &amp;F, Jalisco</oddHeader>
    <oddFooter>&amp;RPágina &amp;P de &amp;N</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dimension ref="A1:N412"/>
  <sheetViews>
    <sheetView zoomScale="90" zoomScaleNormal="90" workbookViewId="0">
      <selection activeCell="E9" sqref="E9"/>
    </sheetView>
  </sheetViews>
  <sheetFormatPr baseColWidth="10" defaultColWidth="0" defaultRowHeight="15" zeroHeight="1"/>
  <cols>
    <col min="1" max="1" width="9.42578125" style="25" customWidth="1"/>
    <col min="2" max="2" width="5" style="25" bestFit="1" customWidth="1"/>
    <col min="3" max="3" width="46.5703125" style="25" customWidth="1"/>
    <col min="4" max="12" width="13.42578125" style="30" customWidth="1"/>
    <col min="13" max="13" width="13.42578125" style="31" customWidth="1"/>
    <col min="14" max="14" width="0.28515625" customWidth="1"/>
    <col min="15" max="16384" width="11.42578125" hidden="1"/>
  </cols>
  <sheetData>
    <row r="1" spans="1:13" s="402" customFormat="1" ht="15.75">
      <c r="A1" s="632" t="s">
        <v>1590</v>
      </c>
      <c r="B1" s="632" t="s">
        <v>1384</v>
      </c>
      <c r="C1" s="632" t="s">
        <v>713</v>
      </c>
      <c r="D1" s="631" t="s">
        <v>779</v>
      </c>
      <c r="E1" s="631"/>
      <c r="F1" s="631"/>
      <c r="G1" s="631"/>
      <c r="H1" s="631"/>
      <c r="I1" s="631"/>
      <c r="J1" s="631"/>
      <c r="K1" s="631"/>
      <c r="L1" s="631"/>
      <c r="M1" s="634" t="s">
        <v>712</v>
      </c>
    </row>
    <row r="2" spans="1:13" s="403" customFormat="1" ht="15.75">
      <c r="A2" s="633"/>
      <c r="B2" s="633"/>
      <c r="C2" s="633"/>
      <c r="D2" s="401" t="s">
        <v>780</v>
      </c>
      <c r="E2" s="401" t="s">
        <v>781</v>
      </c>
      <c r="F2" s="401" t="s">
        <v>782</v>
      </c>
      <c r="G2" s="401" t="s">
        <v>783</v>
      </c>
      <c r="H2" s="401" t="s">
        <v>784</v>
      </c>
      <c r="I2" s="401" t="s">
        <v>785</v>
      </c>
      <c r="J2" s="401" t="s">
        <v>786</v>
      </c>
      <c r="K2" s="401" t="s">
        <v>787</v>
      </c>
      <c r="L2" s="401" t="s">
        <v>788</v>
      </c>
      <c r="M2" s="633"/>
    </row>
    <row r="3" spans="1:13" ht="25.5" customHeight="1">
      <c r="A3" s="26" t="s">
        <v>1598</v>
      </c>
      <c r="B3" s="404">
        <v>0</v>
      </c>
      <c r="C3" s="42" t="s">
        <v>1595</v>
      </c>
      <c r="D3" s="33"/>
      <c r="E3" s="33"/>
      <c r="F3" s="33"/>
      <c r="G3" s="33"/>
      <c r="H3" s="33"/>
      <c r="I3" s="33"/>
      <c r="J3" s="33"/>
      <c r="K3" s="33"/>
      <c r="L3" s="33"/>
      <c r="M3" s="28">
        <f>SUM(D3:L3)</f>
        <v>0</v>
      </c>
    </row>
    <row r="4" spans="1:13" ht="25.5" customHeight="1">
      <c r="A4" s="26" t="s">
        <v>1599</v>
      </c>
      <c r="B4" s="404">
        <v>0</v>
      </c>
      <c r="C4" s="42" t="s">
        <v>1596</v>
      </c>
      <c r="D4" s="33"/>
      <c r="E4" s="33"/>
      <c r="F4" s="33"/>
      <c r="G4" s="33"/>
      <c r="H4" s="33"/>
      <c r="I4" s="33"/>
      <c r="J4" s="33"/>
      <c r="K4" s="33"/>
      <c r="L4" s="33"/>
      <c r="M4" s="28">
        <f t="shared" ref="M4:M25" si="0">SUM(D4:L4)</f>
        <v>0</v>
      </c>
    </row>
    <row r="5" spans="1:13" ht="25.5" customHeight="1">
      <c r="A5" s="26" t="s">
        <v>1591</v>
      </c>
      <c r="B5" s="404">
        <v>0</v>
      </c>
      <c r="C5" s="42" t="s">
        <v>1597</v>
      </c>
      <c r="D5" s="29"/>
      <c r="E5" s="29"/>
      <c r="F5" s="29"/>
      <c r="G5" s="29"/>
      <c r="H5" s="29"/>
      <c r="I5" s="29"/>
      <c r="J5" s="29"/>
      <c r="K5" s="29"/>
      <c r="L5" s="29"/>
      <c r="M5" s="28">
        <f t="shared" si="0"/>
        <v>0</v>
      </c>
    </row>
    <row r="6" spans="1:13" ht="25.5" customHeight="1">
      <c r="A6" s="26" t="s">
        <v>1592</v>
      </c>
      <c r="B6" s="404">
        <v>0</v>
      </c>
      <c r="C6" s="42" t="s">
        <v>1600</v>
      </c>
      <c r="D6" s="29"/>
      <c r="E6" s="29"/>
      <c r="F6" s="29"/>
      <c r="G6" s="29"/>
      <c r="H6" s="29"/>
      <c r="I6" s="29"/>
      <c r="J6" s="29"/>
      <c r="K6" s="29"/>
      <c r="L6" s="29"/>
      <c r="M6" s="28">
        <f t="shared" si="0"/>
        <v>0</v>
      </c>
    </row>
    <row r="7" spans="1:13" s="394" customFormat="1" ht="25.5" customHeight="1">
      <c r="A7" s="26" t="s">
        <v>1593</v>
      </c>
      <c r="B7" s="404">
        <v>0</v>
      </c>
      <c r="C7" s="42" t="s">
        <v>1602</v>
      </c>
      <c r="D7" s="29"/>
      <c r="E7" s="29"/>
      <c r="F7" s="29"/>
      <c r="G7" s="29"/>
      <c r="H7" s="29"/>
      <c r="I7" s="29"/>
      <c r="J7" s="29"/>
      <c r="K7" s="29"/>
      <c r="L7" s="29"/>
      <c r="M7" s="28">
        <f t="shared" si="0"/>
        <v>0</v>
      </c>
    </row>
    <row r="8" spans="1:13" s="394" customFormat="1" ht="25.5" customHeight="1">
      <c r="A8" s="26" t="s">
        <v>1594</v>
      </c>
      <c r="B8" s="404">
        <v>0</v>
      </c>
      <c r="C8" s="27" t="s">
        <v>1601</v>
      </c>
      <c r="D8" s="29"/>
      <c r="E8" s="29"/>
      <c r="F8" s="29"/>
      <c r="G8" s="29"/>
      <c r="H8" s="29"/>
      <c r="I8" s="29"/>
      <c r="J8" s="29"/>
      <c r="K8" s="29"/>
      <c r="L8" s="29"/>
      <c r="M8" s="28">
        <f t="shared" si="0"/>
        <v>0</v>
      </c>
    </row>
    <row r="9" spans="1:13" s="394" customFormat="1" ht="25.5" customHeight="1">
      <c r="A9" s="26"/>
      <c r="B9" s="404">
        <v>1</v>
      </c>
      <c r="C9" s="42" t="s">
        <v>1921</v>
      </c>
      <c r="D9" s="29">
        <v>1268205</v>
      </c>
      <c r="E9" s="29">
        <v>63542</v>
      </c>
      <c r="F9" s="29">
        <v>73500</v>
      </c>
      <c r="G9" s="29"/>
      <c r="H9" s="29"/>
      <c r="I9" s="29"/>
      <c r="J9" s="29"/>
      <c r="K9" s="29"/>
      <c r="L9" s="29">
        <v>302147</v>
      </c>
      <c r="M9" s="28">
        <f t="shared" si="0"/>
        <v>1707394</v>
      </c>
    </row>
    <row r="10" spans="1:13" s="397" customFormat="1" ht="25.5" customHeight="1">
      <c r="A10" s="26"/>
      <c r="B10" s="404">
        <v>2</v>
      </c>
      <c r="C10" s="42" t="s">
        <v>1838</v>
      </c>
      <c r="D10" s="29">
        <v>1389152</v>
      </c>
      <c r="E10" s="29">
        <v>128642</v>
      </c>
      <c r="F10" s="29">
        <v>215250</v>
      </c>
      <c r="G10" s="29">
        <v>1196396</v>
      </c>
      <c r="H10" s="29">
        <v>178215</v>
      </c>
      <c r="I10" s="29"/>
      <c r="J10" s="29"/>
      <c r="K10" s="29"/>
      <c r="L10" s="29"/>
      <c r="M10" s="28">
        <f t="shared" si="0"/>
        <v>3107655</v>
      </c>
    </row>
    <row r="11" spans="1:13" s="397" customFormat="1" ht="25.5" customHeight="1">
      <c r="A11" s="26"/>
      <c r="B11" s="404">
        <v>3</v>
      </c>
      <c r="C11" s="42" t="s">
        <v>1849</v>
      </c>
      <c r="D11" s="29">
        <v>469415</v>
      </c>
      <c r="E11" s="29">
        <v>79292</v>
      </c>
      <c r="F11" s="29">
        <v>84000</v>
      </c>
      <c r="G11" s="29"/>
      <c r="H11" s="29"/>
      <c r="I11" s="29"/>
      <c r="J11" s="29"/>
      <c r="K11" s="29"/>
      <c r="L11" s="29"/>
      <c r="M11" s="28">
        <f t="shared" si="0"/>
        <v>632707</v>
      </c>
    </row>
    <row r="12" spans="1:13" s="397" customFormat="1" ht="25.5" customHeight="1">
      <c r="A12" s="26"/>
      <c r="B12" s="404">
        <v>4</v>
      </c>
      <c r="C12" s="42" t="s">
        <v>1930</v>
      </c>
      <c r="D12" s="29">
        <v>325424</v>
      </c>
      <c r="E12" s="29">
        <v>53042</v>
      </c>
      <c r="F12" s="29">
        <v>42000</v>
      </c>
      <c r="G12" s="29"/>
      <c r="H12" s="29"/>
      <c r="I12" s="29"/>
      <c r="J12" s="29"/>
      <c r="K12" s="29"/>
      <c r="L12" s="29"/>
      <c r="M12" s="28">
        <f t="shared" si="0"/>
        <v>420466</v>
      </c>
    </row>
    <row r="13" spans="1:13" s="397" customFormat="1" ht="25.5" customHeight="1">
      <c r="A13" s="26"/>
      <c r="B13" s="404">
        <v>5</v>
      </c>
      <c r="C13" s="42" t="s">
        <v>1845</v>
      </c>
      <c r="D13" s="29">
        <v>315955</v>
      </c>
      <c r="E13" s="29">
        <v>79292</v>
      </c>
      <c r="F13" s="29">
        <v>47750</v>
      </c>
      <c r="G13" s="29"/>
      <c r="H13" s="29"/>
      <c r="I13" s="29"/>
      <c r="J13" s="29"/>
      <c r="K13" s="29"/>
      <c r="L13" s="29"/>
      <c r="M13" s="28">
        <f t="shared" si="0"/>
        <v>442997</v>
      </c>
    </row>
    <row r="14" spans="1:13" s="394" customFormat="1" ht="25.5" customHeight="1">
      <c r="A14" s="26"/>
      <c r="B14" s="404">
        <v>6</v>
      </c>
      <c r="C14" s="42" t="s">
        <v>1931</v>
      </c>
      <c r="D14" s="29">
        <v>112985</v>
      </c>
      <c r="E14" s="29">
        <v>47792</v>
      </c>
      <c r="F14" s="29">
        <v>42000</v>
      </c>
      <c r="G14" s="29"/>
      <c r="H14" s="29"/>
      <c r="I14" s="29"/>
      <c r="J14" s="29"/>
      <c r="K14" s="29"/>
      <c r="L14" s="29"/>
      <c r="M14" s="28">
        <f t="shared" si="0"/>
        <v>202777</v>
      </c>
    </row>
    <row r="15" spans="1:13" s="394" customFormat="1" ht="25.5" customHeight="1">
      <c r="A15" s="26"/>
      <c r="B15" s="404">
        <v>7</v>
      </c>
      <c r="C15" s="42" t="s">
        <v>1873</v>
      </c>
      <c r="D15" s="29">
        <v>2313360</v>
      </c>
      <c r="E15" s="29">
        <v>528814</v>
      </c>
      <c r="F15" s="29">
        <v>428427</v>
      </c>
      <c r="G15" s="29">
        <v>134000</v>
      </c>
      <c r="H15" s="29">
        <v>2100</v>
      </c>
      <c r="I15" s="29">
        <v>7199325</v>
      </c>
      <c r="J15" s="29"/>
      <c r="K15" s="29"/>
      <c r="L15" s="29"/>
      <c r="M15" s="28">
        <f t="shared" si="0"/>
        <v>10606026</v>
      </c>
    </row>
    <row r="16" spans="1:13" ht="25.5" customHeight="1">
      <c r="A16" s="26"/>
      <c r="B16" s="404">
        <v>8</v>
      </c>
      <c r="C16" s="42" t="s">
        <v>1860</v>
      </c>
      <c r="D16" s="33">
        <v>181811</v>
      </c>
      <c r="E16" s="33">
        <v>58292</v>
      </c>
      <c r="F16" s="33">
        <v>63000</v>
      </c>
      <c r="G16" s="33"/>
      <c r="H16" s="33">
        <v>8400</v>
      </c>
      <c r="I16" s="33"/>
      <c r="J16" s="33"/>
      <c r="K16" s="33"/>
      <c r="L16" s="33"/>
      <c r="M16" s="28">
        <f t="shared" si="0"/>
        <v>311503</v>
      </c>
    </row>
    <row r="17" spans="1:13" ht="25.5" customHeight="1">
      <c r="A17" s="26"/>
      <c r="B17" s="404">
        <v>9</v>
      </c>
      <c r="C17" s="42" t="s">
        <v>1932</v>
      </c>
      <c r="D17" s="33">
        <v>1446262</v>
      </c>
      <c r="E17" s="33">
        <v>215798</v>
      </c>
      <c r="F17" s="33">
        <v>257250</v>
      </c>
      <c r="G17" s="33"/>
      <c r="H17" s="33"/>
      <c r="I17" s="33"/>
      <c r="J17" s="33"/>
      <c r="K17" s="33"/>
      <c r="L17" s="33"/>
      <c r="M17" s="28">
        <f t="shared" si="0"/>
        <v>1919310</v>
      </c>
    </row>
    <row r="18" spans="1:13" ht="25.5" customHeight="1">
      <c r="A18" s="26"/>
      <c r="B18" s="404">
        <v>10</v>
      </c>
      <c r="C18" s="42" t="s">
        <v>1884</v>
      </c>
      <c r="D18" s="33">
        <v>3004935</v>
      </c>
      <c r="E18" s="33">
        <v>520292</v>
      </c>
      <c r="F18" s="33">
        <v>2045492</v>
      </c>
      <c r="G18" s="33"/>
      <c r="H18" s="33">
        <v>2400</v>
      </c>
      <c r="I18" s="33"/>
      <c r="J18" s="33"/>
      <c r="K18" s="33"/>
      <c r="L18" s="33"/>
      <c r="M18" s="28">
        <f t="shared" si="0"/>
        <v>5573119</v>
      </c>
    </row>
    <row r="19" spans="1:13" ht="25.5" customHeight="1">
      <c r="A19" s="26"/>
      <c r="B19" s="404">
        <v>11</v>
      </c>
      <c r="C19" s="42" t="s">
        <v>1933</v>
      </c>
      <c r="D19" s="33">
        <v>545154</v>
      </c>
      <c r="E19" s="33">
        <v>184292</v>
      </c>
      <c r="F19" s="33">
        <v>84000</v>
      </c>
      <c r="G19" s="33">
        <v>21000</v>
      </c>
      <c r="H19" s="33">
        <v>7350</v>
      </c>
      <c r="I19" s="33"/>
      <c r="J19" s="33"/>
      <c r="K19" s="33"/>
      <c r="L19" s="33"/>
      <c r="M19" s="28">
        <f t="shared" si="0"/>
        <v>841796</v>
      </c>
    </row>
    <row r="20" spans="1:13" ht="25.5" customHeight="1">
      <c r="A20" s="26"/>
      <c r="B20" s="404">
        <v>12</v>
      </c>
      <c r="C20" s="42" t="s">
        <v>1934</v>
      </c>
      <c r="D20" s="33">
        <v>108512</v>
      </c>
      <c r="E20" s="33">
        <v>89792</v>
      </c>
      <c r="F20" s="33">
        <v>73500</v>
      </c>
      <c r="G20" s="33">
        <v>9140</v>
      </c>
      <c r="H20" s="33">
        <v>7350</v>
      </c>
      <c r="I20" s="33"/>
      <c r="J20" s="33"/>
      <c r="K20" s="33"/>
      <c r="L20" s="33"/>
      <c r="M20" s="28">
        <f t="shared" si="0"/>
        <v>288294</v>
      </c>
    </row>
    <row r="21" spans="1:13" ht="25.5" customHeight="1">
      <c r="A21" s="26"/>
      <c r="B21" s="404">
        <v>13</v>
      </c>
      <c r="C21" s="42" t="s">
        <v>1935</v>
      </c>
      <c r="D21" s="33">
        <v>159713</v>
      </c>
      <c r="E21" s="33">
        <v>42017</v>
      </c>
      <c r="F21" s="33">
        <v>52500</v>
      </c>
      <c r="G21" s="33">
        <v>191414</v>
      </c>
      <c r="H21" s="33"/>
      <c r="I21" s="33"/>
      <c r="J21" s="33"/>
      <c r="K21" s="33"/>
      <c r="L21" s="33"/>
      <c r="M21" s="28">
        <f t="shared" si="0"/>
        <v>445644</v>
      </c>
    </row>
    <row r="22" spans="1:13" ht="25.5" customHeight="1">
      <c r="A22" s="26"/>
      <c r="B22" s="404">
        <v>14</v>
      </c>
      <c r="C22" s="42" t="s">
        <v>1869</v>
      </c>
      <c r="D22" s="33">
        <v>595335</v>
      </c>
      <c r="E22" s="33">
        <v>355968</v>
      </c>
      <c r="F22" s="33">
        <v>346500</v>
      </c>
      <c r="G22" s="33">
        <v>174195</v>
      </c>
      <c r="H22" s="33">
        <v>165482</v>
      </c>
      <c r="I22" s="33"/>
      <c r="J22" s="33"/>
      <c r="K22" s="33"/>
      <c r="L22" s="33"/>
      <c r="M22" s="28">
        <f t="shared" si="0"/>
        <v>1637480</v>
      </c>
    </row>
    <row r="23" spans="1:13" ht="25.5" customHeight="1">
      <c r="A23" s="26"/>
      <c r="B23" s="404">
        <v>15</v>
      </c>
      <c r="C23" s="42" t="s">
        <v>1936</v>
      </c>
      <c r="D23" s="33">
        <v>199247</v>
      </c>
      <c r="E23" s="33">
        <v>100292</v>
      </c>
      <c r="F23" s="33">
        <v>84000</v>
      </c>
      <c r="G23" s="33">
        <v>13118</v>
      </c>
      <c r="H23" s="33"/>
      <c r="I23" s="33"/>
      <c r="J23" s="33"/>
      <c r="K23" s="33"/>
      <c r="L23" s="33"/>
      <c r="M23" s="28">
        <f t="shared" si="0"/>
        <v>396657</v>
      </c>
    </row>
    <row r="24" spans="1:13" s="457" customFormat="1" ht="25.5" customHeight="1">
      <c r="A24" s="26"/>
      <c r="B24" s="404">
        <v>16</v>
      </c>
      <c r="C24" s="42" t="s">
        <v>1937</v>
      </c>
      <c r="D24" s="33">
        <v>524762</v>
      </c>
      <c r="E24" s="33">
        <v>89792</v>
      </c>
      <c r="F24" s="33">
        <v>73500</v>
      </c>
      <c r="G24" s="33">
        <v>21000</v>
      </c>
      <c r="H24" s="33"/>
      <c r="I24" s="33"/>
      <c r="J24" s="33"/>
      <c r="K24" s="33"/>
      <c r="L24" s="33"/>
      <c r="M24" s="28">
        <f t="shared" si="0"/>
        <v>709054</v>
      </c>
    </row>
    <row r="25" spans="1:13" ht="25.5" customHeight="1">
      <c r="A25" s="26"/>
      <c r="B25" s="404">
        <v>17</v>
      </c>
      <c r="C25" s="42" t="s">
        <v>1938</v>
      </c>
      <c r="D25" s="33">
        <v>241235</v>
      </c>
      <c r="E25" s="33">
        <v>49892</v>
      </c>
      <c r="F25" s="33">
        <v>65100</v>
      </c>
      <c r="G25" s="33"/>
      <c r="H25" s="33"/>
      <c r="I25" s="33"/>
      <c r="J25" s="33"/>
      <c r="K25" s="33"/>
      <c r="L25" s="33"/>
      <c r="M25" s="28">
        <f t="shared" si="0"/>
        <v>356227</v>
      </c>
    </row>
    <row r="26" spans="1:13" ht="25.5" customHeight="1">
      <c r="A26" s="35"/>
      <c r="B26" s="35"/>
      <c r="C26" s="37" t="s">
        <v>712</v>
      </c>
      <c r="D26" s="34">
        <f>SUM(D3:D25)</f>
        <v>13201462</v>
      </c>
      <c r="E26" s="34">
        <f t="shared" ref="E26:L26" si="1">SUM(E3:E25)</f>
        <v>2686843</v>
      </c>
      <c r="F26" s="34">
        <f t="shared" si="1"/>
        <v>4077769</v>
      </c>
      <c r="G26" s="34">
        <f t="shared" si="1"/>
        <v>1760263</v>
      </c>
      <c r="H26" s="34">
        <f t="shared" si="1"/>
        <v>371297</v>
      </c>
      <c r="I26" s="34">
        <f t="shared" si="1"/>
        <v>7199325</v>
      </c>
      <c r="J26" s="34">
        <f t="shared" si="1"/>
        <v>0</v>
      </c>
      <c r="K26" s="34">
        <f t="shared" si="1"/>
        <v>0</v>
      </c>
      <c r="L26" s="34">
        <f t="shared" si="1"/>
        <v>302147</v>
      </c>
      <c r="M26" s="34">
        <f>SUM(D26:L26)</f>
        <v>29599106</v>
      </c>
    </row>
    <row r="27" spans="1:13" ht="3" customHeight="1">
      <c r="A27" s="4"/>
      <c r="B27" s="4"/>
      <c r="C27" s="9"/>
    </row>
    <row r="28" spans="1:13" ht="25.5" hidden="1" customHeight="1">
      <c r="A28" s="4"/>
      <c r="B28" s="4"/>
      <c r="C28" s="9"/>
    </row>
    <row r="29" spans="1:13" ht="25.5" hidden="1" customHeight="1">
      <c r="A29" s="4"/>
      <c r="B29" s="4"/>
      <c r="C29" s="9"/>
    </row>
    <row r="30" spans="1:13" ht="25.5" hidden="1" customHeight="1">
      <c r="A30" s="4"/>
      <c r="B30" s="4"/>
      <c r="C30" s="9"/>
    </row>
    <row r="31" spans="1:13" ht="25.5" hidden="1" customHeight="1">
      <c r="A31" s="4"/>
      <c r="B31" s="4"/>
      <c r="C31" s="9"/>
    </row>
    <row r="32" spans="1:13" s="30" customFormat="1" ht="25.5" hidden="1" customHeight="1">
      <c r="A32" s="4"/>
      <c r="B32" s="4"/>
      <c r="C32" s="9"/>
      <c r="M32" s="31"/>
    </row>
    <row r="33" spans="1:13" s="30" customFormat="1" ht="25.5" hidden="1" customHeight="1">
      <c r="A33" s="4"/>
      <c r="B33" s="4"/>
      <c r="C33" s="9"/>
      <c r="M33" s="31"/>
    </row>
    <row r="34" spans="1:13" s="30" customFormat="1" ht="25.5" hidden="1" customHeight="1">
      <c r="A34" s="4"/>
      <c r="B34" s="4"/>
      <c r="C34" s="9"/>
      <c r="M34" s="31"/>
    </row>
    <row r="35" spans="1:13" s="30" customFormat="1" ht="25.5" hidden="1" customHeight="1">
      <c r="A35" s="4"/>
      <c r="B35" s="4"/>
      <c r="C35" s="6"/>
      <c r="M35" s="31"/>
    </row>
    <row r="36" spans="1:13" s="30" customFormat="1" ht="25.5" hidden="1" customHeight="1">
      <c r="A36" s="4"/>
      <c r="B36" s="4"/>
      <c r="C36" s="9"/>
      <c r="M36" s="31"/>
    </row>
    <row r="37" spans="1:13" s="30" customFormat="1" ht="25.5" hidden="1" customHeight="1">
      <c r="A37" s="4"/>
      <c r="B37" s="4"/>
      <c r="C37" s="9"/>
      <c r="M37" s="31"/>
    </row>
    <row r="38" spans="1:13" s="30" customFormat="1" ht="25.5" hidden="1" customHeight="1">
      <c r="A38" s="4"/>
      <c r="B38" s="4"/>
      <c r="C38" s="9"/>
      <c r="M38" s="31"/>
    </row>
    <row r="39" spans="1:13" s="30" customFormat="1" ht="25.5" hidden="1" customHeight="1">
      <c r="A39" s="4"/>
      <c r="B39" s="4"/>
      <c r="C39" s="6"/>
      <c r="M39" s="31"/>
    </row>
    <row r="40" spans="1:13" s="30" customFormat="1" ht="25.5" hidden="1" customHeight="1">
      <c r="A40" s="4"/>
      <c r="B40" s="4"/>
      <c r="C40" s="9"/>
      <c r="M40" s="31"/>
    </row>
    <row r="41" spans="1:13" s="30" customFormat="1" ht="25.5" hidden="1" customHeight="1">
      <c r="A41" s="4"/>
      <c r="B41" s="4"/>
      <c r="C41" s="9"/>
      <c r="M41" s="31"/>
    </row>
    <row r="42" spans="1:13" s="30" customFormat="1" ht="25.5" hidden="1" customHeight="1">
      <c r="A42" s="4"/>
      <c r="B42" s="4"/>
      <c r="C42" s="9"/>
      <c r="M42" s="31"/>
    </row>
    <row r="43" spans="1:13" s="30" customFormat="1" ht="25.5" hidden="1" customHeight="1">
      <c r="A43" s="4"/>
      <c r="B43" s="4"/>
      <c r="C43" s="9"/>
      <c r="M43" s="31"/>
    </row>
    <row r="44" spans="1:13" s="30" customFormat="1" ht="25.5" hidden="1" customHeight="1">
      <c r="A44" s="4"/>
      <c r="B44" s="4"/>
      <c r="C44" s="9"/>
      <c r="M44" s="31"/>
    </row>
    <row r="45" spans="1:13" s="30" customFormat="1" ht="25.5" hidden="1" customHeight="1">
      <c r="A45" s="4"/>
      <c r="B45" s="4"/>
      <c r="C45" s="9"/>
      <c r="M45" s="31"/>
    </row>
    <row r="46" spans="1:13" s="30" customFormat="1" ht="25.5" hidden="1" customHeight="1">
      <c r="A46" s="4"/>
      <c r="B46" s="4"/>
      <c r="C46" s="9"/>
      <c r="M46" s="31"/>
    </row>
    <row r="47" spans="1:13" s="30" customFormat="1" ht="25.5" hidden="1" customHeight="1">
      <c r="A47" s="4"/>
      <c r="B47" s="4"/>
      <c r="C47" s="9"/>
      <c r="M47" s="31"/>
    </row>
    <row r="48" spans="1:13" s="30" customFormat="1" ht="25.5" hidden="1" customHeight="1">
      <c r="A48" s="4"/>
      <c r="B48" s="4"/>
      <c r="C48" s="9"/>
      <c r="M48" s="31"/>
    </row>
    <row r="49" spans="1:13" s="30" customFormat="1" ht="25.5" hidden="1" customHeight="1">
      <c r="A49" s="4"/>
      <c r="B49" s="4"/>
      <c r="C49" s="6"/>
      <c r="M49" s="31"/>
    </row>
    <row r="50" spans="1:13" s="30" customFormat="1" ht="25.5" hidden="1" customHeight="1">
      <c r="A50" s="4"/>
      <c r="B50" s="4"/>
      <c r="C50" s="9"/>
      <c r="M50" s="31"/>
    </row>
    <row r="51" spans="1:13" s="30" customFormat="1" ht="25.5" hidden="1" customHeight="1">
      <c r="A51" s="4"/>
      <c r="B51" s="4"/>
      <c r="C51" s="9"/>
      <c r="M51" s="31"/>
    </row>
    <row r="52" spans="1:13" s="30" customFormat="1" ht="25.5" hidden="1" customHeight="1">
      <c r="A52" s="4"/>
      <c r="B52" s="4"/>
      <c r="C52" s="9"/>
      <c r="M52" s="31"/>
    </row>
    <row r="53" spans="1:13" s="30" customFormat="1" ht="25.5" hidden="1" customHeight="1">
      <c r="A53" s="4"/>
      <c r="B53" s="4"/>
      <c r="C53" s="9"/>
      <c r="M53" s="31"/>
    </row>
    <row r="54" spans="1:13" s="30" customFormat="1" ht="25.5" hidden="1" customHeight="1">
      <c r="A54" s="4"/>
      <c r="B54" s="4"/>
      <c r="C54" s="9"/>
      <c r="M54" s="31"/>
    </row>
    <row r="55" spans="1:13" s="30" customFormat="1" ht="25.5" hidden="1" customHeight="1">
      <c r="A55" s="4"/>
      <c r="B55" s="4"/>
      <c r="C55" s="9"/>
      <c r="M55" s="31"/>
    </row>
    <row r="56" spans="1:13" s="30" customFormat="1" ht="25.5" hidden="1" customHeight="1">
      <c r="A56" s="4"/>
      <c r="B56" s="4"/>
      <c r="C56" s="9"/>
      <c r="M56" s="31"/>
    </row>
    <row r="57" spans="1:13" s="30" customFormat="1" ht="25.5" hidden="1" customHeight="1">
      <c r="A57" s="4"/>
      <c r="B57" s="4"/>
      <c r="C57" s="9"/>
      <c r="M57" s="31"/>
    </row>
    <row r="58" spans="1:13" s="30" customFormat="1" ht="25.5" hidden="1" customHeight="1">
      <c r="A58" s="4"/>
      <c r="B58" s="4"/>
      <c r="C58" s="9"/>
      <c r="M58" s="31"/>
    </row>
    <row r="59" spans="1:13" s="30" customFormat="1" ht="25.5" hidden="1" customHeight="1">
      <c r="A59" s="4"/>
      <c r="B59" s="4"/>
      <c r="C59" s="6"/>
      <c r="M59" s="31"/>
    </row>
    <row r="60" spans="1:13" s="30" customFormat="1" ht="25.5" hidden="1" customHeight="1">
      <c r="A60" s="4"/>
      <c r="B60" s="4"/>
      <c r="C60" s="9"/>
      <c r="M60" s="31"/>
    </row>
    <row r="61" spans="1:13" s="30" customFormat="1" ht="25.5" hidden="1" customHeight="1">
      <c r="A61" s="4"/>
      <c r="B61" s="4"/>
      <c r="C61" s="9"/>
      <c r="M61" s="31"/>
    </row>
    <row r="62" spans="1:13" s="30" customFormat="1" ht="25.5" hidden="1" customHeight="1">
      <c r="A62" s="4"/>
      <c r="B62" s="4"/>
      <c r="C62" s="9"/>
      <c r="M62" s="31"/>
    </row>
    <row r="63" spans="1:13" s="30" customFormat="1" ht="25.5" hidden="1" customHeight="1">
      <c r="A63" s="4"/>
      <c r="B63" s="4"/>
      <c r="C63" s="9"/>
      <c r="M63" s="31"/>
    </row>
    <row r="64" spans="1:13" s="30" customFormat="1" ht="25.5" hidden="1" customHeight="1">
      <c r="A64" s="4"/>
      <c r="B64" s="4"/>
      <c r="C64" s="9"/>
      <c r="M64" s="31"/>
    </row>
    <row r="65" spans="1:13" s="30" customFormat="1" ht="25.5" hidden="1" customHeight="1">
      <c r="A65" s="4"/>
      <c r="B65" s="4"/>
      <c r="C65" s="9"/>
      <c r="M65" s="31"/>
    </row>
    <row r="66" spans="1:13" s="30" customFormat="1" ht="25.5" hidden="1" customHeight="1">
      <c r="A66" s="4"/>
      <c r="B66" s="4"/>
      <c r="C66" s="9"/>
      <c r="M66" s="31"/>
    </row>
    <row r="67" spans="1:13" s="30" customFormat="1" ht="25.5" hidden="1" customHeight="1">
      <c r="A67" s="4"/>
      <c r="B67" s="4"/>
      <c r="C67" s="6"/>
      <c r="M67" s="31"/>
    </row>
    <row r="68" spans="1:13" s="30" customFormat="1" ht="25.5" hidden="1" customHeight="1">
      <c r="A68" s="4"/>
      <c r="B68" s="4"/>
      <c r="C68" s="9"/>
      <c r="M68" s="31"/>
    </row>
    <row r="69" spans="1:13" s="30" customFormat="1" ht="25.5" hidden="1" customHeight="1">
      <c r="A69" s="4"/>
      <c r="B69" s="4"/>
      <c r="C69" s="9"/>
      <c r="M69" s="31"/>
    </row>
    <row r="70" spans="1:13" s="30" customFormat="1" ht="25.5" hidden="1" customHeight="1">
      <c r="A70" s="4"/>
      <c r="B70" s="4"/>
      <c r="C70" s="6"/>
      <c r="M70" s="31"/>
    </row>
    <row r="71" spans="1:13" s="30" customFormat="1" ht="25.5" hidden="1" customHeight="1">
      <c r="A71" s="4"/>
      <c r="B71" s="4"/>
      <c r="C71" s="9"/>
      <c r="M71" s="31"/>
    </row>
    <row r="72" spans="1:13" s="30" customFormat="1" ht="25.5" hidden="1" customHeight="1">
      <c r="A72" s="4"/>
      <c r="B72" s="4"/>
      <c r="C72" s="9"/>
      <c r="M72" s="31"/>
    </row>
    <row r="73" spans="1:13" s="30" customFormat="1" ht="25.5" hidden="1" customHeight="1">
      <c r="A73" s="4"/>
      <c r="B73" s="4"/>
      <c r="C73" s="9"/>
      <c r="M73" s="31"/>
    </row>
    <row r="74" spans="1:13" s="30" customFormat="1" ht="25.5" hidden="1" customHeight="1">
      <c r="A74" s="4"/>
      <c r="B74" s="4"/>
      <c r="C74" s="9"/>
      <c r="M74" s="31"/>
    </row>
    <row r="75" spans="1:13" s="30" customFormat="1" ht="25.5" hidden="1" customHeight="1">
      <c r="A75" s="4"/>
      <c r="B75" s="4"/>
      <c r="C75" s="9"/>
      <c r="M75" s="31"/>
    </row>
    <row r="76" spans="1:13" s="30" customFormat="1" ht="25.5" hidden="1" customHeight="1">
      <c r="A76" s="4"/>
      <c r="B76" s="4"/>
      <c r="C76" s="6"/>
      <c r="M76" s="31"/>
    </row>
    <row r="77" spans="1:13" s="30" customFormat="1" ht="25.5" hidden="1" customHeight="1">
      <c r="A77" s="4"/>
      <c r="B77" s="4"/>
      <c r="C77" s="9"/>
      <c r="M77" s="31"/>
    </row>
    <row r="78" spans="1:13" s="30" customFormat="1" ht="25.5" hidden="1" customHeight="1">
      <c r="A78" s="4"/>
      <c r="B78" s="4"/>
      <c r="C78" s="9"/>
      <c r="M78" s="31"/>
    </row>
    <row r="79" spans="1:13" s="30" customFormat="1" ht="25.5" hidden="1" customHeight="1">
      <c r="A79" s="4"/>
      <c r="B79" s="4"/>
      <c r="C79" s="9"/>
      <c r="M79" s="31"/>
    </row>
    <row r="80" spans="1:13" s="30" customFormat="1" ht="25.5" hidden="1" customHeight="1">
      <c r="A80" s="4"/>
      <c r="B80" s="4"/>
      <c r="C80" s="6"/>
      <c r="M80" s="31"/>
    </row>
    <row r="81" spans="1:13" s="30" customFormat="1" ht="25.5" hidden="1" customHeight="1">
      <c r="A81" s="4"/>
      <c r="B81" s="4"/>
      <c r="C81" s="9"/>
      <c r="M81" s="31"/>
    </row>
    <row r="82" spans="1:13" s="30" customFormat="1" ht="25.5" hidden="1" customHeight="1">
      <c r="A82" s="4"/>
      <c r="B82" s="4"/>
      <c r="C82" s="9"/>
      <c r="M82" s="31"/>
    </row>
    <row r="83" spans="1:13" s="30" customFormat="1" ht="25.5" hidden="1" customHeight="1">
      <c r="A83" s="4"/>
      <c r="B83" s="4"/>
      <c r="C83" s="9"/>
      <c r="M83" s="31"/>
    </row>
    <row r="84" spans="1:13" s="30" customFormat="1" ht="25.5" hidden="1" customHeight="1">
      <c r="A84" s="4"/>
      <c r="B84" s="4"/>
      <c r="C84" s="9"/>
      <c r="M84" s="31"/>
    </row>
    <row r="85" spans="1:13" s="30" customFormat="1" ht="25.5" hidden="1" customHeight="1">
      <c r="A85" s="4"/>
      <c r="B85" s="4"/>
      <c r="C85" s="9"/>
      <c r="M85" s="31"/>
    </row>
    <row r="86" spans="1:13" s="30" customFormat="1" ht="25.5" hidden="1" customHeight="1">
      <c r="A86" s="4"/>
      <c r="B86" s="4"/>
      <c r="C86" s="9"/>
      <c r="M86" s="31"/>
    </row>
    <row r="87" spans="1:13" s="30" customFormat="1" ht="25.5" hidden="1" customHeight="1">
      <c r="A87" s="4"/>
      <c r="B87" s="4"/>
      <c r="C87" s="9"/>
      <c r="M87" s="31"/>
    </row>
    <row r="88" spans="1:13" s="30" customFormat="1" ht="25.5" hidden="1" customHeight="1">
      <c r="A88" s="4"/>
      <c r="B88" s="4"/>
      <c r="C88" s="9"/>
      <c r="M88" s="31"/>
    </row>
    <row r="89" spans="1:13" s="30" customFormat="1" ht="25.5" hidden="1" customHeight="1">
      <c r="A89" s="4"/>
      <c r="B89" s="4"/>
      <c r="C89" s="9"/>
      <c r="M89" s="31"/>
    </row>
    <row r="90" spans="1:13" s="30" customFormat="1" ht="25.5" hidden="1" customHeight="1">
      <c r="A90" s="4"/>
      <c r="B90" s="4"/>
      <c r="C90" s="6"/>
      <c r="M90" s="31"/>
    </row>
    <row r="91" spans="1:13" s="30" customFormat="1" ht="25.5" hidden="1" customHeight="1">
      <c r="A91" s="4"/>
      <c r="B91" s="4"/>
      <c r="C91" s="6"/>
      <c r="M91" s="31"/>
    </row>
    <row r="92" spans="1:13" s="30" customFormat="1" ht="25.5" hidden="1" customHeight="1">
      <c r="A92" s="4"/>
      <c r="B92" s="4"/>
      <c r="C92" s="9"/>
      <c r="M92" s="31"/>
    </row>
    <row r="93" spans="1:13" s="30" customFormat="1" ht="25.5" hidden="1" customHeight="1">
      <c r="A93" s="4"/>
      <c r="B93" s="4"/>
      <c r="C93" s="9"/>
      <c r="M93" s="31"/>
    </row>
    <row r="94" spans="1:13" s="30" customFormat="1" ht="25.5" hidden="1" customHeight="1">
      <c r="A94" s="4"/>
      <c r="B94" s="4"/>
      <c r="C94" s="9"/>
      <c r="M94" s="31"/>
    </row>
    <row r="95" spans="1:13" s="30" customFormat="1" ht="25.5" hidden="1" customHeight="1">
      <c r="A95" s="4"/>
      <c r="B95" s="4"/>
      <c r="C95" s="9"/>
      <c r="M95" s="31"/>
    </row>
    <row r="96" spans="1:13" s="30" customFormat="1" ht="25.5" hidden="1" customHeight="1">
      <c r="A96" s="4"/>
      <c r="B96" s="4"/>
      <c r="C96" s="9"/>
      <c r="M96" s="31"/>
    </row>
    <row r="97" spans="1:13" s="30" customFormat="1" ht="25.5" hidden="1" customHeight="1">
      <c r="A97" s="4"/>
      <c r="B97" s="4"/>
      <c r="C97" s="9"/>
      <c r="M97" s="31"/>
    </row>
    <row r="98" spans="1:13" s="30" customFormat="1" ht="25.5" hidden="1" customHeight="1">
      <c r="A98" s="4"/>
      <c r="B98" s="4"/>
      <c r="C98" s="9"/>
      <c r="M98" s="31"/>
    </row>
    <row r="99" spans="1:13" s="30" customFormat="1" ht="25.5" hidden="1" customHeight="1">
      <c r="A99" s="4"/>
      <c r="B99" s="4"/>
      <c r="C99" s="9"/>
      <c r="M99" s="31"/>
    </row>
    <row r="100" spans="1:13" s="30" customFormat="1" ht="25.5" hidden="1" customHeight="1">
      <c r="A100" s="4"/>
      <c r="B100" s="4"/>
      <c r="C100" s="9"/>
      <c r="M100" s="31"/>
    </row>
    <row r="101" spans="1:13" s="30" customFormat="1" ht="25.5" hidden="1" customHeight="1">
      <c r="A101" s="4"/>
      <c r="B101" s="4"/>
      <c r="C101" s="6"/>
      <c r="M101" s="31"/>
    </row>
    <row r="102" spans="1:13" s="30" customFormat="1" ht="25.5" hidden="1" customHeight="1">
      <c r="A102" s="4"/>
      <c r="B102" s="4"/>
      <c r="C102" s="9"/>
      <c r="M102" s="31"/>
    </row>
    <row r="103" spans="1:13" s="30" customFormat="1" ht="25.5" hidden="1" customHeight="1">
      <c r="A103" s="4"/>
      <c r="B103" s="4"/>
      <c r="C103" s="9"/>
      <c r="M103" s="31"/>
    </row>
    <row r="104" spans="1:13" s="30" customFormat="1" ht="25.5" hidden="1" customHeight="1">
      <c r="A104" s="4"/>
      <c r="B104" s="4"/>
      <c r="C104" s="9"/>
      <c r="M104" s="31"/>
    </row>
    <row r="105" spans="1:13" s="30" customFormat="1" ht="25.5" hidden="1" customHeight="1">
      <c r="A105" s="4"/>
      <c r="B105" s="4"/>
      <c r="C105" s="9"/>
      <c r="M105" s="31"/>
    </row>
    <row r="106" spans="1:13" s="30" customFormat="1" ht="25.5" hidden="1" customHeight="1">
      <c r="A106" s="4"/>
      <c r="B106" s="4"/>
      <c r="C106" s="9"/>
      <c r="M106" s="31"/>
    </row>
    <row r="107" spans="1:13" s="30" customFormat="1" ht="25.5" hidden="1" customHeight="1">
      <c r="A107" s="4"/>
      <c r="B107" s="4"/>
      <c r="C107" s="9"/>
      <c r="M107" s="31"/>
    </row>
    <row r="108" spans="1:13" s="30" customFormat="1" ht="25.5" hidden="1" customHeight="1">
      <c r="A108" s="4"/>
      <c r="B108" s="4"/>
      <c r="C108" s="9"/>
      <c r="M108" s="31"/>
    </row>
    <row r="109" spans="1:13" s="30" customFormat="1" ht="25.5" hidden="1" customHeight="1">
      <c r="A109" s="4"/>
      <c r="B109" s="4"/>
      <c r="C109" s="9"/>
      <c r="M109" s="31"/>
    </row>
    <row r="110" spans="1:13" s="30" customFormat="1" ht="25.5" hidden="1" customHeight="1">
      <c r="A110" s="4"/>
      <c r="B110" s="4"/>
      <c r="C110" s="9"/>
      <c r="M110" s="31"/>
    </row>
    <row r="111" spans="1:13" s="30" customFormat="1" ht="25.5" hidden="1" customHeight="1">
      <c r="A111" s="4"/>
      <c r="B111" s="4"/>
      <c r="C111" s="6"/>
      <c r="M111" s="31"/>
    </row>
    <row r="112" spans="1:13" s="30" customFormat="1" ht="25.5" hidden="1" customHeight="1">
      <c r="A112" s="4"/>
      <c r="B112" s="4"/>
      <c r="C112" s="9"/>
      <c r="M112" s="31"/>
    </row>
    <row r="113" spans="1:13" s="30" customFormat="1" ht="25.5" hidden="1" customHeight="1">
      <c r="A113" s="4"/>
      <c r="B113" s="4"/>
      <c r="C113" s="9"/>
      <c r="M113" s="31"/>
    </row>
    <row r="114" spans="1:13" s="30" customFormat="1" ht="25.5" hidden="1" customHeight="1">
      <c r="A114" s="4"/>
      <c r="B114" s="4"/>
      <c r="C114" s="9"/>
      <c r="M114" s="31"/>
    </row>
    <row r="115" spans="1:13" s="30" customFormat="1" ht="25.5" hidden="1" customHeight="1">
      <c r="A115" s="4"/>
      <c r="B115" s="4"/>
      <c r="C115" s="9"/>
      <c r="M115" s="31"/>
    </row>
    <row r="116" spans="1:13" s="30" customFormat="1" ht="25.5" hidden="1" customHeight="1">
      <c r="A116" s="4"/>
      <c r="B116" s="4"/>
      <c r="C116" s="9"/>
      <c r="M116" s="31"/>
    </row>
    <row r="117" spans="1:13" s="30" customFormat="1" ht="25.5" hidden="1" customHeight="1">
      <c r="A117" s="4"/>
      <c r="B117" s="4"/>
      <c r="C117" s="9"/>
      <c r="M117" s="31"/>
    </row>
    <row r="118" spans="1:13" s="30" customFormat="1" ht="25.5" hidden="1" customHeight="1">
      <c r="A118" s="4"/>
      <c r="B118" s="4"/>
      <c r="C118" s="9"/>
      <c r="M118" s="31"/>
    </row>
    <row r="119" spans="1:13" s="30" customFormat="1" ht="25.5" hidden="1" customHeight="1">
      <c r="A119" s="4"/>
      <c r="B119" s="4"/>
      <c r="C119" s="9"/>
      <c r="M119" s="31"/>
    </row>
    <row r="120" spans="1:13" s="30" customFormat="1" ht="25.5" hidden="1" customHeight="1">
      <c r="A120" s="4"/>
      <c r="B120" s="4"/>
      <c r="C120" s="9"/>
      <c r="M120" s="31"/>
    </row>
    <row r="121" spans="1:13" s="30" customFormat="1" ht="25.5" hidden="1" customHeight="1">
      <c r="A121" s="4"/>
      <c r="B121" s="4"/>
      <c r="C121" s="6"/>
      <c r="M121" s="31"/>
    </row>
    <row r="122" spans="1:13" s="30" customFormat="1" ht="25.5" hidden="1" customHeight="1">
      <c r="A122" s="4"/>
      <c r="B122" s="4"/>
      <c r="C122" s="9"/>
      <c r="M122" s="31"/>
    </row>
    <row r="123" spans="1:13" s="30" customFormat="1" ht="25.5" hidden="1" customHeight="1">
      <c r="A123" s="4"/>
      <c r="B123" s="4"/>
      <c r="C123" s="9"/>
      <c r="M123" s="31"/>
    </row>
    <row r="124" spans="1:13" s="30" customFormat="1" ht="25.5" hidden="1" customHeight="1">
      <c r="A124" s="4"/>
      <c r="B124" s="4"/>
      <c r="C124" s="9"/>
      <c r="M124" s="31"/>
    </row>
    <row r="125" spans="1:13" s="30" customFormat="1" ht="25.5" hidden="1" customHeight="1">
      <c r="A125" s="4"/>
      <c r="B125" s="4"/>
      <c r="C125" s="9"/>
      <c r="M125" s="31"/>
    </row>
    <row r="126" spans="1:13" s="30" customFormat="1" ht="25.5" hidden="1" customHeight="1">
      <c r="A126" s="4"/>
      <c r="B126" s="4"/>
      <c r="C126" s="9"/>
      <c r="M126" s="31"/>
    </row>
    <row r="127" spans="1:13" s="30" customFormat="1" ht="25.5" hidden="1" customHeight="1">
      <c r="A127" s="4"/>
      <c r="B127" s="4"/>
      <c r="C127" s="9"/>
      <c r="M127" s="31"/>
    </row>
    <row r="128" spans="1:13" s="30" customFormat="1" ht="25.5" hidden="1" customHeight="1">
      <c r="A128" s="4"/>
      <c r="B128" s="4"/>
      <c r="C128" s="9"/>
      <c r="M128" s="31"/>
    </row>
    <row r="129" spans="1:13" s="30" customFormat="1" ht="25.5" hidden="1" customHeight="1">
      <c r="A129" s="4"/>
      <c r="B129" s="4"/>
      <c r="C129" s="9"/>
      <c r="M129" s="31"/>
    </row>
    <row r="130" spans="1:13" s="30" customFormat="1" ht="25.5" hidden="1" customHeight="1">
      <c r="A130" s="4"/>
      <c r="B130" s="4"/>
      <c r="C130" s="9"/>
      <c r="M130" s="31"/>
    </row>
    <row r="131" spans="1:13" s="30" customFormat="1" ht="25.5" hidden="1" customHeight="1">
      <c r="A131" s="4"/>
      <c r="B131" s="4"/>
      <c r="C131" s="6"/>
      <c r="M131" s="31"/>
    </row>
    <row r="132" spans="1:13" s="30" customFormat="1" ht="25.5" hidden="1" customHeight="1">
      <c r="A132" s="4"/>
      <c r="B132" s="4"/>
      <c r="C132" s="9"/>
      <c r="M132" s="31"/>
    </row>
    <row r="133" spans="1:13" s="30" customFormat="1" ht="25.5" hidden="1" customHeight="1">
      <c r="A133" s="4"/>
      <c r="B133" s="4"/>
      <c r="C133" s="9"/>
      <c r="M133" s="31"/>
    </row>
    <row r="134" spans="1:13" s="30" customFormat="1" ht="25.5" hidden="1" customHeight="1">
      <c r="A134" s="4"/>
      <c r="B134" s="4"/>
      <c r="C134" s="9"/>
      <c r="M134" s="31"/>
    </row>
    <row r="135" spans="1:13" s="30" customFormat="1" ht="25.5" hidden="1" customHeight="1">
      <c r="A135" s="4"/>
      <c r="B135" s="4"/>
      <c r="C135" s="9"/>
      <c r="M135" s="31"/>
    </row>
    <row r="136" spans="1:13" s="30" customFormat="1" ht="25.5" hidden="1" customHeight="1">
      <c r="A136" s="4"/>
      <c r="B136" s="4"/>
      <c r="C136" s="9"/>
      <c r="M136" s="31"/>
    </row>
    <row r="137" spans="1:13" s="30" customFormat="1" ht="25.5" hidden="1" customHeight="1">
      <c r="A137" s="4"/>
      <c r="B137" s="4"/>
      <c r="C137" s="9"/>
      <c r="M137" s="31"/>
    </row>
    <row r="138" spans="1:13" s="30" customFormat="1" ht="25.5" hidden="1" customHeight="1">
      <c r="A138" s="4"/>
      <c r="B138" s="4"/>
      <c r="C138" s="9"/>
      <c r="M138" s="31"/>
    </row>
    <row r="139" spans="1:13" s="30" customFormat="1" ht="25.5" hidden="1" customHeight="1">
      <c r="A139" s="4"/>
      <c r="B139" s="4"/>
      <c r="C139" s="9"/>
      <c r="M139" s="31"/>
    </row>
    <row r="140" spans="1:13" s="30" customFormat="1" ht="25.5" hidden="1" customHeight="1">
      <c r="A140" s="4"/>
      <c r="B140" s="4"/>
      <c r="C140" s="9"/>
      <c r="M140" s="31"/>
    </row>
    <row r="141" spans="1:13" s="30" customFormat="1" ht="25.5" hidden="1" customHeight="1">
      <c r="A141" s="4"/>
      <c r="B141" s="4"/>
      <c r="C141" s="6"/>
      <c r="M141" s="31"/>
    </row>
    <row r="142" spans="1:13" s="30" customFormat="1" ht="25.5" hidden="1" customHeight="1">
      <c r="A142" s="4"/>
      <c r="B142" s="4"/>
      <c r="C142" s="9"/>
      <c r="M142" s="31"/>
    </row>
    <row r="143" spans="1:13" s="30" customFormat="1" ht="25.5" hidden="1" customHeight="1">
      <c r="A143" s="4"/>
      <c r="B143" s="4"/>
      <c r="C143" s="9"/>
      <c r="M143" s="31"/>
    </row>
    <row r="144" spans="1:13" s="30" customFormat="1" ht="25.5" hidden="1" customHeight="1">
      <c r="A144" s="4"/>
      <c r="B144" s="4"/>
      <c r="C144" s="9"/>
      <c r="M144" s="31"/>
    </row>
    <row r="145" spans="1:13" s="30" customFormat="1" ht="25.5" hidden="1" customHeight="1">
      <c r="A145" s="4"/>
      <c r="B145" s="4"/>
      <c r="C145" s="9"/>
      <c r="M145" s="31"/>
    </row>
    <row r="146" spans="1:13" s="30" customFormat="1" ht="25.5" hidden="1" customHeight="1">
      <c r="A146" s="4"/>
      <c r="B146" s="4"/>
      <c r="C146" s="9"/>
      <c r="M146" s="31"/>
    </row>
    <row r="147" spans="1:13" s="30" customFormat="1" ht="25.5" hidden="1" customHeight="1">
      <c r="A147" s="4"/>
      <c r="B147" s="4"/>
      <c r="C147" s="9"/>
      <c r="M147" s="31"/>
    </row>
    <row r="148" spans="1:13" s="30" customFormat="1" ht="25.5" hidden="1" customHeight="1">
      <c r="A148" s="4"/>
      <c r="B148" s="4"/>
      <c r="C148" s="9"/>
      <c r="M148" s="31"/>
    </row>
    <row r="149" spans="1:13" s="30" customFormat="1" ht="25.5" hidden="1" customHeight="1">
      <c r="A149" s="4"/>
      <c r="B149" s="4"/>
      <c r="C149" s="6"/>
      <c r="M149" s="31"/>
    </row>
    <row r="150" spans="1:13" s="30" customFormat="1" ht="25.5" hidden="1" customHeight="1">
      <c r="A150" s="4"/>
      <c r="B150" s="4"/>
      <c r="C150" s="9"/>
      <c r="M150" s="31"/>
    </row>
    <row r="151" spans="1:13" s="30" customFormat="1" ht="25.5" hidden="1" customHeight="1">
      <c r="A151" s="4"/>
      <c r="B151" s="4"/>
      <c r="C151" s="9"/>
      <c r="M151" s="31"/>
    </row>
    <row r="152" spans="1:13" s="30" customFormat="1" ht="25.5" hidden="1" customHeight="1">
      <c r="A152" s="4"/>
      <c r="B152" s="4"/>
      <c r="C152" s="9"/>
      <c r="M152" s="31"/>
    </row>
    <row r="153" spans="1:13" s="30" customFormat="1" ht="25.5" hidden="1" customHeight="1">
      <c r="A153" s="4"/>
      <c r="B153" s="4"/>
      <c r="C153" s="9"/>
      <c r="M153" s="31"/>
    </row>
    <row r="154" spans="1:13" s="30" customFormat="1" ht="25.5" hidden="1" customHeight="1">
      <c r="A154" s="4"/>
      <c r="B154" s="4"/>
      <c r="C154" s="9"/>
      <c r="M154" s="31"/>
    </row>
    <row r="155" spans="1:13" s="30" customFormat="1" ht="25.5" hidden="1" customHeight="1">
      <c r="A155" s="4"/>
      <c r="B155" s="4"/>
      <c r="C155" s="9"/>
      <c r="M155" s="31"/>
    </row>
    <row r="156" spans="1:13" s="30" customFormat="1" ht="25.5" hidden="1" customHeight="1">
      <c r="A156" s="4"/>
      <c r="B156" s="4"/>
      <c r="C156" s="9"/>
      <c r="M156" s="31"/>
    </row>
    <row r="157" spans="1:13" s="30" customFormat="1" ht="25.5" hidden="1" customHeight="1">
      <c r="A157" s="4"/>
      <c r="B157" s="4"/>
      <c r="C157" s="9"/>
      <c r="M157" s="31"/>
    </row>
    <row r="158" spans="1:13" s="30" customFormat="1" ht="25.5" hidden="1" customHeight="1">
      <c r="A158" s="4"/>
      <c r="B158" s="4"/>
      <c r="C158" s="9"/>
      <c r="M158" s="31"/>
    </row>
    <row r="159" spans="1:13" s="30" customFormat="1" ht="25.5" hidden="1" customHeight="1">
      <c r="A159" s="4"/>
      <c r="B159" s="4"/>
      <c r="C159" s="6"/>
      <c r="M159" s="31"/>
    </row>
    <row r="160" spans="1:13" s="30" customFormat="1" ht="25.5" hidden="1" customHeight="1">
      <c r="A160" s="4"/>
      <c r="B160" s="4"/>
      <c r="C160" s="9"/>
      <c r="M160" s="31"/>
    </row>
    <row r="161" spans="1:13" s="30" customFormat="1" ht="25.5" hidden="1" customHeight="1">
      <c r="A161" s="4"/>
      <c r="B161" s="4"/>
      <c r="C161" s="9"/>
      <c r="M161" s="31"/>
    </row>
    <row r="162" spans="1:13" s="30" customFormat="1" ht="25.5" hidden="1" customHeight="1">
      <c r="A162" s="4"/>
      <c r="B162" s="4"/>
      <c r="C162" s="9"/>
      <c r="M162" s="31"/>
    </row>
    <row r="163" spans="1:13" s="30" customFormat="1" ht="25.5" hidden="1" customHeight="1">
      <c r="A163" s="4"/>
      <c r="B163" s="4"/>
      <c r="C163" s="9"/>
      <c r="M163" s="31"/>
    </row>
    <row r="164" spans="1:13" s="30" customFormat="1" ht="25.5" hidden="1" customHeight="1">
      <c r="A164" s="4"/>
      <c r="B164" s="4"/>
      <c r="C164" s="9"/>
      <c r="M164" s="31"/>
    </row>
    <row r="165" spans="1:13" s="30" customFormat="1" ht="25.5" hidden="1" customHeight="1">
      <c r="A165" s="4"/>
      <c r="B165" s="4"/>
      <c r="C165" s="6"/>
      <c r="M165" s="31"/>
    </row>
    <row r="166" spans="1:13" s="30" customFormat="1" ht="25.5" hidden="1" customHeight="1">
      <c r="A166" s="4"/>
      <c r="B166" s="4"/>
      <c r="C166" s="9"/>
      <c r="M166" s="31"/>
    </row>
    <row r="167" spans="1:13" s="30" customFormat="1" ht="25.5" hidden="1" customHeight="1">
      <c r="A167" s="4"/>
      <c r="B167" s="4"/>
      <c r="C167" s="9"/>
      <c r="M167" s="31"/>
    </row>
    <row r="168" spans="1:13" s="30" customFormat="1" ht="25.5" hidden="1" customHeight="1">
      <c r="A168" s="4"/>
      <c r="B168" s="4"/>
      <c r="C168" s="9"/>
      <c r="M168" s="31"/>
    </row>
    <row r="169" spans="1:13" s="30" customFormat="1" ht="25.5" hidden="1" customHeight="1">
      <c r="A169" s="4"/>
      <c r="B169" s="4"/>
      <c r="C169" s="9"/>
      <c r="M169" s="31"/>
    </row>
    <row r="170" spans="1:13" s="30" customFormat="1" ht="25.5" hidden="1" customHeight="1">
      <c r="A170" s="4"/>
      <c r="B170" s="4"/>
      <c r="C170" s="9"/>
      <c r="M170" s="31"/>
    </row>
    <row r="171" spans="1:13" s="30" customFormat="1" ht="25.5" hidden="1" customHeight="1">
      <c r="A171" s="4"/>
      <c r="B171" s="4"/>
      <c r="C171" s="9"/>
      <c r="M171" s="31"/>
    </row>
    <row r="172" spans="1:13" s="30" customFormat="1" ht="25.5" hidden="1" customHeight="1">
      <c r="A172" s="4"/>
      <c r="B172" s="4"/>
      <c r="C172" s="9"/>
      <c r="M172" s="31"/>
    </row>
    <row r="173" spans="1:13" s="30" customFormat="1" ht="25.5" hidden="1" customHeight="1">
      <c r="A173" s="4"/>
      <c r="B173" s="4"/>
      <c r="C173" s="6"/>
      <c r="M173" s="31"/>
    </row>
    <row r="174" spans="1:13" s="30" customFormat="1" ht="25.5" hidden="1" customHeight="1">
      <c r="A174" s="4"/>
      <c r="B174" s="4"/>
      <c r="C174" s="9"/>
      <c r="M174" s="31"/>
    </row>
    <row r="175" spans="1:13" s="30" customFormat="1" ht="25.5" hidden="1" customHeight="1">
      <c r="A175" s="4"/>
      <c r="B175" s="4"/>
      <c r="C175" s="9"/>
      <c r="M175" s="31"/>
    </row>
    <row r="176" spans="1:13" s="30" customFormat="1" ht="25.5" hidden="1" customHeight="1">
      <c r="A176" s="4"/>
      <c r="B176" s="4"/>
      <c r="C176" s="9"/>
      <c r="M176" s="31"/>
    </row>
    <row r="177" spans="1:13" s="30" customFormat="1" ht="25.5" hidden="1" customHeight="1">
      <c r="A177" s="4"/>
      <c r="B177" s="4"/>
      <c r="C177" s="9"/>
      <c r="M177" s="31"/>
    </row>
    <row r="178" spans="1:13" s="30" customFormat="1" ht="25.5" hidden="1" customHeight="1">
      <c r="A178" s="4"/>
      <c r="B178" s="4"/>
      <c r="C178" s="9"/>
      <c r="M178" s="31"/>
    </row>
    <row r="179" spans="1:13" s="30" customFormat="1" ht="25.5" hidden="1" customHeight="1">
      <c r="A179" s="4"/>
      <c r="B179" s="4"/>
      <c r="C179" s="9"/>
      <c r="M179" s="31"/>
    </row>
    <row r="180" spans="1:13" s="30" customFormat="1" ht="25.5" hidden="1" customHeight="1">
      <c r="A180" s="4"/>
      <c r="B180" s="4"/>
      <c r="C180" s="9"/>
      <c r="M180" s="31"/>
    </row>
    <row r="181" spans="1:13" s="30" customFormat="1" ht="25.5" hidden="1" customHeight="1">
      <c r="A181" s="4"/>
      <c r="B181" s="4"/>
      <c r="C181" s="9"/>
      <c r="M181" s="31"/>
    </row>
    <row r="182" spans="1:13" s="30" customFormat="1" ht="25.5" hidden="1" customHeight="1">
      <c r="A182" s="4"/>
      <c r="B182" s="4"/>
      <c r="C182" s="9"/>
      <c r="M182" s="31"/>
    </row>
    <row r="183" spans="1:13" s="30" customFormat="1" ht="25.5" hidden="1" customHeight="1">
      <c r="A183" s="4"/>
      <c r="B183" s="4"/>
      <c r="C183" s="9"/>
      <c r="M183" s="31"/>
    </row>
    <row r="184" spans="1:13" s="30" customFormat="1" ht="25.5" hidden="1" customHeight="1">
      <c r="A184" s="4"/>
      <c r="B184" s="4"/>
      <c r="C184" s="6"/>
      <c r="M184" s="31"/>
    </row>
    <row r="185" spans="1:13" s="30" customFormat="1" ht="25.5" hidden="1" customHeight="1">
      <c r="A185" s="4"/>
      <c r="B185" s="4"/>
      <c r="C185" s="9"/>
      <c r="M185" s="31"/>
    </row>
    <row r="186" spans="1:13" s="30" customFormat="1" ht="25.5" hidden="1" customHeight="1">
      <c r="A186" s="4"/>
      <c r="B186" s="4"/>
      <c r="C186" s="9"/>
      <c r="M186" s="31"/>
    </row>
    <row r="187" spans="1:13" s="30" customFormat="1" ht="25.5" hidden="1" customHeight="1">
      <c r="A187" s="4"/>
      <c r="B187" s="4"/>
      <c r="C187" s="9"/>
      <c r="M187" s="31"/>
    </row>
    <row r="188" spans="1:13" s="30" customFormat="1" ht="25.5" hidden="1" customHeight="1">
      <c r="A188" s="4"/>
      <c r="B188" s="4"/>
      <c r="C188" s="9"/>
      <c r="M188" s="31"/>
    </row>
    <row r="189" spans="1:13" s="30" customFormat="1" ht="25.5" hidden="1" customHeight="1">
      <c r="A189" s="4"/>
      <c r="B189" s="4"/>
      <c r="C189" s="9"/>
      <c r="M189" s="31"/>
    </row>
    <row r="190" spans="1:13" s="30" customFormat="1" ht="25.5" hidden="1" customHeight="1">
      <c r="A190" s="4"/>
      <c r="B190" s="4"/>
      <c r="C190" s="6"/>
      <c r="M190" s="31"/>
    </row>
    <row r="191" spans="1:13" s="30" customFormat="1" ht="25.5" hidden="1" customHeight="1">
      <c r="A191" s="4"/>
      <c r="B191" s="4"/>
      <c r="C191" s="9"/>
      <c r="M191" s="31"/>
    </row>
    <row r="192" spans="1:13" s="30" customFormat="1" ht="25.5" hidden="1" customHeight="1">
      <c r="A192" s="4"/>
      <c r="B192" s="4"/>
      <c r="C192" s="9"/>
      <c r="M192" s="31"/>
    </row>
    <row r="193" spans="1:13" s="30" customFormat="1" ht="25.5" hidden="1" customHeight="1">
      <c r="A193" s="4"/>
      <c r="B193" s="4"/>
      <c r="C193" s="9"/>
      <c r="M193" s="31"/>
    </row>
    <row r="194" spans="1:13" s="30" customFormat="1" ht="25.5" hidden="1" customHeight="1">
      <c r="A194" s="4"/>
      <c r="B194" s="4"/>
      <c r="C194" s="9"/>
      <c r="M194" s="31"/>
    </row>
    <row r="195" spans="1:13" s="30" customFormat="1" ht="25.5" hidden="1" customHeight="1">
      <c r="A195" s="4"/>
      <c r="B195" s="4"/>
      <c r="C195" s="9"/>
      <c r="M195" s="31"/>
    </row>
    <row r="196" spans="1:13" s="30" customFormat="1" ht="25.5" hidden="1" customHeight="1">
      <c r="A196" s="4"/>
      <c r="B196" s="4"/>
      <c r="C196" s="9"/>
      <c r="M196" s="31"/>
    </row>
    <row r="197" spans="1:13" s="30" customFormat="1" ht="25.5" hidden="1" customHeight="1">
      <c r="A197" s="4"/>
      <c r="B197" s="4"/>
      <c r="C197" s="9"/>
      <c r="M197" s="31"/>
    </row>
    <row r="198" spans="1:13" s="30" customFormat="1" ht="25.5" hidden="1" customHeight="1">
      <c r="A198" s="4"/>
      <c r="B198" s="4"/>
      <c r="C198" s="6"/>
      <c r="M198" s="31"/>
    </row>
    <row r="199" spans="1:13" s="30" customFormat="1" ht="25.5" hidden="1" customHeight="1">
      <c r="A199" s="4"/>
      <c r="B199" s="4"/>
      <c r="C199" s="9"/>
      <c r="M199" s="31"/>
    </row>
    <row r="200" spans="1:13" s="30" customFormat="1" ht="25.5" hidden="1" customHeight="1">
      <c r="A200" s="4"/>
      <c r="B200" s="4"/>
      <c r="C200" s="9"/>
      <c r="M200" s="31"/>
    </row>
    <row r="201" spans="1:13" s="30" customFormat="1" ht="25.5" hidden="1" customHeight="1">
      <c r="A201" s="4"/>
      <c r="B201" s="4"/>
      <c r="C201" s="9"/>
      <c r="M201" s="31"/>
    </row>
    <row r="202" spans="1:13" s="30" customFormat="1" ht="25.5" hidden="1" customHeight="1">
      <c r="A202" s="4"/>
      <c r="B202" s="4"/>
      <c r="C202" s="9"/>
      <c r="M202" s="31"/>
    </row>
    <row r="203" spans="1:13" s="30" customFormat="1" ht="25.5" hidden="1" customHeight="1">
      <c r="A203" s="4"/>
      <c r="B203" s="4"/>
      <c r="C203" s="9"/>
      <c r="M203" s="31"/>
    </row>
    <row r="204" spans="1:13" s="30" customFormat="1" ht="25.5" hidden="1" customHeight="1">
      <c r="A204" s="4"/>
      <c r="B204" s="4"/>
      <c r="C204" s="9"/>
      <c r="M204" s="31"/>
    </row>
    <row r="205" spans="1:13" s="30" customFormat="1" ht="25.5" hidden="1" customHeight="1">
      <c r="A205" s="4"/>
      <c r="B205" s="4"/>
      <c r="C205" s="9"/>
      <c r="M205" s="31"/>
    </row>
    <row r="206" spans="1:13" s="30" customFormat="1" ht="25.5" hidden="1" customHeight="1">
      <c r="A206" s="4"/>
      <c r="B206" s="4"/>
      <c r="C206" s="9"/>
      <c r="M206" s="31"/>
    </row>
    <row r="207" spans="1:13" s="30" customFormat="1" ht="25.5" hidden="1" customHeight="1">
      <c r="A207" s="4"/>
      <c r="B207" s="4"/>
      <c r="C207" s="6"/>
      <c r="M207" s="31"/>
    </row>
    <row r="208" spans="1:13" s="30" customFormat="1" ht="25.5" hidden="1" customHeight="1">
      <c r="A208" s="4"/>
      <c r="B208" s="4"/>
      <c r="C208" s="9"/>
      <c r="M208" s="31"/>
    </row>
    <row r="209" spans="1:13" s="30" customFormat="1" ht="25.5" hidden="1" customHeight="1">
      <c r="A209" s="4"/>
      <c r="B209" s="4"/>
      <c r="C209" s="9"/>
      <c r="M209" s="31"/>
    </row>
    <row r="210" spans="1:13" s="30" customFormat="1" ht="25.5" hidden="1" customHeight="1">
      <c r="A210" s="4"/>
      <c r="B210" s="4"/>
      <c r="C210" s="6"/>
      <c r="M210" s="31"/>
    </row>
    <row r="211" spans="1:13" s="30" customFormat="1" ht="25.5" hidden="1" customHeight="1">
      <c r="A211" s="4"/>
      <c r="B211" s="4"/>
      <c r="C211" s="9"/>
      <c r="M211" s="31"/>
    </row>
    <row r="212" spans="1:13" s="30" customFormat="1" ht="25.5" hidden="1" customHeight="1">
      <c r="A212" s="4"/>
      <c r="B212" s="4"/>
      <c r="C212" s="9"/>
      <c r="M212" s="31"/>
    </row>
    <row r="213" spans="1:13" s="30" customFormat="1" ht="25.5" hidden="1" customHeight="1">
      <c r="A213" s="4"/>
      <c r="B213" s="4"/>
      <c r="C213" s="9"/>
      <c r="M213" s="31"/>
    </row>
    <row r="214" spans="1:13" s="30" customFormat="1" ht="25.5" hidden="1" customHeight="1">
      <c r="A214" s="4"/>
      <c r="B214" s="4"/>
      <c r="C214" s="9"/>
      <c r="M214" s="31"/>
    </row>
    <row r="215" spans="1:13" s="30" customFormat="1" ht="25.5" hidden="1" customHeight="1">
      <c r="A215" s="4"/>
      <c r="B215" s="4"/>
      <c r="C215" s="9"/>
      <c r="M215" s="31"/>
    </row>
    <row r="216" spans="1:13" s="30" customFormat="1" ht="25.5" hidden="1" customHeight="1">
      <c r="A216" s="4"/>
      <c r="B216" s="4"/>
      <c r="C216" s="9"/>
      <c r="M216" s="31"/>
    </row>
    <row r="217" spans="1:13" s="30" customFormat="1" ht="25.5" hidden="1" customHeight="1">
      <c r="A217" s="4"/>
      <c r="B217" s="4"/>
      <c r="C217" s="6"/>
      <c r="M217" s="31"/>
    </row>
    <row r="218" spans="1:13" s="30" customFormat="1" ht="25.5" hidden="1" customHeight="1">
      <c r="A218" s="4"/>
      <c r="B218" s="4"/>
      <c r="C218" s="9"/>
      <c r="M218" s="31"/>
    </row>
    <row r="219" spans="1:13" s="30" customFormat="1" ht="25.5" hidden="1" customHeight="1">
      <c r="A219" s="4"/>
      <c r="B219" s="4"/>
      <c r="C219" s="9"/>
      <c r="M219" s="31"/>
    </row>
    <row r="220" spans="1:13" s="30" customFormat="1" ht="25.5" hidden="1" customHeight="1">
      <c r="A220" s="4"/>
      <c r="B220" s="4"/>
      <c r="C220" s="9"/>
      <c r="M220" s="31"/>
    </row>
    <row r="221" spans="1:13" s="30" customFormat="1" ht="25.5" hidden="1" customHeight="1">
      <c r="A221" s="4"/>
      <c r="B221" s="4"/>
      <c r="C221" s="6"/>
      <c r="M221" s="31"/>
    </row>
    <row r="222" spans="1:13" s="30" customFormat="1" ht="25.5" hidden="1" customHeight="1">
      <c r="A222" s="4"/>
      <c r="B222" s="4"/>
      <c r="C222" s="6"/>
      <c r="M222" s="31"/>
    </row>
    <row r="223" spans="1:13" s="30" customFormat="1" ht="25.5" hidden="1" customHeight="1">
      <c r="A223" s="4"/>
      <c r="B223" s="4"/>
      <c r="C223" s="9"/>
      <c r="M223" s="31"/>
    </row>
    <row r="224" spans="1:13" s="30" customFormat="1" ht="25.5" hidden="1" customHeight="1">
      <c r="A224" s="4"/>
      <c r="B224" s="4"/>
      <c r="C224" s="9"/>
      <c r="M224" s="31"/>
    </row>
    <row r="225" spans="1:13" s="30" customFormat="1" ht="25.5" hidden="1" customHeight="1">
      <c r="A225" s="4"/>
      <c r="B225" s="4"/>
      <c r="C225" s="9"/>
      <c r="M225" s="31"/>
    </row>
    <row r="226" spans="1:13" s="30" customFormat="1" ht="25.5" hidden="1" customHeight="1">
      <c r="A226" s="4"/>
      <c r="B226" s="4"/>
      <c r="C226" s="9"/>
      <c r="M226" s="31"/>
    </row>
    <row r="227" spans="1:13" s="30" customFormat="1" ht="25.5" hidden="1" customHeight="1">
      <c r="A227" s="4"/>
      <c r="B227" s="4"/>
      <c r="C227" s="9"/>
      <c r="M227" s="31"/>
    </row>
    <row r="228" spans="1:13" s="30" customFormat="1" ht="25.5" hidden="1" customHeight="1">
      <c r="A228" s="4"/>
      <c r="B228" s="4"/>
      <c r="C228" s="9"/>
      <c r="M228" s="31"/>
    </row>
    <row r="229" spans="1:13" s="30" customFormat="1" ht="25.5" hidden="1" customHeight="1">
      <c r="A229" s="4"/>
      <c r="B229" s="4"/>
      <c r="C229" s="6"/>
      <c r="M229" s="31"/>
    </row>
    <row r="230" spans="1:13" s="30" customFormat="1" ht="25.5" hidden="1" customHeight="1">
      <c r="A230" s="4"/>
      <c r="B230" s="4"/>
      <c r="C230" s="9"/>
      <c r="M230" s="31"/>
    </row>
    <row r="231" spans="1:13" s="30" customFormat="1" ht="25.5" hidden="1" customHeight="1">
      <c r="A231" s="4"/>
      <c r="B231" s="4"/>
      <c r="C231" s="9"/>
      <c r="M231" s="31"/>
    </row>
    <row r="232" spans="1:13" s="30" customFormat="1" ht="25.5" hidden="1" customHeight="1">
      <c r="A232" s="4"/>
      <c r="B232" s="4"/>
      <c r="C232" s="9"/>
      <c r="M232" s="31"/>
    </row>
    <row r="233" spans="1:13" s="30" customFormat="1" ht="25.5" hidden="1" customHeight="1">
      <c r="A233" s="4"/>
      <c r="B233" s="4"/>
      <c r="C233" s="9"/>
      <c r="M233" s="31"/>
    </row>
    <row r="234" spans="1:13" s="30" customFormat="1" ht="25.5" hidden="1" customHeight="1">
      <c r="A234" s="4"/>
      <c r="B234" s="4"/>
      <c r="C234" s="6"/>
      <c r="M234" s="31"/>
    </row>
    <row r="235" spans="1:13" s="30" customFormat="1" ht="25.5" hidden="1" customHeight="1">
      <c r="A235" s="4"/>
      <c r="B235" s="4"/>
      <c r="C235" s="9"/>
      <c r="M235" s="31"/>
    </row>
    <row r="236" spans="1:13" s="30" customFormat="1" ht="25.5" hidden="1" customHeight="1">
      <c r="A236" s="4"/>
      <c r="B236" s="4"/>
      <c r="C236" s="9"/>
      <c r="M236" s="31"/>
    </row>
    <row r="237" spans="1:13" s="30" customFormat="1" ht="25.5" hidden="1" customHeight="1">
      <c r="A237" s="4"/>
      <c r="B237" s="4"/>
      <c r="C237" s="6"/>
      <c r="M237" s="31"/>
    </row>
    <row r="238" spans="1:13" s="30" customFormat="1" ht="25.5" hidden="1" customHeight="1">
      <c r="A238" s="4"/>
      <c r="B238" s="4"/>
      <c r="C238" s="9"/>
      <c r="M238" s="31"/>
    </row>
    <row r="239" spans="1:13" s="30" customFormat="1" ht="25.5" hidden="1" customHeight="1">
      <c r="A239" s="4"/>
      <c r="B239" s="4"/>
      <c r="C239" s="9"/>
      <c r="M239" s="31"/>
    </row>
    <row r="240" spans="1:13" s="30" customFormat="1" ht="25.5" hidden="1" customHeight="1">
      <c r="A240" s="4"/>
      <c r="B240" s="4"/>
      <c r="C240" s="9"/>
      <c r="M240" s="31"/>
    </row>
    <row r="241" spans="1:13" s="30" customFormat="1" ht="25.5" hidden="1" customHeight="1">
      <c r="A241" s="4"/>
      <c r="B241" s="4"/>
      <c r="C241" s="9"/>
      <c r="M241" s="31"/>
    </row>
    <row r="242" spans="1:13" s="30" customFormat="1" ht="25.5" hidden="1" customHeight="1">
      <c r="A242" s="4"/>
      <c r="B242" s="4"/>
      <c r="C242" s="9"/>
      <c r="M242" s="31"/>
    </row>
    <row r="243" spans="1:13" s="30" customFormat="1" ht="25.5" hidden="1" customHeight="1">
      <c r="A243" s="4"/>
      <c r="B243" s="4"/>
      <c r="C243" s="9"/>
      <c r="M243" s="31"/>
    </row>
    <row r="244" spans="1:13" s="30" customFormat="1" ht="25.5" hidden="1" customHeight="1">
      <c r="A244" s="4"/>
      <c r="B244" s="4"/>
      <c r="C244" s="6"/>
      <c r="M244" s="31"/>
    </row>
    <row r="245" spans="1:13" s="30" customFormat="1" ht="25.5" hidden="1" customHeight="1">
      <c r="A245" s="4"/>
      <c r="B245" s="4"/>
      <c r="C245" s="9"/>
      <c r="M245" s="31"/>
    </row>
    <row r="246" spans="1:13" s="30" customFormat="1" ht="25.5" hidden="1" customHeight="1">
      <c r="A246" s="4"/>
      <c r="B246" s="4"/>
      <c r="C246" s="6"/>
      <c r="M246" s="31"/>
    </row>
    <row r="247" spans="1:13" s="30" customFormat="1" ht="25.5" hidden="1" customHeight="1">
      <c r="A247" s="4"/>
      <c r="B247" s="4"/>
      <c r="C247" s="9"/>
      <c r="M247" s="31"/>
    </row>
    <row r="248" spans="1:13" s="30" customFormat="1" ht="25.5" hidden="1" customHeight="1">
      <c r="A248" s="4"/>
      <c r="B248" s="4"/>
      <c r="C248" s="9"/>
      <c r="M248" s="31"/>
    </row>
    <row r="249" spans="1:13" s="30" customFormat="1" ht="25.5" hidden="1" customHeight="1">
      <c r="A249" s="4"/>
      <c r="B249" s="4"/>
      <c r="C249" s="9"/>
      <c r="M249" s="31"/>
    </row>
    <row r="250" spans="1:13" s="30" customFormat="1" ht="25.5" hidden="1" customHeight="1">
      <c r="A250" s="4"/>
      <c r="B250" s="4"/>
      <c r="C250" s="9"/>
      <c r="M250" s="31"/>
    </row>
    <row r="251" spans="1:13" s="30" customFormat="1" ht="25.5" hidden="1" customHeight="1">
      <c r="A251" s="4"/>
      <c r="B251" s="4"/>
      <c r="C251" s="9"/>
      <c r="M251" s="31"/>
    </row>
    <row r="252" spans="1:13" s="30" customFormat="1" ht="25.5" hidden="1" customHeight="1">
      <c r="A252" s="4"/>
      <c r="B252" s="4"/>
      <c r="C252" s="9"/>
      <c r="M252" s="31"/>
    </row>
    <row r="253" spans="1:13" s="30" customFormat="1" ht="25.5" hidden="1" customHeight="1">
      <c r="A253" s="4"/>
      <c r="B253" s="4"/>
      <c r="C253" s="9"/>
      <c r="M253" s="31"/>
    </row>
    <row r="254" spans="1:13" s="30" customFormat="1" ht="25.5" hidden="1" customHeight="1">
      <c r="A254" s="4"/>
      <c r="B254" s="4"/>
      <c r="C254" s="9"/>
      <c r="M254" s="31"/>
    </row>
    <row r="255" spans="1:13" s="30" customFormat="1" ht="25.5" hidden="1" customHeight="1">
      <c r="A255" s="4"/>
      <c r="B255" s="4"/>
      <c r="C255" s="6"/>
      <c r="M255" s="31"/>
    </row>
    <row r="256" spans="1:13" s="30" customFormat="1" ht="25.5" hidden="1" customHeight="1">
      <c r="A256" s="4"/>
      <c r="B256" s="4"/>
      <c r="C256" s="9"/>
      <c r="M256" s="31"/>
    </row>
    <row r="257" spans="1:13" s="30" customFormat="1" ht="25.5" hidden="1" customHeight="1">
      <c r="A257" s="4"/>
      <c r="B257" s="4"/>
      <c r="C257" s="9"/>
      <c r="M257" s="31"/>
    </row>
    <row r="258" spans="1:13" s="30" customFormat="1" ht="25.5" hidden="1" customHeight="1">
      <c r="A258" s="4"/>
      <c r="B258" s="4"/>
      <c r="C258" s="9"/>
      <c r="M258" s="31"/>
    </row>
    <row r="259" spans="1:13" s="30" customFormat="1" ht="25.5" hidden="1" customHeight="1">
      <c r="A259" s="4"/>
      <c r="B259" s="4"/>
      <c r="C259" s="9"/>
      <c r="M259" s="31"/>
    </row>
    <row r="260" spans="1:13" s="30" customFormat="1" ht="25.5" hidden="1" customHeight="1">
      <c r="A260" s="4"/>
      <c r="B260" s="4"/>
      <c r="C260" s="9"/>
      <c r="M260" s="31"/>
    </row>
    <row r="261" spans="1:13" s="30" customFormat="1" ht="25.5" hidden="1" customHeight="1">
      <c r="A261" s="4"/>
      <c r="B261" s="4"/>
      <c r="C261" s="9"/>
      <c r="M261" s="31"/>
    </row>
    <row r="262" spans="1:13" s="30" customFormat="1" ht="25.5" hidden="1" customHeight="1">
      <c r="A262" s="4"/>
      <c r="B262" s="4"/>
      <c r="C262" s="9"/>
      <c r="M262" s="31"/>
    </row>
    <row r="263" spans="1:13" s="30" customFormat="1" ht="25.5" hidden="1" customHeight="1">
      <c r="A263" s="4"/>
      <c r="B263" s="4"/>
      <c r="C263" s="9"/>
      <c r="M263" s="31"/>
    </row>
    <row r="264" spans="1:13" s="30" customFormat="1" ht="25.5" hidden="1" customHeight="1">
      <c r="A264" s="4"/>
      <c r="B264" s="4"/>
      <c r="C264" s="9"/>
      <c r="M264" s="31"/>
    </row>
    <row r="265" spans="1:13" s="30" customFormat="1" ht="25.5" hidden="1" customHeight="1">
      <c r="A265" s="4"/>
      <c r="B265" s="4"/>
      <c r="C265" s="6"/>
      <c r="M265" s="31"/>
    </row>
    <row r="266" spans="1:13" s="30" customFormat="1" ht="25.5" hidden="1" customHeight="1">
      <c r="A266" s="4"/>
      <c r="B266" s="4"/>
      <c r="C266" s="9"/>
      <c r="M266" s="31"/>
    </row>
    <row r="267" spans="1:13" s="30" customFormat="1" ht="25.5" hidden="1" customHeight="1">
      <c r="A267" s="4"/>
      <c r="B267" s="4"/>
      <c r="C267" s="9"/>
      <c r="M267" s="31"/>
    </row>
    <row r="268" spans="1:13" s="30" customFormat="1" ht="25.5" hidden="1" customHeight="1">
      <c r="A268" s="4"/>
      <c r="B268" s="4"/>
      <c r="C268" s="9"/>
      <c r="M268" s="31"/>
    </row>
    <row r="269" spans="1:13" s="30" customFormat="1" ht="25.5" hidden="1" customHeight="1">
      <c r="A269" s="4"/>
      <c r="B269" s="4"/>
      <c r="C269" s="9"/>
      <c r="M269" s="31"/>
    </row>
    <row r="270" spans="1:13" s="30" customFormat="1" ht="25.5" hidden="1" customHeight="1">
      <c r="A270" s="4"/>
      <c r="B270" s="4"/>
      <c r="C270" s="6"/>
      <c r="M270" s="31"/>
    </row>
    <row r="271" spans="1:13" s="30" customFormat="1" ht="25.5" hidden="1" customHeight="1">
      <c r="A271" s="4"/>
      <c r="B271" s="4"/>
      <c r="C271" s="9"/>
      <c r="M271" s="31"/>
    </row>
    <row r="272" spans="1:13" s="30" customFormat="1" ht="25.5" hidden="1" customHeight="1">
      <c r="A272" s="4"/>
      <c r="B272" s="4"/>
      <c r="C272" s="9"/>
      <c r="M272" s="31"/>
    </row>
    <row r="273" spans="1:13" s="30" customFormat="1" ht="25.5" hidden="1" customHeight="1">
      <c r="A273" s="4"/>
      <c r="B273" s="4"/>
      <c r="C273" s="9"/>
      <c r="M273" s="31"/>
    </row>
    <row r="274" spans="1:13" s="30" customFormat="1" ht="25.5" hidden="1" customHeight="1">
      <c r="A274" s="4"/>
      <c r="B274" s="4"/>
      <c r="C274" s="9"/>
      <c r="M274" s="31"/>
    </row>
    <row r="275" spans="1:13" s="30" customFormat="1" ht="25.5" hidden="1" customHeight="1">
      <c r="A275" s="4"/>
      <c r="B275" s="4"/>
      <c r="C275" s="9"/>
      <c r="M275" s="31"/>
    </row>
    <row r="276" spans="1:13" s="30" customFormat="1" ht="25.5" hidden="1" customHeight="1">
      <c r="A276" s="4"/>
      <c r="B276" s="4"/>
      <c r="C276" s="9"/>
      <c r="M276" s="31"/>
    </row>
    <row r="277" spans="1:13" s="30" customFormat="1" ht="25.5" hidden="1" customHeight="1">
      <c r="A277" s="4"/>
      <c r="B277" s="4"/>
      <c r="C277" s="9"/>
      <c r="M277" s="31"/>
    </row>
    <row r="278" spans="1:13" s="30" customFormat="1" ht="25.5" hidden="1" customHeight="1">
      <c r="A278" s="4"/>
      <c r="B278" s="4"/>
      <c r="C278" s="9"/>
      <c r="M278" s="31"/>
    </row>
    <row r="279" spans="1:13" s="30" customFormat="1" ht="25.5" hidden="1" customHeight="1">
      <c r="A279" s="4"/>
      <c r="B279" s="4"/>
      <c r="C279" s="9"/>
      <c r="M279" s="31"/>
    </row>
    <row r="280" spans="1:13" s="30" customFormat="1" ht="25.5" hidden="1" customHeight="1">
      <c r="A280" s="4"/>
      <c r="B280" s="4"/>
      <c r="C280" s="6"/>
      <c r="M280" s="31"/>
    </row>
    <row r="281" spans="1:13" s="30" customFormat="1" ht="25.5" hidden="1" customHeight="1">
      <c r="A281" s="4"/>
      <c r="B281" s="4"/>
      <c r="C281" s="6"/>
      <c r="M281" s="31"/>
    </row>
    <row r="282" spans="1:13" s="30" customFormat="1" ht="25.5" hidden="1" customHeight="1">
      <c r="A282" s="4"/>
      <c r="B282" s="4"/>
      <c r="C282" s="9"/>
      <c r="M282" s="31"/>
    </row>
    <row r="283" spans="1:13" s="30" customFormat="1" ht="25.5" hidden="1" customHeight="1">
      <c r="A283" s="4"/>
      <c r="B283" s="4"/>
      <c r="C283" s="9"/>
      <c r="M283" s="31"/>
    </row>
    <row r="284" spans="1:13" s="30" customFormat="1" ht="25.5" hidden="1" customHeight="1">
      <c r="A284" s="4"/>
      <c r="B284" s="4"/>
      <c r="C284" s="9"/>
      <c r="M284" s="31"/>
    </row>
    <row r="285" spans="1:13" s="30" customFormat="1" ht="25.5" hidden="1" customHeight="1">
      <c r="A285" s="4"/>
      <c r="B285" s="4"/>
      <c r="C285" s="9"/>
      <c r="M285" s="31"/>
    </row>
    <row r="286" spans="1:13" s="30" customFormat="1" ht="25.5" hidden="1" customHeight="1">
      <c r="A286" s="4"/>
      <c r="B286" s="4"/>
      <c r="C286" s="9"/>
      <c r="M286" s="31"/>
    </row>
    <row r="287" spans="1:13" s="30" customFormat="1" ht="25.5" hidden="1" customHeight="1">
      <c r="A287" s="4"/>
      <c r="B287" s="4"/>
      <c r="C287" s="9"/>
      <c r="M287" s="31"/>
    </row>
    <row r="288" spans="1:13" s="30" customFormat="1" ht="25.5" hidden="1" customHeight="1">
      <c r="A288" s="4"/>
      <c r="B288" s="4"/>
      <c r="C288" s="9"/>
      <c r="M288" s="31"/>
    </row>
    <row r="289" spans="1:13" s="30" customFormat="1" ht="25.5" hidden="1" customHeight="1">
      <c r="A289" s="4"/>
      <c r="B289" s="4"/>
      <c r="C289" s="9"/>
      <c r="M289" s="31"/>
    </row>
    <row r="290" spans="1:13" s="30" customFormat="1" ht="25.5" hidden="1" customHeight="1">
      <c r="A290" s="4"/>
      <c r="B290" s="4"/>
      <c r="C290" s="6"/>
      <c r="M290" s="31"/>
    </row>
    <row r="291" spans="1:13" s="30" customFormat="1" ht="25.5" hidden="1" customHeight="1">
      <c r="A291" s="4"/>
      <c r="B291" s="4"/>
      <c r="C291" s="9"/>
      <c r="M291" s="31"/>
    </row>
    <row r="292" spans="1:13" s="30" customFormat="1" ht="25.5" hidden="1" customHeight="1">
      <c r="A292" s="4"/>
      <c r="B292" s="4"/>
      <c r="C292" s="9"/>
      <c r="M292" s="31"/>
    </row>
    <row r="293" spans="1:13" s="30" customFormat="1" ht="25.5" hidden="1" customHeight="1">
      <c r="A293" s="4"/>
      <c r="B293" s="4"/>
      <c r="C293" s="9"/>
      <c r="M293" s="31"/>
    </row>
    <row r="294" spans="1:13" s="30" customFormat="1" ht="25.5" hidden="1" customHeight="1">
      <c r="A294" s="4"/>
      <c r="B294" s="4"/>
      <c r="C294" s="9"/>
      <c r="M294" s="31"/>
    </row>
    <row r="295" spans="1:13" s="30" customFormat="1" ht="25.5" hidden="1" customHeight="1">
      <c r="A295" s="4"/>
      <c r="B295" s="4"/>
      <c r="C295" s="9"/>
      <c r="M295" s="31"/>
    </row>
    <row r="296" spans="1:13" s="30" customFormat="1" ht="25.5" hidden="1" customHeight="1">
      <c r="A296" s="4"/>
      <c r="B296" s="4"/>
      <c r="C296" s="9"/>
      <c r="M296" s="31"/>
    </row>
    <row r="297" spans="1:13" s="30" customFormat="1" ht="25.5" hidden="1" customHeight="1">
      <c r="A297" s="4"/>
      <c r="B297" s="4"/>
      <c r="C297" s="9"/>
      <c r="M297" s="31"/>
    </row>
    <row r="298" spans="1:13" s="30" customFormat="1" ht="25.5" hidden="1" customHeight="1">
      <c r="A298" s="4"/>
      <c r="B298" s="4"/>
      <c r="C298" s="9"/>
      <c r="M298" s="31"/>
    </row>
    <row r="299" spans="1:13" s="30" customFormat="1" ht="25.5" hidden="1" customHeight="1">
      <c r="A299" s="4"/>
      <c r="B299" s="4"/>
      <c r="C299" s="6"/>
      <c r="M299" s="31"/>
    </row>
    <row r="300" spans="1:13" s="30" customFormat="1" ht="25.5" hidden="1" customHeight="1">
      <c r="A300" s="4"/>
      <c r="B300" s="4"/>
      <c r="C300" s="9"/>
      <c r="M300" s="31"/>
    </row>
    <row r="301" spans="1:13" s="30" customFormat="1" ht="25.5" hidden="1" customHeight="1">
      <c r="A301" s="4"/>
      <c r="B301" s="4"/>
      <c r="C301" s="9"/>
      <c r="M301" s="31"/>
    </row>
    <row r="302" spans="1:13" s="30" customFormat="1" ht="25.5" hidden="1" customHeight="1">
      <c r="A302" s="4"/>
      <c r="B302" s="4"/>
      <c r="C302" s="6"/>
      <c r="M302" s="31"/>
    </row>
    <row r="303" spans="1:13" s="30" customFormat="1" ht="25.5" hidden="1" customHeight="1">
      <c r="A303" s="4"/>
      <c r="B303" s="4"/>
      <c r="C303" s="6"/>
      <c r="M303" s="31"/>
    </row>
    <row r="304" spans="1:13" s="30" customFormat="1" ht="25.5" hidden="1" customHeight="1">
      <c r="A304" s="4"/>
      <c r="B304" s="4"/>
      <c r="C304" s="9"/>
      <c r="M304" s="31"/>
    </row>
    <row r="305" spans="1:13" s="30" customFormat="1" ht="25.5" hidden="1" customHeight="1">
      <c r="A305" s="4"/>
      <c r="B305" s="4"/>
      <c r="C305" s="9"/>
      <c r="M305" s="31"/>
    </row>
    <row r="306" spans="1:13" s="30" customFormat="1" ht="25.5" hidden="1" customHeight="1">
      <c r="A306" s="4"/>
      <c r="B306" s="4"/>
      <c r="C306" s="9"/>
      <c r="M306" s="31"/>
    </row>
    <row r="307" spans="1:13" s="30" customFormat="1" ht="25.5" hidden="1" customHeight="1">
      <c r="A307" s="4"/>
      <c r="B307" s="4"/>
      <c r="C307" s="9"/>
      <c r="M307" s="31"/>
    </row>
    <row r="308" spans="1:13" s="30" customFormat="1" ht="25.5" hidden="1" customHeight="1">
      <c r="A308" s="4"/>
      <c r="B308" s="4"/>
      <c r="C308" s="9"/>
      <c r="M308" s="31"/>
    </row>
    <row r="309" spans="1:13" s="30" customFormat="1" ht="25.5" hidden="1" customHeight="1">
      <c r="A309" s="4"/>
      <c r="B309" s="4"/>
      <c r="C309" s="9"/>
      <c r="M309" s="31"/>
    </row>
    <row r="310" spans="1:13" s="30" customFormat="1" ht="25.5" hidden="1" customHeight="1">
      <c r="A310" s="4"/>
      <c r="B310" s="4"/>
      <c r="C310" s="9"/>
      <c r="M310" s="31"/>
    </row>
    <row r="311" spans="1:13" s="30" customFormat="1" ht="25.5" hidden="1" customHeight="1">
      <c r="A311" s="4"/>
      <c r="B311" s="4"/>
      <c r="C311" s="9"/>
      <c r="M311" s="31"/>
    </row>
    <row r="312" spans="1:13" s="30" customFormat="1" ht="25.5" hidden="1" customHeight="1">
      <c r="A312" s="4"/>
      <c r="B312" s="4"/>
      <c r="C312" s="9"/>
      <c r="M312" s="31"/>
    </row>
    <row r="313" spans="1:13" s="30" customFormat="1" ht="25.5" hidden="1" customHeight="1">
      <c r="A313" s="4"/>
      <c r="B313" s="4"/>
      <c r="C313" s="9"/>
      <c r="M313" s="31"/>
    </row>
    <row r="314" spans="1:13" s="30" customFormat="1" ht="25.5" hidden="1" customHeight="1">
      <c r="A314" s="4"/>
      <c r="B314" s="4"/>
      <c r="C314" s="9"/>
      <c r="M314" s="31"/>
    </row>
    <row r="315" spans="1:13" s="30" customFormat="1" ht="25.5" hidden="1" customHeight="1">
      <c r="A315" s="4"/>
      <c r="B315" s="4"/>
      <c r="C315" s="9"/>
      <c r="M315" s="31"/>
    </row>
    <row r="316" spans="1:13" s="30" customFormat="1" ht="25.5" hidden="1" customHeight="1">
      <c r="A316" s="4"/>
      <c r="B316" s="4"/>
      <c r="C316" s="6"/>
      <c r="M316" s="31"/>
    </row>
    <row r="317" spans="1:13" s="30" customFormat="1" ht="25.5" hidden="1" customHeight="1">
      <c r="A317" s="4"/>
      <c r="B317" s="4"/>
      <c r="C317" s="9"/>
      <c r="M317" s="31"/>
    </row>
    <row r="318" spans="1:13" s="30" customFormat="1" ht="25.5" hidden="1" customHeight="1">
      <c r="A318" s="4"/>
      <c r="B318" s="4"/>
      <c r="C318" s="9"/>
      <c r="M318" s="31"/>
    </row>
    <row r="319" spans="1:13" s="30" customFormat="1" ht="25.5" hidden="1" customHeight="1">
      <c r="A319" s="4"/>
      <c r="B319" s="4"/>
      <c r="C319" s="9"/>
      <c r="M319" s="31"/>
    </row>
    <row r="320" spans="1:13" s="30" customFormat="1" ht="25.5" hidden="1" customHeight="1">
      <c r="A320" s="4"/>
      <c r="B320" s="4"/>
      <c r="C320" s="9"/>
      <c r="M320" s="31"/>
    </row>
    <row r="321" spans="1:13" s="30" customFormat="1" ht="25.5" hidden="1" customHeight="1">
      <c r="A321" s="4"/>
      <c r="B321" s="4"/>
      <c r="C321" s="9"/>
      <c r="M321" s="31"/>
    </row>
    <row r="322" spans="1:13" s="30" customFormat="1" ht="25.5" hidden="1" customHeight="1">
      <c r="A322" s="4"/>
      <c r="B322" s="4"/>
      <c r="C322" s="9"/>
      <c r="M322" s="31"/>
    </row>
    <row r="323" spans="1:13" s="30" customFormat="1" ht="25.5" hidden="1" customHeight="1">
      <c r="A323" s="4"/>
      <c r="B323" s="4"/>
      <c r="C323" s="6"/>
      <c r="M323" s="31"/>
    </row>
    <row r="324" spans="1:13" s="30" customFormat="1" ht="25.5" hidden="1" customHeight="1">
      <c r="A324" s="4"/>
      <c r="B324" s="4"/>
      <c r="C324" s="9"/>
      <c r="M324" s="31"/>
    </row>
    <row r="325" spans="1:13" s="30" customFormat="1" ht="25.5" hidden="1" customHeight="1">
      <c r="A325" s="4"/>
      <c r="B325" s="4"/>
      <c r="C325" s="9"/>
      <c r="M325" s="31"/>
    </row>
    <row r="326" spans="1:13" s="30" customFormat="1" ht="25.5" hidden="1" customHeight="1">
      <c r="A326" s="4"/>
      <c r="B326" s="4"/>
      <c r="C326" s="9"/>
      <c r="M326" s="31"/>
    </row>
    <row r="327" spans="1:13" s="30" customFormat="1" ht="25.5" hidden="1" customHeight="1">
      <c r="A327" s="4"/>
      <c r="B327" s="4"/>
      <c r="C327" s="9"/>
      <c r="M327" s="31"/>
    </row>
    <row r="328" spans="1:13" s="30" customFormat="1" ht="25.5" hidden="1" customHeight="1">
      <c r="A328" s="4"/>
      <c r="B328" s="4"/>
      <c r="C328" s="9"/>
      <c r="M328" s="31"/>
    </row>
    <row r="329" spans="1:13" s="30" customFormat="1" ht="25.5" hidden="1" customHeight="1">
      <c r="A329" s="4"/>
      <c r="B329" s="4"/>
      <c r="C329" s="9"/>
      <c r="M329" s="31"/>
    </row>
    <row r="330" spans="1:13" s="30" customFormat="1" ht="25.5" hidden="1" customHeight="1">
      <c r="A330" s="4"/>
      <c r="B330" s="4"/>
      <c r="C330" s="9"/>
      <c r="M330" s="31"/>
    </row>
    <row r="331" spans="1:13" s="30" customFormat="1" ht="25.5" hidden="1" customHeight="1">
      <c r="A331" s="4"/>
      <c r="B331" s="4"/>
      <c r="C331" s="9"/>
      <c r="M331" s="31"/>
    </row>
    <row r="332" spans="1:13" s="30" customFormat="1" ht="25.5" hidden="1" customHeight="1">
      <c r="A332" s="4"/>
      <c r="B332" s="4"/>
      <c r="C332" s="9"/>
      <c r="M332" s="31"/>
    </row>
    <row r="333" spans="1:13" s="30" customFormat="1" ht="25.5" hidden="1" customHeight="1">
      <c r="A333" s="4"/>
      <c r="B333" s="4"/>
      <c r="C333" s="6"/>
      <c r="M333" s="31"/>
    </row>
    <row r="334" spans="1:13" s="30" customFormat="1" ht="25.5" hidden="1" customHeight="1">
      <c r="A334" s="4"/>
      <c r="B334" s="4"/>
      <c r="C334" s="9"/>
      <c r="M334" s="31"/>
    </row>
    <row r="335" spans="1:13" s="30" customFormat="1" ht="25.5" hidden="1" customHeight="1">
      <c r="A335" s="4"/>
      <c r="B335" s="4"/>
      <c r="C335" s="9"/>
      <c r="M335" s="31"/>
    </row>
    <row r="336" spans="1:13" s="30" customFormat="1" ht="25.5" hidden="1" customHeight="1">
      <c r="A336" s="4"/>
      <c r="B336" s="4"/>
      <c r="C336" s="9"/>
      <c r="M336" s="31"/>
    </row>
    <row r="337" spans="1:13" s="30" customFormat="1" ht="25.5" hidden="1" customHeight="1">
      <c r="A337" s="4"/>
      <c r="B337" s="4"/>
      <c r="C337" s="9"/>
      <c r="M337" s="31"/>
    </row>
    <row r="338" spans="1:13" s="30" customFormat="1" ht="25.5" hidden="1" customHeight="1">
      <c r="A338" s="4"/>
      <c r="B338" s="4"/>
      <c r="C338" s="9"/>
      <c r="M338" s="31"/>
    </row>
    <row r="339" spans="1:13" s="30" customFormat="1" ht="25.5" hidden="1" customHeight="1">
      <c r="A339" s="4"/>
      <c r="B339" s="4"/>
      <c r="C339" s="9"/>
      <c r="M339" s="31"/>
    </row>
    <row r="340" spans="1:13" s="30" customFormat="1" ht="25.5" hidden="1" customHeight="1">
      <c r="A340" s="4"/>
      <c r="B340" s="4"/>
      <c r="C340" s="9"/>
      <c r="M340" s="31"/>
    </row>
    <row r="341" spans="1:13" s="30" customFormat="1" ht="25.5" hidden="1" customHeight="1">
      <c r="A341" s="4"/>
      <c r="B341" s="4"/>
      <c r="C341" s="9"/>
      <c r="M341" s="31"/>
    </row>
    <row r="342" spans="1:13" s="30" customFormat="1" ht="25.5" hidden="1" customHeight="1">
      <c r="A342" s="4"/>
      <c r="B342" s="4"/>
      <c r="C342" s="9"/>
      <c r="M342" s="31"/>
    </row>
    <row r="343" spans="1:13" s="30" customFormat="1" ht="25.5" hidden="1" customHeight="1">
      <c r="A343" s="4"/>
      <c r="B343" s="4"/>
      <c r="C343" s="6"/>
      <c r="M343" s="31"/>
    </row>
    <row r="344" spans="1:13" s="30" customFormat="1" ht="25.5" hidden="1" customHeight="1">
      <c r="A344" s="4"/>
      <c r="B344" s="4"/>
      <c r="C344" s="9"/>
      <c r="M344" s="31"/>
    </row>
    <row r="345" spans="1:13" s="30" customFormat="1" ht="25.5" hidden="1" customHeight="1">
      <c r="A345" s="4"/>
      <c r="B345" s="4"/>
      <c r="C345" s="9"/>
      <c r="M345" s="31"/>
    </row>
    <row r="346" spans="1:13" s="30" customFormat="1" ht="25.5" hidden="1" customHeight="1">
      <c r="A346" s="4"/>
      <c r="B346" s="4"/>
      <c r="C346" s="6"/>
      <c r="M346" s="31"/>
    </row>
    <row r="347" spans="1:13" s="30" customFormat="1" ht="25.5" hidden="1" customHeight="1">
      <c r="A347" s="4"/>
      <c r="B347" s="4"/>
      <c r="C347" s="9"/>
      <c r="M347" s="31"/>
    </row>
    <row r="348" spans="1:13" s="30" customFormat="1" ht="25.5" hidden="1" customHeight="1">
      <c r="A348" s="4"/>
      <c r="B348" s="4"/>
      <c r="C348" s="9"/>
      <c r="M348" s="31"/>
    </row>
    <row r="349" spans="1:13" s="30" customFormat="1" ht="25.5" hidden="1" customHeight="1">
      <c r="A349" s="4"/>
      <c r="B349" s="4"/>
      <c r="C349" s="9"/>
      <c r="M349" s="31"/>
    </row>
    <row r="350" spans="1:13" s="30" customFormat="1" ht="25.5" hidden="1" customHeight="1">
      <c r="A350" s="4"/>
      <c r="B350" s="4"/>
      <c r="C350" s="6"/>
      <c r="M350" s="31"/>
    </row>
    <row r="351" spans="1:13" s="30" customFormat="1" ht="25.5" hidden="1" customHeight="1">
      <c r="A351" s="4"/>
      <c r="B351" s="4"/>
      <c r="C351" s="6"/>
      <c r="M351" s="31"/>
    </row>
    <row r="352" spans="1:13" s="30" customFormat="1" ht="25.5" hidden="1" customHeight="1">
      <c r="A352" s="4"/>
      <c r="B352" s="4"/>
      <c r="C352" s="9"/>
      <c r="M352" s="31"/>
    </row>
    <row r="353" spans="1:13" s="30" customFormat="1" ht="25.5" hidden="1" customHeight="1">
      <c r="A353" s="4"/>
      <c r="B353" s="4"/>
      <c r="C353" s="9"/>
      <c r="M353" s="31"/>
    </row>
    <row r="354" spans="1:13" s="30" customFormat="1" ht="25.5" hidden="1" customHeight="1">
      <c r="A354" s="4"/>
      <c r="B354" s="4"/>
      <c r="C354" s="9"/>
      <c r="M354" s="31"/>
    </row>
    <row r="355" spans="1:13" s="30" customFormat="1" ht="25.5" hidden="1" customHeight="1">
      <c r="A355" s="4"/>
      <c r="B355" s="4"/>
      <c r="C355" s="9"/>
      <c r="M355" s="31"/>
    </row>
    <row r="356" spans="1:13" s="30" customFormat="1" ht="25.5" hidden="1" customHeight="1">
      <c r="A356" s="4"/>
      <c r="B356" s="4"/>
      <c r="C356" s="9"/>
      <c r="M356" s="31"/>
    </row>
    <row r="357" spans="1:13" s="30" customFormat="1" ht="25.5" hidden="1" customHeight="1">
      <c r="A357" s="4"/>
      <c r="B357" s="4"/>
      <c r="C357" s="9"/>
      <c r="M357" s="31"/>
    </row>
    <row r="358" spans="1:13" s="30" customFormat="1" ht="25.5" hidden="1" customHeight="1">
      <c r="A358" s="4"/>
      <c r="B358" s="4"/>
      <c r="C358" s="6"/>
      <c r="M358" s="31"/>
    </row>
    <row r="359" spans="1:13" s="30" customFormat="1" ht="25.5" hidden="1" customHeight="1">
      <c r="A359" s="4"/>
      <c r="B359" s="4"/>
      <c r="C359" s="9"/>
      <c r="M359" s="31"/>
    </row>
    <row r="360" spans="1:13" s="30" customFormat="1" ht="25.5" hidden="1" customHeight="1">
      <c r="A360" s="4"/>
      <c r="B360" s="4"/>
      <c r="C360" s="9"/>
      <c r="M360" s="31"/>
    </row>
    <row r="361" spans="1:13" s="30" customFormat="1" ht="25.5" hidden="1" customHeight="1">
      <c r="A361" s="4"/>
      <c r="B361" s="4"/>
      <c r="C361" s="9"/>
      <c r="M361" s="31"/>
    </row>
    <row r="362" spans="1:13" s="30" customFormat="1" ht="25.5" hidden="1" customHeight="1">
      <c r="A362" s="4"/>
      <c r="B362" s="4"/>
      <c r="C362" s="9"/>
      <c r="M362" s="31"/>
    </row>
    <row r="363" spans="1:13" s="30" customFormat="1" ht="25.5" hidden="1" customHeight="1">
      <c r="A363" s="4"/>
      <c r="B363" s="4"/>
      <c r="C363" s="9"/>
      <c r="M363" s="31"/>
    </row>
    <row r="364" spans="1:13" s="30" customFormat="1" ht="25.5" hidden="1" customHeight="1">
      <c r="A364" s="4"/>
      <c r="B364" s="4"/>
      <c r="C364" s="6"/>
      <c r="M364" s="31"/>
    </row>
    <row r="365" spans="1:13" s="30" customFormat="1" ht="25.5" hidden="1" customHeight="1">
      <c r="A365" s="4"/>
      <c r="B365" s="4"/>
      <c r="C365" s="9"/>
      <c r="M365" s="31"/>
    </row>
    <row r="366" spans="1:13" s="30" customFormat="1" ht="25.5" hidden="1" customHeight="1">
      <c r="A366" s="4"/>
      <c r="B366" s="4"/>
      <c r="C366" s="9"/>
      <c r="M366" s="31"/>
    </row>
    <row r="367" spans="1:13" s="30" customFormat="1" ht="25.5" hidden="1" customHeight="1">
      <c r="A367" s="4"/>
      <c r="B367" s="4"/>
      <c r="C367" s="9"/>
      <c r="M367" s="31"/>
    </row>
    <row r="368" spans="1:13" s="30" customFormat="1" ht="25.5" hidden="1" customHeight="1">
      <c r="A368" s="4"/>
      <c r="B368" s="4"/>
      <c r="C368" s="6"/>
      <c r="M368" s="31"/>
    </row>
    <row r="369" spans="1:13" s="30" customFormat="1" ht="25.5" hidden="1" customHeight="1">
      <c r="A369" s="4"/>
      <c r="B369" s="4"/>
      <c r="C369" s="6"/>
      <c r="M369" s="31"/>
    </row>
    <row r="370" spans="1:13" s="30" customFormat="1" ht="25.5" hidden="1" customHeight="1">
      <c r="A370" s="4"/>
      <c r="B370" s="4"/>
      <c r="C370" s="9"/>
      <c r="M370" s="31"/>
    </row>
    <row r="371" spans="1:13" s="30" customFormat="1" ht="25.5" hidden="1" customHeight="1">
      <c r="A371" s="4"/>
      <c r="B371" s="4"/>
      <c r="C371" s="9"/>
      <c r="M371" s="31"/>
    </row>
    <row r="372" spans="1:13" s="30" customFormat="1" ht="25.5" hidden="1" customHeight="1">
      <c r="A372" s="4"/>
      <c r="B372" s="4"/>
      <c r="C372" s="9"/>
      <c r="M372" s="31"/>
    </row>
    <row r="373" spans="1:13" s="30" customFormat="1" ht="25.5" hidden="1" customHeight="1">
      <c r="A373" s="4"/>
      <c r="B373" s="4"/>
      <c r="C373" s="9"/>
      <c r="M373" s="31"/>
    </row>
    <row r="374" spans="1:13" s="30" customFormat="1" ht="25.5" hidden="1" customHeight="1">
      <c r="A374" s="4"/>
      <c r="B374" s="4"/>
      <c r="C374" s="9"/>
      <c r="M374" s="31"/>
    </row>
    <row r="375" spans="1:13" s="30" customFormat="1" ht="25.5" hidden="1" customHeight="1">
      <c r="A375" s="4"/>
      <c r="B375" s="4"/>
      <c r="C375" s="9"/>
      <c r="M375" s="31"/>
    </row>
    <row r="376" spans="1:13" s="30" customFormat="1" ht="25.5" hidden="1" customHeight="1">
      <c r="A376" s="4"/>
      <c r="B376" s="4"/>
      <c r="C376" s="9"/>
      <c r="M376" s="31"/>
    </row>
    <row r="377" spans="1:13" s="30" customFormat="1" ht="25.5" hidden="1" customHeight="1">
      <c r="A377" s="4"/>
      <c r="B377" s="4"/>
      <c r="C377" s="9"/>
      <c r="M377" s="31"/>
    </row>
    <row r="378" spans="1:13" s="30" customFormat="1" ht="25.5" hidden="1" customHeight="1">
      <c r="A378" s="4"/>
      <c r="B378" s="4"/>
      <c r="C378" s="6"/>
      <c r="M378" s="31"/>
    </row>
    <row r="379" spans="1:13" s="30" customFormat="1" ht="25.5" hidden="1" customHeight="1">
      <c r="A379" s="4"/>
      <c r="B379" s="4"/>
      <c r="C379" s="9"/>
      <c r="M379" s="31"/>
    </row>
    <row r="380" spans="1:13" s="30" customFormat="1" ht="25.5" hidden="1" customHeight="1">
      <c r="A380" s="4"/>
      <c r="B380" s="4"/>
      <c r="C380" s="9"/>
      <c r="M380" s="31"/>
    </row>
    <row r="381" spans="1:13" s="30" customFormat="1" ht="25.5" hidden="1" customHeight="1">
      <c r="A381" s="4"/>
      <c r="B381" s="4"/>
      <c r="C381" s="9"/>
      <c r="M381" s="31"/>
    </row>
    <row r="382" spans="1:13" s="30" customFormat="1" ht="25.5" hidden="1" customHeight="1">
      <c r="A382" s="4"/>
      <c r="B382" s="4"/>
      <c r="C382" s="9"/>
      <c r="M382" s="31"/>
    </row>
    <row r="383" spans="1:13" s="30" customFormat="1" ht="25.5" hidden="1" customHeight="1">
      <c r="A383" s="4"/>
      <c r="B383" s="4"/>
      <c r="C383" s="9"/>
      <c r="M383" s="31"/>
    </row>
    <row r="384" spans="1:13" s="30" customFormat="1" ht="25.5" hidden="1" customHeight="1">
      <c r="A384" s="4"/>
      <c r="B384" s="4"/>
      <c r="C384" s="9"/>
      <c r="M384" s="31"/>
    </row>
    <row r="385" spans="1:13" s="30" customFormat="1" ht="25.5" hidden="1" customHeight="1">
      <c r="A385" s="4"/>
      <c r="B385" s="4"/>
      <c r="C385" s="9"/>
      <c r="M385" s="31"/>
    </row>
    <row r="386" spans="1:13" s="30" customFormat="1" ht="25.5" hidden="1" customHeight="1">
      <c r="A386" s="4"/>
      <c r="B386" s="4"/>
      <c r="C386" s="9"/>
      <c r="M386" s="31"/>
    </row>
    <row r="387" spans="1:13" s="30" customFormat="1" ht="25.5" hidden="1" customHeight="1">
      <c r="A387" s="4"/>
      <c r="B387" s="4"/>
      <c r="C387" s="6"/>
      <c r="M387" s="31"/>
    </row>
    <row r="388" spans="1:13" s="30" customFormat="1" ht="25.5" hidden="1" customHeight="1">
      <c r="A388" s="4"/>
      <c r="B388" s="4"/>
      <c r="C388" s="9"/>
      <c r="M388" s="31"/>
    </row>
    <row r="389" spans="1:13" s="30" customFormat="1" ht="25.5" hidden="1" customHeight="1">
      <c r="A389" s="4"/>
      <c r="B389" s="4"/>
      <c r="C389" s="9"/>
      <c r="M389" s="31"/>
    </row>
    <row r="390" spans="1:13" s="30" customFormat="1" ht="25.5" hidden="1" customHeight="1">
      <c r="A390" s="4"/>
      <c r="B390" s="4"/>
      <c r="C390" s="6"/>
      <c r="M390" s="31"/>
    </row>
    <row r="391" spans="1:13" s="30" customFormat="1" ht="25.5" hidden="1" customHeight="1">
      <c r="A391" s="4"/>
      <c r="B391" s="4"/>
      <c r="C391" s="9"/>
      <c r="M391" s="31"/>
    </row>
    <row r="392" spans="1:13" s="30" customFormat="1" ht="25.5" hidden="1" customHeight="1">
      <c r="A392" s="4"/>
      <c r="B392" s="4"/>
      <c r="C392" s="9"/>
      <c r="M392" s="31"/>
    </row>
    <row r="393" spans="1:13" s="30" customFormat="1" ht="25.5" hidden="1" customHeight="1">
      <c r="A393" s="4"/>
      <c r="B393" s="4"/>
      <c r="C393" s="6"/>
      <c r="M393" s="31"/>
    </row>
    <row r="394" spans="1:13" s="30" customFormat="1" ht="25.5" hidden="1" customHeight="1">
      <c r="A394" s="4"/>
      <c r="B394" s="4"/>
      <c r="C394" s="9"/>
      <c r="M394" s="31"/>
    </row>
    <row r="395" spans="1:13" s="30" customFormat="1" ht="25.5" hidden="1" customHeight="1">
      <c r="A395" s="4"/>
      <c r="B395" s="4"/>
      <c r="C395" s="9"/>
      <c r="M395" s="31"/>
    </row>
    <row r="396" spans="1:13" s="30" customFormat="1" ht="25.5" hidden="1" customHeight="1">
      <c r="A396" s="4"/>
      <c r="B396" s="4"/>
      <c r="C396" s="6"/>
      <c r="M396" s="31"/>
    </row>
    <row r="397" spans="1:13" s="30" customFormat="1" ht="25.5" hidden="1" customHeight="1">
      <c r="A397" s="4"/>
      <c r="B397" s="4"/>
      <c r="C397" s="9"/>
      <c r="M397" s="31"/>
    </row>
    <row r="398" spans="1:13" s="30" customFormat="1" ht="25.5" hidden="1" customHeight="1">
      <c r="A398" s="4"/>
      <c r="B398" s="4"/>
      <c r="C398" s="9"/>
      <c r="M398" s="31"/>
    </row>
    <row r="399" spans="1:13" s="30" customFormat="1" ht="25.5" hidden="1" customHeight="1">
      <c r="A399" s="4"/>
      <c r="B399" s="4"/>
      <c r="C399" s="6"/>
      <c r="M399" s="31"/>
    </row>
    <row r="400" spans="1:13" s="30" customFormat="1" ht="25.5" hidden="1" customHeight="1">
      <c r="A400" s="4"/>
      <c r="B400" s="4"/>
      <c r="C400" s="9"/>
      <c r="M400" s="31"/>
    </row>
    <row r="401" hidden="1"/>
    <row r="402" hidden="1"/>
    <row r="403" hidden="1"/>
    <row r="404" hidden="1"/>
    <row r="405" hidden="1"/>
    <row r="406" hidden="1"/>
    <row r="407" hidden="1"/>
    <row r="408" hidden="1"/>
    <row r="409" hidden="1"/>
    <row r="410" hidden="1"/>
    <row r="411" hidden="1"/>
    <row r="412" hidden="1"/>
  </sheetData>
  <mergeCells count="5">
    <mergeCell ref="D1:L1"/>
    <mergeCell ref="C1:C2"/>
    <mergeCell ref="B1:B2"/>
    <mergeCell ref="M1:M2"/>
    <mergeCell ref="A1:A2"/>
  </mergeCells>
  <pageMargins left="1.1811023622047245" right="0.39370078740157483" top="0.78740157480314965" bottom="0.59055118110236227" header="0.31496062992125984" footer="0.31496062992125984"/>
  <pageSetup paperSize="5" scale="80" orientation="landscape" r:id="rId1"/>
  <headerFooter>
    <oddHeader>&amp;L&amp;"-,Negrita"&amp;18Presupuesto de Egresos por Clasificación Administrativa 2012
&amp;14Nombre de la Entidad: &amp;16&amp;F, Jalisco</oddHeader>
    <oddFooter>&amp;RPágina &amp;P de &amp;N</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dimension ref="A1:T418"/>
  <sheetViews>
    <sheetView topLeftCell="B1" zoomScale="90" zoomScaleNormal="90" workbookViewId="0">
      <selection activeCell="L9" sqref="L9"/>
    </sheetView>
  </sheetViews>
  <sheetFormatPr baseColWidth="10" defaultColWidth="0" defaultRowHeight="15" zeroHeight="1"/>
  <cols>
    <col min="1" max="1" width="3.42578125" style="25" customWidth="1"/>
    <col min="2" max="2" width="3.42578125" style="25" bestFit="1" customWidth="1"/>
    <col min="3" max="3" width="3" style="25" bestFit="1" customWidth="1"/>
    <col min="4" max="4" width="3.140625" style="25" customWidth="1"/>
    <col min="5" max="5" width="2.7109375" style="25" customWidth="1"/>
    <col min="6" max="8" width="2.28515625" style="25" customWidth="1"/>
    <col min="9" max="9" width="55" style="25" customWidth="1"/>
    <col min="10" max="18" width="13.42578125" style="30" customWidth="1"/>
    <col min="19" max="19" width="13.42578125" style="31" bestFit="1" customWidth="1"/>
    <col min="20" max="20" width="0.28515625" customWidth="1"/>
    <col min="21" max="16384" width="11.42578125" hidden="1"/>
  </cols>
  <sheetData>
    <row r="1" spans="1:19" s="32" customFormat="1">
      <c r="A1" s="395" t="s">
        <v>638</v>
      </c>
      <c r="B1" s="395" t="s">
        <v>605</v>
      </c>
      <c r="C1" s="395" t="s">
        <v>606</v>
      </c>
      <c r="D1" s="395" t="s">
        <v>723</v>
      </c>
      <c r="E1" s="635" t="s">
        <v>609</v>
      </c>
      <c r="F1" s="635"/>
      <c r="G1" s="635"/>
      <c r="H1" s="635"/>
      <c r="I1" s="635"/>
      <c r="J1" s="396" t="s">
        <v>714</v>
      </c>
      <c r="K1" s="396" t="s">
        <v>715</v>
      </c>
      <c r="L1" s="396" t="s">
        <v>716</v>
      </c>
      <c r="M1" s="396" t="s">
        <v>717</v>
      </c>
      <c r="N1" s="396" t="s">
        <v>718</v>
      </c>
      <c r="O1" s="396" t="s">
        <v>719</v>
      </c>
      <c r="P1" s="396" t="s">
        <v>720</v>
      </c>
      <c r="Q1" s="396" t="s">
        <v>721</v>
      </c>
      <c r="R1" s="396" t="s">
        <v>722</v>
      </c>
      <c r="S1" s="396" t="s">
        <v>712</v>
      </c>
    </row>
    <row r="2" spans="1:19" ht="25.5" customHeight="1">
      <c r="A2" s="460">
        <v>2</v>
      </c>
      <c r="B2" s="26"/>
      <c r="C2" s="26"/>
      <c r="D2" s="26"/>
      <c r="E2" s="26"/>
      <c r="F2" s="26"/>
      <c r="G2" s="26"/>
      <c r="H2" s="26"/>
      <c r="I2" s="459" t="s">
        <v>645</v>
      </c>
      <c r="J2" s="33"/>
      <c r="K2" s="33"/>
      <c r="L2" s="33"/>
      <c r="M2" s="33"/>
      <c r="N2" s="33"/>
      <c r="O2" s="33"/>
      <c r="P2" s="33"/>
      <c r="Q2" s="33"/>
      <c r="R2" s="33"/>
      <c r="S2" s="28">
        <f t="shared" ref="S2:S38" si="0">SUM(J2:R2)</f>
        <v>0</v>
      </c>
    </row>
    <row r="3" spans="1:19" ht="25.5" customHeight="1">
      <c r="A3" s="26"/>
      <c r="B3" s="26">
        <v>2</v>
      </c>
      <c r="C3" s="26"/>
      <c r="D3" s="26"/>
      <c r="E3" s="26"/>
      <c r="F3" s="26"/>
      <c r="G3" s="26"/>
      <c r="H3" s="26"/>
      <c r="I3" s="27" t="s">
        <v>647</v>
      </c>
      <c r="J3" s="33"/>
      <c r="K3" s="33"/>
      <c r="L3" s="33"/>
      <c r="M3" s="33"/>
      <c r="N3" s="33"/>
      <c r="O3" s="33"/>
      <c r="P3" s="33"/>
      <c r="Q3" s="33"/>
      <c r="R3" s="33"/>
      <c r="S3" s="28">
        <f t="shared" si="0"/>
        <v>0</v>
      </c>
    </row>
    <row r="4" spans="1:19" ht="25.5" customHeight="1">
      <c r="A4" s="26"/>
      <c r="B4" s="26"/>
      <c r="C4" s="26">
        <v>3</v>
      </c>
      <c r="D4" s="26"/>
      <c r="E4" s="26"/>
      <c r="F4" s="26"/>
      <c r="G4" s="26"/>
      <c r="H4" s="26"/>
      <c r="I4" s="27" t="s">
        <v>1939</v>
      </c>
      <c r="J4" s="29"/>
      <c r="K4" s="29"/>
      <c r="L4" s="29"/>
      <c r="M4" s="29"/>
      <c r="N4" s="29"/>
      <c r="O4" s="29"/>
      <c r="P4" s="29"/>
      <c r="Q4" s="29"/>
      <c r="R4" s="29"/>
      <c r="S4" s="28">
        <f t="shared" si="0"/>
        <v>0</v>
      </c>
    </row>
    <row r="5" spans="1:19" ht="25.5" customHeight="1">
      <c r="A5" s="26"/>
      <c r="B5" s="26"/>
      <c r="C5" s="26"/>
      <c r="D5" s="26">
        <v>1</v>
      </c>
      <c r="E5" s="26"/>
      <c r="F5" s="26"/>
      <c r="G5" s="26"/>
      <c r="H5" s="26"/>
      <c r="I5" s="459" t="s">
        <v>1942</v>
      </c>
      <c r="J5" s="29"/>
      <c r="K5" s="29"/>
      <c r="L5" s="29"/>
      <c r="M5" s="29"/>
      <c r="N5" s="29"/>
      <c r="O5" s="29"/>
      <c r="P5" s="29"/>
      <c r="Q5" s="29"/>
      <c r="R5" s="29"/>
      <c r="S5" s="28">
        <f t="shared" si="0"/>
        <v>0</v>
      </c>
    </row>
    <row r="6" spans="1:19" ht="25.5" customHeight="1">
      <c r="A6" s="26"/>
      <c r="B6" s="26"/>
      <c r="C6" s="26"/>
      <c r="D6" s="26"/>
      <c r="E6" s="26">
        <v>1</v>
      </c>
      <c r="F6" s="26"/>
      <c r="G6" s="26"/>
      <c r="H6" s="26"/>
      <c r="I6" s="27" t="s">
        <v>1940</v>
      </c>
      <c r="J6" s="29"/>
      <c r="K6" s="29"/>
      <c r="L6" s="29"/>
      <c r="M6" s="29"/>
      <c r="N6" s="29"/>
      <c r="O6" s="29"/>
      <c r="P6" s="29"/>
      <c r="Q6" s="29"/>
      <c r="R6" s="29"/>
      <c r="S6" s="28">
        <f t="shared" si="0"/>
        <v>0</v>
      </c>
    </row>
    <row r="7" spans="1:19" ht="25.5" customHeight="1">
      <c r="A7" s="26"/>
      <c r="B7" s="26"/>
      <c r="C7" s="26"/>
      <c r="D7" s="26"/>
      <c r="E7" s="26"/>
      <c r="F7" s="26">
        <v>1</v>
      </c>
      <c r="G7" s="26"/>
      <c r="H7" s="26"/>
      <c r="I7" s="27" t="s">
        <v>1941</v>
      </c>
      <c r="J7" s="29"/>
      <c r="K7" s="29"/>
      <c r="L7" s="29"/>
      <c r="M7" s="29"/>
      <c r="N7" s="29"/>
      <c r="O7" s="29">
        <v>2500000</v>
      </c>
      <c r="P7" s="29"/>
      <c r="Q7" s="29"/>
      <c r="R7" s="29"/>
      <c r="S7" s="28">
        <f t="shared" si="0"/>
        <v>2500000</v>
      </c>
    </row>
    <row r="8" spans="1:19" ht="25.5" customHeight="1">
      <c r="A8" s="26"/>
      <c r="B8" s="26"/>
      <c r="C8" s="26"/>
      <c r="D8" s="26"/>
      <c r="E8" s="26">
        <v>2</v>
      </c>
      <c r="F8" s="26"/>
      <c r="G8" s="26"/>
      <c r="H8" s="26"/>
      <c r="I8" s="27" t="s">
        <v>1943</v>
      </c>
      <c r="J8" s="29"/>
      <c r="K8" s="29"/>
      <c r="L8" s="29"/>
      <c r="M8" s="29"/>
      <c r="N8" s="29"/>
      <c r="O8" s="29"/>
      <c r="P8" s="29"/>
      <c r="Q8" s="29"/>
      <c r="R8" s="29"/>
      <c r="S8" s="28">
        <f t="shared" si="0"/>
        <v>0</v>
      </c>
    </row>
    <row r="9" spans="1:19" ht="25.5" customHeight="1">
      <c r="A9" s="26"/>
      <c r="B9" s="26"/>
      <c r="C9" s="26"/>
      <c r="D9" s="26"/>
      <c r="E9" s="26"/>
      <c r="F9" s="26">
        <v>1</v>
      </c>
      <c r="G9" s="26"/>
      <c r="H9" s="26"/>
      <c r="I9" s="27" t="s">
        <v>1944</v>
      </c>
      <c r="J9" s="33"/>
      <c r="K9" s="33"/>
      <c r="L9" s="33"/>
      <c r="M9" s="33"/>
      <c r="N9" s="33"/>
      <c r="O9" s="33">
        <v>2600000</v>
      </c>
      <c r="P9" s="33"/>
      <c r="Q9" s="33"/>
      <c r="R9" s="33"/>
      <c r="S9" s="28">
        <f t="shared" si="0"/>
        <v>2600000</v>
      </c>
    </row>
    <row r="10" spans="1:19" ht="25.5" customHeight="1">
      <c r="A10" s="26"/>
      <c r="B10" s="26"/>
      <c r="C10" s="26">
        <v>4</v>
      </c>
      <c r="D10" s="26"/>
      <c r="E10" s="26"/>
      <c r="F10" s="26"/>
      <c r="G10" s="26"/>
      <c r="H10" s="26"/>
      <c r="I10" s="27" t="s">
        <v>1945</v>
      </c>
      <c r="J10" s="29"/>
      <c r="K10" s="29"/>
      <c r="L10" s="29"/>
      <c r="M10" s="29"/>
      <c r="N10" s="29"/>
      <c r="O10" s="29"/>
      <c r="P10" s="29"/>
      <c r="Q10" s="29"/>
      <c r="R10" s="29"/>
      <c r="S10" s="28">
        <f t="shared" si="0"/>
        <v>0</v>
      </c>
    </row>
    <row r="11" spans="1:19" ht="25.5" customHeight="1">
      <c r="A11" s="26"/>
      <c r="B11" s="26"/>
      <c r="C11" s="26"/>
      <c r="D11" s="26">
        <v>1</v>
      </c>
      <c r="E11" s="26"/>
      <c r="F11" s="26"/>
      <c r="G11" s="26"/>
      <c r="H11" s="26"/>
      <c r="I11" s="27" t="s">
        <v>1948</v>
      </c>
      <c r="J11" s="29"/>
      <c r="K11" s="29"/>
      <c r="L11" s="29"/>
      <c r="M11" s="29"/>
      <c r="N11" s="29"/>
      <c r="O11" s="29"/>
      <c r="P11" s="29"/>
      <c r="Q11" s="29"/>
      <c r="R11" s="29"/>
      <c r="S11" s="28">
        <f t="shared" si="0"/>
        <v>0</v>
      </c>
    </row>
    <row r="12" spans="1:19" ht="25.5" customHeight="1">
      <c r="A12" s="26"/>
      <c r="B12" s="26"/>
      <c r="C12" s="26"/>
      <c r="D12" s="26"/>
      <c r="E12" s="26">
        <v>1</v>
      </c>
      <c r="F12" s="26"/>
      <c r="G12" s="26"/>
      <c r="H12" s="26"/>
      <c r="I12" s="27" t="s">
        <v>1947</v>
      </c>
      <c r="J12" s="29"/>
      <c r="K12" s="29"/>
      <c r="L12" s="29"/>
      <c r="M12" s="29"/>
      <c r="N12" s="29"/>
      <c r="O12" s="29"/>
      <c r="P12" s="29"/>
      <c r="Q12" s="29"/>
      <c r="R12" s="29"/>
      <c r="S12" s="28">
        <f t="shared" si="0"/>
        <v>0</v>
      </c>
    </row>
    <row r="13" spans="1:19" ht="25.5" customHeight="1">
      <c r="A13" s="26"/>
      <c r="B13" s="26"/>
      <c r="C13" s="26"/>
      <c r="D13" s="26"/>
      <c r="E13" s="26"/>
      <c r="F13" s="26">
        <v>1</v>
      </c>
      <c r="G13" s="26"/>
      <c r="H13" s="26"/>
      <c r="I13" s="27" t="s">
        <v>1946</v>
      </c>
      <c r="J13" s="29"/>
      <c r="K13" s="29"/>
      <c r="L13" s="29"/>
      <c r="M13" s="29"/>
      <c r="N13" s="29"/>
      <c r="O13" s="29">
        <v>1600000</v>
      </c>
      <c r="P13" s="29"/>
      <c r="Q13" s="29"/>
      <c r="R13" s="29"/>
      <c r="S13" s="28">
        <f t="shared" si="0"/>
        <v>1600000</v>
      </c>
    </row>
    <row r="14" spans="1:19" ht="25.5" customHeight="1">
      <c r="A14" s="26"/>
      <c r="B14" s="26"/>
      <c r="C14" s="26"/>
      <c r="D14" s="26"/>
      <c r="E14" s="26">
        <v>2</v>
      </c>
      <c r="F14" s="26"/>
      <c r="G14" s="26"/>
      <c r="H14" s="26"/>
      <c r="I14" s="27" t="s">
        <v>1949</v>
      </c>
      <c r="J14" s="29"/>
      <c r="K14" s="29"/>
      <c r="L14" s="29"/>
      <c r="M14" s="29"/>
      <c r="N14" s="29"/>
      <c r="O14" s="29"/>
      <c r="P14" s="29"/>
      <c r="Q14" s="29"/>
      <c r="R14" s="29"/>
      <c r="S14" s="28">
        <f t="shared" si="0"/>
        <v>0</v>
      </c>
    </row>
    <row r="15" spans="1:19" ht="25.5" customHeight="1">
      <c r="A15" s="26"/>
      <c r="B15" s="26"/>
      <c r="C15" s="26"/>
      <c r="D15" s="26"/>
      <c r="E15" s="26"/>
      <c r="F15" s="26">
        <v>1</v>
      </c>
      <c r="G15" s="26"/>
      <c r="H15" s="26"/>
      <c r="I15" s="27" t="s">
        <v>1950</v>
      </c>
      <c r="J15" s="29"/>
      <c r="K15" s="29"/>
      <c r="L15" s="29"/>
      <c r="M15" s="29"/>
      <c r="N15" s="29"/>
      <c r="O15" s="29">
        <v>499325</v>
      </c>
      <c r="P15" s="29"/>
      <c r="Q15" s="29"/>
      <c r="R15" s="29"/>
      <c r="S15" s="28">
        <f t="shared" si="0"/>
        <v>499325</v>
      </c>
    </row>
    <row r="16" spans="1:19" ht="25.5" customHeight="1">
      <c r="A16" s="26">
        <v>1</v>
      </c>
      <c r="B16" s="26"/>
      <c r="C16" s="26"/>
      <c r="D16" s="26"/>
      <c r="E16" s="26"/>
      <c r="F16" s="26"/>
      <c r="G16" s="26"/>
      <c r="H16" s="26"/>
      <c r="I16" s="459" t="s">
        <v>639</v>
      </c>
      <c r="J16" s="29"/>
      <c r="K16" s="29"/>
      <c r="L16" s="29"/>
      <c r="M16" s="29"/>
      <c r="N16" s="29"/>
      <c r="O16" s="29"/>
      <c r="P16" s="29"/>
      <c r="Q16" s="29"/>
      <c r="R16" s="29"/>
      <c r="S16" s="28">
        <f t="shared" si="0"/>
        <v>0</v>
      </c>
    </row>
    <row r="17" spans="1:19" ht="25.5" customHeight="1">
      <c r="A17" s="26"/>
      <c r="B17" s="26">
        <v>3</v>
      </c>
      <c r="C17" s="26"/>
      <c r="D17" s="26"/>
      <c r="E17" s="26"/>
      <c r="F17" s="26"/>
      <c r="G17" s="26"/>
      <c r="H17" s="26"/>
      <c r="I17" s="27" t="s">
        <v>1951</v>
      </c>
      <c r="J17" s="29"/>
      <c r="K17" s="29"/>
      <c r="L17" s="29"/>
      <c r="M17" s="29"/>
      <c r="N17" s="29"/>
      <c r="O17" s="29"/>
      <c r="P17" s="29"/>
      <c r="Q17" s="29"/>
      <c r="R17" s="29"/>
      <c r="S17" s="28">
        <f t="shared" si="0"/>
        <v>0</v>
      </c>
    </row>
    <row r="18" spans="1:19" ht="25.5" customHeight="1">
      <c r="A18" s="26"/>
      <c r="B18" s="26"/>
      <c r="C18" s="26">
        <v>1</v>
      </c>
      <c r="D18" s="26"/>
      <c r="E18" s="26"/>
      <c r="F18" s="26"/>
      <c r="G18" s="26"/>
      <c r="H18" s="26"/>
      <c r="I18" s="27" t="s">
        <v>1952</v>
      </c>
      <c r="J18" s="33"/>
      <c r="K18" s="33"/>
      <c r="L18" s="33"/>
      <c r="M18" s="33"/>
      <c r="N18" s="33"/>
      <c r="O18" s="33"/>
      <c r="P18" s="33"/>
      <c r="Q18" s="33"/>
      <c r="R18" s="33"/>
      <c r="S18" s="28">
        <f t="shared" si="0"/>
        <v>0</v>
      </c>
    </row>
    <row r="19" spans="1:19" ht="25.5" customHeight="1">
      <c r="A19" s="26"/>
      <c r="B19" s="26"/>
      <c r="C19" s="26"/>
      <c r="D19" s="26">
        <v>1</v>
      </c>
      <c r="E19" s="26"/>
      <c r="F19" s="26"/>
      <c r="G19" s="26"/>
      <c r="H19" s="26"/>
      <c r="I19" s="27" t="s">
        <v>1953</v>
      </c>
      <c r="J19" s="33"/>
      <c r="K19" s="33"/>
      <c r="L19" s="33"/>
      <c r="M19" s="33"/>
      <c r="N19" s="33"/>
      <c r="O19" s="33"/>
      <c r="P19" s="33"/>
      <c r="Q19" s="33"/>
      <c r="R19" s="33"/>
      <c r="S19" s="28">
        <f t="shared" si="0"/>
        <v>0</v>
      </c>
    </row>
    <row r="20" spans="1:19" ht="25.5" customHeight="1">
      <c r="A20" s="26"/>
      <c r="B20" s="26"/>
      <c r="C20" s="26"/>
      <c r="D20" s="26"/>
      <c r="E20" s="26">
        <v>1</v>
      </c>
      <c r="F20" s="26"/>
      <c r="G20" s="26"/>
      <c r="H20" s="26"/>
      <c r="I20" s="27" t="s">
        <v>1921</v>
      </c>
      <c r="J20" s="33">
        <v>1268205</v>
      </c>
      <c r="K20" s="33">
        <v>63542</v>
      </c>
      <c r="L20" s="33">
        <v>73500</v>
      </c>
      <c r="M20" s="33"/>
      <c r="N20" s="33"/>
      <c r="O20" s="33"/>
      <c r="P20" s="33"/>
      <c r="Q20" s="33"/>
      <c r="R20" s="33">
        <v>302147</v>
      </c>
      <c r="S20" s="28">
        <f t="shared" si="0"/>
        <v>1707394</v>
      </c>
    </row>
    <row r="21" spans="1:19" ht="25.5" customHeight="1">
      <c r="A21" s="26"/>
      <c r="B21" s="26"/>
      <c r="C21" s="26"/>
      <c r="D21" s="26"/>
      <c r="E21" s="26">
        <v>2</v>
      </c>
      <c r="F21" s="26"/>
      <c r="G21" s="26"/>
      <c r="H21" s="26"/>
      <c r="I21" s="27" t="s">
        <v>1838</v>
      </c>
      <c r="J21" s="33">
        <v>1389152</v>
      </c>
      <c r="K21" s="33">
        <v>128642</v>
      </c>
      <c r="L21" s="33">
        <v>215250</v>
      </c>
      <c r="M21" s="33">
        <v>1196396</v>
      </c>
      <c r="N21" s="33">
        <v>178215</v>
      </c>
      <c r="O21" s="33"/>
      <c r="P21" s="33"/>
      <c r="Q21" s="33"/>
      <c r="R21" s="33"/>
      <c r="S21" s="28">
        <f t="shared" si="0"/>
        <v>3107655</v>
      </c>
    </row>
    <row r="22" spans="1:19" ht="25.5" customHeight="1">
      <c r="A22" s="26"/>
      <c r="B22" s="26"/>
      <c r="C22" s="26"/>
      <c r="D22" s="26"/>
      <c r="E22" s="26">
        <v>3</v>
      </c>
      <c r="F22" s="26"/>
      <c r="G22" s="26"/>
      <c r="H22" s="26"/>
      <c r="I22" s="27" t="s">
        <v>1849</v>
      </c>
      <c r="J22" s="33">
        <v>469415</v>
      </c>
      <c r="K22" s="33">
        <v>79292</v>
      </c>
      <c r="L22" s="33">
        <v>84000</v>
      </c>
      <c r="M22" s="33"/>
      <c r="N22" s="33"/>
      <c r="O22" s="33"/>
      <c r="P22" s="33"/>
      <c r="Q22" s="33"/>
      <c r="R22" s="33"/>
      <c r="S22" s="28">
        <f t="shared" si="0"/>
        <v>632707</v>
      </c>
    </row>
    <row r="23" spans="1:19" s="458" customFormat="1" ht="25.5" customHeight="1">
      <c r="A23" s="26"/>
      <c r="B23" s="26"/>
      <c r="C23" s="26"/>
      <c r="D23" s="26"/>
      <c r="E23" s="26">
        <v>4</v>
      </c>
      <c r="F23" s="26"/>
      <c r="G23" s="26"/>
      <c r="H23" s="26"/>
      <c r="I23" s="27" t="s">
        <v>1930</v>
      </c>
      <c r="J23" s="33">
        <v>325424</v>
      </c>
      <c r="K23" s="33">
        <v>53042</v>
      </c>
      <c r="L23" s="33">
        <v>42000</v>
      </c>
      <c r="M23" s="33"/>
      <c r="N23" s="33"/>
      <c r="O23" s="33"/>
      <c r="P23" s="33"/>
      <c r="Q23" s="33"/>
      <c r="R23" s="33"/>
      <c r="S23" s="28">
        <f t="shared" si="0"/>
        <v>420466</v>
      </c>
    </row>
    <row r="24" spans="1:19" s="458" customFormat="1" ht="25.5" customHeight="1">
      <c r="A24" s="26"/>
      <c r="B24" s="26"/>
      <c r="C24" s="26"/>
      <c r="D24" s="26"/>
      <c r="E24" s="26">
        <v>5</v>
      </c>
      <c r="F24" s="26"/>
      <c r="G24" s="26"/>
      <c r="H24" s="26"/>
      <c r="I24" s="27" t="s">
        <v>1845</v>
      </c>
      <c r="J24" s="33">
        <v>315955</v>
      </c>
      <c r="K24" s="33">
        <v>79292</v>
      </c>
      <c r="L24" s="33">
        <v>47750</v>
      </c>
      <c r="M24" s="33"/>
      <c r="N24" s="33"/>
      <c r="O24" s="33"/>
      <c r="P24" s="33"/>
      <c r="Q24" s="33"/>
      <c r="R24" s="33"/>
      <c r="S24" s="28">
        <f t="shared" si="0"/>
        <v>442997</v>
      </c>
    </row>
    <row r="25" spans="1:19" s="458" customFormat="1" ht="25.5" customHeight="1">
      <c r="A25" s="26"/>
      <c r="B25" s="26"/>
      <c r="C25" s="26"/>
      <c r="D25" s="26"/>
      <c r="E25" s="26">
        <v>6</v>
      </c>
      <c r="F25" s="26"/>
      <c r="G25" s="26"/>
      <c r="H25" s="26"/>
      <c r="I25" s="27" t="s">
        <v>1931</v>
      </c>
      <c r="J25" s="33">
        <v>112985</v>
      </c>
      <c r="K25" s="33">
        <v>47792</v>
      </c>
      <c r="L25" s="33">
        <v>42000</v>
      </c>
      <c r="M25" s="33"/>
      <c r="N25" s="33"/>
      <c r="O25" s="33"/>
      <c r="P25" s="33"/>
      <c r="Q25" s="33"/>
      <c r="R25" s="33"/>
      <c r="S25" s="28">
        <f t="shared" si="0"/>
        <v>202777</v>
      </c>
    </row>
    <row r="26" spans="1:19" s="458" customFormat="1" ht="25.5" customHeight="1">
      <c r="A26" s="26"/>
      <c r="B26" s="26"/>
      <c r="C26" s="26"/>
      <c r="D26" s="26"/>
      <c r="E26" s="26">
        <v>7</v>
      </c>
      <c r="F26" s="26"/>
      <c r="G26" s="26"/>
      <c r="H26" s="26"/>
      <c r="I26" s="27" t="s">
        <v>1873</v>
      </c>
      <c r="J26" s="33">
        <v>2313360</v>
      </c>
      <c r="K26" s="33">
        <v>528814</v>
      </c>
      <c r="L26" s="33">
        <v>428427</v>
      </c>
      <c r="M26" s="33">
        <v>134000</v>
      </c>
      <c r="N26" s="33">
        <v>2100</v>
      </c>
      <c r="O26" s="33"/>
      <c r="P26" s="33"/>
      <c r="Q26" s="33"/>
      <c r="R26" s="33"/>
      <c r="S26" s="28">
        <f t="shared" si="0"/>
        <v>3406701</v>
      </c>
    </row>
    <row r="27" spans="1:19" s="458" customFormat="1" ht="25.5" customHeight="1">
      <c r="A27" s="26"/>
      <c r="B27" s="26"/>
      <c r="C27" s="26"/>
      <c r="D27" s="26"/>
      <c r="E27" s="26">
        <v>8</v>
      </c>
      <c r="F27" s="26"/>
      <c r="G27" s="26"/>
      <c r="H27" s="26"/>
      <c r="I27" s="27" t="s">
        <v>1860</v>
      </c>
      <c r="J27" s="33">
        <v>181811</v>
      </c>
      <c r="K27" s="33">
        <v>58292</v>
      </c>
      <c r="L27" s="33">
        <v>63000</v>
      </c>
      <c r="M27" s="33"/>
      <c r="N27" s="33">
        <v>8400</v>
      </c>
      <c r="O27" s="33"/>
      <c r="P27" s="33"/>
      <c r="Q27" s="33"/>
      <c r="R27" s="33"/>
      <c r="S27" s="28"/>
    </row>
    <row r="28" spans="1:19" s="458" customFormat="1" ht="25.5" customHeight="1">
      <c r="A28" s="26"/>
      <c r="B28" s="26"/>
      <c r="C28" s="26"/>
      <c r="D28" s="26"/>
      <c r="E28" s="26">
        <v>9</v>
      </c>
      <c r="F28" s="26"/>
      <c r="G28" s="26"/>
      <c r="H28" s="26"/>
      <c r="I28" s="27" t="s">
        <v>1918</v>
      </c>
      <c r="J28" s="33">
        <v>1446262</v>
      </c>
      <c r="K28" s="33">
        <v>215798</v>
      </c>
      <c r="L28" s="33">
        <v>257250</v>
      </c>
      <c r="M28" s="33"/>
      <c r="N28" s="33"/>
      <c r="O28" s="33"/>
      <c r="P28" s="33"/>
      <c r="Q28" s="33"/>
      <c r="R28" s="33"/>
      <c r="S28" s="28"/>
    </row>
    <row r="29" spans="1:19" s="458" customFormat="1" ht="25.5" customHeight="1">
      <c r="A29" s="26"/>
      <c r="B29" s="26"/>
      <c r="C29" s="26"/>
      <c r="D29" s="26"/>
      <c r="E29" s="26">
        <v>10</v>
      </c>
      <c r="F29" s="26"/>
      <c r="G29" s="26"/>
      <c r="H29" s="26"/>
      <c r="I29" s="27" t="s">
        <v>1884</v>
      </c>
      <c r="J29" s="33">
        <v>3004935</v>
      </c>
      <c r="K29" s="33">
        <v>520292</v>
      </c>
      <c r="L29" s="33">
        <v>2045492</v>
      </c>
      <c r="M29" s="33"/>
      <c r="N29" s="33">
        <v>2400</v>
      </c>
      <c r="O29" s="33"/>
      <c r="P29" s="33"/>
      <c r="Q29" s="33"/>
      <c r="R29" s="33"/>
      <c r="S29" s="28"/>
    </row>
    <row r="30" spans="1:19" s="458" customFormat="1" ht="25.5" customHeight="1">
      <c r="A30" s="26"/>
      <c r="B30" s="26"/>
      <c r="C30" s="26"/>
      <c r="D30" s="26"/>
      <c r="E30" s="26">
        <v>11</v>
      </c>
      <c r="F30" s="26"/>
      <c r="G30" s="26"/>
      <c r="H30" s="26"/>
      <c r="I30" s="27" t="s">
        <v>1933</v>
      </c>
      <c r="J30" s="33">
        <v>545154</v>
      </c>
      <c r="K30" s="33">
        <v>184292</v>
      </c>
      <c r="L30" s="33">
        <v>84000</v>
      </c>
      <c r="M30" s="33">
        <v>21000</v>
      </c>
      <c r="N30" s="33">
        <v>7350</v>
      </c>
      <c r="O30" s="33"/>
      <c r="P30" s="33"/>
      <c r="Q30" s="33"/>
      <c r="R30" s="33"/>
      <c r="S30" s="28"/>
    </row>
    <row r="31" spans="1:19" s="458" customFormat="1" ht="25.5" customHeight="1">
      <c r="A31" s="26"/>
      <c r="B31" s="26"/>
      <c r="C31" s="26"/>
      <c r="D31" s="26"/>
      <c r="E31" s="26">
        <v>12</v>
      </c>
      <c r="F31" s="26"/>
      <c r="G31" s="26"/>
      <c r="H31" s="26"/>
      <c r="I31" s="27" t="s">
        <v>1954</v>
      </c>
      <c r="J31" s="33">
        <v>108512</v>
      </c>
      <c r="K31" s="33">
        <v>89792</v>
      </c>
      <c r="L31" s="33">
        <v>73500</v>
      </c>
      <c r="M31" s="33">
        <v>9140</v>
      </c>
      <c r="N31" s="33">
        <v>7350</v>
      </c>
      <c r="O31" s="33"/>
      <c r="P31" s="33"/>
      <c r="Q31" s="33"/>
      <c r="R31" s="33"/>
      <c r="S31" s="28"/>
    </row>
    <row r="32" spans="1:19" s="458" customFormat="1" ht="25.5" customHeight="1">
      <c r="A32" s="26"/>
      <c r="B32" s="26"/>
      <c r="C32" s="26"/>
      <c r="D32" s="26"/>
      <c r="E32" s="26">
        <v>13</v>
      </c>
      <c r="F32" s="26"/>
      <c r="G32" s="26"/>
      <c r="H32" s="26"/>
      <c r="I32" s="27" t="s">
        <v>1935</v>
      </c>
      <c r="J32" s="33">
        <v>159713</v>
      </c>
      <c r="K32" s="33">
        <v>42017</v>
      </c>
      <c r="L32" s="33">
        <v>52500</v>
      </c>
      <c r="M32" s="33">
        <v>191414</v>
      </c>
      <c r="N32" s="33"/>
      <c r="O32" s="33"/>
      <c r="P32" s="33"/>
      <c r="Q32" s="33"/>
      <c r="R32" s="33"/>
      <c r="S32" s="28"/>
    </row>
    <row r="33" spans="1:19" s="458" customFormat="1" ht="25.5" customHeight="1">
      <c r="A33" s="26"/>
      <c r="B33" s="26"/>
      <c r="C33" s="26"/>
      <c r="D33" s="26"/>
      <c r="E33" s="26">
        <v>14</v>
      </c>
      <c r="F33" s="26"/>
      <c r="G33" s="26"/>
      <c r="H33" s="26"/>
      <c r="I33" s="27" t="s">
        <v>1869</v>
      </c>
      <c r="J33" s="33">
        <v>595335</v>
      </c>
      <c r="K33" s="33">
        <v>355968</v>
      </c>
      <c r="L33" s="33">
        <v>346500</v>
      </c>
      <c r="M33" s="33">
        <v>174195</v>
      </c>
      <c r="N33" s="33">
        <v>165482</v>
      </c>
      <c r="O33" s="33"/>
      <c r="P33" s="33"/>
      <c r="Q33" s="33"/>
      <c r="R33" s="33"/>
      <c r="S33" s="28"/>
    </row>
    <row r="34" spans="1:19" s="458" customFormat="1" ht="25.5" customHeight="1">
      <c r="A34" s="26"/>
      <c r="B34" s="26"/>
      <c r="C34" s="26"/>
      <c r="D34" s="26"/>
      <c r="E34" s="26">
        <v>15</v>
      </c>
      <c r="F34" s="26"/>
      <c r="G34" s="26"/>
      <c r="H34" s="26"/>
      <c r="I34" s="27" t="s">
        <v>1936</v>
      </c>
      <c r="J34" s="33">
        <v>199247</v>
      </c>
      <c r="K34" s="33">
        <v>100292</v>
      </c>
      <c r="L34" s="33">
        <v>84000</v>
      </c>
      <c r="M34" s="33">
        <v>13118</v>
      </c>
      <c r="N34" s="33"/>
      <c r="O34" s="33"/>
      <c r="P34" s="33"/>
      <c r="Q34" s="33"/>
      <c r="R34" s="33"/>
      <c r="S34" s="28"/>
    </row>
    <row r="35" spans="1:19" s="458" customFormat="1" ht="25.5" customHeight="1">
      <c r="A35" s="26"/>
      <c r="B35" s="26"/>
      <c r="C35" s="26"/>
      <c r="D35" s="26"/>
      <c r="E35" s="26">
        <v>16</v>
      </c>
      <c r="F35" s="26"/>
      <c r="G35" s="26"/>
      <c r="H35" s="26"/>
      <c r="I35" s="27" t="s">
        <v>1955</v>
      </c>
      <c r="J35" s="33">
        <v>524762</v>
      </c>
      <c r="K35" s="33">
        <v>89792</v>
      </c>
      <c r="L35" s="33">
        <v>73500</v>
      </c>
      <c r="M35" s="33">
        <v>21000</v>
      </c>
      <c r="N35" s="33"/>
      <c r="O35" s="33"/>
      <c r="P35" s="33"/>
      <c r="Q35" s="33"/>
      <c r="R35" s="33"/>
      <c r="S35" s="28"/>
    </row>
    <row r="36" spans="1:19" s="458" customFormat="1" ht="25.5" customHeight="1">
      <c r="A36" s="26"/>
      <c r="B36" s="26"/>
      <c r="C36" s="26"/>
      <c r="D36" s="26"/>
      <c r="E36" s="26">
        <v>17</v>
      </c>
      <c r="F36" s="26"/>
      <c r="G36" s="26"/>
      <c r="H36" s="26"/>
      <c r="I36" s="27" t="s">
        <v>1938</v>
      </c>
      <c r="J36" s="33">
        <v>241235</v>
      </c>
      <c r="K36" s="33">
        <v>49892</v>
      </c>
      <c r="L36" s="33">
        <v>65100</v>
      </c>
      <c r="M36" s="33"/>
      <c r="N36" s="33"/>
      <c r="O36" s="33"/>
      <c r="P36" s="33"/>
      <c r="Q36" s="33"/>
      <c r="R36" s="33"/>
      <c r="S36" s="28"/>
    </row>
    <row r="37" spans="1:19" ht="25.5" customHeight="1">
      <c r="A37" s="26"/>
      <c r="B37" s="26"/>
      <c r="C37" s="26"/>
      <c r="D37" s="26"/>
      <c r="E37" s="26"/>
      <c r="F37" s="26"/>
      <c r="G37" s="26"/>
      <c r="H37" s="26"/>
      <c r="I37" s="27"/>
      <c r="J37" s="33"/>
      <c r="K37" s="33"/>
      <c r="L37" s="33"/>
      <c r="M37" s="33"/>
      <c r="N37" s="33"/>
      <c r="O37" s="33"/>
      <c r="P37" s="33"/>
      <c r="Q37" s="33"/>
      <c r="R37" s="33"/>
      <c r="S37" s="28">
        <f t="shared" si="0"/>
        <v>0</v>
      </c>
    </row>
    <row r="38" spans="1:19" ht="25.5" customHeight="1">
      <c r="A38" s="35"/>
      <c r="B38" s="36"/>
      <c r="C38" s="36"/>
      <c r="D38" s="36"/>
      <c r="E38" s="36"/>
      <c r="F38" s="36"/>
      <c r="G38" s="36"/>
      <c r="H38" s="36"/>
      <c r="I38" s="37" t="s">
        <v>712</v>
      </c>
      <c r="J38" s="34">
        <f t="shared" ref="J38:R38" si="1">SUM(J2:J37)</f>
        <v>13201462</v>
      </c>
      <c r="K38" s="34">
        <f t="shared" si="1"/>
        <v>2686843</v>
      </c>
      <c r="L38" s="34">
        <f t="shared" si="1"/>
        <v>4077769</v>
      </c>
      <c r="M38" s="34">
        <f t="shared" si="1"/>
        <v>1760263</v>
      </c>
      <c r="N38" s="34">
        <f t="shared" si="1"/>
        <v>371297</v>
      </c>
      <c r="O38" s="34">
        <f t="shared" si="1"/>
        <v>7199325</v>
      </c>
      <c r="P38" s="34">
        <f t="shared" si="1"/>
        <v>0</v>
      </c>
      <c r="Q38" s="34">
        <f t="shared" si="1"/>
        <v>0</v>
      </c>
      <c r="R38" s="34">
        <f t="shared" si="1"/>
        <v>302147</v>
      </c>
      <c r="S38" s="34">
        <f t="shared" si="0"/>
        <v>29599106</v>
      </c>
    </row>
    <row r="39" spans="1:19" ht="2.25" customHeight="1">
      <c r="A39" s="4"/>
      <c r="B39" s="4"/>
      <c r="C39" s="4"/>
      <c r="D39" s="4"/>
      <c r="E39" s="4"/>
      <c r="F39" s="4"/>
      <c r="G39" s="4"/>
      <c r="H39" s="4"/>
      <c r="I39" s="9"/>
    </row>
    <row r="40" spans="1:19" ht="25.5" hidden="1" customHeight="1">
      <c r="A40" s="4"/>
      <c r="B40" s="4"/>
      <c r="C40" s="4"/>
      <c r="D40" s="4"/>
      <c r="E40" s="4"/>
      <c r="F40" s="4"/>
      <c r="G40" s="4"/>
      <c r="H40" s="4"/>
      <c r="I40" s="9"/>
    </row>
    <row r="41" spans="1:19" ht="25.5" hidden="1" customHeight="1">
      <c r="A41" s="4"/>
      <c r="B41" s="4"/>
      <c r="C41" s="4"/>
      <c r="D41" s="4"/>
      <c r="E41" s="4"/>
      <c r="F41" s="4"/>
      <c r="G41" s="4"/>
      <c r="H41" s="4"/>
      <c r="I41" s="9"/>
    </row>
    <row r="42" spans="1:19" ht="25.5" hidden="1" customHeight="1">
      <c r="A42" s="4"/>
      <c r="B42" s="4"/>
      <c r="C42" s="4"/>
      <c r="D42" s="4"/>
      <c r="E42" s="4"/>
      <c r="F42" s="4"/>
      <c r="G42" s="4"/>
      <c r="H42" s="4"/>
      <c r="I42" s="9"/>
    </row>
    <row r="43" spans="1:19" ht="25.5" hidden="1" customHeight="1">
      <c r="A43" s="4"/>
      <c r="B43" s="4"/>
      <c r="C43" s="4"/>
      <c r="D43" s="4"/>
      <c r="E43" s="4"/>
      <c r="F43" s="4"/>
      <c r="G43" s="4"/>
      <c r="H43" s="4"/>
      <c r="I43" s="9"/>
    </row>
    <row r="44" spans="1:19" ht="25.5" hidden="1" customHeight="1">
      <c r="A44" s="4"/>
      <c r="B44" s="4"/>
      <c r="C44" s="4"/>
      <c r="D44" s="4"/>
      <c r="E44" s="4"/>
      <c r="F44" s="4"/>
      <c r="G44" s="4"/>
      <c r="H44" s="4"/>
      <c r="I44" s="9"/>
    </row>
    <row r="45" spans="1:19" ht="25.5" hidden="1" customHeight="1">
      <c r="A45" s="4"/>
      <c r="B45" s="4"/>
      <c r="C45" s="4"/>
      <c r="D45" s="4"/>
      <c r="E45" s="4"/>
      <c r="F45" s="4"/>
      <c r="G45" s="4"/>
      <c r="H45" s="4"/>
      <c r="I45" s="9"/>
    </row>
    <row r="46" spans="1:19" ht="25.5" hidden="1" customHeight="1">
      <c r="A46" s="4"/>
      <c r="B46" s="4"/>
      <c r="C46" s="4"/>
      <c r="D46" s="4"/>
      <c r="E46" s="4"/>
      <c r="F46" s="4"/>
      <c r="G46" s="4"/>
      <c r="H46" s="4"/>
      <c r="I46" s="9"/>
    </row>
    <row r="47" spans="1:19" ht="25.5" hidden="1" customHeight="1">
      <c r="A47" s="4"/>
      <c r="B47" s="4"/>
      <c r="C47" s="4"/>
      <c r="D47" s="4"/>
      <c r="E47" s="4"/>
      <c r="F47" s="4"/>
      <c r="G47" s="4"/>
      <c r="H47" s="4"/>
      <c r="I47" s="6"/>
    </row>
    <row r="48" spans="1:19" ht="25.5" hidden="1" customHeight="1">
      <c r="A48" s="4"/>
      <c r="B48" s="4"/>
      <c r="C48" s="4"/>
      <c r="D48" s="4"/>
      <c r="E48" s="4"/>
      <c r="F48" s="4"/>
      <c r="G48" s="4"/>
      <c r="H48" s="4"/>
      <c r="I48" s="9"/>
    </row>
    <row r="49" spans="1:9" ht="25.5" hidden="1" customHeight="1">
      <c r="A49" s="4"/>
      <c r="B49" s="4"/>
      <c r="C49" s="4"/>
      <c r="D49" s="4"/>
      <c r="E49" s="4"/>
      <c r="F49" s="4"/>
      <c r="G49" s="4"/>
      <c r="H49" s="4"/>
      <c r="I49" s="9"/>
    </row>
    <row r="50" spans="1:9" ht="25.5" hidden="1" customHeight="1">
      <c r="A50" s="4"/>
      <c r="B50" s="4"/>
      <c r="C50" s="4"/>
      <c r="D50" s="4"/>
      <c r="E50" s="4"/>
      <c r="F50" s="4"/>
      <c r="G50" s="4"/>
      <c r="H50" s="4"/>
      <c r="I50" s="9"/>
    </row>
    <row r="51" spans="1:9" ht="25.5" hidden="1" customHeight="1">
      <c r="A51" s="4"/>
      <c r="B51" s="4"/>
      <c r="C51" s="4"/>
      <c r="D51" s="4"/>
      <c r="E51" s="4"/>
      <c r="F51" s="4"/>
      <c r="G51" s="4"/>
      <c r="H51" s="4"/>
      <c r="I51" s="6"/>
    </row>
    <row r="52" spans="1:9" ht="25.5" hidden="1" customHeight="1">
      <c r="A52" s="4"/>
      <c r="B52" s="4"/>
      <c r="C52" s="4"/>
      <c r="D52" s="4"/>
      <c r="E52" s="4"/>
      <c r="F52" s="4"/>
      <c r="G52" s="4"/>
      <c r="H52" s="4"/>
      <c r="I52" s="9"/>
    </row>
    <row r="53" spans="1:9" ht="25.5" hidden="1" customHeight="1">
      <c r="A53" s="4"/>
      <c r="B53" s="4"/>
      <c r="C53" s="4"/>
      <c r="D53" s="4"/>
      <c r="E53" s="4"/>
      <c r="F53" s="4"/>
      <c r="G53" s="4"/>
      <c r="H53" s="4"/>
      <c r="I53" s="9"/>
    </row>
    <row r="54" spans="1:9" ht="25.5" hidden="1" customHeight="1">
      <c r="A54" s="4"/>
      <c r="B54" s="4"/>
      <c r="C54" s="4"/>
      <c r="D54" s="4"/>
      <c r="E54" s="4"/>
      <c r="F54" s="4"/>
      <c r="G54" s="4"/>
      <c r="H54" s="4"/>
      <c r="I54" s="9"/>
    </row>
    <row r="55" spans="1:9" ht="25.5" hidden="1" customHeight="1">
      <c r="A55" s="4"/>
      <c r="B55" s="4"/>
      <c r="C55" s="4"/>
      <c r="D55" s="4"/>
      <c r="E55" s="4"/>
      <c r="F55" s="4"/>
      <c r="G55" s="4"/>
      <c r="H55" s="4"/>
      <c r="I55" s="9"/>
    </row>
    <row r="56" spans="1:9" ht="25.5" hidden="1" customHeight="1">
      <c r="A56" s="4"/>
      <c r="B56" s="4"/>
      <c r="C56" s="4"/>
      <c r="D56" s="4"/>
      <c r="E56" s="4"/>
      <c r="F56" s="4"/>
      <c r="G56" s="4"/>
      <c r="H56" s="4"/>
      <c r="I56" s="9"/>
    </row>
    <row r="57" spans="1:9" ht="25.5" hidden="1" customHeight="1">
      <c r="A57" s="4"/>
      <c r="B57" s="4"/>
      <c r="C57" s="4"/>
      <c r="D57" s="4"/>
      <c r="E57" s="4"/>
      <c r="F57" s="4"/>
      <c r="G57" s="4"/>
      <c r="H57" s="4"/>
      <c r="I57" s="9"/>
    </row>
    <row r="58" spans="1:9" ht="25.5" hidden="1" customHeight="1">
      <c r="A58" s="4"/>
      <c r="B58" s="4"/>
      <c r="C58" s="4"/>
      <c r="D58" s="4"/>
      <c r="E58" s="4"/>
      <c r="F58" s="4"/>
      <c r="G58" s="4"/>
      <c r="H58" s="4"/>
      <c r="I58" s="9"/>
    </row>
    <row r="59" spans="1:9" ht="25.5" hidden="1" customHeight="1">
      <c r="A59" s="4"/>
      <c r="B59" s="4"/>
      <c r="C59" s="4"/>
      <c r="D59" s="4"/>
      <c r="E59" s="4"/>
      <c r="F59" s="4"/>
      <c r="G59" s="4"/>
      <c r="H59" s="4"/>
      <c r="I59" s="9"/>
    </row>
    <row r="60" spans="1:9" ht="25.5" hidden="1" customHeight="1">
      <c r="A60" s="4"/>
      <c r="B60" s="4"/>
      <c r="C60" s="4"/>
      <c r="D60" s="4"/>
      <c r="E60" s="4"/>
      <c r="F60" s="4"/>
      <c r="G60" s="4"/>
      <c r="H60" s="4"/>
      <c r="I60" s="9"/>
    </row>
    <row r="61" spans="1:9" ht="25.5" hidden="1" customHeight="1">
      <c r="A61" s="4"/>
      <c r="B61" s="4"/>
      <c r="C61" s="4"/>
      <c r="D61" s="4"/>
      <c r="E61" s="4"/>
      <c r="F61" s="4"/>
      <c r="G61" s="4"/>
      <c r="H61" s="4"/>
      <c r="I61" s="6"/>
    </row>
    <row r="62" spans="1:9" ht="25.5" hidden="1" customHeight="1">
      <c r="A62" s="4"/>
      <c r="B62" s="4"/>
      <c r="C62" s="4"/>
      <c r="D62" s="4"/>
      <c r="E62" s="4"/>
      <c r="F62" s="4"/>
      <c r="G62" s="4"/>
      <c r="H62" s="4"/>
      <c r="I62" s="9"/>
    </row>
    <row r="63" spans="1:9" ht="25.5" hidden="1" customHeight="1">
      <c r="A63" s="4"/>
      <c r="B63" s="4"/>
      <c r="C63" s="4"/>
      <c r="D63" s="4"/>
      <c r="E63" s="4"/>
      <c r="F63" s="4"/>
      <c r="G63" s="4"/>
      <c r="H63" s="4"/>
      <c r="I63" s="9"/>
    </row>
    <row r="64" spans="1:9" ht="25.5" hidden="1" customHeight="1">
      <c r="A64" s="4"/>
      <c r="B64" s="4"/>
      <c r="C64" s="4"/>
      <c r="D64" s="4"/>
      <c r="E64" s="4"/>
      <c r="F64" s="4"/>
      <c r="G64" s="4"/>
      <c r="H64" s="4"/>
      <c r="I64" s="9"/>
    </row>
    <row r="65" spans="1:9" ht="25.5" hidden="1" customHeight="1">
      <c r="A65" s="4"/>
      <c r="B65" s="4"/>
      <c r="C65" s="4"/>
      <c r="D65" s="4"/>
      <c r="E65" s="4"/>
      <c r="F65" s="4"/>
      <c r="G65" s="4"/>
      <c r="H65" s="4"/>
      <c r="I65" s="9"/>
    </row>
    <row r="66" spans="1:9" ht="25.5" hidden="1" customHeight="1">
      <c r="A66" s="4"/>
      <c r="B66" s="4"/>
      <c r="C66" s="4"/>
      <c r="D66" s="4"/>
      <c r="E66" s="4"/>
      <c r="F66" s="4"/>
      <c r="G66" s="4"/>
      <c r="H66" s="4"/>
      <c r="I66" s="9"/>
    </row>
    <row r="67" spans="1:9" ht="25.5" hidden="1" customHeight="1">
      <c r="A67" s="4"/>
      <c r="B67" s="4"/>
      <c r="C67" s="4"/>
      <c r="D67" s="4"/>
      <c r="E67" s="4"/>
      <c r="F67" s="4"/>
      <c r="G67" s="4"/>
      <c r="H67" s="4"/>
      <c r="I67" s="9"/>
    </row>
    <row r="68" spans="1:9" ht="25.5" hidden="1" customHeight="1">
      <c r="A68" s="4"/>
      <c r="B68" s="4"/>
      <c r="C68" s="4"/>
      <c r="D68" s="4"/>
      <c r="E68" s="4"/>
      <c r="F68" s="4"/>
      <c r="G68" s="4"/>
      <c r="H68" s="4"/>
      <c r="I68" s="9"/>
    </row>
    <row r="69" spans="1:9" ht="25.5" hidden="1" customHeight="1">
      <c r="A69" s="4"/>
      <c r="B69" s="4"/>
      <c r="C69" s="4"/>
      <c r="D69" s="4"/>
      <c r="E69" s="4"/>
      <c r="F69" s="4"/>
      <c r="G69" s="4"/>
      <c r="H69" s="4"/>
      <c r="I69" s="9"/>
    </row>
    <row r="70" spans="1:9" ht="25.5" hidden="1" customHeight="1">
      <c r="A70" s="4"/>
      <c r="B70" s="4"/>
      <c r="C70" s="4"/>
      <c r="D70" s="4"/>
      <c r="E70" s="4"/>
      <c r="F70" s="4"/>
      <c r="G70" s="4"/>
      <c r="H70" s="4"/>
      <c r="I70" s="9"/>
    </row>
    <row r="71" spans="1:9" ht="25.5" hidden="1" customHeight="1">
      <c r="A71" s="4"/>
      <c r="B71" s="4"/>
      <c r="C71" s="4"/>
      <c r="D71" s="4"/>
      <c r="E71" s="4"/>
      <c r="F71" s="4"/>
      <c r="G71" s="4"/>
      <c r="H71" s="4"/>
      <c r="I71" s="6"/>
    </row>
    <row r="72" spans="1:9" ht="25.5" hidden="1" customHeight="1">
      <c r="A72" s="4"/>
      <c r="B72" s="4"/>
      <c r="C72" s="4"/>
      <c r="D72" s="4"/>
      <c r="E72" s="4"/>
      <c r="F72" s="4"/>
      <c r="G72" s="4"/>
      <c r="H72" s="4"/>
      <c r="I72" s="9"/>
    </row>
    <row r="73" spans="1:9" ht="25.5" hidden="1" customHeight="1">
      <c r="A73" s="4"/>
      <c r="B73" s="4"/>
      <c r="C73" s="4"/>
      <c r="D73" s="4"/>
      <c r="E73" s="4"/>
      <c r="F73" s="4"/>
      <c r="G73" s="4"/>
      <c r="H73" s="4"/>
      <c r="I73" s="9"/>
    </row>
    <row r="74" spans="1:9" ht="25.5" hidden="1" customHeight="1">
      <c r="A74" s="4"/>
      <c r="B74" s="4"/>
      <c r="C74" s="4"/>
      <c r="D74" s="4"/>
      <c r="E74" s="4"/>
      <c r="F74" s="4"/>
      <c r="G74" s="4"/>
      <c r="H74" s="4"/>
      <c r="I74" s="9"/>
    </row>
    <row r="75" spans="1:9" ht="25.5" hidden="1" customHeight="1">
      <c r="A75" s="4"/>
      <c r="B75" s="4"/>
      <c r="C75" s="4"/>
      <c r="D75" s="4"/>
      <c r="E75" s="4"/>
      <c r="F75" s="4"/>
      <c r="G75" s="4"/>
      <c r="H75" s="4"/>
      <c r="I75" s="9"/>
    </row>
    <row r="76" spans="1:9" ht="25.5" hidden="1" customHeight="1">
      <c r="A76" s="4"/>
      <c r="B76" s="4"/>
      <c r="C76" s="4"/>
      <c r="D76" s="4"/>
      <c r="E76" s="4"/>
      <c r="F76" s="4"/>
      <c r="G76" s="4"/>
      <c r="H76" s="4"/>
      <c r="I76" s="9"/>
    </row>
    <row r="77" spans="1:9" ht="25.5" hidden="1" customHeight="1">
      <c r="A77" s="4"/>
      <c r="B77" s="4"/>
      <c r="C77" s="4"/>
      <c r="D77" s="4"/>
      <c r="E77" s="4"/>
      <c r="F77" s="4"/>
      <c r="G77" s="4"/>
      <c r="H77" s="4"/>
      <c r="I77" s="9"/>
    </row>
    <row r="78" spans="1:9" ht="25.5" hidden="1" customHeight="1">
      <c r="A78" s="4"/>
      <c r="B78" s="4"/>
      <c r="C78" s="4"/>
      <c r="D78" s="4"/>
      <c r="E78" s="4"/>
      <c r="F78" s="4"/>
      <c r="G78" s="4"/>
      <c r="H78" s="4"/>
      <c r="I78" s="9"/>
    </row>
    <row r="79" spans="1:9" ht="25.5" hidden="1" customHeight="1">
      <c r="A79" s="4"/>
      <c r="B79" s="4"/>
      <c r="C79" s="4"/>
      <c r="D79" s="4"/>
      <c r="E79" s="4"/>
      <c r="F79" s="4"/>
      <c r="G79" s="4"/>
      <c r="H79" s="4"/>
      <c r="I79" s="6"/>
    </row>
    <row r="80" spans="1:9" ht="25.5" hidden="1" customHeight="1">
      <c r="A80" s="4"/>
      <c r="B80" s="4"/>
      <c r="C80" s="4"/>
      <c r="D80" s="4"/>
      <c r="E80" s="4"/>
      <c r="F80" s="4"/>
      <c r="G80" s="4"/>
      <c r="H80" s="4"/>
      <c r="I80" s="9"/>
    </row>
    <row r="81" spans="1:9" ht="25.5" hidden="1" customHeight="1">
      <c r="A81" s="4"/>
      <c r="B81" s="4"/>
      <c r="C81" s="4"/>
      <c r="D81" s="4"/>
      <c r="E81" s="4"/>
      <c r="F81" s="4"/>
      <c r="G81" s="4"/>
      <c r="H81" s="4"/>
      <c r="I81" s="9"/>
    </row>
    <row r="82" spans="1:9" ht="25.5" hidden="1" customHeight="1">
      <c r="A82" s="4"/>
      <c r="B82" s="4"/>
      <c r="C82" s="4"/>
      <c r="D82" s="4"/>
      <c r="E82" s="4"/>
      <c r="F82" s="4"/>
      <c r="G82" s="4"/>
      <c r="H82" s="4"/>
      <c r="I82" s="6"/>
    </row>
    <row r="83" spans="1:9" ht="25.5" hidden="1" customHeight="1">
      <c r="A83" s="4"/>
      <c r="B83" s="4"/>
      <c r="C83" s="4"/>
      <c r="D83" s="4"/>
      <c r="E83" s="4"/>
      <c r="F83" s="4"/>
      <c r="G83" s="4"/>
      <c r="H83" s="4"/>
      <c r="I83" s="9"/>
    </row>
    <row r="84" spans="1:9" ht="25.5" hidden="1" customHeight="1">
      <c r="A84" s="4"/>
      <c r="B84" s="4"/>
      <c r="C84" s="4"/>
      <c r="D84" s="4"/>
      <c r="E84" s="4"/>
      <c r="F84" s="4"/>
      <c r="G84" s="4"/>
      <c r="H84" s="4"/>
      <c r="I84" s="9"/>
    </row>
    <row r="85" spans="1:9" ht="25.5" hidden="1" customHeight="1">
      <c r="A85" s="4"/>
      <c r="B85" s="4"/>
      <c r="C85" s="4"/>
      <c r="D85" s="4"/>
      <c r="E85" s="4"/>
      <c r="F85" s="4"/>
      <c r="G85" s="4"/>
      <c r="H85" s="4"/>
      <c r="I85" s="9"/>
    </row>
    <row r="86" spans="1:9" ht="25.5" hidden="1" customHeight="1">
      <c r="A86" s="4"/>
      <c r="B86" s="4"/>
      <c r="C86" s="4"/>
      <c r="D86" s="4"/>
      <c r="E86" s="4"/>
      <c r="F86" s="4"/>
      <c r="G86" s="4"/>
      <c r="H86" s="4"/>
      <c r="I86" s="9"/>
    </row>
    <row r="87" spans="1:9" ht="25.5" hidden="1" customHeight="1">
      <c r="A87" s="4"/>
      <c r="B87" s="4"/>
      <c r="C87" s="4"/>
      <c r="D87" s="4"/>
      <c r="E87" s="4"/>
      <c r="F87" s="4"/>
      <c r="G87" s="4"/>
      <c r="H87" s="4"/>
      <c r="I87" s="9"/>
    </row>
    <row r="88" spans="1:9" ht="25.5" hidden="1" customHeight="1">
      <c r="A88" s="4"/>
      <c r="B88" s="4"/>
      <c r="C88" s="4"/>
      <c r="D88" s="4"/>
      <c r="E88" s="4"/>
      <c r="F88" s="4"/>
      <c r="G88" s="4"/>
      <c r="H88" s="4"/>
      <c r="I88" s="6"/>
    </row>
    <row r="89" spans="1:9" ht="25.5" hidden="1" customHeight="1">
      <c r="A89" s="4"/>
      <c r="B89" s="4"/>
      <c r="C89" s="4"/>
      <c r="D89" s="4"/>
      <c r="E89" s="4"/>
      <c r="F89" s="4"/>
      <c r="G89" s="4"/>
      <c r="H89" s="4"/>
      <c r="I89" s="9"/>
    </row>
    <row r="90" spans="1:9" ht="25.5" hidden="1" customHeight="1">
      <c r="A90" s="4"/>
      <c r="B90" s="4"/>
      <c r="C90" s="4"/>
      <c r="D90" s="4"/>
      <c r="E90" s="4"/>
      <c r="F90" s="4"/>
      <c r="G90" s="4"/>
      <c r="H90" s="4"/>
      <c r="I90" s="9"/>
    </row>
    <row r="91" spans="1:9" ht="25.5" hidden="1" customHeight="1">
      <c r="A91" s="4"/>
      <c r="B91" s="4"/>
      <c r="C91" s="4"/>
      <c r="D91" s="4"/>
      <c r="E91" s="4"/>
      <c r="F91" s="4"/>
      <c r="G91" s="4"/>
      <c r="H91" s="4"/>
      <c r="I91" s="9"/>
    </row>
    <row r="92" spans="1:9" ht="25.5" hidden="1" customHeight="1">
      <c r="A92" s="4"/>
      <c r="B92" s="4"/>
      <c r="C92" s="4"/>
      <c r="D92" s="4"/>
      <c r="E92" s="4"/>
      <c r="F92" s="4"/>
      <c r="G92" s="4"/>
      <c r="H92" s="4"/>
      <c r="I92" s="6"/>
    </row>
    <row r="93" spans="1:9" ht="25.5" hidden="1" customHeight="1">
      <c r="A93" s="4"/>
      <c r="B93" s="4"/>
      <c r="C93" s="4"/>
      <c r="D93" s="4"/>
      <c r="E93" s="4"/>
      <c r="F93" s="4"/>
      <c r="G93" s="4"/>
      <c r="H93" s="4"/>
      <c r="I93" s="9"/>
    </row>
    <row r="94" spans="1:9" ht="25.5" hidden="1" customHeight="1">
      <c r="A94" s="4"/>
      <c r="B94" s="4"/>
      <c r="C94" s="4"/>
      <c r="D94" s="4"/>
      <c r="E94" s="4"/>
      <c r="F94" s="4"/>
      <c r="G94" s="4"/>
      <c r="H94" s="4"/>
      <c r="I94" s="9"/>
    </row>
    <row r="95" spans="1:9" ht="25.5" hidden="1" customHeight="1">
      <c r="A95" s="4"/>
      <c r="B95" s="4"/>
      <c r="C95" s="4"/>
      <c r="D95" s="4"/>
      <c r="E95" s="4"/>
      <c r="F95" s="4"/>
      <c r="G95" s="4"/>
      <c r="H95" s="4"/>
      <c r="I95" s="9"/>
    </row>
    <row r="96" spans="1:9" ht="25.5" hidden="1" customHeight="1">
      <c r="A96" s="4"/>
      <c r="B96" s="4"/>
      <c r="C96" s="4"/>
      <c r="D96" s="4"/>
      <c r="E96" s="4"/>
      <c r="F96" s="4"/>
      <c r="G96" s="4"/>
      <c r="H96" s="4"/>
      <c r="I96" s="9"/>
    </row>
    <row r="97" spans="1:9" ht="25.5" hidden="1" customHeight="1">
      <c r="A97" s="4"/>
      <c r="B97" s="4"/>
      <c r="C97" s="4"/>
      <c r="D97" s="4"/>
      <c r="E97" s="4"/>
      <c r="F97" s="4"/>
      <c r="G97" s="4"/>
      <c r="H97" s="4"/>
      <c r="I97" s="9"/>
    </row>
    <row r="98" spans="1:9" ht="25.5" hidden="1" customHeight="1">
      <c r="A98" s="4"/>
      <c r="B98" s="4"/>
      <c r="C98" s="4"/>
      <c r="D98" s="4"/>
      <c r="E98" s="4"/>
      <c r="F98" s="4"/>
      <c r="G98" s="4"/>
      <c r="H98" s="4"/>
      <c r="I98" s="9"/>
    </row>
    <row r="99" spans="1:9" ht="25.5" hidden="1" customHeight="1">
      <c r="A99" s="4"/>
      <c r="B99" s="4"/>
      <c r="C99" s="4"/>
      <c r="D99" s="4"/>
      <c r="E99" s="4"/>
      <c r="F99" s="4"/>
      <c r="G99" s="4"/>
      <c r="H99" s="4"/>
      <c r="I99" s="9"/>
    </row>
    <row r="100" spans="1:9" ht="25.5" hidden="1" customHeight="1">
      <c r="A100" s="4"/>
      <c r="B100" s="4"/>
      <c r="C100" s="4"/>
      <c r="D100" s="4"/>
      <c r="E100" s="4"/>
      <c r="F100" s="4"/>
      <c r="G100" s="4"/>
      <c r="H100" s="4"/>
      <c r="I100" s="9"/>
    </row>
    <row r="101" spans="1:9" ht="25.5" hidden="1" customHeight="1">
      <c r="A101" s="4"/>
      <c r="B101" s="4"/>
      <c r="C101" s="4"/>
      <c r="D101" s="4"/>
      <c r="E101" s="4"/>
      <c r="F101" s="4"/>
      <c r="G101" s="4"/>
      <c r="H101" s="4"/>
      <c r="I101" s="9"/>
    </row>
    <row r="102" spans="1:9" ht="25.5" hidden="1" customHeight="1">
      <c r="A102" s="4"/>
      <c r="B102" s="4"/>
      <c r="C102" s="4"/>
      <c r="D102" s="4"/>
      <c r="E102" s="4"/>
      <c r="F102" s="4"/>
      <c r="G102" s="4"/>
      <c r="H102" s="4"/>
      <c r="I102" s="6"/>
    </row>
    <row r="103" spans="1:9" ht="25.5" hidden="1" customHeight="1">
      <c r="A103" s="4"/>
      <c r="B103" s="4"/>
      <c r="C103" s="4"/>
      <c r="D103" s="4"/>
      <c r="E103" s="4"/>
      <c r="F103" s="4"/>
      <c r="G103" s="4"/>
      <c r="H103" s="4"/>
      <c r="I103" s="6"/>
    </row>
    <row r="104" spans="1:9" ht="25.5" hidden="1" customHeight="1">
      <c r="A104" s="4"/>
      <c r="B104" s="4"/>
      <c r="C104" s="4"/>
      <c r="D104" s="4"/>
      <c r="E104" s="4"/>
      <c r="F104" s="4"/>
      <c r="G104" s="4"/>
      <c r="H104" s="4"/>
      <c r="I104" s="9"/>
    </row>
    <row r="105" spans="1:9" ht="25.5" hidden="1" customHeight="1">
      <c r="A105" s="4"/>
      <c r="B105" s="4"/>
      <c r="C105" s="4"/>
      <c r="D105" s="4"/>
      <c r="E105" s="4"/>
      <c r="F105" s="4"/>
      <c r="G105" s="4"/>
      <c r="H105" s="4"/>
      <c r="I105" s="9"/>
    </row>
    <row r="106" spans="1:9" ht="25.5" hidden="1" customHeight="1">
      <c r="A106" s="4"/>
      <c r="B106" s="4"/>
      <c r="C106" s="4"/>
      <c r="D106" s="4"/>
      <c r="E106" s="4"/>
      <c r="F106" s="4"/>
      <c r="G106" s="4"/>
      <c r="H106" s="4"/>
      <c r="I106" s="9"/>
    </row>
    <row r="107" spans="1:9" ht="25.5" hidden="1" customHeight="1">
      <c r="A107" s="4"/>
      <c r="B107" s="4"/>
      <c r="C107" s="4"/>
      <c r="D107" s="4"/>
      <c r="E107" s="4"/>
      <c r="F107" s="4"/>
      <c r="G107" s="4"/>
      <c r="H107" s="4"/>
      <c r="I107" s="9"/>
    </row>
    <row r="108" spans="1:9" ht="25.5" hidden="1" customHeight="1">
      <c r="A108" s="4"/>
      <c r="B108" s="4"/>
      <c r="C108" s="4"/>
      <c r="D108" s="4"/>
      <c r="E108" s="4"/>
      <c r="F108" s="4"/>
      <c r="G108" s="4"/>
      <c r="H108" s="4"/>
      <c r="I108" s="9"/>
    </row>
    <row r="109" spans="1:9" ht="25.5" hidden="1" customHeight="1">
      <c r="A109" s="4"/>
      <c r="B109" s="4"/>
      <c r="C109" s="4"/>
      <c r="D109" s="4"/>
      <c r="E109" s="4"/>
      <c r="F109" s="4"/>
      <c r="G109" s="4"/>
      <c r="H109" s="4"/>
      <c r="I109" s="9"/>
    </row>
    <row r="110" spans="1:9" ht="25.5" hidden="1" customHeight="1">
      <c r="A110" s="4"/>
      <c r="B110" s="4"/>
      <c r="C110" s="4"/>
      <c r="D110" s="4"/>
      <c r="E110" s="4"/>
      <c r="F110" s="4"/>
      <c r="G110" s="4"/>
      <c r="H110" s="4"/>
      <c r="I110" s="9"/>
    </row>
    <row r="111" spans="1:9" ht="25.5" hidden="1" customHeight="1">
      <c r="A111" s="4"/>
      <c r="B111" s="4"/>
      <c r="C111" s="4"/>
      <c r="D111" s="4"/>
      <c r="E111" s="4"/>
      <c r="F111" s="4"/>
      <c r="G111" s="4"/>
      <c r="H111" s="4"/>
      <c r="I111" s="9"/>
    </row>
    <row r="112" spans="1:9" ht="25.5" hidden="1" customHeight="1">
      <c r="A112" s="4"/>
      <c r="B112" s="4"/>
      <c r="C112" s="4"/>
      <c r="D112" s="4"/>
      <c r="E112" s="4"/>
      <c r="F112" s="4"/>
      <c r="G112" s="4"/>
      <c r="H112" s="4"/>
      <c r="I112" s="9"/>
    </row>
    <row r="113" spans="1:9" ht="25.5" hidden="1" customHeight="1">
      <c r="A113" s="4"/>
      <c r="B113" s="4"/>
      <c r="C113" s="4"/>
      <c r="D113" s="4"/>
      <c r="E113" s="4"/>
      <c r="F113" s="4"/>
      <c r="G113" s="4"/>
      <c r="H113" s="4"/>
      <c r="I113" s="6"/>
    </row>
    <row r="114" spans="1:9" ht="25.5" hidden="1" customHeight="1">
      <c r="A114" s="4"/>
      <c r="B114" s="4"/>
      <c r="C114" s="4"/>
      <c r="D114" s="4"/>
      <c r="E114" s="4"/>
      <c r="F114" s="4"/>
      <c r="G114" s="4"/>
      <c r="H114" s="4"/>
      <c r="I114" s="9"/>
    </row>
    <row r="115" spans="1:9" ht="25.5" hidden="1" customHeight="1">
      <c r="A115" s="4"/>
      <c r="B115" s="4"/>
      <c r="C115" s="4"/>
      <c r="D115" s="4"/>
      <c r="E115" s="4"/>
      <c r="F115" s="4"/>
      <c r="G115" s="4"/>
      <c r="H115" s="4"/>
      <c r="I115" s="9"/>
    </row>
    <row r="116" spans="1:9" ht="25.5" hidden="1" customHeight="1">
      <c r="A116" s="4"/>
      <c r="B116" s="4"/>
      <c r="C116" s="4"/>
      <c r="D116" s="4"/>
      <c r="E116" s="4"/>
      <c r="F116" s="4"/>
      <c r="G116" s="4"/>
      <c r="H116" s="4"/>
      <c r="I116" s="9"/>
    </row>
    <row r="117" spans="1:9" ht="25.5" hidden="1" customHeight="1">
      <c r="A117" s="4"/>
      <c r="B117" s="4"/>
      <c r="C117" s="4"/>
      <c r="D117" s="4"/>
      <c r="E117" s="4"/>
      <c r="F117" s="4"/>
      <c r="G117" s="4"/>
      <c r="H117" s="4"/>
      <c r="I117" s="9"/>
    </row>
    <row r="118" spans="1:9" ht="25.5" hidden="1" customHeight="1">
      <c r="A118" s="4"/>
      <c r="B118" s="4"/>
      <c r="C118" s="4"/>
      <c r="D118" s="4"/>
      <c r="E118" s="4"/>
      <c r="F118" s="4"/>
      <c r="G118" s="4"/>
      <c r="H118" s="4"/>
      <c r="I118" s="9"/>
    </row>
    <row r="119" spans="1:9" ht="25.5" hidden="1" customHeight="1">
      <c r="A119" s="4"/>
      <c r="B119" s="4"/>
      <c r="C119" s="4"/>
      <c r="D119" s="4"/>
      <c r="E119" s="4"/>
      <c r="F119" s="4"/>
      <c r="G119" s="4"/>
      <c r="H119" s="4"/>
      <c r="I119" s="9"/>
    </row>
    <row r="120" spans="1:9" ht="25.5" hidden="1" customHeight="1">
      <c r="A120" s="4"/>
      <c r="B120" s="4"/>
      <c r="C120" s="4"/>
      <c r="D120" s="4"/>
      <c r="E120" s="4"/>
      <c r="F120" s="4"/>
      <c r="G120" s="4"/>
      <c r="H120" s="4"/>
      <c r="I120" s="9"/>
    </row>
    <row r="121" spans="1:9" ht="25.5" hidden="1" customHeight="1">
      <c r="A121" s="4"/>
      <c r="B121" s="4"/>
      <c r="C121" s="4"/>
      <c r="D121" s="4"/>
      <c r="E121" s="4"/>
      <c r="F121" s="4"/>
      <c r="G121" s="4"/>
      <c r="H121" s="4"/>
      <c r="I121" s="9"/>
    </row>
    <row r="122" spans="1:9" ht="25.5" hidden="1" customHeight="1">
      <c r="A122" s="4"/>
      <c r="B122" s="4"/>
      <c r="C122" s="4"/>
      <c r="D122" s="4"/>
      <c r="E122" s="4"/>
      <c r="F122" s="4"/>
      <c r="G122" s="4"/>
      <c r="H122" s="4"/>
      <c r="I122" s="9"/>
    </row>
    <row r="123" spans="1:9" ht="25.5" hidden="1" customHeight="1">
      <c r="A123" s="4"/>
      <c r="B123" s="4"/>
      <c r="C123" s="4"/>
      <c r="D123" s="4"/>
      <c r="E123" s="4"/>
      <c r="F123" s="4"/>
      <c r="G123" s="4"/>
      <c r="H123" s="4"/>
      <c r="I123" s="6"/>
    </row>
    <row r="124" spans="1:9" ht="25.5" hidden="1" customHeight="1">
      <c r="A124" s="4"/>
      <c r="B124" s="4"/>
      <c r="C124" s="4"/>
      <c r="D124" s="4"/>
      <c r="E124" s="4"/>
      <c r="F124" s="4"/>
      <c r="G124" s="4"/>
      <c r="H124" s="4"/>
      <c r="I124" s="9"/>
    </row>
    <row r="125" spans="1:9" ht="25.5" hidden="1" customHeight="1">
      <c r="A125" s="4"/>
      <c r="B125" s="4"/>
      <c r="C125" s="4"/>
      <c r="D125" s="4"/>
      <c r="E125" s="4"/>
      <c r="F125" s="4"/>
      <c r="G125" s="4"/>
      <c r="H125" s="4"/>
      <c r="I125" s="9"/>
    </row>
    <row r="126" spans="1:9" ht="25.5" hidden="1" customHeight="1">
      <c r="A126" s="4"/>
      <c r="B126" s="4"/>
      <c r="C126" s="4"/>
      <c r="D126" s="4"/>
      <c r="E126" s="4"/>
      <c r="F126" s="4"/>
      <c r="G126" s="4"/>
      <c r="H126" s="4"/>
      <c r="I126" s="9"/>
    </row>
    <row r="127" spans="1:9" ht="25.5" hidden="1" customHeight="1">
      <c r="A127" s="4"/>
      <c r="B127" s="4"/>
      <c r="C127" s="4"/>
      <c r="D127" s="4"/>
      <c r="E127" s="4"/>
      <c r="F127" s="4"/>
      <c r="G127" s="4"/>
      <c r="H127" s="4"/>
      <c r="I127" s="9"/>
    </row>
    <row r="128" spans="1:9" ht="25.5" hidden="1" customHeight="1">
      <c r="A128" s="4"/>
      <c r="B128" s="4"/>
      <c r="C128" s="4"/>
      <c r="D128" s="4"/>
      <c r="E128" s="4"/>
      <c r="F128" s="4"/>
      <c r="G128" s="4"/>
      <c r="H128" s="4"/>
      <c r="I128" s="9"/>
    </row>
    <row r="129" spans="1:9" ht="25.5" hidden="1" customHeight="1">
      <c r="A129" s="4"/>
      <c r="B129" s="4"/>
      <c r="C129" s="4"/>
      <c r="D129" s="4"/>
      <c r="E129" s="4"/>
      <c r="F129" s="4"/>
      <c r="G129" s="4"/>
      <c r="H129" s="4"/>
      <c r="I129" s="9"/>
    </row>
    <row r="130" spans="1:9" ht="25.5" hidden="1" customHeight="1">
      <c r="A130" s="4"/>
      <c r="B130" s="4"/>
      <c r="C130" s="4"/>
      <c r="D130" s="4"/>
      <c r="E130" s="4"/>
      <c r="F130" s="4"/>
      <c r="G130" s="4"/>
      <c r="H130" s="4"/>
      <c r="I130" s="9"/>
    </row>
    <row r="131" spans="1:9" ht="25.5" hidden="1" customHeight="1">
      <c r="A131" s="4"/>
      <c r="B131" s="4"/>
      <c r="C131" s="4"/>
      <c r="D131" s="4"/>
      <c r="E131" s="4"/>
      <c r="F131" s="4"/>
      <c r="G131" s="4"/>
      <c r="H131" s="4"/>
      <c r="I131" s="9"/>
    </row>
    <row r="132" spans="1:9" ht="25.5" hidden="1" customHeight="1">
      <c r="A132" s="4"/>
      <c r="B132" s="4"/>
      <c r="C132" s="4"/>
      <c r="D132" s="4"/>
      <c r="E132" s="4"/>
      <c r="F132" s="4"/>
      <c r="G132" s="4"/>
      <c r="H132" s="4"/>
      <c r="I132" s="9"/>
    </row>
    <row r="133" spans="1:9" ht="25.5" hidden="1" customHeight="1">
      <c r="A133" s="4"/>
      <c r="B133" s="4"/>
      <c r="C133" s="4"/>
      <c r="D133" s="4"/>
      <c r="E133" s="4"/>
      <c r="F133" s="4"/>
      <c r="G133" s="4"/>
      <c r="H133" s="4"/>
      <c r="I133" s="6"/>
    </row>
    <row r="134" spans="1:9" ht="25.5" hidden="1" customHeight="1">
      <c r="A134" s="4"/>
      <c r="B134" s="4"/>
      <c r="C134" s="4"/>
      <c r="D134" s="4"/>
      <c r="E134" s="4"/>
      <c r="F134" s="4"/>
      <c r="G134" s="4"/>
      <c r="H134" s="4"/>
      <c r="I134" s="9"/>
    </row>
    <row r="135" spans="1:9" ht="25.5" hidden="1" customHeight="1">
      <c r="A135" s="4"/>
      <c r="B135" s="4"/>
      <c r="C135" s="4"/>
      <c r="D135" s="4"/>
      <c r="E135" s="4"/>
      <c r="F135" s="4"/>
      <c r="G135" s="4"/>
      <c r="H135" s="4"/>
      <c r="I135" s="9"/>
    </row>
    <row r="136" spans="1:9" ht="25.5" hidden="1" customHeight="1">
      <c r="A136" s="4"/>
      <c r="B136" s="4"/>
      <c r="C136" s="4"/>
      <c r="D136" s="4"/>
      <c r="E136" s="4"/>
      <c r="F136" s="4"/>
      <c r="G136" s="4"/>
      <c r="H136" s="4"/>
      <c r="I136" s="9"/>
    </row>
    <row r="137" spans="1:9" ht="25.5" hidden="1" customHeight="1">
      <c r="A137" s="4"/>
      <c r="B137" s="4"/>
      <c r="C137" s="4"/>
      <c r="D137" s="4"/>
      <c r="E137" s="4"/>
      <c r="F137" s="4"/>
      <c r="G137" s="4"/>
      <c r="H137" s="4"/>
      <c r="I137" s="9"/>
    </row>
    <row r="138" spans="1:9" ht="25.5" hidden="1" customHeight="1">
      <c r="A138" s="4"/>
      <c r="B138" s="4"/>
      <c r="C138" s="4"/>
      <c r="D138" s="4"/>
      <c r="E138" s="4"/>
      <c r="F138" s="4"/>
      <c r="G138" s="4"/>
      <c r="H138" s="4"/>
      <c r="I138" s="9"/>
    </row>
    <row r="139" spans="1:9" ht="25.5" hidden="1" customHeight="1">
      <c r="A139" s="4"/>
      <c r="B139" s="4"/>
      <c r="C139" s="4"/>
      <c r="D139" s="4"/>
      <c r="E139" s="4"/>
      <c r="F139" s="4"/>
      <c r="G139" s="4"/>
      <c r="H139" s="4"/>
      <c r="I139" s="9"/>
    </row>
    <row r="140" spans="1:9" ht="25.5" hidden="1" customHeight="1">
      <c r="A140" s="4"/>
      <c r="B140" s="4"/>
      <c r="C140" s="4"/>
      <c r="D140" s="4"/>
      <c r="E140" s="4"/>
      <c r="F140" s="4"/>
      <c r="G140" s="4"/>
      <c r="H140" s="4"/>
      <c r="I140" s="9"/>
    </row>
    <row r="141" spans="1:9" ht="25.5" hidden="1" customHeight="1">
      <c r="A141" s="4"/>
      <c r="B141" s="4"/>
      <c r="C141" s="4"/>
      <c r="D141" s="4"/>
      <c r="E141" s="4"/>
      <c r="F141" s="4"/>
      <c r="G141" s="4"/>
      <c r="H141" s="4"/>
      <c r="I141" s="9"/>
    </row>
    <row r="142" spans="1:9" ht="25.5" hidden="1" customHeight="1">
      <c r="A142" s="4"/>
      <c r="B142" s="4"/>
      <c r="C142" s="4"/>
      <c r="D142" s="4"/>
      <c r="E142" s="4"/>
      <c r="F142" s="4"/>
      <c r="G142" s="4"/>
      <c r="H142" s="4"/>
      <c r="I142" s="9"/>
    </row>
    <row r="143" spans="1:9" ht="25.5" hidden="1" customHeight="1">
      <c r="A143" s="4"/>
      <c r="B143" s="4"/>
      <c r="C143" s="4"/>
      <c r="D143" s="4"/>
      <c r="E143" s="4"/>
      <c r="F143" s="4"/>
      <c r="G143" s="4"/>
      <c r="H143" s="4"/>
      <c r="I143" s="6"/>
    </row>
    <row r="144" spans="1:9" ht="25.5" hidden="1" customHeight="1">
      <c r="A144" s="4"/>
      <c r="B144" s="4"/>
      <c r="C144" s="4"/>
      <c r="D144" s="4"/>
      <c r="E144" s="4"/>
      <c r="F144" s="4"/>
      <c r="G144" s="4"/>
      <c r="H144" s="4"/>
      <c r="I144" s="9"/>
    </row>
    <row r="145" spans="1:9" ht="25.5" hidden="1" customHeight="1">
      <c r="A145" s="4"/>
      <c r="B145" s="4"/>
      <c r="C145" s="4"/>
      <c r="D145" s="4"/>
      <c r="E145" s="4"/>
      <c r="F145" s="4"/>
      <c r="G145" s="4"/>
      <c r="H145" s="4"/>
      <c r="I145" s="9"/>
    </row>
    <row r="146" spans="1:9" ht="25.5" hidden="1" customHeight="1">
      <c r="A146" s="4"/>
      <c r="B146" s="4"/>
      <c r="C146" s="4"/>
      <c r="D146" s="4"/>
      <c r="E146" s="4"/>
      <c r="F146" s="4"/>
      <c r="G146" s="4"/>
      <c r="H146" s="4"/>
      <c r="I146" s="9"/>
    </row>
    <row r="147" spans="1:9" ht="25.5" hidden="1" customHeight="1">
      <c r="A147" s="4"/>
      <c r="B147" s="4"/>
      <c r="C147" s="4"/>
      <c r="D147" s="4"/>
      <c r="E147" s="4"/>
      <c r="F147" s="4"/>
      <c r="G147" s="4"/>
      <c r="H147" s="4"/>
      <c r="I147" s="9"/>
    </row>
    <row r="148" spans="1:9" ht="25.5" hidden="1" customHeight="1">
      <c r="A148" s="4"/>
      <c r="B148" s="4"/>
      <c r="C148" s="4"/>
      <c r="D148" s="4"/>
      <c r="E148" s="4"/>
      <c r="F148" s="4"/>
      <c r="G148" s="4"/>
      <c r="H148" s="4"/>
      <c r="I148" s="9"/>
    </row>
    <row r="149" spans="1:9" ht="25.5" hidden="1" customHeight="1">
      <c r="A149" s="4"/>
      <c r="B149" s="4"/>
      <c r="C149" s="4"/>
      <c r="D149" s="4"/>
      <c r="E149" s="4"/>
      <c r="F149" s="4"/>
      <c r="G149" s="4"/>
      <c r="H149" s="4"/>
      <c r="I149" s="9"/>
    </row>
    <row r="150" spans="1:9" ht="25.5" hidden="1" customHeight="1">
      <c r="A150" s="4"/>
      <c r="B150" s="4"/>
      <c r="C150" s="4"/>
      <c r="D150" s="4"/>
      <c r="E150" s="4"/>
      <c r="F150" s="4"/>
      <c r="G150" s="4"/>
      <c r="H150" s="4"/>
      <c r="I150" s="9"/>
    </row>
    <row r="151" spans="1:9" ht="25.5" hidden="1" customHeight="1">
      <c r="A151" s="4"/>
      <c r="B151" s="4"/>
      <c r="C151" s="4"/>
      <c r="D151" s="4"/>
      <c r="E151" s="4"/>
      <c r="F151" s="4"/>
      <c r="G151" s="4"/>
      <c r="H151" s="4"/>
      <c r="I151" s="9"/>
    </row>
    <row r="152" spans="1:9" ht="25.5" hidden="1" customHeight="1">
      <c r="A152" s="4"/>
      <c r="B152" s="4"/>
      <c r="C152" s="4"/>
      <c r="D152" s="4"/>
      <c r="E152" s="4"/>
      <c r="F152" s="4"/>
      <c r="G152" s="4"/>
      <c r="H152" s="4"/>
      <c r="I152" s="9"/>
    </row>
    <row r="153" spans="1:9" ht="25.5" hidden="1" customHeight="1">
      <c r="A153" s="4"/>
      <c r="B153" s="4"/>
      <c r="C153" s="4"/>
      <c r="D153" s="4"/>
      <c r="E153" s="4"/>
      <c r="F153" s="4"/>
      <c r="G153" s="4"/>
      <c r="H153" s="4"/>
      <c r="I153" s="6"/>
    </row>
    <row r="154" spans="1:9" ht="25.5" hidden="1" customHeight="1">
      <c r="A154" s="4"/>
      <c r="B154" s="4"/>
      <c r="C154" s="4"/>
      <c r="D154" s="4"/>
      <c r="E154" s="4"/>
      <c r="F154" s="4"/>
      <c r="G154" s="4"/>
      <c r="H154" s="4"/>
      <c r="I154" s="9"/>
    </row>
    <row r="155" spans="1:9" ht="25.5" hidden="1" customHeight="1">
      <c r="A155" s="4"/>
      <c r="B155" s="4"/>
      <c r="C155" s="4"/>
      <c r="D155" s="4"/>
      <c r="E155" s="4"/>
      <c r="F155" s="4"/>
      <c r="G155" s="4"/>
      <c r="H155" s="4"/>
      <c r="I155" s="9"/>
    </row>
    <row r="156" spans="1:9" ht="25.5" hidden="1" customHeight="1">
      <c r="A156" s="4"/>
      <c r="B156" s="4"/>
      <c r="C156" s="4"/>
      <c r="D156" s="4"/>
      <c r="E156" s="4"/>
      <c r="F156" s="4"/>
      <c r="G156" s="4"/>
      <c r="H156" s="4"/>
      <c r="I156" s="9"/>
    </row>
    <row r="157" spans="1:9" ht="25.5" hidden="1" customHeight="1">
      <c r="A157" s="4"/>
      <c r="B157" s="4"/>
      <c r="C157" s="4"/>
      <c r="D157" s="4"/>
      <c r="E157" s="4"/>
      <c r="F157" s="4"/>
      <c r="G157" s="4"/>
      <c r="H157" s="4"/>
      <c r="I157" s="9"/>
    </row>
    <row r="158" spans="1:9" ht="25.5" hidden="1" customHeight="1">
      <c r="A158" s="4"/>
      <c r="B158" s="4"/>
      <c r="C158" s="4"/>
      <c r="D158" s="4"/>
      <c r="E158" s="4"/>
      <c r="F158" s="4"/>
      <c r="G158" s="4"/>
      <c r="H158" s="4"/>
      <c r="I158" s="9"/>
    </row>
    <row r="159" spans="1:9" ht="25.5" hidden="1" customHeight="1">
      <c r="A159" s="4"/>
      <c r="B159" s="4"/>
      <c r="C159" s="4"/>
      <c r="D159" s="4"/>
      <c r="E159" s="4"/>
      <c r="F159" s="4"/>
      <c r="G159" s="4"/>
      <c r="H159" s="4"/>
      <c r="I159" s="9"/>
    </row>
    <row r="160" spans="1:9" ht="25.5" hidden="1" customHeight="1">
      <c r="A160" s="4"/>
      <c r="B160" s="4"/>
      <c r="C160" s="4"/>
      <c r="D160" s="4"/>
      <c r="E160" s="4"/>
      <c r="F160" s="4"/>
      <c r="G160" s="4"/>
      <c r="H160" s="4"/>
      <c r="I160" s="9"/>
    </row>
    <row r="161" spans="1:9" ht="25.5" hidden="1" customHeight="1">
      <c r="A161" s="4"/>
      <c r="B161" s="4"/>
      <c r="C161" s="4"/>
      <c r="D161" s="4"/>
      <c r="E161" s="4"/>
      <c r="F161" s="4"/>
      <c r="G161" s="4"/>
      <c r="H161" s="4"/>
      <c r="I161" s="6"/>
    </row>
    <row r="162" spans="1:9" ht="25.5" hidden="1" customHeight="1">
      <c r="A162" s="4"/>
      <c r="B162" s="4"/>
      <c r="C162" s="4"/>
      <c r="D162" s="4"/>
      <c r="E162" s="4"/>
      <c r="F162" s="4"/>
      <c r="G162" s="4"/>
      <c r="H162" s="4"/>
      <c r="I162" s="9"/>
    </row>
    <row r="163" spans="1:9" ht="25.5" hidden="1" customHeight="1">
      <c r="A163" s="4"/>
      <c r="B163" s="4"/>
      <c r="C163" s="4"/>
      <c r="D163" s="4"/>
      <c r="E163" s="4"/>
      <c r="F163" s="4"/>
      <c r="G163" s="4"/>
      <c r="H163" s="4"/>
      <c r="I163" s="9"/>
    </row>
    <row r="164" spans="1:9" ht="25.5" hidden="1" customHeight="1">
      <c r="A164" s="4"/>
      <c r="B164" s="4"/>
      <c r="C164" s="4"/>
      <c r="D164" s="4"/>
      <c r="E164" s="4"/>
      <c r="F164" s="4"/>
      <c r="G164" s="4"/>
      <c r="H164" s="4"/>
      <c r="I164" s="9"/>
    </row>
    <row r="165" spans="1:9" ht="25.5" hidden="1" customHeight="1">
      <c r="A165" s="4"/>
      <c r="B165" s="4"/>
      <c r="C165" s="4"/>
      <c r="D165" s="4"/>
      <c r="E165" s="4"/>
      <c r="F165" s="4"/>
      <c r="G165" s="4"/>
      <c r="H165" s="4"/>
      <c r="I165" s="9"/>
    </row>
    <row r="166" spans="1:9" ht="25.5" hidden="1" customHeight="1">
      <c r="A166" s="4"/>
      <c r="B166" s="4"/>
      <c r="C166" s="4"/>
      <c r="D166" s="4"/>
      <c r="E166" s="4"/>
      <c r="F166" s="4"/>
      <c r="G166" s="4"/>
      <c r="H166" s="4"/>
      <c r="I166" s="9"/>
    </row>
    <row r="167" spans="1:9" ht="25.5" hidden="1" customHeight="1">
      <c r="A167" s="4"/>
      <c r="B167" s="4"/>
      <c r="C167" s="4"/>
      <c r="D167" s="4"/>
      <c r="E167" s="4"/>
      <c r="F167" s="4"/>
      <c r="G167" s="4"/>
      <c r="H167" s="4"/>
      <c r="I167" s="9"/>
    </row>
    <row r="168" spans="1:9" ht="25.5" hidden="1" customHeight="1">
      <c r="A168" s="4"/>
      <c r="B168" s="4"/>
      <c r="C168" s="4"/>
      <c r="D168" s="4"/>
      <c r="E168" s="4"/>
      <c r="F168" s="4"/>
      <c r="G168" s="4"/>
      <c r="H168" s="4"/>
      <c r="I168" s="9"/>
    </row>
    <row r="169" spans="1:9" ht="25.5" hidden="1" customHeight="1">
      <c r="A169" s="4"/>
      <c r="B169" s="4"/>
      <c r="C169" s="4"/>
      <c r="D169" s="4"/>
      <c r="E169" s="4"/>
      <c r="F169" s="4"/>
      <c r="G169" s="4"/>
      <c r="H169" s="4"/>
      <c r="I169" s="9"/>
    </row>
    <row r="170" spans="1:9" ht="25.5" hidden="1" customHeight="1">
      <c r="A170" s="4"/>
      <c r="B170" s="4"/>
      <c r="C170" s="4"/>
      <c r="D170" s="4"/>
      <c r="E170" s="4"/>
      <c r="F170" s="4"/>
      <c r="G170" s="4"/>
      <c r="H170" s="4"/>
      <c r="I170" s="9"/>
    </row>
    <row r="171" spans="1:9" ht="25.5" hidden="1" customHeight="1">
      <c r="A171" s="4"/>
      <c r="B171" s="4"/>
      <c r="C171" s="4"/>
      <c r="D171" s="4"/>
      <c r="E171" s="4"/>
      <c r="F171" s="4"/>
      <c r="G171" s="4"/>
      <c r="H171" s="4"/>
      <c r="I171" s="6"/>
    </row>
    <row r="172" spans="1:9" ht="25.5" hidden="1" customHeight="1">
      <c r="A172" s="4"/>
      <c r="B172" s="4"/>
      <c r="C172" s="4"/>
      <c r="D172" s="4"/>
      <c r="E172" s="4"/>
      <c r="F172" s="4"/>
      <c r="G172" s="4"/>
      <c r="H172" s="4"/>
      <c r="I172" s="9"/>
    </row>
    <row r="173" spans="1:9" ht="25.5" hidden="1" customHeight="1">
      <c r="A173" s="4"/>
      <c r="B173" s="4"/>
      <c r="C173" s="4"/>
      <c r="D173" s="4"/>
      <c r="E173" s="4"/>
      <c r="F173" s="4"/>
      <c r="G173" s="4"/>
      <c r="H173" s="4"/>
      <c r="I173" s="9"/>
    </row>
    <row r="174" spans="1:9" ht="25.5" hidden="1" customHeight="1">
      <c r="A174" s="4"/>
      <c r="B174" s="4"/>
      <c r="C174" s="4"/>
      <c r="D174" s="4"/>
      <c r="E174" s="4"/>
      <c r="F174" s="4"/>
      <c r="G174" s="4"/>
      <c r="H174" s="4"/>
      <c r="I174" s="9"/>
    </row>
    <row r="175" spans="1:9" ht="25.5" hidden="1" customHeight="1">
      <c r="A175" s="4"/>
      <c r="B175" s="4"/>
      <c r="C175" s="4"/>
      <c r="D175" s="4"/>
      <c r="E175" s="4"/>
      <c r="F175" s="4"/>
      <c r="G175" s="4"/>
      <c r="H175" s="4"/>
      <c r="I175" s="9"/>
    </row>
    <row r="176" spans="1:9" ht="25.5" hidden="1" customHeight="1">
      <c r="A176" s="4"/>
      <c r="B176" s="4"/>
      <c r="C176" s="4"/>
      <c r="D176" s="4"/>
      <c r="E176" s="4"/>
      <c r="F176" s="4"/>
      <c r="G176" s="4"/>
      <c r="H176" s="4"/>
      <c r="I176" s="9"/>
    </row>
    <row r="177" spans="1:9" ht="25.5" hidden="1" customHeight="1">
      <c r="A177" s="4"/>
      <c r="B177" s="4"/>
      <c r="C177" s="4"/>
      <c r="D177" s="4"/>
      <c r="E177" s="4"/>
      <c r="F177" s="4"/>
      <c r="G177" s="4"/>
      <c r="H177" s="4"/>
      <c r="I177" s="6"/>
    </row>
    <row r="178" spans="1:9" ht="25.5" hidden="1" customHeight="1">
      <c r="A178" s="4"/>
      <c r="B178" s="4"/>
      <c r="C178" s="4"/>
      <c r="D178" s="4"/>
      <c r="E178" s="4"/>
      <c r="F178" s="4"/>
      <c r="G178" s="4"/>
      <c r="H178" s="4"/>
      <c r="I178" s="9"/>
    </row>
    <row r="179" spans="1:9" ht="25.5" hidden="1" customHeight="1">
      <c r="A179" s="4"/>
      <c r="B179" s="4"/>
      <c r="C179" s="4"/>
      <c r="D179" s="4"/>
      <c r="E179" s="4"/>
      <c r="F179" s="4"/>
      <c r="G179" s="4"/>
      <c r="H179" s="4"/>
      <c r="I179" s="9"/>
    </row>
    <row r="180" spans="1:9" ht="25.5" hidden="1" customHeight="1">
      <c r="A180" s="4"/>
      <c r="B180" s="4"/>
      <c r="C180" s="4"/>
      <c r="D180" s="4"/>
      <c r="E180" s="4"/>
      <c r="F180" s="4"/>
      <c r="G180" s="4"/>
      <c r="H180" s="4"/>
      <c r="I180" s="9"/>
    </row>
    <row r="181" spans="1:9" ht="25.5" hidden="1" customHeight="1">
      <c r="A181" s="4"/>
      <c r="B181" s="4"/>
      <c r="C181" s="4"/>
      <c r="D181" s="4"/>
      <c r="E181" s="4"/>
      <c r="F181" s="4"/>
      <c r="G181" s="4"/>
      <c r="H181" s="4"/>
      <c r="I181" s="9"/>
    </row>
    <row r="182" spans="1:9" ht="25.5" hidden="1" customHeight="1">
      <c r="A182" s="4"/>
      <c r="B182" s="4"/>
      <c r="C182" s="4"/>
      <c r="D182" s="4"/>
      <c r="E182" s="4"/>
      <c r="F182" s="4"/>
      <c r="G182" s="4"/>
      <c r="H182" s="4"/>
      <c r="I182" s="9"/>
    </row>
    <row r="183" spans="1:9" ht="25.5" hidden="1" customHeight="1">
      <c r="A183" s="4"/>
      <c r="B183" s="4"/>
      <c r="C183" s="4"/>
      <c r="D183" s="4"/>
      <c r="E183" s="4"/>
      <c r="F183" s="4"/>
      <c r="G183" s="4"/>
      <c r="H183" s="4"/>
      <c r="I183" s="9"/>
    </row>
    <row r="184" spans="1:9" ht="25.5" hidden="1" customHeight="1">
      <c r="A184" s="4"/>
      <c r="B184" s="4"/>
      <c r="C184" s="4"/>
      <c r="D184" s="4"/>
      <c r="E184" s="4"/>
      <c r="F184" s="4"/>
      <c r="G184" s="4"/>
      <c r="H184" s="4"/>
      <c r="I184" s="9"/>
    </row>
    <row r="185" spans="1:9" ht="25.5" hidden="1" customHeight="1">
      <c r="A185" s="4"/>
      <c r="B185" s="4"/>
      <c r="C185" s="4"/>
      <c r="D185" s="4"/>
      <c r="E185" s="4"/>
      <c r="F185" s="4"/>
      <c r="G185" s="4"/>
      <c r="H185" s="4"/>
      <c r="I185" s="6"/>
    </row>
    <row r="186" spans="1:9" ht="25.5" hidden="1" customHeight="1">
      <c r="A186" s="4"/>
      <c r="B186" s="4"/>
      <c r="C186" s="4"/>
      <c r="D186" s="4"/>
      <c r="E186" s="4"/>
      <c r="F186" s="4"/>
      <c r="G186" s="4"/>
      <c r="H186" s="4"/>
      <c r="I186" s="9"/>
    </row>
    <row r="187" spans="1:9" ht="25.5" hidden="1" customHeight="1">
      <c r="A187" s="4"/>
      <c r="B187" s="4"/>
      <c r="C187" s="4"/>
      <c r="D187" s="4"/>
      <c r="E187" s="4"/>
      <c r="F187" s="4"/>
      <c r="G187" s="4"/>
      <c r="H187" s="4"/>
      <c r="I187" s="9"/>
    </row>
    <row r="188" spans="1:9" ht="25.5" hidden="1" customHeight="1">
      <c r="A188" s="4"/>
      <c r="B188" s="4"/>
      <c r="C188" s="4"/>
      <c r="D188" s="4"/>
      <c r="E188" s="4"/>
      <c r="F188" s="4"/>
      <c r="G188" s="4"/>
      <c r="H188" s="4"/>
      <c r="I188" s="9"/>
    </row>
    <row r="189" spans="1:9" ht="25.5" hidden="1" customHeight="1">
      <c r="A189" s="4"/>
      <c r="B189" s="4"/>
      <c r="C189" s="4"/>
      <c r="D189" s="4"/>
      <c r="E189" s="4"/>
      <c r="F189" s="4"/>
      <c r="G189" s="4"/>
      <c r="H189" s="4"/>
      <c r="I189" s="9"/>
    </row>
    <row r="190" spans="1:9" ht="25.5" hidden="1" customHeight="1">
      <c r="A190" s="4"/>
      <c r="B190" s="4"/>
      <c r="C190" s="4"/>
      <c r="D190" s="4"/>
      <c r="E190" s="4"/>
      <c r="F190" s="4"/>
      <c r="G190" s="4"/>
      <c r="H190" s="4"/>
      <c r="I190" s="9"/>
    </row>
    <row r="191" spans="1:9" ht="25.5" hidden="1" customHeight="1">
      <c r="A191" s="4"/>
      <c r="B191" s="4"/>
      <c r="C191" s="4"/>
      <c r="D191" s="4"/>
      <c r="E191" s="4"/>
      <c r="F191" s="4"/>
      <c r="G191" s="4"/>
      <c r="H191" s="4"/>
      <c r="I191" s="9"/>
    </row>
    <row r="192" spans="1:9" ht="25.5" hidden="1" customHeight="1">
      <c r="A192" s="4"/>
      <c r="B192" s="4"/>
      <c r="C192" s="4"/>
      <c r="D192" s="4"/>
      <c r="E192" s="4"/>
      <c r="F192" s="4"/>
      <c r="G192" s="4"/>
      <c r="H192" s="4"/>
      <c r="I192" s="9"/>
    </row>
    <row r="193" spans="1:9" ht="25.5" hidden="1" customHeight="1">
      <c r="A193" s="4"/>
      <c r="B193" s="4"/>
      <c r="C193" s="4"/>
      <c r="D193" s="4"/>
      <c r="E193" s="4"/>
      <c r="F193" s="4"/>
      <c r="G193" s="4"/>
      <c r="H193" s="4"/>
      <c r="I193" s="9"/>
    </row>
    <row r="194" spans="1:9" ht="25.5" hidden="1" customHeight="1">
      <c r="A194" s="4"/>
      <c r="B194" s="4"/>
      <c r="C194" s="4"/>
      <c r="D194" s="4"/>
      <c r="E194" s="4"/>
      <c r="F194" s="4"/>
      <c r="G194" s="4"/>
      <c r="H194" s="4"/>
      <c r="I194" s="9"/>
    </row>
    <row r="195" spans="1:9" ht="25.5" hidden="1" customHeight="1">
      <c r="A195" s="4"/>
      <c r="B195" s="4"/>
      <c r="C195" s="4"/>
      <c r="D195" s="4"/>
      <c r="E195" s="4"/>
      <c r="F195" s="4"/>
      <c r="G195" s="4"/>
      <c r="H195" s="4"/>
      <c r="I195" s="9"/>
    </row>
    <row r="196" spans="1:9" ht="25.5" hidden="1" customHeight="1">
      <c r="A196" s="4"/>
      <c r="B196" s="4"/>
      <c r="C196" s="4"/>
      <c r="D196" s="4"/>
      <c r="E196" s="4"/>
      <c r="F196" s="4"/>
      <c r="G196" s="4"/>
      <c r="H196" s="4"/>
      <c r="I196" s="6"/>
    </row>
    <row r="197" spans="1:9" ht="25.5" hidden="1" customHeight="1">
      <c r="A197" s="4"/>
      <c r="B197" s="4"/>
      <c r="C197" s="4"/>
      <c r="D197" s="4"/>
      <c r="E197" s="4"/>
      <c r="F197" s="4"/>
      <c r="G197" s="4"/>
      <c r="H197" s="4"/>
      <c r="I197" s="9"/>
    </row>
    <row r="198" spans="1:9" ht="25.5" hidden="1" customHeight="1">
      <c r="A198" s="4"/>
      <c r="B198" s="4"/>
      <c r="C198" s="4"/>
      <c r="D198" s="4"/>
      <c r="E198" s="4"/>
      <c r="F198" s="4"/>
      <c r="G198" s="4"/>
      <c r="H198" s="4"/>
      <c r="I198" s="9"/>
    </row>
    <row r="199" spans="1:9" ht="25.5" hidden="1" customHeight="1">
      <c r="A199" s="4"/>
      <c r="B199" s="4"/>
      <c r="C199" s="4"/>
      <c r="D199" s="4"/>
      <c r="E199" s="4"/>
      <c r="F199" s="4"/>
      <c r="G199" s="4"/>
      <c r="H199" s="4"/>
      <c r="I199" s="9"/>
    </row>
    <row r="200" spans="1:9" ht="25.5" hidden="1" customHeight="1">
      <c r="A200" s="4"/>
      <c r="B200" s="4"/>
      <c r="C200" s="4"/>
      <c r="D200" s="4"/>
      <c r="E200" s="4"/>
      <c r="F200" s="4"/>
      <c r="G200" s="4"/>
      <c r="H200" s="4"/>
      <c r="I200" s="9"/>
    </row>
    <row r="201" spans="1:9" ht="25.5" hidden="1" customHeight="1">
      <c r="A201" s="4"/>
      <c r="B201" s="4"/>
      <c r="C201" s="4"/>
      <c r="D201" s="4"/>
      <c r="E201" s="4"/>
      <c r="F201" s="4"/>
      <c r="G201" s="4"/>
      <c r="H201" s="4"/>
      <c r="I201" s="9"/>
    </row>
    <row r="202" spans="1:9" ht="25.5" hidden="1" customHeight="1">
      <c r="A202" s="4"/>
      <c r="B202" s="4"/>
      <c r="C202" s="4"/>
      <c r="D202" s="4"/>
      <c r="E202" s="4"/>
      <c r="F202" s="4"/>
      <c r="G202" s="4"/>
      <c r="H202" s="4"/>
      <c r="I202" s="6"/>
    </row>
    <row r="203" spans="1:9" ht="25.5" hidden="1" customHeight="1">
      <c r="A203" s="4"/>
      <c r="B203" s="4"/>
      <c r="C203" s="4"/>
      <c r="D203" s="4"/>
      <c r="E203" s="4"/>
      <c r="F203" s="4"/>
      <c r="G203" s="4"/>
      <c r="H203" s="4"/>
      <c r="I203" s="9"/>
    </row>
    <row r="204" spans="1:9" ht="25.5" hidden="1" customHeight="1">
      <c r="A204" s="4"/>
      <c r="B204" s="4"/>
      <c r="C204" s="4"/>
      <c r="D204" s="4"/>
      <c r="E204" s="4"/>
      <c r="F204" s="4"/>
      <c r="G204" s="4"/>
      <c r="H204" s="4"/>
      <c r="I204" s="9"/>
    </row>
    <row r="205" spans="1:9" ht="25.5" hidden="1" customHeight="1">
      <c r="A205" s="4"/>
      <c r="B205" s="4"/>
      <c r="C205" s="4"/>
      <c r="D205" s="4"/>
      <c r="E205" s="4"/>
      <c r="F205" s="4"/>
      <c r="G205" s="4"/>
      <c r="H205" s="4"/>
      <c r="I205" s="9"/>
    </row>
    <row r="206" spans="1:9" ht="25.5" hidden="1" customHeight="1">
      <c r="A206" s="4"/>
      <c r="B206" s="4"/>
      <c r="C206" s="4"/>
      <c r="D206" s="4"/>
      <c r="E206" s="4"/>
      <c r="F206" s="4"/>
      <c r="G206" s="4"/>
      <c r="H206" s="4"/>
      <c r="I206" s="9"/>
    </row>
    <row r="207" spans="1:9" ht="25.5" hidden="1" customHeight="1">
      <c r="A207" s="4"/>
      <c r="B207" s="4"/>
      <c r="C207" s="4"/>
      <c r="D207" s="4"/>
      <c r="E207" s="4"/>
      <c r="F207" s="4"/>
      <c r="G207" s="4"/>
      <c r="H207" s="4"/>
      <c r="I207" s="9"/>
    </row>
    <row r="208" spans="1:9" ht="25.5" hidden="1" customHeight="1">
      <c r="A208" s="4"/>
      <c r="B208" s="4"/>
      <c r="C208" s="4"/>
      <c r="D208" s="4"/>
      <c r="E208" s="4"/>
      <c r="F208" s="4"/>
      <c r="G208" s="4"/>
      <c r="H208" s="4"/>
      <c r="I208" s="9"/>
    </row>
    <row r="209" spans="1:9" ht="25.5" hidden="1" customHeight="1">
      <c r="A209" s="4"/>
      <c r="B209" s="4"/>
      <c r="C209" s="4"/>
      <c r="D209" s="4"/>
      <c r="E209" s="4"/>
      <c r="F209" s="4"/>
      <c r="G209" s="4"/>
      <c r="H209" s="4"/>
      <c r="I209" s="9"/>
    </row>
    <row r="210" spans="1:9" ht="25.5" hidden="1" customHeight="1">
      <c r="A210" s="4"/>
      <c r="B210" s="4"/>
      <c r="C210" s="4"/>
      <c r="D210" s="4"/>
      <c r="E210" s="4"/>
      <c r="F210" s="4"/>
      <c r="G210" s="4"/>
      <c r="H210" s="4"/>
      <c r="I210" s="6"/>
    </row>
    <row r="211" spans="1:9" ht="25.5" hidden="1" customHeight="1">
      <c r="A211" s="4"/>
      <c r="B211" s="4"/>
      <c r="C211" s="4"/>
      <c r="D211" s="4"/>
      <c r="E211" s="4"/>
      <c r="F211" s="4"/>
      <c r="G211" s="4"/>
      <c r="H211" s="4"/>
      <c r="I211" s="9"/>
    </row>
    <row r="212" spans="1:9" ht="25.5" hidden="1" customHeight="1">
      <c r="A212" s="4"/>
      <c r="B212" s="4"/>
      <c r="C212" s="4"/>
      <c r="D212" s="4"/>
      <c r="E212" s="4"/>
      <c r="F212" s="4"/>
      <c r="G212" s="4"/>
      <c r="H212" s="4"/>
      <c r="I212" s="9"/>
    </row>
    <row r="213" spans="1:9" ht="25.5" hidden="1" customHeight="1">
      <c r="A213" s="4"/>
      <c r="B213" s="4"/>
      <c r="C213" s="4"/>
      <c r="D213" s="4"/>
      <c r="E213" s="4"/>
      <c r="F213" s="4"/>
      <c r="G213" s="4"/>
      <c r="H213" s="4"/>
      <c r="I213" s="9"/>
    </row>
    <row r="214" spans="1:9" ht="25.5" hidden="1" customHeight="1">
      <c r="A214" s="4"/>
      <c r="B214" s="4"/>
      <c r="C214" s="4"/>
      <c r="D214" s="4"/>
      <c r="E214" s="4"/>
      <c r="F214" s="4"/>
      <c r="G214" s="4"/>
      <c r="H214" s="4"/>
      <c r="I214" s="9"/>
    </row>
    <row r="215" spans="1:9" ht="25.5" hidden="1" customHeight="1">
      <c r="A215" s="4"/>
      <c r="B215" s="4"/>
      <c r="C215" s="4"/>
      <c r="D215" s="4"/>
      <c r="E215" s="4"/>
      <c r="F215" s="4"/>
      <c r="G215" s="4"/>
      <c r="H215" s="4"/>
      <c r="I215" s="9"/>
    </row>
    <row r="216" spans="1:9" ht="25.5" hidden="1" customHeight="1">
      <c r="A216" s="4"/>
      <c r="B216" s="4"/>
      <c r="C216" s="4"/>
      <c r="D216" s="4"/>
      <c r="E216" s="4"/>
      <c r="F216" s="4"/>
      <c r="G216" s="4"/>
      <c r="H216" s="4"/>
      <c r="I216" s="9"/>
    </row>
    <row r="217" spans="1:9" ht="25.5" hidden="1" customHeight="1">
      <c r="A217" s="4"/>
      <c r="B217" s="4"/>
      <c r="C217" s="4"/>
      <c r="D217" s="4"/>
      <c r="E217" s="4"/>
      <c r="F217" s="4"/>
      <c r="G217" s="4"/>
      <c r="H217" s="4"/>
      <c r="I217" s="9"/>
    </row>
    <row r="218" spans="1:9" ht="25.5" hidden="1" customHeight="1">
      <c r="A218" s="4"/>
      <c r="B218" s="4"/>
      <c r="C218" s="4"/>
      <c r="D218" s="4"/>
      <c r="E218" s="4"/>
      <c r="F218" s="4"/>
      <c r="G218" s="4"/>
      <c r="H218" s="4"/>
      <c r="I218" s="9"/>
    </row>
    <row r="219" spans="1:9" ht="25.5" hidden="1" customHeight="1">
      <c r="A219" s="4"/>
      <c r="B219" s="4"/>
      <c r="C219" s="4"/>
      <c r="D219" s="4"/>
      <c r="E219" s="4"/>
      <c r="F219" s="4"/>
      <c r="G219" s="4"/>
      <c r="H219" s="4"/>
      <c r="I219" s="6"/>
    </row>
    <row r="220" spans="1:9" ht="25.5" hidden="1" customHeight="1">
      <c r="A220" s="4"/>
      <c r="B220" s="4"/>
      <c r="C220" s="4"/>
      <c r="D220" s="4"/>
      <c r="E220" s="4"/>
      <c r="F220" s="4"/>
      <c r="G220" s="4"/>
      <c r="H220" s="4"/>
      <c r="I220" s="9"/>
    </row>
    <row r="221" spans="1:9" ht="25.5" hidden="1" customHeight="1">
      <c r="A221" s="4"/>
      <c r="B221" s="4"/>
      <c r="C221" s="4"/>
      <c r="D221" s="4"/>
      <c r="E221" s="4"/>
      <c r="F221" s="4"/>
      <c r="G221" s="4"/>
      <c r="H221" s="4"/>
      <c r="I221" s="9"/>
    </row>
    <row r="222" spans="1:9" ht="25.5" hidden="1" customHeight="1">
      <c r="A222" s="4"/>
      <c r="B222" s="4"/>
      <c r="C222" s="4"/>
      <c r="D222" s="4"/>
      <c r="E222" s="4"/>
      <c r="F222" s="4"/>
      <c r="G222" s="4"/>
      <c r="H222" s="4"/>
      <c r="I222" s="6"/>
    </row>
    <row r="223" spans="1:9" ht="25.5" hidden="1" customHeight="1">
      <c r="A223" s="4"/>
      <c r="B223" s="4"/>
      <c r="C223" s="4"/>
      <c r="D223" s="4"/>
      <c r="E223" s="4"/>
      <c r="F223" s="4"/>
      <c r="G223" s="4"/>
      <c r="H223" s="4"/>
      <c r="I223" s="9"/>
    </row>
    <row r="224" spans="1:9" ht="25.5" hidden="1" customHeight="1">
      <c r="A224" s="4"/>
      <c r="B224" s="4"/>
      <c r="C224" s="4"/>
      <c r="D224" s="4"/>
      <c r="E224" s="4"/>
      <c r="F224" s="4"/>
      <c r="G224" s="4"/>
      <c r="H224" s="4"/>
      <c r="I224" s="9"/>
    </row>
    <row r="225" spans="1:9" ht="25.5" hidden="1" customHeight="1">
      <c r="A225" s="4"/>
      <c r="B225" s="4"/>
      <c r="C225" s="4"/>
      <c r="D225" s="4"/>
      <c r="E225" s="4"/>
      <c r="F225" s="4"/>
      <c r="G225" s="4"/>
      <c r="H225" s="4"/>
      <c r="I225" s="9"/>
    </row>
    <row r="226" spans="1:9" ht="25.5" hidden="1" customHeight="1">
      <c r="A226" s="4"/>
      <c r="B226" s="4"/>
      <c r="C226" s="4"/>
      <c r="D226" s="4"/>
      <c r="E226" s="4"/>
      <c r="F226" s="4"/>
      <c r="G226" s="4"/>
      <c r="H226" s="4"/>
      <c r="I226" s="9"/>
    </row>
    <row r="227" spans="1:9" ht="25.5" hidden="1" customHeight="1">
      <c r="A227" s="4"/>
      <c r="B227" s="4"/>
      <c r="C227" s="4"/>
      <c r="D227" s="4"/>
      <c r="E227" s="4"/>
      <c r="F227" s="4"/>
      <c r="G227" s="4"/>
      <c r="H227" s="4"/>
      <c r="I227" s="9"/>
    </row>
    <row r="228" spans="1:9" ht="25.5" hidden="1" customHeight="1">
      <c r="A228" s="4"/>
      <c r="B228" s="4"/>
      <c r="C228" s="4"/>
      <c r="D228" s="4"/>
      <c r="E228" s="4"/>
      <c r="F228" s="4"/>
      <c r="G228" s="4"/>
      <c r="H228" s="4"/>
      <c r="I228" s="9"/>
    </row>
    <row r="229" spans="1:9" ht="25.5" hidden="1" customHeight="1">
      <c r="A229" s="4"/>
      <c r="B229" s="4"/>
      <c r="C229" s="4"/>
      <c r="D229" s="4"/>
      <c r="E229" s="4"/>
      <c r="F229" s="4"/>
      <c r="G229" s="4"/>
      <c r="H229" s="4"/>
      <c r="I229" s="6"/>
    </row>
    <row r="230" spans="1:9" ht="25.5" hidden="1" customHeight="1">
      <c r="A230" s="4"/>
      <c r="B230" s="4"/>
      <c r="C230" s="4"/>
      <c r="D230" s="4"/>
      <c r="E230" s="4"/>
      <c r="F230" s="4"/>
      <c r="G230" s="4"/>
      <c r="H230" s="4"/>
      <c r="I230" s="9"/>
    </row>
    <row r="231" spans="1:9" ht="25.5" hidden="1" customHeight="1">
      <c r="A231" s="4"/>
      <c r="B231" s="4"/>
      <c r="C231" s="4"/>
      <c r="D231" s="4"/>
      <c r="E231" s="4"/>
      <c r="F231" s="4"/>
      <c r="G231" s="4"/>
      <c r="H231" s="4"/>
      <c r="I231" s="9"/>
    </row>
    <row r="232" spans="1:9" ht="25.5" hidden="1" customHeight="1">
      <c r="A232" s="4"/>
      <c r="B232" s="4"/>
      <c r="C232" s="4"/>
      <c r="D232" s="4"/>
      <c r="E232" s="4"/>
      <c r="F232" s="4"/>
      <c r="G232" s="4"/>
      <c r="H232" s="4"/>
      <c r="I232" s="9"/>
    </row>
    <row r="233" spans="1:9" ht="25.5" hidden="1" customHeight="1">
      <c r="A233" s="4"/>
      <c r="B233" s="4"/>
      <c r="C233" s="4"/>
      <c r="D233" s="4"/>
      <c r="E233" s="4"/>
      <c r="F233" s="4"/>
      <c r="G233" s="4"/>
      <c r="H233" s="4"/>
      <c r="I233" s="6"/>
    </row>
    <row r="234" spans="1:9" ht="25.5" hidden="1" customHeight="1">
      <c r="A234" s="4"/>
      <c r="B234" s="4"/>
      <c r="C234" s="4"/>
      <c r="D234" s="4"/>
      <c r="E234" s="4"/>
      <c r="F234" s="4"/>
      <c r="G234" s="4"/>
      <c r="H234" s="4"/>
      <c r="I234" s="6"/>
    </row>
    <row r="235" spans="1:9" ht="25.5" hidden="1" customHeight="1">
      <c r="A235" s="4"/>
      <c r="B235" s="4"/>
      <c r="C235" s="4"/>
      <c r="D235" s="4"/>
      <c r="E235" s="4"/>
      <c r="F235" s="4"/>
      <c r="G235" s="4"/>
      <c r="H235" s="4"/>
      <c r="I235" s="9"/>
    </row>
    <row r="236" spans="1:9" ht="25.5" hidden="1" customHeight="1">
      <c r="A236" s="4"/>
      <c r="B236" s="4"/>
      <c r="C236" s="4"/>
      <c r="D236" s="4"/>
      <c r="E236" s="4"/>
      <c r="F236" s="4"/>
      <c r="G236" s="4"/>
      <c r="H236" s="4"/>
      <c r="I236" s="9"/>
    </row>
    <row r="237" spans="1:9" ht="25.5" hidden="1" customHeight="1">
      <c r="A237" s="4"/>
      <c r="B237" s="4"/>
      <c r="C237" s="4"/>
      <c r="D237" s="4"/>
      <c r="E237" s="4"/>
      <c r="F237" s="4"/>
      <c r="G237" s="4"/>
      <c r="H237" s="4"/>
      <c r="I237" s="9"/>
    </row>
    <row r="238" spans="1:9" ht="25.5" hidden="1" customHeight="1">
      <c r="A238" s="4"/>
      <c r="B238" s="4"/>
      <c r="C238" s="4"/>
      <c r="D238" s="4"/>
      <c r="E238" s="4"/>
      <c r="F238" s="4"/>
      <c r="G238" s="4"/>
      <c r="H238" s="4"/>
      <c r="I238" s="9"/>
    </row>
    <row r="239" spans="1:9" ht="25.5" hidden="1" customHeight="1">
      <c r="A239" s="4"/>
      <c r="B239" s="4"/>
      <c r="C239" s="4"/>
      <c r="D239" s="4"/>
      <c r="E239" s="4"/>
      <c r="F239" s="4"/>
      <c r="G239" s="4"/>
      <c r="H239" s="4"/>
      <c r="I239" s="9"/>
    </row>
    <row r="240" spans="1:9" ht="25.5" hidden="1" customHeight="1">
      <c r="A240" s="4"/>
      <c r="B240" s="4"/>
      <c r="C240" s="4"/>
      <c r="D240" s="4"/>
      <c r="E240" s="4"/>
      <c r="F240" s="4"/>
      <c r="G240" s="4"/>
      <c r="H240" s="4"/>
      <c r="I240" s="9"/>
    </row>
    <row r="241" spans="1:9" ht="25.5" hidden="1" customHeight="1">
      <c r="A241" s="4"/>
      <c r="B241" s="4"/>
      <c r="C241" s="4"/>
      <c r="D241" s="4"/>
      <c r="E241" s="4"/>
      <c r="F241" s="4"/>
      <c r="G241" s="4"/>
      <c r="H241" s="4"/>
      <c r="I241" s="6"/>
    </row>
    <row r="242" spans="1:9" ht="25.5" hidden="1" customHeight="1">
      <c r="A242" s="4"/>
      <c r="B242" s="4"/>
      <c r="C242" s="4"/>
      <c r="D242" s="4"/>
      <c r="E242" s="4"/>
      <c r="F242" s="4"/>
      <c r="G242" s="4"/>
      <c r="H242" s="4"/>
      <c r="I242" s="9"/>
    </row>
    <row r="243" spans="1:9" ht="25.5" hidden="1" customHeight="1">
      <c r="A243" s="4"/>
      <c r="B243" s="4"/>
      <c r="C243" s="4"/>
      <c r="D243" s="4"/>
      <c r="E243" s="4"/>
      <c r="F243" s="4"/>
      <c r="G243" s="4"/>
      <c r="H243" s="4"/>
      <c r="I243" s="9"/>
    </row>
    <row r="244" spans="1:9" ht="25.5" hidden="1" customHeight="1">
      <c r="A244" s="4"/>
      <c r="B244" s="4"/>
      <c r="C244" s="4"/>
      <c r="D244" s="4"/>
      <c r="E244" s="4"/>
      <c r="F244" s="4"/>
      <c r="G244" s="4"/>
      <c r="H244" s="4"/>
      <c r="I244" s="9"/>
    </row>
    <row r="245" spans="1:9" ht="25.5" hidden="1" customHeight="1">
      <c r="A245" s="4"/>
      <c r="B245" s="4"/>
      <c r="C245" s="4"/>
      <c r="D245" s="4"/>
      <c r="E245" s="4"/>
      <c r="F245" s="4"/>
      <c r="G245" s="4"/>
      <c r="H245" s="4"/>
      <c r="I245" s="9"/>
    </row>
    <row r="246" spans="1:9" ht="25.5" hidden="1" customHeight="1">
      <c r="A246" s="4"/>
      <c r="B246" s="4"/>
      <c r="C246" s="4"/>
      <c r="D246" s="4"/>
      <c r="E246" s="4"/>
      <c r="F246" s="4"/>
      <c r="G246" s="4"/>
      <c r="H246" s="4"/>
      <c r="I246" s="6"/>
    </row>
    <row r="247" spans="1:9" ht="25.5" hidden="1" customHeight="1">
      <c r="A247" s="4"/>
      <c r="B247" s="4"/>
      <c r="C247" s="4"/>
      <c r="D247" s="4"/>
      <c r="E247" s="4"/>
      <c r="F247" s="4"/>
      <c r="G247" s="4"/>
      <c r="H247" s="4"/>
      <c r="I247" s="9"/>
    </row>
    <row r="248" spans="1:9" ht="25.5" hidden="1" customHeight="1">
      <c r="A248" s="4"/>
      <c r="B248" s="4"/>
      <c r="C248" s="4"/>
      <c r="D248" s="4"/>
      <c r="E248" s="4"/>
      <c r="F248" s="4"/>
      <c r="G248" s="4"/>
      <c r="H248" s="4"/>
      <c r="I248" s="9"/>
    </row>
    <row r="249" spans="1:9" ht="25.5" hidden="1" customHeight="1">
      <c r="A249" s="4"/>
      <c r="B249" s="4"/>
      <c r="C249" s="4"/>
      <c r="D249" s="4"/>
      <c r="E249" s="4"/>
      <c r="F249" s="4"/>
      <c r="G249" s="4"/>
      <c r="H249" s="4"/>
      <c r="I249" s="6"/>
    </row>
    <row r="250" spans="1:9" ht="25.5" hidden="1" customHeight="1">
      <c r="A250" s="4"/>
      <c r="B250" s="4"/>
      <c r="C250" s="4"/>
      <c r="D250" s="4"/>
      <c r="E250" s="4"/>
      <c r="F250" s="4"/>
      <c r="G250" s="4"/>
      <c r="H250" s="4"/>
      <c r="I250" s="9"/>
    </row>
    <row r="251" spans="1:9" ht="25.5" hidden="1" customHeight="1">
      <c r="A251" s="4"/>
      <c r="B251" s="4"/>
      <c r="C251" s="4"/>
      <c r="D251" s="4"/>
      <c r="E251" s="4"/>
      <c r="F251" s="4"/>
      <c r="G251" s="4"/>
      <c r="H251" s="4"/>
      <c r="I251" s="9"/>
    </row>
    <row r="252" spans="1:9" ht="25.5" hidden="1" customHeight="1">
      <c r="A252" s="4"/>
      <c r="B252" s="4"/>
      <c r="C252" s="4"/>
      <c r="D252" s="4"/>
      <c r="E252" s="4"/>
      <c r="F252" s="4"/>
      <c r="G252" s="4"/>
      <c r="H252" s="4"/>
      <c r="I252" s="9"/>
    </row>
    <row r="253" spans="1:9" ht="25.5" hidden="1" customHeight="1">
      <c r="A253" s="4"/>
      <c r="B253" s="4"/>
      <c r="C253" s="4"/>
      <c r="D253" s="4"/>
      <c r="E253" s="4"/>
      <c r="F253" s="4"/>
      <c r="G253" s="4"/>
      <c r="H253" s="4"/>
      <c r="I253" s="9"/>
    </row>
    <row r="254" spans="1:9" ht="25.5" hidden="1" customHeight="1">
      <c r="A254" s="4"/>
      <c r="B254" s="4"/>
      <c r="C254" s="4"/>
      <c r="D254" s="4"/>
      <c r="E254" s="4"/>
      <c r="F254" s="4"/>
      <c r="G254" s="4"/>
      <c r="H254" s="4"/>
      <c r="I254" s="9"/>
    </row>
    <row r="255" spans="1:9" ht="25.5" hidden="1" customHeight="1">
      <c r="A255" s="4"/>
      <c r="B255" s="4"/>
      <c r="C255" s="4"/>
      <c r="D255" s="4"/>
      <c r="E255" s="4"/>
      <c r="F255" s="4"/>
      <c r="G255" s="4"/>
      <c r="H255" s="4"/>
      <c r="I255" s="9"/>
    </row>
    <row r="256" spans="1:9" ht="25.5" hidden="1" customHeight="1">
      <c r="A256" s="4"/>
      <c r="B256" s="4"/>
      <c r="C256" s="4"/>
      <c r="D256" s="4"/>
      <c r="E256" s="4"/>
      <c r="F256" s="4"/>
      <c r="G256" s="4"/>
      <c r="H256" s="4"/>
      <c r="I256" s="6"/>
    </row>
    <row r="257" spans="1:9" ht="25.5" hidden="1" customHeight="1">
      <c r="A257" s="4"/>
      <c r="B257" s="4"/>
      <c r="C257" s="4"/>
      <c r="D257" s="4"/>
      <c r="E257" s="4"/>
      <c r="F257" s="4"/>
      <c r="G257" s="4"/>
      <c r="H257" s="4"/>
      <c r="I257" s="9"/>
    </row>
    <row r="258" spans="1:9" ht="25.5" hidden="1" customHeight="1">
      <c r="A258" s="4"/>
      <c r="B258" s="4"/>
      <c r="C258" s="4"/>
      <c r="D258" s="4"/>
      <c r="E258" s="4"/>
      <c r="F258" s="4"/>
      <c r="G258" s="4"/>
      <c r="H258" s="4"/>
      <c r="I258" s="6"/>
    </row>
    <row r="259" spans="1:9" ht="25.5" hidden="1" customHeight="1">
      <c r="A259" s="4"/>
      <c r="B259" s="4"/>
      <c r="C259" s="4"/>
      <c r="D259" s="4"/>
      <c r="E259" s="4"/>
      <c r="F259" s="4"/>
      <c r="G259" s="4"/>
      <c r="H259" s="4"/>
      <c r="I259" s="9"/>
    </row>
    <row r="260" spans="1:9" ht="25.5" hidden="1" customHeight="1">
      <c r="A260" s="4"/>
      <c r="B260" s="4"/>
      <c r="C260" s="4"/>
      <c r="D260" s="4"/>
      <c r="E260" s="4"/>
      <c r="F260" s="4"/>
      <c r="G260" s="4"/>
      <c r="H260" s="4"/>
      <c r="I260" s="9"/>
    </row>
    <row r="261" spans="1:9" ht="25.5" hidden="1" customHeight="1">
      <c r="A261" s="4"/>
      <c r="B261" s="4"/>
      <c r="C261" s="4"/>
      <c r="D261" s="4"/>
      <c r="E261" s="4"/>
      <c r="F261" s="4"/>
      <c r="G261" s="4"/>
      <c r="H261" s="4"/>
      <c r="I261" s="9"/>
    </row>
    <row r="262" spans="1:9" ht="25.5" hidden="1" customHeight="1">
      <c r="A262" s="4"/>
      <c r="B262" s="4"/>
      <c r="C262" s="4"/>
      <c r="D262" s="4"/>
      <c r="E262" s="4"/>
      <c r="F262" s="4"/>
      <c r="G262" s="4"/>
      <c r="H262" s="4"/>
      <c r="I262" s="9"/>
    </row>
    <row r="263" spans="1:9" ht="25.5" hidden="1" customHeight="1">
      <c r="A263" s="4"/>
      <c r="B263" s="4"/>
      <c r="C263" s="4"/>
      <c r="D263" s="4"/>
      <c r="E263" s="4"/>
      <c r="F263" s="4"/>
      <c r="G263" s="4"/>
      <c r="H263" s="4"/>
      <c r="I263" s="9"/>
    </row>
    <row r="264" spans="1:9" ht="25.5" hidden="1" customHeight="1">
      <c r="A264" s="4"/>
      <c r="B264" s="4"/>
      <c r="C264" s="4"/>
      <c r="D264" s="4"/>
      <c r="E264" s="4"/>
      <c r="F264" s="4"/>
      <c r="G264" s="4"/>
      <c r="H264" s="4"/>
      <c r="I264" s="9"/>
    </row>
    <row r="265" spans="1:9" ht="25.5" hidden="1" customHeight="1">
      <c r="A265" s="4"/>
      <c r="B265" s="4"/>
      <c r="C265" s="4"/>
      <c r="D265" s="4"/>
      <c r="E265" s="4"/>
      <c r="F265" s="4"/>
      <c r="G265" s="4"/>
      <c r="H265" s="4"/>
      <c r="I265" s="9"/>
    </row>
    <row r="266" spans="1:9" ht="25.5" hidden="1" customHeight="1">
      <c r="A266" s="4"/>
      <c r="B266" s="4"/>
      <c r="C266" s="4"/>
      <c r="D266" s="4"/>
      <c r="E266" s="4"/>
      <c r="F266" s="4"/>
      <c r="G266" s="4"/>
      <c r="H266" s="4"/>
      <c r="I266" s="9"/>
    </row>
    <row r="267" spans="1:9" ht="25.5" hidden="1" customHeight="1">
      <c r="A267" s="4"/>
      <c r="B267" s="4"/>
      <c r="C267" s="4"/>
      <c r="D267" s="4"/>
      <c r="E267" s="4"/>
      <c r="F267" s="4"/>
      <c r="G267" s="4"/>
      <c r="H267" s="4"/>
      <c r="I267" s="6"/>
    </row>
    <row r="268" spans="1:9" ht="25.5" hidden="1" customHeight="1">
      <c r="A268" s="4"/>
      <c r="B268" s="4"/>
      <c r="C268" s="4"/>
      <c r="D268" s="4"/>
      <c r="E268" s="4"/>
      <c r="F268" s="4"/>
      <c r="G268" s="4"/>
      <c r="H268" s="4"/>
      <c r="I268" s="9"/>
    </row>
    <row r="269" spans="1:9" ht="25.5" hidden="1" customHeight="1">
      <c r="A269" s="4"/>
      <c r="B269" s="4"/>
      <c r="C269" s="4"/>
      <c r="D269" s="4"/>
      <c r="E269" s="4"/>
      <c r="F269" s="4"/>
      <c r="G269" s="4"/>
      <c r="H269" s="4"/>
      <c r="I269" s="9"/>
    </row>
    <row r="270" spans="1:9" ht="25.5" hidden="1" customHeight="1">
      <c r="A270" s="4"/>
      <c r="B270" s="4"/>
      <c r="C270" s="4"/>
      <c r="D270" s="4"/>
      <c r="E270" s="4"/>
      <c r="F270" s="4"/>
      <c r="G270" s="4"/>
      <c r="H270" s="4"/>
      <c r="I270" s="9"/>
    </row>
    <row r="271" spans="1:9" ht="25.5" hidden="1" customHeight="1">
      <c r="A271" s="4"/>
      <c r="B271" s="4"/>
      <c r="C271" s="4"/>
      <c r="D271" s="4"/>
      <c r="E271" s="4"/>
      <c r="F271" s="4"/>
      <c r="G271" s="4"/>
      <c r="H271" s="4"/>
      <c r="I271" s="9"/>
    </row>
    <row r="272" spans="1:9" ht="25.5" hidden="1" customHeight="1">
      <c r="A272" s="4"/>
      <c r="B272" s="4"/>
      <c r="C272" s="4"/>
      <c r="D272" s="4"/>
      <c r="E272" s="4"/>
      <c r="F272" s="4"/>
      <c r="G272" s="4"/>
      <c r="H272" s="4"/>
      <c r="I272" s="9"/>
    </row>
    <row r="273" spans="1:9" ht="25.5" hidden="1" customHeight="1">
      <c r="A273" s="4"/>
      <c r="B273" s="4"/>
      <c r="C273" s="4"/>
      <c r="D273" s="4"/>
      <c r="E273" s="4"/>
      <c r="F273" s="4"/>
      <c r="G273" s="4"/>
      <c r="H273" s="4"/>
      <c r="I273" s="9"/>
    </row>
    <row r="274" spans="1:9" ht="25.5" hidden="1" customHeight="1">
      <c r="A274" s="4"/>
      <c r="B274" s="4"/>
      <c r="C274" s="4"/>
      <c r="D274" s="4"/>
      <c r="E274" s="4"/>
      <c r="F274" s="4"/>
      <c r="G274" s="4"/>
      <c r="H274" s="4"/>
      <c r="I274" s="9"/>
    </row>
    <row r="275" spans="1:9" ht="25.5" hidden="1" customHeight="1">
      <c r="A275" s="4"/>
      <c r="B275" s="4"/>
      <c r="C275" s="4"/>
      <c r="D275" s="4"/>
      <c r="E275" s="4"/>
      <c r="F275" s="4"/>
      <c r="G275" s="4"/>
      <c r="H275" s="4"/>
      <c r="I275" s="9"/>
    </row>
    <row r="276" spans="1:9" ht="25.5" hidden="1" customHeight="1">
      <c r="A276" s="4"/>
      <c r="B276" s="4"/>
      <c r="C276" s="4"/>
      <c r="D276" s="4"/>
      <c r="E276" s="4"/>
      <c r="F276" s="4"/>
      <c r="G276" s="4"/>
      <c r="H276" s="4"/>
      <c r="I276" s="9"/>
    </row>
    <row r="277" spans="1:9" ht="25.5" hidden="1" customHeight="1">
      <c r="A277" s="4"/>
      <c r="B277" s="4"/>
      <c r="C277" s="4"/>
      <c r="D277" s="4"/>
      <c r="E277" s="4"/>
      <c r="F277" s="4"/>
      <c r="G277" s="4"/>
      <c r="H277" s="4"/>
      <c r="I277" s="6"/>
    </row>
    <row r="278" spans="1:9" ht="25.5" hidden="1" customHeight="1">
      <c r="A278" s="4"/>
      <c r="B278" s="4"/>
      <c r="C278" s="4"/>
      <c r="D278" s="4"/>
      <c r="E278" s="4"/>
      <c r="F278" s="4"/>
      <c r="G278" s="4"/>
      <c r="H278" s="4"/>
      <c r="I278" s="9"/>
    </row>
    <row r="279" spans="1:9" ht="25.5" hidden="1" customHeight="1">
      <c r="A279" s="4"/>
      <c r="B279" s="4"/>
      <c r="C279" s="4"/>
      <c r="D279" s="4"/>
      <c r="E279" s="4"/>
      <c r="F279" s="4"/>
      <c r="G279" s="4"/>
      <c r="H279" s="4"/>
      <c r="I279" s="9"/>
    </row>
    <row r="280" spans="1:9" ht="25.5" hidden="1" customHeight="1">
      <c r="A280" s="4"/>
      <c r="B280" s="4"/>
      <c r="C280" s="4"/>
      <c r="D280" s="4"/>
      <c r="E280" s="4"/>
      <c r="F280" s="4"/>
      <c r="G280" s="4"/>
      <c r="H280" s="4"/>
      <c r="I280" s="9"/>
    </row>
    <row r="281" spans="1:9" ht="25.5" hidden="1" customHeight="1">
      <c r="A281" s="4"/>
      <c r="B281" s="4"/>
      <c r="C281" s="4"/>
      <c r="D281" s="4"/>
      <c r="E281" s="4"/>
      <c r="F281" s="4"/>
      <c r="G281" s="4"/>
      <c r="H281" s="4"/>
      <c r="I281" s="9"/>
    </row>
    <row r="282" spans="1:9" ht="25.5" hidden="1" customHeight="1">
      <c r="A282" s="4"/>
      <c r="B282" s="4"/>
      <c r="C282" s="4"/>
      <c r="D282" s="4"/>
      <c r="E282" s="4"/>
      <c r="F282" s="4"/>
      <c r="G282" s="4"/>
      <c r="H282" s="4"/>
      <c r="I282" s="6"/>
    </row>
    <row r="283" spans="1:9" ht="25.5" hidden="1" customHeight="1">
      <c r="A283" s="4"/>
      <c r="B283" s="4"/>
      <c r="C283" s="4"/>
      <c r="D283" s="4"/>
      <c r="E283" s="4"/>
      <c r="F283" s="4"/>
      <c r="G283" s="4"/>
      <c r="H283" s="4"/>
      <c r="I283" s="9"/>
    </row>
    <row r="284" spans="1:9" ht="25.5" hidden="1" customHeight="1">
      <c r="A284" s="4"/>
      <c r="B284" s="4"/>
      <c r="C284" s="4"/>
      <c r="D284" s="4"/>
      <c r="E284" s="4"/>
      <c r="F284" s="4"/>
      <c r="G284" s="4"/>
      <c r="H284" s="4"/>
      <c r="I284" s="9"/>
    </row>
    <row r="285" spans="1:9" ht="25.5" hidden="1" customHeight="1">
      <c r="A285" s="4"/>
      <c r="B285" s="4"/>
      <c r="C285" s="4"/>
      <c r="D285" s="4"/>
      <c r="E285" s="4"/>
      <c r="F285" s="4"/>
      <c r="G285" s="4"/>
      <c r="H285" s="4"/>
      <c r="I285" s="9"/>
    </row>
    <row r="286" spans="1:9" ht="25.5" hidden="1" customHeight="1">
      <c r="A286" s="4"/>
      <c r="B286" s="4"/>
      <c r="C286" s="4"/>
      <c r="D286" s="4"/>
      <c r="E286" s="4"/>
      <c r="F286" s="4"/>
      <c r="G286" s="4"/>
      <c r="H286" s="4"/>
      <c r="I286" s="9"/>
    </row>
    <row r="287" spans="1:9" ht="25.5" hidden="1" customHeight="1">
      <c r="A287" s="4"/>
      <c r="B287" s="4"/>
      <c r="C287" s="4"/>
      <c r="D287" s="4"/>
      <c r="E287" s="4"/>
      <c r="F287" s="4"/>
      <c r="G287" s="4"/>
      <c r="H287" s="4"/>
      <c r="I287" s="9"/>
    </row>
    <row r="288" spans="1:9" ht="25.5" hidden="1" customHeight="1">
      <c r="A288" s="4"/>
      <c r="B288" s="4"/>
      <c r="C288" s="4"/>
      <c r="D288" s="4"/>
      <c r="E288" s="4"/>
      <c r="F288" s="4"/>
      <c r="G288" s="4"/>
      <c r="H288" s="4"/>
      <c r="I288" s="9"/>
    </row>
    <row r="289" spans="1:9" ht="25.5" hidden="1" customHeight="1">
      <c r="A289" s="4"/>
      <c r="B289" s="4"/>
      <c r="C289" s="4"/>
      <c r="D289" s="4"/>
      <c r="E289" s="4"/>
      <c r="F289" s="4"/>
      <c r="G289" s="4"/>
      <c r="H289" s="4"/>
      <c r="I289" s="9"/>
    </row>
    <row r="290" spans="1:9" ht="25.5" hidden="1" customHeight="1">
      <c r="A290" s="4"/>
      <c r="B290" s="4"/>
      <c r="C290" s="4"/>
      <c r="D290" s="4"/>
      <c r="E290" s="4"/>
      <c r="F290" s="4"/>
      <c r="G290" s="4"/>
      <c r="H290" s="4"/>
      <c r="I290" s="9"/>
    </row>
    <row r="291" spans="1:9" ht="25.5" hidden="1" customHeight="1">
      <c r="A291" s="4"/>
      <c r="B291" s="4"/>
      <c r="C291" s="4"/>
      <c r="D291" s="4"/>
      <c r="E291" s="4"/>
      <c r="F291" s="4"/>
      <c r="G291" s="4"/>
      <c r="H291" s="4"/>
      <c r="I291" s="9"/>
    </row>
    <row r="292" spans="1:9" ht="25.5" hidden="1" customHeight="1">
      <c r="A292" s="4"/>
      <c r="B292" s="4"/>
      <c r="C292" s="4"/>
      <c r="D292" s="4"/>
      <c r="E292" s="4"/>
      <c r="F292" s="4"/>
      <c r="G292" s="4"/>
      <c r="H292" s="4"/>
      <c r="I292" s="6"/>
    </row>
    <row r="293" spans="1:9" ht="25.5" hidden="1" customHeight="1">
      <c r="A293" s="4"/>
      <c r="B293" s="4"/>
      <c r="C293" s="4"/>
      <c r="D293" s="4"/>
      <c r="E293" s="4"/>
      <c r="F293" s="4"/>
      <c r="G293" s="4"/>
      <c r="H293" s="4"/>
      <c r="I293" s="6"/>
    </row>
    <row r="294" spans="1:9" ht="25.5" hidden="1" customHeight="1">
      <c r="A294" s="4"/>
      <c r="B294" s="4"/>
      <c r="C294" s="4"/>
      <c r="D294" s="4"/>
      <c r="E294" s="4"/>
      <c r="F294" s="4"/>
      <c r="G294" s="4"/>
      <c r="H294" s="4"/>
      <c r="I294" s="9"/>
    </row>
    <row r="295" spans="1:9" ht="25.5" hidden="1" customHeight="1">
      <c r="A295" s="4"/>
      <c r="B295" s="4"/>
      <c r="C295" s="4"/>
      <c r="D295" s="4"/>
      <c r="E295" s="4"/>
      <c r="F295" s="4"/>
      <c r="G295" s="4"/>
      <c r="H295" s="4"/>
      <c r="I295" s="9"/>
    </row>
    <row r="296" spans="1:9" ht="25.5" hidden="1" customHeight="1">
      <c r="A296" s="4"/>
      <c r="B296" s="4"/>
      <c r="C296" s="4"/>
      <c r="D296" s="4"/>
      <c r="E296" s="4"/>
      <c r="F296" s="4"/>
      <c r="G296" s="4"/>
      <c r="H296" s="4"/>
      <c r="I296" s="9"/>
    </row>
    <row r="297" spans="1:9" ht="25.5" hidden="1" customHeight="1">
      <c r="A297" s="4"/>
      <c r="B297" s="4"/>
      <c r="C297" s="4"/>
      <c r="D297" s="4"/>
      <c r="E297" s="4"/>
      <c r="F297" s="4"/>
      <c r="G297" s="4"/>
      <c r="H297" s="4"/>
      <c r="I297" s="9"/>
    </row>
    <row r="298" spans="1:9" ht="25.5" hidden="1" customHeight="1">
      <c r="A298" s="4"/>
      <c r="B298" s="4"/>
      <c r="C298" s="4"/>
      <c r="D298" s="4"/>
      <c r="E298" s="4"/>
      <c r="F298" s="4"/>
      <c r="G298" s="4"/>
      <c r="H298" s="4"/>
      <c r="I298" s="9"/>
    </row>
    <row r="299" spans="1:9" ht="25.5" hidden="1" customHeight="1">
      <c r="A299" s="4"/>
      <c r="B299" s="4"/>
      <c r="C299" s="4"/>
      <c r="D299" s="4"/>
      <c r="E299" s="4"/>
      <c r="F299" s="4"/>
      <c r="G299" s="4"/>
      <c r="H299" s="4"/>
      <c r="I299" s="9"/>
    </row>
    <row r="300" spans="1:9" ht="25.5" hidden="1" customHeight="1">
      <c r="A300" s="4"/>
      <c r="B300" s="4"/>
      <c r="C300" s="4"/>
      <c r="D300" s="4"/>
      <c r="E300" s="4"/>
      <c r="F300" s="4"/>
      <c r="G300" s="4"/>
      <c r="H300" s="4"/>
      <c r="I300" s="9"/>
    </row>
    <row r="301" spans="1:9" ht="25.5" hidden="1" customHeight="1">
      <c r="A301" s="4"/>
      <c r="B301" s="4"/>
      <c r="C301" s="4"/>
      <c r="D301" s="4"/>
      <c r="E301" s="4"/>
      <c r="F301" s="4"/>
      <c r="G301" s="4"/>
      <c r="H301" s="4"/>
      <c r="I301" s="9"/>
    </row>
    <row r="302" spans="1:9" ht="25.5" hidden="1" customHeight="1">
      <c r="A302" s="4"/>
      <c r="B302" s="4"/>
      <c r="C302" s="4"/>
      <c r="D302" s="4"/>
      <c r="E302" s="4"/>
      <c r="F302" s="4"/>
      <c r="G302" s="4"/>
      <c r="H302" s="4"/>
      <c r="I302" s="6"/>
    </row>
    <row r="303" spans="1:9" ht="25.5" hidden="1" customHeight="1">
      <c r="A303" s="4"/>
      <c r="B303" s="4"/>
      <c r="C303" s="4"/>
      <c r="D303" s="4"/>
      <c r="E303" s="4"/>
      <c r="F303" s="4"/>
      <c r="G303" s="4"/>
      <c r="H303" s="4"/>
      <c r="I303" s="9"/>
    </row>
    <row r="304" spans="1:9" ht="25.5" hidden="1" customHeight="1">
      <c r="A304" s="4"/>
      <c r="B304" s="4"/>
      <c r="C304" s="4"/>
      <c r="D304" s="4"/>
      <c r="E304" s="4"/>
      <c r="F304" s="4"/>
      <c r="G304" s="4"/>
      <c r="H304" s="4"/>
      <c r="I304" s="9"/>
    </row>
    <row r="305" spans="1:9" ht="25.5" hidden="1" customHeight="1">
      <c r="A305" s="4"/>
      <c r="B305" s="4"/>
      <c r="C305" s="4"/>
      <c r="D305" s="4"/>
      <c r="E305" s="4"/>
      <c r="F305" s="4"/>
      <c r="G305" s="4"/>
      <c r="H305" s="4"/>
      <c r="I305" s="9"/>
    </row>
    <row r="306" spans="1:9" ht="25.5" hidden="1" customHeight="1">
      <c r="A306" s="4"/>
      <c r="B306" s="4"/>
      <c r="C306" s="4"/>
      <c r="D306" s="4"/>
      <c r="E306" s="4"/>
      <c r="F306" s="4"/>
      <c r="G306" s="4"/>
      <c r="H306" s="4"/>
      <c r="I306" s="9"/>
    </row>
    <row r="307" spans="1:9" ht="25.5" hidden="1" customHeight="1">
      <c r="A307" s="4"/>
      <c r="B307" s="4"/>
      <c r="C307" s="4"/>
      <c r="D307" s="4"/>
      <c r="E307" s="4"/>
      <c r="F307" s="4"/>
      <c r="G307" s="4"/>
      <c r="H307" s="4"/>
      <c r="I307" s="9"/>
    </row>
    <row r="308" spans="1:9" ht="25.5" hidden="1" customHeight="1">
      <c r="A308" s="4"/>
      <c r="B308" s="4"/>
      <c r="C308" s="4"/>
      <c r="D308" s="4"/>
      <c r="E308" s="4"/>
      <c r="F308" s="4"/>
      <c r="G308" s="4"/>
      <c r="H308" s="4"/>
      <c r="I308" s="9"/>
    </row>
    <row r="309" spans="1:9" ht="25.5" hidden="1" customHeight="1">
      <c r="A309" s="4"/>
      <c r="B309" s="4"/>
      <c r="C309" s="4"/>
      <c r="D309" s="4"/>
      <c r="E309" s="4"/>
      <c r="F309" s="4"/>
      <c r="G309" s="4"/>
      <c r="H309" s="4"/>
      <c r="I309" s="9"/>
    </row>
    <row r="310" spans="1:9" ht="25.5" hidden="1" customHeight="1">
      <c r="A310" s="4"/>
      <c r="B310" s="4"/>
      <c r="C310" s="4"/>
      <c r="D310" s="4"/>
      <c r="E310" s="4"/>
      <c r="F310" s="4"/>
      <c r="G310" s="4"/>
      <c r="H310" s="4"/>
      <c r="I310" s="9"/>
    </row>
    <row r="311" spans="1:9" ht="25.5" hidden="1" customHeight="1">
      <c r="A311" s="4"/>
      <c r="B311" s="4"/>
      <c r="C311" s="4"/>
      <c r="D311" s="4"/>
      <c r="E311" s="4"/>
      <c r="F311" s="4"/>
      <c r="G311" s="4"/>
      <c r="H311" s="4"/>
      <c r="I311" s="6"/>
    </row>
    <row r="312" spans="1:9" ht="25.5" hidden="1" customHeight="1">
      <c r="A312" s="4"/>
      <c r="B312" s="4"/>
      <c r="C312" s="4"/>
      <c r="D312" s="4"/>
      <c r="E312" s="4"/>
      <c r="F312" s="4"/>
      <c r="G312" s="4"/>
      <c r="H312" s="4"/>
      <c r="I312" s="9"/>
    </row>
    <row r="313" spans="1:9" ht="25.5" hidden="1" customHeight="1">
      <c r="A313" s="4"/>
      <c r="B313" s="4"/>
      <c r="C313" s="4"/>
      <c r="D313" s="4"/>
      <c r="E313" s="4"/>
      <c r="F313" s="4"/>
      <c r="G313" s="4"/>
      <c r="H313" s="4"/>
      <c r="I313" s="9"/>
    </row>
    <row r="314" spans="1:9" ht="25.5" hidden="1" customHeight="1">
      <c r="A314" s="4"/>
      <c r="B314" s="4"/>
      <c r="C314" s="4"/>
      <c r="D314" s="4"/>
      <c r="E314" s="4"/>
      <c r="F314" s="4"/>
      <c r="G314" s="4"/>
      <c r="H314" s="4"/>
      <c r="I314" s="6"/>
    </row>
    <row r="315" spans="1:9" ht="25.5" hidden="1" customHeight="1">
      <c r="A315" s="4"/>
      <c r="B315" s="4"/>
      <c r="C315" s="4"/>
      <c r="D315" s="4"/>
      <c r="E315" s="4"/>
      <c r="F315" s="4"/>
      <c r="G315" s="4"/>
      <c r="H315" s="4"/>
      <c r="I315" s="6"/>
    </row>
    <row r="316" spans="1:9" ht="25.5" hidden="1" customHeight="1">
      <c r="A316" s="4"/>
      <c r="B316" s="4"/>
      <c r="C316" s="4"/>
      <c r="D316" s="4"/>
      <c r="E316" s="4"/>
      <c r="F316" s="4"/>
      <c r="G316" s="4"/>
      <c r="H316" s="4"/>
      <c r="I316" s="9"/>
    </row>
    <row r="317" spans="1:9" ht="25.5" hidden="1" customHeight="1">
      <c r="A317" s="4"/>
      <c r="B317" s="4"/>
      <c r="C317" s="4"/>
      <c r="D317" s="4"/>
      <c r="E317" s="4"/>
      <c r="F317" s="4"/>
      <c r="G317" s="4"/>
      <c r="H317" s="4"/>
      <c r="I317" s="9"/>
    </row>
    <row r="318" spans="1:9" ht="25.5" hidden="1" customHeight="1">
      <c r="A318" s="4"/>
      <c r="B318" s="4"/>
      <c r="C318" s="4"/>
      <c r="D318" s="4"/>
      <c r="E318" s="4"/>
      <c r="F318" s="4"/>
      <c r="G318" s="4"/>
      <c r="H318" s="4"/>
      <c r="I318" s="9"/>
    </row>
    <row r="319" spans="1:9" ht="25.5" hidden="1" customHeight="1">
      <c r="A319" s="4"/>
      <c r="B319" s="4"/>
      <c r="C319" s="4"/>
      <c r="D319" s="4"/>
      <c r="E319" s="4"/>
      <c r="F319" s="4"/>
      <c r="G319" s="4"/>
      <c r="H319" s="4"/>
      <c r="I319" s="9"/>
    </row>
    <row r="320" spans="1:9" ht="25.5" hidden="1" customHeight="1">
      <c r="A320" s="4"/>
      <c r="B320" s="4"/>
      <c r="C320" s="4"/>
      <c r="D320" s="4"/>
      <c r="E320" s="4"/>
      <c r="F320" s="4"/>
      <c r="G320" s="4"/>
      <c r="H320" s="4"/>
      <c r="I320" s="9"/>
    </row>
    <row r="321" spans="1:9" ht="25.5" hidden="1" customHeight="1">
      <c r="A321" s="4"/>
      <c r="B321" s="4"/>
      <c r="C321" s="4"/>
      <c r="D321" s="4"/>
      <c r="E321" s="4"/>
      <c r="F321" s="4"/>
      <c r="G321" s="4"/>
      <c r="H321" s="4"/>
      <c r="I321" s="9"/>
    </row>
    <row r="322" spans="1:9" ht="25.5" hidden="1" customHeight="1">
      <c r="A322" s="4"/>
      <c r="B322" s="4"/>
      <c r="C322" s="4"/>
      <c r="D322" s="4"/>
      <c r="E322" s="4"/>
      <c r="F322" s="4"/>
      <c r="G322" s="4"/>
      <c r="H322" s="4"/>
      <c r="I322" s="9"/>
    </row>
    <row r="323" spans="1:9" ht="25.5" hidden="1" customHeight="1">
      <c r="A323" s="4"/>
      <c r="B323" s="4"/>
      <c r="C323" s="4"/>
      <c r="D323" s="4"/>
      <c r="E323" s="4"/>
      <c r="F323" s="4"/>
      <c r="G323" s="4"/>
      <c r="H323" s="4"/>
      <c r="I323" s="9"/>
    </row>
    <row r="324" spans="1:9" ht="25.5" hidden="1" customHeight="1">
      <c r="A324" s="4"/>
      <c r="B324" s="4"/>
      <c r="C324" s="4"/>
      <c r="D324" s="4"/>
      <c r="E324" s="4"/>
      <c r="F324" s="4"/>
      <c r="G324" s="4"/>
      <c r="H324" s="4"/>
      <c r="I324" s="9"/>
    </row>
    <row r="325" spans="1:9" ht="25.5" hidden="1" customHeight="1">
      <c r="A325" s="4"/>
      <c r="B325" s="4"/>
      <c r="C325" s="4"/>
      <c r="D325" s="4"/>
      <c r="E325" s="4"/>
      <c r="F325" s="4"/>
      <c r="G325" s="4"/>
      <c r="H325" s="4"/>
      <c r="I325" s="9"/>
    </row>
    <row r="326" spans="1:9" ht="25.5" hidden="1" customHeight="1">
      <c r="A326" s="4"/>
      <c r="B326" s="4"/>
      <c r="C326" s="4"/>
      <c r="D326" s="4"/>
      <c r="E326" s="4"/>
      <c r="F326" s="4"/>
      <c r="G326" s="4"/>
      <c r="H326" s="4"/>
      <c r="I326" s="9"/>
    </row>
    <row r="327" spans="1:9" ht="25.5" hidden="1" customHeight="1">
      <c r="A327" s="4"/>
      <c r="B327" s="4"/>
      <c r="C327" s="4"/>
      <c r="D327" s="4"/>
      <c r="E327" s="4"/>
      <c r="F327" s="4"/>
      <c r="G327" s="4"/>
      <c r="H327" s="4"/>
      <c r="I327" s="9"/>
    </row>
    <row r="328" spans="1:9" ht="25.5" hidden="1" customHeight="1">
      <c r="A328" s="4"/>
      <c r="B328" s="4"/>
      <c r="C328" s="4"/>
      <c r="D328" s="4"/>
      <c r="E328" s="4"/>
      <c r="F328" s="4"/>
      <c r="G328" s="4"/>
      <c r="H328" s="4"/>
      <c r="I328" s="6"/>
    </row>
    <row r="329" spans="1:9" ht="25.5" hidden="1" customHeight="1">
      <c r="A329" s="4"/>
      <c r="B329" s="4"/>
      <c r="C329" s="4"/>
      <c r="D329" s="4"/>
      <c r="E329" s="4"/>
      <c r="F329" s="4"/>
      <c r="G329" s="4"/>
      <c r="H329" s="4"/>
      <c r="I329" s="9"/>
    </row>
    <row r="330" spans="1:9" ht="25.5" hidden="1" customHeight="1">
      <c r="A330" s="4"/>
      <c r="B330" s="4"/>
      <c r="C330" s="4"/>
      <c r="D330" s="4"/>
      <c r="E330" s="4"/>
      <c r="F330" s="4"/>
      <c r="G330" s="4"/>
      <c r="H330" s="4"/>
      <c r="I330" s="9"/>
    </row>
    <row r="331" spans="1:9" ht="25.5" hidden="1" customHeight="1">
      <c r="A331" s="4"/>
      <c r="B331" s="4"/>
      <c r="C331" s="4"/>
      <c r="D331" s="4"/>
      <c r="E331" s="4"/>
      <c r="F331" s="4"/>
      <c r="G331" s="4"/>
      <c r="H331" s="4"/>
      <c r="I331" s="9"/>
    </row>
    <row r="332" spans="1:9" ht="25.5" hidden="1" customHeight="1">
      <c r="A332" s="4"/>
      <c r="B332" s="4"/>
      <c r="C332" s="4"/>
      <c r="D332" s="4"/>
      <c r="E332" s="4"/>
      <c r="F332" s="4"/>
      <c r="G332" s="4"/>
      <c r="H332" s="4"/>
      <c r="I332" s="9"/>
    </row>
    <row r="333" spans="1:9" ht="25.5" hidden="1" customHeight="1">
      <c r="A333" s="4"/>
      <c r="B333" s="4"/>
      <c r="C333" s="4"/>
      <c r="D333" s="4"/>
      <c r="E333" s="4"/>
      <c r="F333" s="4"/>
      <c r="G333" s="4"/>
      <c r="H333" s="4"/>
      <c r="I333" s="9"/>
    </row>
    <row r="334" spans="1:9" ht="25.5" hidden="1" customHeight="1">
      <c r="A334" s="4"/>
      <c r="B334" s="4"/>
      <c r="C334" s="4"/>
      <c r="D334" s="4"/>
      <c r="E334" s="4"/>
      <c r="F334" s="4"/>
      <c r="G334" s="4"/>
      <c r="H334" s="4"/>
      <c r="I334" s="9"/>
    </row>
    <row r="335" spans="1:9" ht="25.5" hidden="1" customHeight="1">
      <c r="A335" s="4"/>
      <c r="B335" s="4"/>
      <c r="C335" s="4"/>
      <c r="D335" s="4"/>
      <c r="E335" s="4"/>
      <c r="F335" s="4"/>
      <c r="G335" s="4"/>
      <c r="H335" s="4"/>
      <c r="I335" s="6"/>
    </row>
    <row r="336" spans="1:9" ht="25.5" hidden="1" customHeight="1">
      <c r="A336" s="4"/>
      <c r="B336" s="4"/>
      <c r="C336" s="4"/>
      <c r="D336" s="4"/>
      <c r="E336" s="4"/>
      <c r="F336" s="4"/>
      <c r="G336" s="4"/>
      <c r="H336" s="4"/>
      <c r="I336" s="9"/>
    </row>
    <row r="337" spans="1:9" ht="25.5" hidden="1" customHeight="1">
      <c r="A337" s="4"/>
      <c r="B337" s="4"/>
      <c r="C337" s="4"/>
      <c r="D337" s="4"/>
      <c r="E337" s="4"/>
      <c r="F337" s="4"/>
      <c r="G337" s="4"/>
      <c r="H337" s="4"/>
      <c r="I337" s="9"/>
    </row>
    <row r="338" spans="1:9" ht="25.5" hidden="1" customHeight="1">
      <c r="A338" s="4"/>
      <c r="B338" s="4"/>
      <c r="C338" s="4"/>
      <c r="D338" s="4"/>
      <c r="E338" s="4"/>
      <c r="F338" s="4"/>
      <c r="G338" s="4"/>
      <c r="H338" s="4"/>
      <c r="I338" s="9"/>
    </row>
    <row r="339" spans="1:9" ht="25.5" hidden="1" customHeight="1">
      <c r="A339" s="4"/>
      <c r="B339" s="4"/>
      <c r="C339" s="4"/>
      <c r="D339" s="4"/>
      <c r="E339" s="4"/>
      <c r="F339" s="4"/>
      <c r="G339" s="4"/>
      <c r="H339" s="4"/>
      <c r="I339" s="9"/>
    </row>
    <row r="340" spans="1:9" ht="25.5" hidden="1" customHeight="1">
      <c r="A340" s="4"/>
      <c r="B340" s="4"/>
      <c r="C340" s="4"/>
      <c r="D340" s="4"/>
      <c r="E340" s="4"/>
      <c r="F340" s="4"/>
      <c r="G340" s="4"/>
      <c r="H340" s="4"/>
      <c r="I340" s="9"/>
    </row>
    <row r="341" spans="1:9" ht="25.5" hidden="1" customHeight="1">
      <c r="A341" s="4"/>
      <c r="B341" s="4"/>
      <c r="C341" s="4"/>
      <c r="D341" s="4"/>
      <c r="E341" s="4"/>
      <c r="F341" s="4"/>
      <c r="G341" s="4"/>
      <c r="H341" s="4"/>
      <c r="I341" s="9"/>
    </row>
    <row r="342" spans="1:9" ht="25.5" hidden="1" customHeight="1">
      <c r="A342" s="4"/>
      <c r="B342" s="4"/>
      <c r="C342" s="4"/>
      <c r="D342" s="4"/>
      <c r="E342" s="4"/>
      <c r="F342" s="4"/>
      <c r="G342" s="4"/>
      <c r="H342" s="4"/>
      <c r="I342" s="9"/>
    </row>
    <row r="343" spans="1:9" ht="25.5" hidden="1" customHeight="1">
      <c r="A343" s="4"/>
      <c r="B343" s="4"/>
      <c r="C343" s="4"/>
      <c r="D343" s="4"/>
      <c r="E343" s="4"/>
      <c r="F343" s="4"/>
      <c r="G343" s="4"/>
      <c r="H343" s="4"/>
      <c r="I343" s="9"/>
    </row>
    <row r="344" spans="1:9" ht="25.5" hidden="1" customHeight="1">
      <c r="A344" s="4"/>
      <c r="B344" s="4"/>
      <c r="C344" s="4"/>
      <c r="D344" s="4"/>
      <c r="E344" s="4"/>
      <c r="F344" s="4"/>
      <c r="G344" s="4"/>
      <c r="H344" s="4"/>
      <c r="I344" s="9"/>
    </row>
    <row r="345" spans="1:9" ht="25.5" hidden="1" customHeight="1">
      <c r="A345" s="4"/>
      <c r="B345" s="4"/>
      <c r="C345" s="4"/>
      <c r="D345" s="4"/>
      <c r="E345" s="4"/>
      <c r="F345" s="4"/>
      <c r="G345" s="4"/>
      <c r="H345" s="4"/>
      <c r="I345" s="6"/>
    </row>
    <row r="346" spans="1:9" ht="25.5" hidden="1" customHeight="1">
      <c r="A346" s="4"/>
      <c r="B346" s="4"/>
      <c r="C346" s="4"/>
      <c r="D346" s="4"/>
      <c r="E346" s="4"/>
      <c r="F346" s="4"/>
      <c r="G346" s="4"/>
      <c r="H346" s="4"/>
      <c r="I346" s="9"/>
    </row>
    <row r="347" spans="1:9" ht="25.5" hidden="1" customHeight="1">
      <c r="A347" s="4"/>
      <c r="B347" s="4"/>
      <c r="C347" s="4"/>
      <c r="D347" s="4"/>
      <c r="E347" s="4"/>
      <c r="F347" s="4"/>
      <c r="G347" s="4"/>
      <c r="H347" s="4"/>
      <c r="I347" s="9"/>
    </row>
    <row r="348" spans="1:9" ht="25.5" hidden="1" customHeight="1">
      <c r="A348" s="4"/>
      <c r="B348" s="4"/>
      <c r="C348" s="4"/>
      <c r="D348" s="4"/>
      <c r="E348" s="4"/>
      <c r="F348" s="4"/>
      <c r="G348" s="4"/>
      <c r="H348" s="4"/>
      <c r="I348" s="9"/>
    </row>
    <row r="349" spans="1:9" ht="25.5" hidden="1" customHeight="1">
      <c r="A349" s="4"/>
      <c r="B349" s="4"/>
      <c r="C349" s="4"/>
      <c r="D349" s="4"/>
      <c r="E349" s="4"/>
      <c r="F349" s="4"/>
      <c r="G349" s="4"/>
      <c r="H349" s="4"/>
      <c r="I349" s="9"/>
    </row>
    <row r="350" spans="1:9" ht="25.5" hidden="1" customHeight="1">
      <c r="A350" s="4"/>
      <c r="B350" s="4"/>
      <c r="C350" s="4"/>
      <c r="D350" s="4"/>
      <c r="E350" s="4"/>
      <c r="F350" s="4"/>
      <c r="G350" s="4"/>
      <c r="H350" s="4"/>
      <c r="I350" s="9"/>
    </row>
    <row r="351" spans="1:9" ht="25.5" hidden="1" customHeight="1">
      <c r="A351" s="4"/>
      <c r="B351" s="4"/>
      <c r="C351" s="4"/>
      <c r="D351" s="4"/>
      <c r="E351" s="4"/>
      <c r="F351" s="4"/>
      <c r="G351" s="4"/>
      <c r="H351" s="4"/>
      <c r="I351" s="9"/>
    </row>
    <row r="352" spans="1:9" ht="25.5" hidden="1" customHeight="1">
      <c r="A352" s="4"/>
      <c r="B352" s="4"/>
      <c r="C352" s="4"/>
      <c r="D352" s="4"/>
      <c r="E352" s="4"/>
      <c r="F352" s="4"/>
      <c r="G352" s="4"/>
      <c r="H352" s="4"/>
      <c r="I352" s="9"/>
    </row>
    <row r="353" spans="1:9" ht="25.5" hidden="1" customHeight="1">
      <c r="A353" s="4"/>
      <c r="B353" s="4"/>
      <c r="C353" s="4"/>
      <c r="D353" s="4"/>
      <c r="E353" s="4"/>
      <c r="F353" s="4"/>
      <c r="G353" s="4"/>
      <c r="H353" s="4"/>
      <c r="I353" s="9"/>
    </row>
    <row r="354" spans="1:9" ht="25.5" hidden="1" customHeight="1">
      <c r="A354" s="4"/>
      <c r="B354" s="4"/>
      <c r="C354" s="4"/>
      <c r="D354" s="4"/>
      <c r="E354" s="4"/>
      <c r="F354" s="4"/>
      <c r="G354" s="4"/>
      <c r="H354" s="4"/>
      <c r="I354" s="9"/>
    </row>
    <row r="355" spans="1:9" ht="25.5" hidden="1" customHeight="1">
      <c r="A355" s="4"/>
      <c r="B355" s="4"/>
      <c r="C355" s="4"/>
      <c r="D355" s="4"/>
      <c r="E355" s="4"/>
      <c r="F355" s="4"/>
      <c r="G355" s="4"/>
      <c r="H355" s="4"/>
      <c r="I355" s="6"/>
    </row>
    <row r="356" spans="1:9" ht="25.5" hidden="1" customHeight="1">
      <c r="A356" s="4"/>
      <c r="B356" s="4"/>
      <c r="C356" s="4"/>
      <c r="D356" s="4"/>
      <c r="E356" s="4"/>
      <c r="F356" s="4"/>
      <c r="G356" s="4"/>
      <c r="H356" s="4"/>
      <c r="I356" s="9"/>
    </row>
    <row r="357" spans="1:9" ht="25.5" hidden="1" customHeight="1">
      <c r="A357" s="4"/>
      <c r="B357" s="4"/>
      <c r="C357" s="4"/>
      <c r="D357" s="4"/>
      <c r="E357" s="4"/>
      <c r="F357" s="4"/>
      <c r="G357" s="4"/>
      <c r="H357" s="4"/>
      <c r="I357" s="9"/>
    </row>
    <row r="358" spans="1:9" ht="25.5" hidden="1" customHeight="1">
      <c r="A358" s="4"/>
      <c r="B358" s="4"/>
      <c r="C358" s="4"/>
      <c r="D358" s="4"/>
      <c r="E358" s="4"/>
      <c r="F358" s="4"/>
      <c r="G358" s="4"/>
      <c r="H358" s="4"/>
      <c r="I358" s="6"/>
    </row>
    <row r="359" spans="1:9" ht="25.5" hidden="1" customHeight="1">
      <c r="A359" s="4"/>
      <c r="B359" s="4"/>
      <c r="C359" s="4"/>
      <c r="D359" s="4"/>
      <c r="E359" s="4"/>
      <c r="F359" s="4"/>
      <c r="G359" s="4"/>
      <c r="H359" s="4"/>
      <c r="I359" s="9"/>
    </row>
    <row r="360" spans="1:9" ht="25.5" hidden="1" customHeight="1">
      <c r="A360" s="4"/>
      <c r="B360" s="4"/>
      <c r="C360" s="4"/>
      <c r="D360" s="4"/>
      <c r="E360" s="4"/>
      <c r="F360" s="4"/>
      <c r="G360" s="4"/>
      <c r="H360" s="4"/>
      <c r="I360" s="9"/>
    </row>
    <row r="361" spans="1:9" ht="25.5" hidden="1" customHeight="1">
      <c r="A361" s="4"/>
      <c r="B361" s="4"/>
      <c r="C361" s="4"/>
      <c r="D361" s="4"/>
      <c r="E361" s="4"/>
      <c r="F361" s="4"/>
      <c r="G361" s="4"/>
      <c r="H361" s="4"/>
      <c r="I361" s="9"/>
    </row>
    <row r="362" spans="1:9" ht="25.5" hidden="1" customHeight="1">
      <c r="A362" s="4"/>
      <c r="B362" s="4"/>
      <c r="C362" s="4"/>
      <c r="D362" s="4"/>
      <c r="E362" s="4"/>
      <c r="F362" s="4"/>
      <c r="G362" s="4"/>
      <c r="H362" s="4"/>
      <c r="I362" s="6"/>
    </row>
    <row r="363" spans="1:9" ht="25.5" hidden="1" customHeight="1">
      <c r="A363" s="4"/>
      <c r="B363" s="4"/>
      <c r="C363" s="4"/>
      <c r="D363" s="4"/>
      <c r="E363" s="4"/>
      <c r="F363" s="4"/>
      <c r="G363" s="4"/>
      <c r="H363" s="4"/>
      <c r="I363" s="6"/>
    </row>
    <row r="364" spans="1:9" ht="25.5" hidden="1" customHeight="1">
      <c r="A364" s="4"/>
      <c r="B364" s="4"/>
      <c r="C364" s="4"/>
      <c r="D364" s="4"/>
      <c r="E364" s="4"/>
      <c r="F364" s="4"/>
      <c r="G364" s="4"/>
      <c r="H364" s="4"/>
      <c r="I364" s="9"/>
    </row>
    <row r="365" spans="1:9" ht="25.5" hidden="1" customHeight="1">
      <c r="A365" s="4"/>
      <c r="B365" s="4"/>
      <c r="C365" s="4"/>
      <c r="D365" s="4"/>
      <c r="E365" s="4"/>
      <c r="F365" s="4"/>
      <c r="G365" s="4"/>
      <c r="H365" s="4"/>
      <c r="I365" s="9"/>
    </row>
    <row r="366" spans="1:9" ht="25.5" hidden="1" customHeight="1">
      <c r="A366" s="4"/>
      <c r="B366" s="4"/>
      <c r="C366" s="4"/>
      <c r="D366" s="4"/>
      <c r="E366" s="4"/>
      <c r="F366" s="4"/>
      <c r="G366" s="4"/>
      <c r="H366" s="4"/>
      <c r="I366" s="9"/>
    </row>
    <row r="367" spans="1:9" ht="25.5" hidden="1" customHeight="1">
      <c r="A367" s="4"/>
      <c r="B367" s="4"/>
      <c r="C367" s="4"/>
      <c r="D367" s="4"/>
      <c r="E367" s="4"/>
      <c r="F367" s="4"/>
      <c r="G367" s="4"/>
      <c r="H367" s="4"/>
      <c r="I367" s="9"/>
    </row>
    <row r="368" spans="1:9" ht="25.5" hidden="1" customHeight="1">
      <c r="A368" s="4"/>
      <c r="B368" s="4"/>
      <c r="C368" s="4"/>
      <c r="D368" s="4"/>
      <c r="E368" s="4"/>
      <c r="F368" s="4"/>
      <c r="G368" s="4"/>
      <c r="H368" s="4"/>
      <c r="I368" s="9"/>
    </row>
    <row r="369" spans="1:9" ht="25.5" hidden="1" customHeight="1">
      <c r="A369" s="4"/>
      <c r="B369" s="4"/>
      <c r="C369" s="4"/>
      <c r="D369" s="4"/>
      <c r="E369" s="4"/>
      <c r="F369" s="4"/>
      <c r="G369" s="4"/>
      <c r="H369" s="4"/>
      <c r="I369" s="9"/>
    </row>
    <row r="370" spans="1:9" ht="25.5" hidden="1" customHeight="1">
      <c r="A370" s="4"/>
      <c r="B370" s="4"/>
      <c r="C370" s="4"/>
      <c r="D370" s="4"/>
      <c r="E370" s="4"/>
      <c r="F370" s="4"/>
      <c r="G370" s="4"/>
      <c r="H370" s="4"/>
      <c r="I370" s="6"/>
    </row>
    <row r="371" spans="1:9" ht="25.5" hidden="1" customHeight="1">
      <c r="A371" s="4"/>
      <c r="B371" s="4"/>
      <c r="C371" s="4"/>
      <c r="D371" s="4"/>
      <c r="E371" s="4"/>
      <c r="F371" s="4"/>
      <c r="G371" s="4"/>
      <c r="H371" s="4"/>
      <c r="I371" s="9"/>
    </row>
    <row r="372" spans="1:9" ht="25.5" hidden="1" customHeight="1">
      <c r="A372" s="4"/>
      <c r="B372" s="4"/>
      <c r="C372" s="4"/>
      <c r="D372" s="4"/>
      <c r="E372" s="4"/>
      <c r="F372" s="4"/>
      <c r="G372" s="4"/>
      <c r="H372" s="4"/>
      <c r="I372" s="9"/>
    </row>
    <row r="373" spans="1:9" ht="25.5" hidden="1" customHeight="1">
      <c r="A373" s="4"/>
      <c r="B373" s="4"/>
      <c r="C373" s="4"/>
      <c r="D373" s="4"/>
      <c r="E373" s="4"/>
      <c r="F373" s="4"/>
      <c r="G373" s="4"/>
      <c r="H373" s="4"/>
      <c r="I373" s="9"/>
    </row>
    <row r="374" spans="1:9" ht="25.5" hidden="1" customHeight="1">
      <c r="A374" s="4"/>
      <c r="B374" s="4"/>
      <c r="C374" s="4"/>
      <c r="D374" s="4"/>
      <c r="E374" s="4"/>
      <c r="F374" s="4"/>
      <c r="G374" s="4"/>
      <c r="H374" s="4"/>
      <c r="I374" s="9"/>
    </row>
    <row r="375" spans="1:9" ht="25.5" hidden="1" customHeight="1">
      <c r="A375" s="4"/>
      <c r="B375" s="4"/>
      <c r="C375" s="4"/>
      <c r="D375" s="4"/>
      <c r="E375" s="4"/>
      <c r="F375" s="4"/>
      <c r="G375" s="4"/>
      <c r="H375" s="4"/>
      <c r="I375" s="9"/>
    </row>
    <row r="376" spans="1:9" ht="25.5" hidden="1" customHeight="1">
      <c r="A376" s="4"/>
      <c r="B376" s="4"/>
      <c r="C376" s="4"/>
      <c r="D376" s="4"/>
      <c r="E376" s="4"/>
      <c r="F376" s="4"/>
      <c r="G376" s="4"/>
      <c r="H376" s="4"/>
      <c r="I376" s="6"/>
    </row>
    <row r="377" spans="1:9" ht="25.5" hidden="1" customHeight="1">
      <c r="A377" s="4"/>
      <c r="B377" s="4"/>
      <c r="C377" s="4"/>
      <c r="D377" s="4"/>
      <c r="E377" s="4"/>
      <c r="F377" s="4"/>
      <c r="G377" s="4"/>
      <c r="H377" s="4"/>
      <c r="I377" s="9"/>
    </row>
    <row r="378" spans="1:9" ht="25.5" hidden="1" customHeight="1">
      <c r="A378" s="4"/>
      <c r="B378" s="4"/>
      <c r="C378" s="4"/>
      <c r="D378" s="4"/>
      <c r="E378" s="4"/>
      <c r="F378" s="4"/>
      <c r="G378" s="4"/>
      <c r="H378" s="4"/>
      <c r="I378" s="9"/>
    </row>
    <row r="379" spans="1:9" ht="25.5" hidden="1" customHeight="1">
      <c r="A379" s="4"/>
      <c r="B379" s="4"/>
      <c r="C379" s="4"/>
      <c r="D379" s="4"/>
      <c r="E379" s="4"/>
      <c r="F379" s="4"/>
      <c r="G379" s="4"/>
      <c r="H379" s="4"/>
      <c r="I379" s="9"/>
    </row>
    <row r="380" spans="1:9" ht="25.5" hidden="1" customHeight="1">
      <c r="A380" s="4"/>
      <c r="B380" s="4"/>
      <c r="C380" s="4"/>
      <c r="D380" s="4"/>
      <c r="E380" s="4"/>
      <c r="F380" s="4"/>
      <c r="G380" s="4"/>
      <c r="H380" s="4"/>
      <c r="I380" s="6"/>
    </row>
    <row r="381" spans="1:9" ht="25.5" hidden="1" customHeight="1">
      <c r="A381" s="4"/>
      <c r="B381" s="4"/>
      <c r="C381" s="4"/>
      <c r="D381" s="4"/>
      <c r="E381" s="4"/>
      <c r="F381" s="4"/>
      <c r="G381" s="4"/>
      <c r="H381" s="4"/>
      <c r="I381" s="6"/>
    </row>
    <row r="382" spans="1:9" ht="25.5" hidden="1" customHeight="1">
      <c r="A382" s="4"/>
      <c r="B382" s="4"/>
      <c r="C382" s="4"/>
      <c r="D382" s="4"/>
      <c r="E382" s="4"/>
      <c r="F382" s="4"/>
      <c r="G382" s="4"/>
      <c r="H382" s="4"/>
      <c r="I382" s="9"/>
    </row>
    <row r="383" spans="1:9" ht="25.5" hidden="1" customHeight="1">
      <c r="A383" s="4"/>
      <c r="B383" s="4"/>
      <c r="C383" s="4"/>
      <c r="D383" s="4"/>
      <c r="E383" s="4"/>
      <c r="F383" s="4"/>
      <c r="G383" s="4"/>
      <c r="H383" s="4"/>
      <c r="I383" s="9"/>
    </row>
    <row r="384" spans="1:9" ht="25.5" hidden="1" customHeight="1">
      <c r="A384" s="4"/>
      <c r="B384" s="4"/>
      <c r="C384" s="4"/>
      <c r="D384" s="4"/>
      <c r="E384" s="4"/>
      <c r="F384" s="4"/>
      <c r="G384" s="4"/>
      <c r="H384" s="4"/>
      <c r="I384" s="9"/>
    </row>
    <row r="385" spans="1:9" ht="25.5" hidden="1" customHeight="1">
      <c r="A385" s="4"/>
      <c r="B385" s="4"/>
      <c r="C385" s="4"/>
      <c r="D385" s="4"/>
      <c r="E385" s="4"/>
      <c r="F385" s="4"/>
      <c r="G385" s="4"/>
      <c r="H385" s="4"/>
      <c r="I385" s="9"/>
    </row>
    <row r="386" spans="1:9" ht="25.5" hidden="1" customHeight="1">
      <c r="A386" s="4"/>
      <c r="B386" s="4"/>
      <c r="C386" s="4"/>
      <c r="D386" s="4"/>
      <c r="E386" s="4"/>
      <c r="F386" s="4"/>
      <c r="G386" s="4"/>
      <c r="H386" s="4"/>
      <c r="I386" s="9"/>
    </row>
    <row r="387" spans="1:9" ht="25.5" hidden="1" customHeight="1">
      <c r="A387" s="4"/>
      <c r="B387" s="4"/>
      <c r="C387" s="4"/>
      <c r="D387" s="4"/>
      <c r="E387" s="4"/>
      <c r="F387" s="4"/>
      <c r="G387" s="4"/>
      <c r="H387" s="4"/>
      <c r="I387" s="9"/>
    </row>
    <row r="388" spans="1:9" ht="25.5" hidden="1" customHeight="1">
      <c r="A388" s="4"/>
      <c r="B388" s="4"/>
      <c r="C388" s="4"/>
      <c r="D388" s="4"/>
      <c r="E388" s="4"/>
      <c r="F388" s="4"/>
      <c r="G388" s="4"/>
      <c r="H388" s="4"/>
      <c r="I388" s="9"/>
    </row>
    <row r="389" spans="1:9" ht="25.5" hidden="1" customHeight="1">
      <c r="A389" s="4"/>
      <c r="B389" s="4"/>
      <c r="C389" s="4"/>
      <c r="D389" s="4"/>
      <c r="E389" s="4"/>
      <c r="F389" s="4"/>
      <c r="G389" s="4"/>
      <c r="H389" s="4"/>
      <c r="I389" s="9"/>
    </row>
    <row r="390" spans="1:9" ht="25.5" hidden="1" customHeight="1">
      <c r="A390" s="4"/>
      <c r="B390" s="4"/>
      <c r="C390" s="4"/>
      <c r="D390" s="4"/>
      <c r="E390" s="4"/>
      <c r="F390" s="4"/>
      <c r="G390" s="4"/>
      <c r="H390" s="4"/>
      <c r="I390" s="6"/>
    </row>
    <row r="391" spans="1:9" ht="25.5" hidden="1" customHeight="1">
      <c r="A391" s="4"/>
      <c r="B391" s="4"/>
      <c r="C391" s="4"/>
      <c r="D391" s="4"/>
      <c r="E391" s="4"/>
      <c r="F391" s="4"/>
      <c r="G391" s="4"/>
      <c r="H391" s="4"/>
      <c r="I391" s="9"/>
    </row>
    <row r="392" spans="1:9" ht="25.5" hidden="1" customHeight="1">
      <c r="A392" s="4"/>
      <c r="B392" s="4"/>
      <c r="C392" s="4"/>
      <c r="D392" s="4"/>
      <c r="E392" s="4"/>
      <c r="F392" s="4"/>
      <c r="G392" s="4"/>
      <c r="H392" s="4"/>
      <c r="I392" s="9"/>
    </row>
    <row r="393" spans="1:9" ht="25.5" hidden="1" customHeight="1">
      <c r="A393" s="4"/>
      <c r="B393" s="4"/>
      <c r="C393" s="4"/>
      <c r="D393" s="4"/>
      <c r="E393" s="4"/>
      <c r="F393" s="4"/>
      <c r="G393" s="4"/>
      <c r="H393" s="4"/>
      <c r="I393" s="9"/>
    </row>
    <row r="394" spans="1:9" ht="25.5" hidden="1" customHeight="1">
      <c r="A394" s="4"/>
      <c r="B394" s="4"/>
      <c r="C394" s="4"/>
      <c r="D394" s="4"/>
      <c r="E394" s="4"/>
      <c r="F394" s="4"/>
      <c r="G394" s="4"/>
      <c r="H394" s="4"/>
      <c r="I394" s="9"/>
    </row>
    <row r="395" spans="1:9" ht="25.5" hidden="1" customHeight="1">
      <c r="A395" s="4"/>
      <c r="B395" s="4"/>
      <c r="C395" s="4"/>
      <c r="D395" s="4"/>
      <c r="E395" s="4"/>
      <c r="F395" s="4"/>
      <c r="G395" s="4"/>
      <c r="H395" s="4"/>
      <c r="I395" s="9"/>
    </row>
    <row r="396" spans="1:9" ht="25.5" hidden="1" customHeight="1">
      <c r="A396" s="4"/>
      <c r="B396" s="4"/>
      <c r="C396" s="4"/>
      <c r="D396" s="4"/>
      <c r="E396" s="4"/>
      <c r="F396" s="4"/>
      <c r="G396" s="4"/>
      <c r="H396" s="4"/>
      <c r="I396" s="9"/>
    </row>
    <row r="397" spans="1:9" ht="25.5" hidden="1" customHeight="1">
      <c r="A397" s="4"/>
      <c r="B397" s="4"/>
      <c r="C397" s="4"/>
      <c r="D397" s="4"/>
      <c r="E397" s="4"/>
      <c r="F397" s="4"/>
      <c r="G397" s="4"/>
      <c r="H397" s="4"/>
      <c r="I397" s="9"/>
    </row>
    <row r="398" spans="1:9" ht="25.5" hidden="1" customHeight="1">
      <c r="A398" s="4"/>
      <c r="B398" s="4"/>
      <c r="C398" s="4"/>
      <c r="D398" s="4"/>
      <c r="E398" s="4"/>
      <c r="F398" s="4"/>
      <c r="G398" s="4"/>
      <c r="H398" s="4"/>
      <c r="I398" s="9"/>
    </row>
    <row r="399" spans="1:9" ht="25.5" hidden="1" customHeight="1">
      <c r="A399" s="4"/>
      <c r="B399" s="4"/>
      <c r="C399" s="4"/>
      <c r="D399" s="4"/>
      <c r="E399" s="4"/>
      <c r="F399" s="4"/>
      <c r="G399" s="4"/>
      <c r="H399" s="4"/>
      <c r="I399" s="6"/>
    </row>
    <row r="400" spans="1:9" ht="25.5" hidden="1" customHeight="1">
      <c r="A400" s="4"/>
      <c r="B400" s="4"/>
      <c r="C400" s="4"/>
      <c r="D400" s="4"/>
      <c r="E400" s="4"/>
      <c r="F400" s="4"/>
      <c r="G400" s="4"/>
      <c r="H400" s="4"/>
      <c r="I400" s="9"/>
    </row>
    <row r="401" spans="1:9" ht="25.5" hidden="1" customHeight="1">
      <c r="A401" s="4"/>
      <c r="B401" s="4"/>
      <c r="C401" s="4"/>
      <c r="D401" s="4"/>
      <c r="E401" s="4"/>
      <c r="F401" s="4"/>
      <c r="G401" s="4"/>
      <c r="H401" s="4"/>
      <c r="I401" s="9"/>
    </row>
    <row r="402" spans="1:9" ht="25.5" hidden="1" customHeight="1">
      <c r="A402" s="4"/>
      <c r="B402" s="4"/>
      <c r="C402" s="4"/>
      <c r="D402" s="4"/>
      <c r="E402" s="4"/>
      <c r="F402" s="4"/>
      <c r="G402" s="4"/>
      <c r="H402" s="4"/>
      <c r="I402" s="6"/>
    </row>
    <row r="403" spans="1:9" ht="25.5" hidden="1" customHeight="1">
      <c r="A403" s="4"/>
      <c r="B403" s="4"/>
      <c r="C403" s="4"/>
      <c r="D403" s="4"/>
      <c r="E403" s="4"/>
      <c r="F403" s="4"/>
      <c r="G403" s="4"/>
      <c r="H403" s="4"/>
      <c r="I403" s="9"/>
    </row>
    <row r="404" spans="1:9" ht="25.5" hidden="1" customHeight="1">
      <c r="A404" s="4"/>
      <c r="B404" s="4"/>
      <c r="C404" s="4"/>
      <c r="D404" s="4"/>
      <c r="E404" s="4"/>
      <c r="F404" s="4"/>
      <c r="G404" s="4"/>
      <c r="H404" s="4"/>
      <c r="I404" s="9"/>
    </row>
    <row r="405" spans="1:9" ht="25.5" hidden="1" customHeight="1">
      <c r="A405" s="4"/>
      <c r="B405" s="4"/>
      <c r="C405" s="4"/>
      <c r="D405" s="4"/>
      <c r="E405" s="4"/>
      <c r="F405" s="4"/>
      <c r="G405" s="4"/>
      <c r="H405" s="4"/>
      <c r="I405" s="6"/>
    </row>
    <row r="406" spans="1:9" ht="25.5" hidden="1" customHeight="1">
      <c r="A406" s="4"/>
      <c r="B406" s="4"/>
      <c r="C406" s="4"/>
      <c r="D406" s="4"/>
      <c r="E406" s="4"/>
      <c r="F406" s="4"/>
      <c r="G406" s="4"/>
      <c r="H406" s="4"/>
      <c r="I406" s="9"/>
    </row>
    <row r="407" spans="1:9" ht="25.5" hidden="1" customHeight="1">
      <c r="A407" s="4"/>
      <c r="B407" s="4"/>
      <c r="C407" s="4"/>
      <c r="D407" s="4"/>
      <c r="E407" s="4"/>
      <c r="F407" s="4"/>
      <c r="G407" s="4"/>
      <c r="H407" s="4"/>
      <c r="I407" s="9"/>
    </row>
    <row r="408" spans="1:9" ht="25.5" hidden="1" customHeight="1">
      <c r="A408" s="4"/>
      <c r="B408" s="4"/>
      <c r="C408" s="4"/>
      <c r="D408" s="4"/>
      <c r="E408" s="4"/>
      <c r="F408" s="4"/>
      <c r="G408" s="4"/>
      <c r="H408" s="4"/>
      <c r="I408" s="6"/>
    </row>
    <row r="409" spans="1:9" ht="25.5" hidden="1" customHeight="1">
      <c r="A409" s="4"/>
      <c r="B409" s="4"/>
      <c r="C409" s="4"/>
      <c r="D409" s="4"/>
      <c r="E409" s="4"/>
      <c r="F409" s="4"/>
      <c r="G409" s="4"/>
      <c r="H409" s="4"/>
      <c r="I409" s="9"/>
    </row>
    <row r="410" spans="1:9" ht="25.5" hidden="1" customHeight="1">
      <c r="A410" s="4"/>
      <c r="B410" s="4"/>
      <c r="C410" s="4"/>
      <c r="D410" s="4"/>
      <c r="E410" s="4"/>
      <c r="F410" s="4"/>
      <c r="G410" s="4"/>
      <c r="H410" s="4"/>
      <c r="I410" s="9"/>
    </row>
    <row r="411" spans="1:9" ht="25.5" hidden="1" customHeight="1">
      <c r="A411" s="4"/>
      <c r="B411" s="4"/>
      <c r="C411" s="4"/>
      <c r="D411" s="4"/>
      <c r="E411" s="4"/>
      <c r="F411" s="4"/>
      <c r="G411" s="4"/>
      <c r="H411" s="4"/>
      <c r="I411" s="6"/>
    </row>
    <row r="412" spans="1:9" ht="25.5" hidden="1" customHeight="1">
      <c r="A412" s="4"/>
      <c r="B412" s="4"/>
      <c r="C412" s="4"/>
      <c r="D412" s="4"/>
      <c r="E412" s="4"/>
      <c r="F412" s="4"/>
      <c r="G412" s="4"/>
      <c r="H412" s="4"/>
      <c r="I412" s="9"/>
    </row>
    <row r="413" spans="1:9"/>
    <row r="414" spans="1:9"/>
    <row r="415" spans="1:9"/>
    <row r="416" spans="1:9"/>
    <row r="417"/>
    <row r="418"/>
  </sheetData>
  <mergeCells count="1">
    <mergeCell ref="E1:I1"/>
  </mergeCells>
  <pageMargins left="1.1811023622047245" right="0.39370078740157483" top="0.74803149606299213" bottom="0.59055118110236227" header="0.31496062992125984" footer="0.31496062992125984"/>
  <pageSetup paperSize="5" scale="70" orientation="landscape" r:id="rId1"/>
  <headerFooter>
    <oddHeader>&amp;L&amp;"-,Negrita"&amp;18Presupuesto de Egresos por Clasificación Funcional-Programática 2012
&amp;14Nombre de la Entidad: &amp;16&amp;F, Jalisco</oddHeader>
    <oddFooter>&amp;RPágina &amp;P de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Ficha Informativa</vt:lpstr>
      <vt:lpstr>Est. Ing.</vt:lpstr>
      <vt:lpstr>Est. Egr.</vt:lpstr>
      <vt:lpstr>SH</vt:lpstr>
      <vt:lpstr>I-TI</vt:lpstr>
      <vt:lpstr>E-OG</vt:lpstr>
      <vt:lpstr>P</vt:lpstr>
      <vt:lpstr>E-UA</vt:lpstr>
      <vt:lpstr>E-FP</vt:lpstr>
      <vt:lpstr>TI</vt:lpstr>
      <vt:lpstr>RT</vt:lpstr>
      <vt:lpstr>F</vt:lpstr>
      <vt:lpstr>CA</vt:lpstr>
      <vt:lpstr>OG</vt:lpstr>
      <vt:lpstr>TG</vt:lpstr>
      <vt:lpstr>OR</vt:lpstr>
      <vt:lpstr>P!Área_de_impresión</vt:lpstr>
      <vt:lpstr>'E-FP'!Títulos_a_imprimir</vt:lpstr>
      <vt:lpstr>'E-OG'!Títulos_a_imprimir</vt:lpstr>
      <vt:lpstr>'E-UA'!Títulos_a_imprimir</vt:lpstr>
      <vt:lpstr>'F'!Títulos_a_imprimir</vt:lpstr>
      <vt:lpstr>'I-TI'!Títulos_a_imprimir</vt:lpstr>
      <vt:lpstr>OG!Títulos_a_imprimir</vt:lpstr>
      <vt:lpstr>OR!Títulos_a_imprimir</vt:lpstr>
      <vt:lpstr>P!Títulos_a_imprimir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User</cp:lastModifiedBy>
  <cp:lastPrinted>2011-12-02T16:54:19Z</cp:lastPrinted>
  <dcterms:created xsi:type="dcterms:W3CDTF">2010-07-29T18:26:06Z</dcterms:created>
  <dcterms:modified xsi:type="dcterms:W3CDTF">2015-06-24T14:32:03Z</dcterms:modified>
</cp:coreProperties>
</file>