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12960" windowHeight="4710"/>
  </bookViews>
  <sheets>
    <sheet name="Ingresos" sheetId="2" r:id="rId1"/>
  </sheets>
  <externalReferences>
    <externalReference r:id="rId2"/>
  </externalReferences>
  <definedNames>
    <definedName name="_xlnm.Print_Titles" localSheetId="0">Ingresos!$5:$5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H42" i="2"/>
  <c r="I42" i="2"/>
  <c r="J42" i="2"/>
  <c r="K42" i="2"/>
  <c r="L42" i="2"/>
  <c r="M42" i="2"/>
  <c r="N42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C18" i="2"/>
  <c r="D18" i="2"/>
  <c r="E18" i="2"/>
  <c r="F18" i="2"/>
  <c r="G18" i="2"/>
  <c r="H18" i="2"/>
  <c r="I18" i="2"/>
  <c r="J18" i="2"/>
  <c r="K18" i="2"/>
  <c r="L18" i="2"/>
  <c r="M18" i="2"/>
  <c r="N18" i="2"/>
  <c r="C12" i="2"/>
  <c r="D12" i="2"/>
  <c r="E12" i="2"/>
  <c r="F12" i="2"/>
  <c r="G12" i="2"/>
  <c r="H12" i="2"/>
  <c r="I12" i="2"/>
  <c r="J12" i="2"/>
  <c r="K12" i="2"/>
  <c r="L12" i="2"/>
  <c r="M12" i="2"/>
  <c r="N12" i="2"/>
  <c r="B6" i="2"/>
  <c r="D6" i="2"/>
  <c r="E6" i="2"/>
  <c r="F6" i="2"/>
  <c r="G6" i="2"/>
  <c r="H6" i="2"/>
  <c r="I6" i="2"/>
  <c r="J6" i="2"/>
  <c r="K6" i="2"/>
  <c r="L6" i="2"/>
  <c r="M6" i="2"/>
  <c r="N6" i="2"/>
  <c r="C6" i="2"/>
  <c r="G70" i="2" l="1"/>
  <c r="K70" i="2"/>
  <c r="M70" i="2"/>
  <c r="I70" i="2"/>
  <c r="E70" i="2"/>
  <c r="D70" i="2"/>
  <c r="C70" i="2"/>
  <c r="N70" i="2"/>
  <c r="F70" i="2"/>
  <c r="J70" i="2"/>
  <c r="L70" i="2"/>
  <c r="H70" i="2"/>
  <c r="B66" i="2"/>
  <c r="B42" i="2" s="1"/>
  <c r="B22" i="2" l="1"/>
  <c r="B21" i="2"/>
  <c r="B14" i="2"/>
  <c r="B12" i="2" s="1"/>
  <c r="B18" i="2" l="1"/>
  <c r="B70" i="2"/>
  <c r="B23" i="2"/>
</calcChain>
</file>

<file path=xl/sharedStrings.xml><?xml version="1.0" encoding="utf-8"?>
<sst xmlns="http://schemas.openxmlformats.org/spreadsheetml/2006/main" count="73" uniqueCount="63">
  <si>
    <t>Comisión Estatal del Agua del Estado de Jalisco</t>
  </si>
  <si>
    <t>Cifras en pesos</t>
  </si>
  <si>
    <t>Fuente del Ingreso</t>
  </si>
  <si>
    <t>Productos</t>
  </si>
  <si>
    <t>Aprovechamientos</t>
  </si>
  <si>
    <t>Aprovechamiento de Tipo Corriente</t>
  </si>
  <si>
    <t>Recuperación Fiscal de IVA</t>
  </si>
  <si>
    <t>Ingresos por Ventas de Bienes y Servicios</t>
  </si>
  <si>
    <t>Ingresos por Ventas de Bienes y Servicios de Organismos Descentralizados</t>
  </si>
  <si>
    <t>Servicios de Perforación</t>
  </si>
  <si>
    <t>Servicios de Agua (El Salto, SCI e IBM)</t>
  </si>
  <si>
    <t>Servicios de Operación y Mantenimiento de PTAR's</t>
  </si>
  <si>
    <t>Servicios de Desazolve</t>
  </si>
  <si>
    <t>Participaciones y Aportaciones</t>
  </si>
  <si>
    <t>Convenios</t>
  </si>
  <si>
    <t>Recursos Federales</t>
  </si>
  <si>
    <t>Programas de Inversión Pública:</t>
  </si>
  <si>
    <t>Otros Recursos Federales</t>
  </si>
  <si>
    <t xml:space="preserve">Programa de Devolución de Derechos (PRODDER) </t>
  </si>
  <si>
    <t>Convenios Consejos de Cuencas</t>
  </si>
  <si>
    <t>Transferencias, Asignaciones, Subsidios y Subvenciones, y Pensiones y Jubilaciones</t>
  </si>
  <si>
    <t xml:space="preserve">Transferencias y Asignaciones </t>
  </si>
  <si>
    <t>Gasto Corriente-Subsidio</t>
  </si>
  <si>
    <t>Cuentas por cobrar</t>
  </si>
  <si>
    <t xml:space="preserve">OtrasTransferencias </t>
  </si>
  <si>
    <t>Aportación para la Construcción, Operación y Mantenimiento de las PTAR's "El Ahogado" y "Agua Prieta" (SIAPA)</t>
  </si>
  <si>
    <t>Recursos Municipales</t>
  </si>
  <si>
    <t>Recursos Materia de Aguas Nacionales (SIAPA)</t>
  </si>
  <si>
    <t xml:space="preserve">Total Presupuesto de Ingresos </t>
  </si>
  <si>
    <t>Saldos Comprometidos de Programas</t>
  </si>
  <si>
    <t>Servicios de Agua ( Descargas)</t>
  </si>
  <si>
    <t>Remanente de Gasto Corriente</t>
  </si>
  <si>
    <t>Gestión para ampliación de recursos capítulo 1000</t>
  </si>
  <si>
    <t>Presupuesto de Ingresos 2019</t>
  </si>
  <si>
    <t>Recuperación de gastos varios</t>
  </si>
  <si>
    <t>Ley de transparencia e información pública</t>
  </si>
  <si>
    <t>Apartado Urbano</t>
  </si>
  <si>
    <t>Apartado Rural</t>
  </si>
  <si>
    <t>Apartado Agua Limpia</t>
  </si>
  <si>
    <t>Interior del Estado</t>
  </si>
  <si>
    <t>Colectores Cuenca del Ahogado</t>
  </si>
  <si>
    <t>Infraestructura Hidráhulica AMG</t>
  </si>
  <si>
    <t>Estudios y Proyectos</t>
  </si>
  <si>
    <t>Reintegro de recursos no ejercidos por contratistas</t>
  </si>
  <si>
    <t>Productos financieros</t>
  </si>
  <si>
    <t>PROAGUA:</t>
  </si>
  <si>
    <t>Apartado Ptars</t>
  </si>
  <si>
    <t>Gastos de capacitación, supervisión, seguimiento, contraloría social, atención social, desarrollo institucional, etc.</t>
  </si>
  <si>
    <t>Sistema Hidráulico Circuito Multifuncional AMG</t>
  </si>
  <si>
    <t>Plantas de Tratamiento de Aguas Residuales Línea de Credito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</si>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</sst>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5" fillId="0" borderId="0" xfId="2" applyFont="1"/>
    <xf numFmtId="0" fontId="6" fillId="2" borderId="3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164" fontId="8" fillId="3" borderId="0" xfId="1" applyNumberFormat="1" applyFont="1" applyFill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0" fontId="2" fillId="0" borderId="2" xfId="2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left" vertical="center"/>
    </xf>
    <xf numFmtId="0" fontId="2" fillId="0" borderId="2" xfId="2" applyFont="1" applyBorder="1" applyAlignment="1">
      <alignment vertical="center"/>
    </xf>
    <xf numFmtId="0" fontId="9" fillId="0" borderId="2" xfId="2" applyFont="1" applyBorder="1" applyAlignment="1">
      <alignment vertical="center" wrapText="1"/>
    </xf>
    <xf numFmtId="0" fontId="9" fillId="0" borderId="2" xfId="2" applyFont="1" applyFill="1" applyBorder="1" applyAlignment="1">
      <alignment vertical="center"/>
    </xf>
    <xf numFmtId="0" fontId="9" fillId="0" borderId="2" xfId="2" applyFont="1" applyBorder="1" applyAlignment="1">
      <alignment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/>
    </xf>
    <xf numFmtId="0" fontId="0" fillId="0" borderId="2" xfId="0" applyBorder="1"/>
    <xf numFmtId="0" fontId="2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 wrapText="1"/>
    </xf>
    <xf numFmtId="164" fontId="5" fillId="0" borderId="0" xfId="1" applyNumberFormat="1" applyFont="1"/>
    <xf numFmtId="164" fontId="0" fillId="0" borderId="0" xfId="1" applyNumberFormat="1" applyFont="1"/>
    <xf numFmtId="0" fontId="7" fillId="3" borderId="2" xfId="2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0" fillId="0" borderId="1" xfId="1" applyNumberFormat="1" applyFont="1" applyBorder="1"/>
    <xf numFmtId="164" fontId="8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top" wrapText="1"/>
    </xf>
    <xf numFmtId="164" fontId="8" fillId="3" borderId="7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7" xfId="1" applyNumberFormat="1" applyFont="1" applyBorder="1" applyAlignment="1">
      <alignment vertical="center" wrapText="1"/>
    </xf>
    <xf numFmtId="164" fontId="7" fillId="3" borderId="6" xfId="1" applyNumberFormat="1" applyFont="1" applyFill="1" applyBorder="1" applyAlignment="1">
      <alignment vertical="center"/>
    </xf>
    <xf numFmtId="164" fontId="7" fillId="3" borderId="5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">
    <cellStyle name="Millares" xfId="1" builtinId="3"/>
    <cellStyle name="Millares 10 2" xfId="3"/>
    <cellStyle name="Millares 4 3 2" xfId="4"/>
    <cellStyle name="Normal" xfId="0" builtinId="0"/>
    <cellStyle name="Normal 2 2" xfId="2"/>
    <cellStyle name="Normal 2 3" xfId="6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763905</xdr:colOff>
      <xdr:row>0</xdr:row>
      <xdr:rowOff>116205</xdr:rowOff>
    </xdr:from>
    <xdr:to>
      <xdr:col>0</xdr:col>
      <xdr:colOff>1914525</xdr:colOff>
      <xdr:row>2</xdr:row>
      <xdr:rowOff>85725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" y="116205"/>
          <a:ext cx="1150620" cy="417195"/>
        </a:xfrm>
        <a:prstGeom prst="rect">
          <a:avLst/>
        </a:prstGeom>
      </xdr:spPr>
    </xdr:pic>
    <xdr:clientData/>
  </xdr:twoCellAnchor>
  <xdr:twoCellAnchor editAs="oneCell">
    <xdr:from>
      <xdr:col>11</xdr:col>
      <xdr:colOff>742950</xdr:colOff>
      <xdr:row>0</xdr:row>
      <xdr:rowOff>130175</xdr:rowOff>
    </xdr:from>
    <xdr:to>
      <xdr:col>13</xdr:col>
      <xdr:colOff>201930</xdr:colOff>
      <xdr:row>2</xdr:row>
      <xdr:rowOff>114935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72975" y="130175"/>
          <a:ext cx="1306830" cy="4324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aci&#243;n%20Estrat&#233;gica\Programaci&#243;n%20y%20Presupuesto\Gerencia\Control%20Presupuestal\LINDA%20PRESUPUESTO\Anteproyecto%202018\Anteproyecto%20CE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s de presup-egresos"/>
      <sheetName val="Calendarizado SEPAF"/>
      <sheetName val="Calendarizado CEA"/>
      <sheetName val="Presup-Direcci"/>
      <sheetName val="Formato Ingresos Rubro CONAC"/>
      <sheetName val="Ingresos Rubro CONAC "/>
      <sheetName val="Comparativo Presup-Direc"/>
      <sheetName val="Partidas central"/>
      <sheetName val="Formato Ingresos 2018"/>
      <sheetName val="Recursos Vta de Serv"/>
      <sheetName val="Productos Financ"/>
      <sheetName val="SIAPA"/>
      <sheetName val="Prodder"/>
      <sheetName val="Extracción de agua"/>
      <sheetName val="Inversión p"/>
      <sheetName val="IVA"/>
      <sheetName val="Matriz 2018"/>
      <sheetName val="Ante seg Direcc"/>
      <sheetName val="Ingresos detalles"/>
      <sheetName val="Ing-CONAC"/>
      <sheetName val="Ing-CONAC (2)"/>
      <sheetName val="Resumen Ing-Egr"/>
      <sheetName val="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C7">
            <v>460779000</v>
          </cell>
        </row>
        <row r="44">
          <cell r="B44">
            <v>100000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80" zoomScaleNormal="8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C70" sqref="C70:N70"/>
    </sheetView>
  </sheetViews>
  <sheetFormatPr baseColWidth="10" defaultColWidth="11.42578125" defaultRowHeight="15" x14ac:dyDescent="0.25"/>
  <cols>
    <col min="1" max="1" width="39.5703125" customWidth="1"/>
    <col min="2" max="2" width="16" style="20" customWidth="1"/>
    <col min="3" max="3" width="12.42578125" customWidth="1"/>
    <col min="4" max="4" width="11.28515625" customWidth="1"/>
    <col min="5" max="5" width="11.140625" customWidth="1"/>
    <col min="6" max="6" width="11.85546875" customWidth="1"/>
    <col min="7" max="7" width="12.5703125" customWidth="1"/>
    <col min="8" max="14" width="13.42578125" customWidth="1"/>
  </cols>
  <sheetData>
    <row r="1" spans="1:14" ht="19.899999999999999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6" customHeight="1" x14ac:dyDescent="0.2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6.149999999999999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.1500000000000004" customHeight="1" thickBot="1" x14ac:dyDescent="0.3">
      <c r="A4" s="1"/>
      <c r="B4" s="19"/>
    </row>
    <row r="5" spans="1:14" ht="36" customHeight="1" thickBot="1" x14ac:dyDescent="0.3">
      <c r="A5" s="2" t="s">
        <v>2</v>
      </c>
      <c r="B5" s="28" t="s">
        <v>50</v>
      </c>
      <c r="C5" s="22" t="s">
        <v>51</v>
      </c>
      <c r="D5" s="22" t="s">
        <v>52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3" t="s">
        <v>62</v>
      </c>
    </row>
    <row r="6" spans="1:14" ht="15.6" customHeight="1" x14ac:dyDescent="0.25">
      <c r="A6" s="3" t="s">
        <v>3</v>
      </c>
      <c r="B6" s="29">
        <f>SUM(B9:B10)</f>
        <v>12000500</v>
      </c>
      <c r="C6" s="5">
        <f>SUM(C9:C10)</f>
        <v>1000000</v>
      </c>
      <c r="D6" s="5">
        <f t="shared" ref="D6:N6" si="0">SUM(D9:D10)</f>
        <v>1000100</v>
      </c>
      <c r="E6" s="5">
        <f t="shared" si="0"/>
        <v>1000100</v>
      </c>
      <c r="F6" s="5">
        <f t="shared" si="0"/>
        <v>1000100</v>
      </c>
      <c r="G6" s="5">
        <f t="shared" si="0"/>
        <v>1000100</v>
      </c>
      <c r="H6" s="5">
        <f t="shared" si="0"/>
        <v>1000100</v>
      </c>
      <c r="I6" s="5">
        <f t="shared" si="0"/>
        <v>1000000</v>
      </c>
      <c r="J6" s="5">
        <f t="shared" si="0"/>
        <v>1000000</v>
      </c>
      <c r="K6" s="5">
        <f t="shared" si="0"/>
        <v>1000000</v>
      </c>
      <c r="L6" s="5">
        <f t="shared" si="0"/>
        <v>1000000</v>
      </c>
      <c r="M6" s="5">
        <f t="shared" si="0"/>
        <v>1000000</v>
      </c>
      <c r="N6" s="24">
        <f t="shared" si="0"/>
        <v>1000000</v>
      </c>
    </row>
    <row r="7" spans="1:14" ht="7.15" customHeight="1" x14ac:dyDescent="0.25">
      <c r="A7" s="6"/>
      <c r="B7" s="3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9.149999999999999" customHeight="1" x14ac:dyDescent="0.25">
      <c r="A8" s="7" t="s">
        <v>3</v>
      </c>
      <c r="B8" s="3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15" customHeight="1" x14ac:dyDescent="0.25">
      <c r="A9" s="9" t="s">
        <v>35</v>
      </c>
      <c r="B9" s="31">
        <v>500</v>
      </c>
      <c r="C9" s="25"/>
      <c r="D9" s="25">
        <v>100</v>
      </c>
      <c r="E9" s="25">
        <v>100</v>
      </c>
      <c r="F9" s="25">
        <v>100</v>
      </c>
      <c r="G9" s="25">
        <v>100</v>
      </c>
      <c r="H9" s="25">
        <v>100</v>
      </c>
      <c r="I9" s="25"/>
      <c r="J9" s="25"/>
      <c r="K9" s="25"/>
      <c r="L9" s="25"/>
      <c r="M9" s="25"/>
      <c r="N9" s="26"/>
    </row>
    <row r="10" spans="1:14" ht="12.6" customHeight="1" x14ac:dyDescent="0.25">
      <c r="A10" s="9" t="s">
        <v>44</v>
      </c>
      <c r="B10" s="30">
        <v>12000000</v>
      </c>
      <c r="C10" s="25">
        <v>1000000</v>
      </c>
      <c r="D10" s="25">
        <v>1000000</v>
      </c>
      <c r="E10" s="25">
        <v>1000000</v>
      </c>
      <c r="F10" s="25">
        <v>1000000</v>
      </c>
      <c r="G10" s="25">
        <v>1000000</v>
      </c>
      <c r="H10" s="25">
        <v>1000000</v>
      </c>
      <c r="I10" s="25">
        <v>1000000</v>
      </c>
      <c r="J10" s="25">
        <v>1000000</v>
      </c>
      <c r="K10" s="25">
        <v>1000000</v>
      </c>
      <c r="L10" s="25">
        <v>1000000</v>
      </c>
      <c r="M10" s="25">
        <v>1000000</v>
      </c>
      <c r="N10" s="26">
        <v>1000000</v>
      </c>
    </row>
    <row r="11" spans="1:14" ht="7.15" customHeight="1" x14ac:dyDescent="0.25">
      <c r="A11" s="8"/>
      <c r="B11" s="3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15.6" customHeight="1" x14ac:dyDescent="0.25">
      <c r="A12" s="3" t="s">
        <v>4</v>
      </c>
      <c r="B12" s="32">
        <f>SUM(B14:B16)</f>
        <v>10010000</v>
      </c>
      <c r="C12" s="4">
        <f t="shared" ref="C12:N12" si="1">SUM(C14:C16)</f>
        <v>0</v>
      </c>
      <c r="D12" s="4">
        <f t="shared" si="1"/>
        <v>1000</v>
      </c>
      <c r="E12" s="4">
        <f t="shared" si="1"/>
        <v>1000</v>
      </c>
      <c r="F12" s="4">
        <f t="shared" si="1"/>
        <v>1000</v>
      </c>
      <c r="G12" s="4">
        <f t="shared" si="1"/>
        <v>1000</v>
      </c>
      <c r="H12" s="4">
        <f t="shared" si="1"/>
        <v>6001000</v>
      </c>
      <c r="I12" s="4">
        <f t="shared" si="1"/>
        <v>5000</v>
      </c>
      <c r="J12" s="4">
        <f t="shared" si="1"/>
        <v>4000000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27">
        <f t="shared" si="1"/>
        <v>0</v>
      </c>
    </row>
    <row r="13" spans="1:14" ht="12.6" customHeight="1" x14ac:dyDescent="0.25">
      <c r="A13" s="9" t="s">
        <v>5</v>
      </c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2.6" customHeight="1" x14ac:dyDescent="0.25">
      <c r="A14" s="9" t="s">
        <v>6</v>
      </c>
      <c r="B14" s="33">
        <f>10000000</f>
        <v>10000000</v>
      </c>
      <c r="C14" s="25"/>
      <c r="D14" s="25"/>
      <c r="E14" s="25"/>
      <c r="F14" s="25"/>
      <c r="G14" s="25"/>
      <c r="H14" s="25">
        <v>6000000</v>
      </c>
      <c r="I14" s="25"/>
      <c r="J14" s="25">
        <v>4000000</v>
      </c>
      <c r="K14" s="25"/>
      <c r="L14" s="25"/>
      <c r="M14" s="25"/>
      <c r="N14" s="26"/>
    </row>
    <row r="15" spans="1:14" ht="12.6" customHeight="1" x14ac:dyDescent="0.25">
      <c r="A15" s="9" t="s">
        <v>43</v>
      </c>
      <c r="B15" s="33">
        <v>5000</v>
      </c>
      <c r="C15" s="25"/>
      <c r="D15" s="25"/>
      <c r="E15" s="25"/>
      <c r="F15" s="25"/>
      <c r="G15" s="25"/>
      <c r="H15" s="25"/>
      <c r="I15" s="25">
        <v>5000</v>
      </c>
      <c r="J15" s="25"/>
      <c r="K15" s="25"/>
      <c r="L15" s="25"/>
      <c r="M15" s="25"/>
      <c r="N15" s="26"/>
    </row>
    <row r="16" spans="1:14" ht="12.6" customHeight="1" x14ac:dyDescent="0.25">
      <c r="A16" s="9" t="s">
        <v>34</v>
      </c>
      <c r="B16" s="33">
        <v>5000</v>
      </c>
      <c r="C16" s="25"/>
      <c r="D16" s="25">
        <v>1000</v>
      </c>
      <c r="E16" s="25">
        <v>1000</v>
      </c>
      <c r="F16" s="25">
        <v>1000</v>
      </c>
      <c r="G16" s="25">
        <v>1000</v>
      </c>
      <c r="H16" s="25">
        <v>1000</v>
      </c>
      <c r="I16" s="25"/>
      <c r="J16" s="25"/>
      <c r="K16" s="25"/>
      <c r="L16" s="25"/>
      <c r="M16" s="25"/>
      <c r="N16" s="26"/>
    </row>
    <row r="17" spans="1:14" ht="7.9" customHeight="1" x14ac:dyDescent="0.25">
      <c r="A17" s="9"/>
      <c r="B17" s="3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ht="15.6" customHeight="1" x14ac:dyDescent="0.25">
      <c r="A18" s="3" t="s">
        <v>7</v>
      </c>
      <c r="B18" s="32">
        <f>SUM(B20:B24)</f>
        <v>31699973</v>
      </c>
      <c r="C18" s="4">
        <f t="shared" ref="C18:N18" si="2">SUM(C20:C24)</f>
        <v>2583332</v>
      </c>
      <c r="D18" s="4">
        <f t="shared" si="2"/>
        <v>2583332</v>
      </c>
      <c r="E18" s="4">
        <f t="shared" si="2"/>
        <v>2843332</v>
      </c>
      <c r="F18" s="4">
        <f t="shared" si="2"/>
        <v>2583332</v>
      </c>
      <c r="G18" s="4">
        <f t="shared" si="2"/>
        <v>2683332</v>
      </c>
      <c r="H18" s="4">
        <f t="shared" si="2"/>
        <v>2733332</v>
      </c>
      <c r="I18" s="4">
        <f t="shared" si="2"/>
        <v>2683332</v>
      </c>
      <c r="J18" s="4">
        <f t="shared" si="2"/>
        <v>2633332</v>
      </c>
      <c r="K18" s="4">
        <f t="shared" si="2"/>
        <v>2623332</v>
      </c>
      <c r="L18" s="4">
        <f t="shared" si="2"/>
        <v>2583332</v>
      </c>
      <c r="M18" s="4">
        <f t="shared" si="2"/>
        <v>2583332</v>
      </c>
      <c r="N18" s="27">
        <f t="shared" si="2"/>
        <v>2583321</v>
      </c>
    </row>
    <row r="19" spans="1:14" ht="27" customHeight="1" x14ac:dyDescent="0.25">
      <c r="A19" s="10" t="s">
        <v>8</v>
      </c>
      <c r="B19" s="3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6.149999999999999" customHeight="1" x14ac:dyDescent="0.25">
      <c r="A20" s="9" t="s">
        <v>9</v>
      </c>
      <c r="B20" s="33">
        <v>600000</v>
      </c>
      <c r="C20" s="25"/>
      <c r="D20" s="25"/>
      <c r="E20" s="25">
        <v>200000</v>
      </c>
      <c r="F20" s="25"/>
      <c r="G20" s="25">
        <v>100000</v>
      </c>
      <c r="H20" s="25">
        <v>150000</v>
      </c>
      <c r="I20" s="25">
        <v>100000</v>
      </c>
      <c r="J20" s="25">
        <v>50000</v>
      </c>
      <c r="K20" s="25"/>
      <c r="L20" s="25"/>
      <c r="M20" s="25"/>
      <c r="N20" s="26"/>
    </row>
    <row r="21" spans="1:14" ht="17.100000000000001" customHeight="1" x14ac:dyDescent="0.25">
      <c r="A21" s="9" t="s">
        <v>10</v>
      </c>
      <c r="B21" s="33">
        <f>10000000+3187986</f>
        <v>13187986</v>
      </c>
      <c r="C21" s="25">
        <v>1099000</v>
      </c>
      <c r="D21" s="25">
        <v>1099000</v>
      </c>
      <c r="E21" s="25">
        <v>1099000</v>
      </c>
      <c r="F21" s="25">
        <v>1099000</v>
      </c>
      <c r="G21" s="25">
        <v>1099000</v>
      </c>
      <c r="H21" s="25">
        <v>1099000</v>
      </c>
      <c r="I21" s="25">
        <v>1099000</v>
      </c>
      <c r="J21" s="25">
        <v>1099000</v>
      </c>
      <c r="K21" s="25">
        <v>1099000</v>
      </c>
      <c r="L21" s="25">
        <v>1099000</v>
      </c>
      <c r="M21" s="25">
        <v>1099000</v>
      </c>
      <c r="N21" s="26">
        <v>1098986</v>
      </c>
    </row>
    <row r="22" spans="1:14" ht="17.100000000000001" customHeight="1" x14ac:dyDescent="0.25">
      <c r="A22" s="9" t="s">
        <v>11</v>
      </c>
      <c r="B22" s="33">
        <f>14000000+3187987</f>
        <v>17187987</v>
      </c>
      <c r="C22" s="25">
        <v>1432332</v>
      </c>
      <c r="D22" s="25">
        <v>1432332</v>
      </c>
      <c r="E22" s="25">
        <v>1432332</v>
      </c>
      <c r="F22" s="25">
        <v>1432332</v>
      </c>
      <c r="G22" s="25">
        <v>1432332</v>
      </c>
      <c r="H22" s="25">
        <v>1432332</v>
      </c>
      <c r="I22" s="25">
        <v>1432332</v>
      </c>
      <c r="J22" s="25">
        <v>1432332</v>
      </c>
      <c r="K22" s="25">
        <v>1432332</v>
      </c>
      <c r="L22" s="25">
        <v>1432332</v>
      </c>
      <c r="M22" s="25">
        <v>1432332</v>
      </c>
      <c r="N22" s="26">
        <v>1432335</v>
      </c>
    </row>
    <row r="23" spans="1:14" x14ac:dyDescent="0.25">
      <c r="A23" s="9" t="s">
        <v>12</v>
      </c>
      <c r="B23" s="33">
        <f>'[1]Ingresos detalles'!B44</f>
        <v>100000</v>
      </c>
      <c r="C23" s="25"/>
      <c r="D23" s="25"/>
      <c r="E23" s="25">
        <v>60000</v>
      </c>
      <c r="F23" s="25"/>
      <c r="G23" s="25"/>
      <c r="H23" s="25"/>
      <c r="I23" s="25"/>
      <c r="J23" s="25"/>
      <c r="K23" s="25">
        <v>40000</v>
      </c>
      <c r="L23" s="25"/>
      <c r="M23" s="25"/>
      <c r="N23" s="26"/>
    </row>
    <row r="24" spans="1:14" ht="15" customHeight="1" x14ac:dyDescent="0.25">
      <c r="A24" s="9" t="s">
        <v>30</v>
      </c>
      <c r="B24" s="30">
        <v>624000</v>
      </c>
      <c r="C24" s="25">
        <v>52000</v>
      </c>
      <c r="D24" s="25">
        <v>52000</v>
      </c>
      <c r="E24" s="25">
        <v>52000</v>
      </c>
      <c r="F24" s="25">
        <v>52000</v>
      </c>
      <c r="G24" s="25">
        <v>52000</v>
      </c>
      <c r="H24" s="25">
        <v>52000</v>
      </c>
      <c r="I24" s="25">
        <v>52000</v>
      </c>
      <c r="J24" s="25">
        <v>52000</v>
      </c>
      <c r="K24" s="25">
        <v>52000</v>
      </c>
      <c r="L24" s="25">
        <v>52000</v>
      </c>
      <c r="M24" s="25">
        <v>52000</v>
      </c>
      <c r="N24" s="26">
        <v>52000</v>
      </c>
    </row>
    <row r="25" spans="1:14" ht="6.6" customHeight="1" x14ac:dyDescent="0.25">
      <c r="A25" s="9"/>
      <c r="B25" s="3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16.899999999999999" customHeight="1" x14ac:dyDescent="0.25">
      <c r="A26" s="3" t="s">
        <v>13</v>
      </c>
      <c r="B26" s="32">
        <f>SUM(B29:B40)</f>
        <v>219584510</v>
      </c>
      <c r="C26" s="4">
        <f t="shared" ref="C26:N26" si="3">SUM(C29:C40)</f>
        <v>59217151</v>
      </c>
      <c r="D26" s="4">
        <f t="shared" si="3"/>
        <v>0</v>
      </c>
      <c r="E26" s="4">
        <f t="shared" si="3"/>
        <v>0</v>
      </c>
      <c r="F26" s="4">
        <f t="shared" si="3"/>
        <v>2982267</v>
      </c>
      <c r="G26" s="4">
        <f t="shared" si="3"/>
        <v>9258160</v>
      </c>
      <c r="H26" s="4">
        <f t="shared" si="3"/>
        <v>9258160</v>
      </c>
      <c r="I26" s="4">
        <f t="shared" si="3"/>
        <v>58458160</v>
      </c>
      <c r="J26" s="4">
        <f t="shared" si="3"/>
        <v>9258160</v>
      </c>
      <c r="K26" s="4">
        <f t="shared" si="3"/>
        <v>9808160</v>
      </c>
      <c r="L26" s="4">
        <f t="shared" si="3"/>
        <v>45810235</v>
      </c>
      <c r="M26" s="4">
        <f t="shared" si="3"/>
        <v>14164902</v>
      </c>
      <c r="N26" s="27">
        <f t="shared" si="3"/>
        <v>1369155</v>
      </c>
    </row>
    <row r="27" spans="1:14" x14ac:dyDescent="0.25">
      <c r="A27" s="11" t="s">
        <v>14</v>
      </c>
      <c r="B27" s="3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x14ac:dyDescent="0.25">
      <c r="A28" s="12" t="s">
        <v>15</v>
      </c>
      <c r="B28" s="3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x14ac:dyDescent="0.25">
      <c r="A29" s="12" t="s">
        <v>16</v>
      </c>
      <c r="B29" s="3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x14ac:dyDescent="0.25">
      <c r="A30" s="12" t="s">
        <v>45</v>
      </c>
      <c r="B30" s="3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ht="17.100000000000001" customHeight="1" x14ac:dyDescent="0.25">
      <c r="A31" s="13" t="s">
        <v>36</v>
      </c>
      <c r="B31" s="30">
        <v>38637017</v>
      </c>
      <c r="C31" s="25"/>
      <c r="D31" s="25"/>
      <c r="E31" s="25"/>
      <c r="F31" s="25"/>
      <c r="G31" s="25">
        <v>4829627</v>
      </c>
      <c r="H31" s="25">
        <v>4829627</v>
      </c>
      <c r="I31" s="25">
        <v>4829627</v>
      </c>
      <c r="J31" s="25">
        <v>4829627</v>
      </c>
      <c r="K31" s="25">
        <v>4829627</v>
      </c>
      <c r="L31" s="25">
        <v>4829627</v>
      </c>
      <c r="M31" s="25">
        <v>9659255</v>
      </c>
      <c r="N31" s="26"/>
    </row>
    <row r="32" spans="1:14" ht="17.100000000000001" customHeight="1" x14ac:dyDescent="0.25">
      <c r="A32" s="13" t="s">
        <v>37</v>
      </c>
      <c r="B32" s="30">
        <v>23858136</v>
      </c>
      <c r="C32" s="25"/>
      <c r="D32" s="25"/>
      <c r="E32" s="25"/>
      <c r="F32" s="25">
        <v>2982267</v>
      </c>
      <c r="G32" s="25">
        <v>2982267</v>
      </c>
      <c r="H32" s="25">
        <v>2982267</v>
      </c>
      <c r="I32" s="25">
        <v>2982267</v>
      </c>
      <c r="J32" s="25">
        <v>2982267</v>
      </c>
      <c r="K32" s="25">
        <v>2982267</v>
      </c>
      <c r="L32" s="25">
        <v>2982267</v>
      </c>
      <c r="M32" s="25">
        <v>2982267</v>
      </c>
      <c r="N32" s="26"/>
    </row>
    <row r="33" spans="1:14" ht="17.100000000000001" customHeight="1" x14ac:dyDescent="0.25">
      <c r="A33" s="13" t="s">
        <v>46</v>
      </c>
      <c r="B33" s="30">
        <v>8220722</v>
      </c>
      <c r="C33" s="25"/>
      <c r="D33" s="25"/>
      <c r="E33" s="25"/>
      <c r="F33" s="25"/>
      <c r="G33" s="25">
        <v>1027590</v>
      </c>
      <c r="H33" s="25">
        <v>1027590</v>
      </c>
      <c r="I33" s="25">
        <v>1027590</v>
      </c>
      <c r="J33" s="25">
        <v>1027590</v>
      </c>
      <c r="K33" s="25">
        <v>1027590</v>
      </c>
      <c r="L33" s="25">
        <v>1027590</v>
      </c>
      <c r="M33" s="25">
        <v>1027590</v>
      </c>
      <c r="N33" s="26">
        <v>1027592</v>
      </c>
    </row>
    <row r="34" spans="1:14" ht="17.100000000000001" customHeight="1" x14ac:dyDescent="0.25">
      <c r="A34" s="9" t="s">
        <v>38</v>
      </c>
      <c r="B34" s="30">
        <v>616912</v>
      </c>
      <c r="C34" s="25"/>
      <c r="D34" s="25"/>
      <c r="E34" s="25"/>
      <c r="F34" s="25"/>
      <c r="G34" s="25">
        <v>77114</v>
      </c>
      <c r="H34" s="25">
        <v>77114</v>
      </c>
      <c r="I34" s="25">
        <v>77114</v>
      </c>
      <c r="J34" s="25">
        <v>77114</v>
      </c>
      <c r="K34" s="25">
        <v>77114</v>
      </c>
      <c r="L34" s="25">
        <v>77114</v>
      </c>
      <c r="M34" s="25">
        <v>154228</v>
      </c>
      <c r="N34" s="26"/>
    </row>
    <row r="35" spans="1:14" ht="26.45" customHeight="1" x14ac:dyDescent="0.25">
      <c r="A35" s="14" t="s">
        <v>47</v>
      </c>
      <c r="B35" s="30">
        <v>2732497</v>
      </c>
      <c r="C35" s="25"/>
      <c r="D35" s="25"/>
      <c r="E35" s="25"/>
      <c r="F35" s="25"/>
      <c r="G35" s="25">
        <v>341562</v>
      </c>
      <c r="H35" s="25">
        <v>341562</v>
      </c>
      <c r="I35" s="25">
        <v>341562</v>
      </c>
      <c r="J35" s="25">
        <v>341562</v>
      </c>
      <c r="K35" s="25">
        <v>341562</v>
      </c>
      <c r="L35" s="25">
        <v>341562</v>
      </c>
      <c r="M35" s="25">
        <v>341562</v>
      </c>
      <c r="N35" s="26">
        <v>341563</v>
      </c>
    </row>
    <row r="36" spans="1:14" ht="12" customHeight="1" x14ac:dyDescent="0.25">
      <c r="A36" s="13"/>
      <c r="B36" s="3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ht="17.100000000000001" customHeight="1" x14ac:dyDescent="0.25">
      <c r="A37" s="15" t="s">
        <v>17</v>
      </c>
      <c r="B37" s="3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1:14" ht="17.100000000000001" customHeight="1" x14ac:dyDescent="0.25">
      <c r="A38" s="14" t="s">
        <v>18</v>
      </c>
      <c r="B38" s="30">
        <v>141752075</v>
      </c>
      <c r="C38" s="25">
        <v>56800000</v>
      </c>
      <c r="D38" s="25"/>
      <c r="E38" s="25"/>
      <c r="F38" s="25"/>
      <c r="G38" s="25"/>
      <c r="H38" s="25"/>
      <c r="I38" s="25">
        <v>48400000</v>
      </c>
      <c r="J38" s="25"/>
      <c r="K38" s="25"/>
      <c r="L38" s="25">
        <v>36552075</v>
      </c>
      <c r="M38" s="25"/>
      <c r="N38" s="26"/>
    </row>
    <row r="39" spans="1:14" ht="17.100000000000001" customHeight="1" x14ac:dyDescent="0.25">
      <c r="A39" s="9" t="s">
        <v>19</v>
      </c>
      <c r="B39" s="30">
        <v>1350000</v>
      </c>
      <c r="C39" s="25"/>
      <c r="D39" s="25"/>
      <c r="E39" s="25"/>
      <c r="F39" s="25"/>
      <c r="G39" s="25"/>
      <c r="H39" s="25"/>
      <c r="I39" s="25">
        <v>800000</v>
      </c>
      <c r="J39" s="25"/>
      <c r="K39" s="25">
        <v>550000</v>
      </c>
      <c r="L39" s="25"/>
      <c r="M39" s="25"/>
      <c r="N39" s="26"/>
    </row>
    <row r="40" spans="1:14" ht="17.100000000000001" customHeight="1" x14ac:dyDescent="0.25">
      <c r="A40" s="17" t="s">
        <v>29</v>
      </c>
      <c r="B40" s="30">
        <v>2417151</v>
      </c>
      <c r="C40" s="25">
        <v>2417151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4.1500000000000004" customHeight="1" x14ac:dyDescent="0.25">
      <c r="A41" s="16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31.9" customHeight="1" x14ac:dyDescent="0.25">
      <c r="A42" s="21" t="s">
        <v>20</v>
      </c>
      <c r="B42" s="32">
        <f>SUM(B44:B68)</f>
        <v>3132016357</v>
      </c>
      <c r="C42" s="4">
        <f t="shared" ref="C42:N42" si="4">SUM(C44:C68)</f>
        <v>233709224</v>
      </c>
      <c r="D42" s="4">
        <f t="shared" si="4"/>
        <v>75385559</v>
      </c>
      <c r="E42" s="4">
        <f t="shared" si="4"/>
        <v>75181684</v>
      </c>
      <c r="F42" s="4">
        <f t="shared" si="4"/>
        <v>101681684</v>
      </c>
      <c r="G42" s="4">
        <f t="shared" si="4"/>
        <v>322682616</v>
      </c>
      <c r="H42" s="4">
        <f t="shared" si="4"/>
        <v>322682616</v>
      </c>
      <c r="I42" s="4">
        <f t="shared" si="4"/>
        <v>351162161</v>
      </c>
      <c r="J42" s="4">
        <f t="shared" si="4"/>
        <v>325222161</v>
      </c>
      <c r="K42" s="4">
        <f t="shared" si="4"/>
        <v>325222161</v>
      </c>
      <c r="L42" s="4">
        <f t="shared" si="4"/>
        <v>351162161</v>
      </c>
      <c r="M42" s="4">
        <f t="shared" si="4"/>
        <v>325162161</v>
      </c>
      <c r="N42" s="27">
        <f t="shared" si="4"/>
        <v>322762169</v>
      </c>
    </row>
    <row r="43" spans="1:14" x14ac:dyDescent="0.25">
      <c r="A43" s="12" t="s">
        <v>21</v>
      </c>
      <c r="B43" s="3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4.45" customHeight="1" x14ac:dyDescent="0.25">
      <c r="A44" s="9" t="s">
        <v>22</v>
      </c>
      <c r="B44" s="33">
        <v>426240050</v>
      </c>
      <c r="C44" s="25">
        <v>35520004</v>
      </c>
      <c r="D44" s="25">
        <v>35520004</v>
      </c>
      <c r="E44" s="25">
        <v>35520004</v>
      </c>
      <c r="F44" s="25">
        <v>35520004</v>
      </c>
      <c r="G44" s="25">
        <v>35520004</v>
      </c>
      <c r="H44" s="25">
        <v>35520004</v>
      </c>
      <c r="I44" s="25">
        <v>35520004</v>
      </c>
      <c r="J44" s="25">
        <v>35520004</v>
      </c>
      <c r="K44" s="25">
        <v>35520004</v>
      </c>
      <c r="L44" s="25">
        <v>35520004</v>
      </c>
      <c r="M44" s="25">
        <v>35520004</v>
      </c>
      <c r="N44" s="26">
        <v>35520006</v>
      </c>
    </row>
    <row r="45" spans="1:14" ht="14.45" customHeight="1" x14ac:dyDescent="0.25">
      <c r="A45" s="9" t="s">
        <v>31</v>
      </c>
      <c r="B45" s="33">
        <v>12405227</v>
      </c>
      <c r="C45" s="25">
        <v>12405227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1:14" ht="14.45" customHeight="1" x14ac:dyDescent="0.25">
      <c r="A46" s="9" t="s">
        <v>32</v>
      </c>
      <c r="B46" s="33">
        <v>14877269</v>
      </c>
      <c r="C46" s="25"/>
      <c r="D46" s="25"/>
      <c r="E46" s="25"/>
      <c r="F46" s="25"/>
      <c r="G46" s="25"/>
      <c r="H46" s="25"/>
      <c r="I46" s="25">
        <v>2479545</v>
      </c>
      <c r="J46" s="25">
        <v>2479545</v>
      </c>
      <c r="K46" s="25">
        <v>2479545</v>
      </c>
      <c r="L46" s="25">
        <v>2479545</v>
      </c>
      <c r="M46" s="25">
        <v>2479545</v>
      </c>
      <c r="N46" s="26">
        <v>2479544</v>
      </c>
    </row>
    <row r="47" spans="1:14" ht="11.45" customHeight="1" x14ac:dyDescent="0.25">
      <c r="A47" s="17" t="s">
        <v>23</v>
      </c>
      <c r="B47" s="33">
        <v>803875</v>
      </c>
      <c r="C47" s="25">
        <v>600000</v>
      </c>
      <c r="D47" s="25">
        <v>203875</v>
      </c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1:14" ht="6" customHeight="1" x14ac:dyDescent="0.25">
      <c r="A48" s="17"/>
      <c r="B48" s="3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14" ht="18" customHeight="1" x14ac:dyDescent="0.25">
      <c r="A49" s="12" t="s">
        <v>16</v>
      </c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x14ac:dyDescent="0.25">
      <c r="A50" s="12" t="s">
        <v>45</v>
      </c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1:14" x14ac:dyDescent="0.25">
      <c r="A51" s="13" t="s">
        <v>36</v>
      </c>
      <c r="B51" s="30">
        <v>36319181</v>
      </c>
      <c r="C51" s="25"/>
      <c r="D51" s="25"/>
      <c r="E51" s="25"/>
      <c r="F51" s="25"/>
      <c r="G51" s="25">
        <v>4539898</v>
      </c>
      <c r="H51" s="25">
        <v>4539898</v>
      </c>
      <c r="I51" s="25">
        <v>4539898</v>
      </c>
      <c r="J51" s="25">
        <v>4539898</v>
      </c>
      <c r="K51" s="25">
        <v>4539898</v>
      </c>
      <c r="L51" s="25">
        <v>4539898</v>
      </c>
      <c r="M51" s="25">
        <v>4539898</v>
      </c>
      <c r="N51" s="26">
        <v>4539895</v>
      </c>
    </row>
    <row r="52" spans="1:14" x14ac:dyDescent="0.25">
      <c r="A52" s="13" t="s">
        <v>37</v>
      </c>
      <c r="B52" s="30">
        <v>15905424</v>
      </c>
      <c r="C52" s="25"/>
      <c r="D52" s="25"/>
      <c r="E52" s="25"/>
      <c r="F52" s="25"/>
      <c r="G52" s="25">
        <v>1988178</v>
      </c>
      <c r="H52" s="25">
        <v>1988178</v>
      </c>
      <c r="I52" s="25">
        <v>1988178</v>
      </c>
      <c r="J52" s="25">
        <v>1988178</v>
      </c>
      <c r="K52" s="25">
        <v>1988178</v>
      </c>
      <c r="L52" s="25">
        <v>1988178</v>
      </c>
      <c r="M52" s="25">
        <v>1988178</v>
      </c>
      <c r="N52" s="26">
        <v>1988178</v>
      </c>
    </row>
    <row r="53" spans="1:14" x14ac:dyDescent="0.25">
      <c r="A53" s="13" t="s">
        <v>46</v>
      </c>
      <c r="B53" s="30">
        <v>8220722</v>
      </c>
      <c r="C53" s="25"/>
      <c r="D53" s="25"/>
      <c r="E53" s="25"/>
      <c r="F53" s="25"/>
      <c r="G53" s="25">
        <v>1027590</v>
      </c>
      <c r="H53" s="25">
        <v>1027590</v>
      </c>
      <c r="I53" s="25">
        <v>1027590</v>
      </c>
      <c r="J53" s="25">
        <v>1027590</v>
      </c>
      <c r="K53" s="25">
        <v>1027590</v>
      </c>
      <c r="L53" s="25">
        <v>1027590</v>
      </c>
      <c r="M53" s="25">
        <v>1027590</v>
      </c>
      <c r="N53" s="26">
        <v>1027592</v>
      </c>
    </row>
    <row r="54" spans="1:14" x14ac:dyDescent="0.25">
      <c r="A54" s="9" t="s">
        <v>38</v>
      </c>
      <c r="B54" s="30">
        <v>636916</v>
      </c>
      <c r="C54" s="25"/>
      <c r="D54" s="25"/>
      <c r="E54" s="25"/>
      <c r="F54" s="25"/>
      <c r="G54" s="25">
        <v>79614</v>
      </c>
      <c r="H54" s="25">
        <v>79614</v>
      </c>
      <c r="I54" s="25">
        <v>79614</v>
      </c>
      <c r="J54" s="25">
        <v>79614</v>
      </c>
      <c r="K54" s="25">
        <v>79614</v>
      </c>
      <c r="L54" s="25">
        <v>79614</v>
      </c>
      <c r="M54" s="25">
        <v>79614</v>
      </c>
      <c r="N54" s="26">
        <v>79618</v>
      </c>
    </row>
    <row r="55" spans="1:14" ht="38.25" x14ac:dyDescent="0.25">
      <c r="A55" s="14" t="s">
        <v>47</v>
      </c>
      <c r="B55" s="30">
        <v>2149257</v>
      </c>
      <c r="C55" s="25"/>
      <c r="D55" s="25"/>
      <c r="E55" s="25"/>
      <c r="F55" s="25"/>
      <c r="G55" s="25">
        <v>268657</v>
      </c>
      <c r="H55" s="25">
        <v>268657</v>
      </c>
      <c r="I55" s="25">
        <v>268657</v>
      </c>
      <c r="J55" s="25">
        <v>268657</v>
      </c>
      <c r="K55" s="25">
        <v>268657</v>
      </c>
      <c r="L55" s="25">
        <v>268657</v>
      </c>
      <c r="M55" s="25">
        <v>268657</v>
      </c>
      <c r="N55" s="26">
        <v>268658</v>
      </c>
    </row>
    <row r="56" spans="1:14" x14ac:dyDescent="0.25">
      <c r="A56" s="9" t="s">
        <v>39</v>
      </c>
      <c r="B56" s="30">
        <v>79278021</v>
      </c>
      <c r="C56" s="25"/>
      <c r="D56" s="25"/>
      <c r="E56" s="25"/>
      <c r="F56" s="25"/>
      <c r="G56" s="25">
        <v>9909753</v>
      </c>
      <c r="H56" s="25">
        <v>9909753</v>
      </c>
      <c r="I56" s="25">
        <v>9909753</v>
      </c>
      <c r="J56" s="25">
        <v>9909753</v>
      </c>
      <c r="K56" s="25">
        <v>9909753</v>
      </c>
      <c r="L56" s="25">
        <v>9909753</v>
      </c>
      <c r="M56" s="25">
        <v>9909753</v>
      </c>
      <c r="N56" s="26">
        <v>9909750</v>
      </c>
    </row>
    <row r="57" spans="1:14" x14ac:dyDescent="0.25">
      <c r="A57" s="13" t="s">
        <v>40</v>
      </c>
      <c r="B57" s="30">
        <v>532033966</v>
      </c>
      <c r="C57" s="25"/>
      <c r="D57" s="25"/>
      <c r="E57" s="25"/>
      <c r="F57" s="25"/>
      <c r="G57" s="25">
        <v>66504246</v>
      </c>
      <c r="H57" s="25">
        <v>66504246</v>
      </c>
      <c r="I57" s="25">
        <v>66504246</v>
      </c>
      <c r="J57" s="25">
        <v>66504246</v>
      </c>
      <c r="K57" s="25">
        <v>66504246</v>
      </c>
      <c r="L57" s="25">
        <v>66504246</v>
      </c>
      <c r="M57" s="25">
        <v>66504246</v>
      </c>
      <c r="N57" s="26">
        <v>66504244</v>
      </c>
    </row>
    <row r="58" spans="1:14" ht="14.45" customHeight="1" x14ac:dyDescent="0.25">
      <c r="A58" s="14" t="s">
        <v>41</v>
      </c>
      <c r="B58" s="30">
        <v>120872372</v>
      </c>
      <c r="C58" s="25"/>
      <c r="D58" s="25"/>
      <c r="E58" s="25"/>
      <c r="F58" s="25"/>
      <c r="G58" s="25">
        <v>15409046</v>
      </c>
      <c r="H58" s="25">
        <v>15409046</v>
      </c>
      <c r="I58" s="25">
        <v>15409046</v>
      </c>
      <c r="J58" s="25">
        <v>15409046</v>
      </c>
      <c r="K58" s="25">
        <v>15409046</v>
      </c>
      <c r="L58" s="25">
        <v>15409046</v>
      </c>
      <c r="M58" s="25">
        <v>15409046</v>
      </c>
      <c r="N58" s="26">
        <v>13009050</v>
      </c>
    </row>
    <row r="59" spans="1:14" ht="14.45" customHeight="1" x14ac:dyDescent="0.25">
      <c r="A59" s="14" t="s">
        <v>48</v>
      </c>
      <c r="B59" s="30">
        <v>332191600</v>
      </c>
      <c r="C59" s="25"/>
      <c r="D59" s="25"/>
      <c r="E59" s="25"/>
      <c r="F59" s="25"/>
      <c r="G59" s="25">
        <v>41523950</v>
      </c>
      <c r="H59" s="25">
        <v>41523950</v>
      </c>
      <c r="I59" s="25">
        <v>41523950</v>
      </c>
      <c r="J59" s="25">
        <v>41523950</v>
      </c>
      <c r="K59" s="25">
        <v>41523950</v>
      </c>
      <c r="L59" s="25">
        <v>41523950</v>
      </c>
      <c r="M59" s="25">
        <v>41523950</v>
      </c>
      <c r="N59" s="26">
        <v>41523950</v>
      </c>
    </row>
    <row r="60" spans="1:14" ht="14.45" customHeight="1" x14ac:dyDescent="0.25">
      <c r="A60" s="14" t="s">
        <v>42</v>
      </c>
      <c r="B60" s="30">
        <v>50000000</v>
      </c>
      <c r="C60" s="25"/>
      <c r="D60" s="25"/>
      <c r="E60" s="25"/>
      <c r="F60" s="25"/>
      <c r="G60" s="25">
        <v>6250000</v>
      </c>
      <c r="H60" s="25">
        <v>6250000</v>
      </c>
      <c r="I60" s="25">
        <v>6250000</v>
      </c>
      <c r="J60" s="25">
        <v>6250000</v>
      </c>
      <c r="K60" s="25">
        <v>6250000</v>
      </c>
      <c r="L60" s="25">
        <v>6250000</v>
      </c>
      <c r="M60" s="25">
        <v>6250000</v>
      </c>
      <c r="N60" s="26">
        <v>6250000</v>
      </c>
    </row>
    <row r="61" spans="1:14" ht="14.45" customHeight="1" x14ac:dyDescent="0.25">
      <c r="A61" s="14" t="s">
        <v>49</v>
      </c>
      <c r="B61" s="30">
        <v>800000000</v>
      </c>
      <c r="C61" s="25"/>
      <c r="D61" s="25"/>
      <c r="E61" s="25"/>
      <c r="F61" s="25"/>
      <c r="G61" s="25">
        <v>100000000</v>
      </c>
      <c r="H61" s="25">
        <v>100000000</v>
      </c>
      <c r="I61" s="25">
        <v>100000000</v>
      </c>
      <c r="J61" s="25">
        <v>100000000</v>
      </c>
      <c r="K61" s="25">
        <v>100000000</v>
      </c>
      <c r="L61" s="25">
        <v>100000000</v>
      </c>
      <c r="M61" s="25">
        <v>100000000</v>
      </c>
      <c r="N61" s="26">
        <v>100000000</v>
      </c>
    </row>
    <row r="62" spans="1:14" ht="14.45" customHeight="1" x14ac:dyDescent="0.25">
      <c r="A62" s="17" t="s">
        <v>29</v>
      </c>
      <c r="B62" s="33">
        <v>119522313</v>
      </c>
      <c r="C62" s="25">
        <v>119522313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</row>
    <row r="63" spans="1:14" ht="6" customHeight="1" x14ac:dyDescent="0.25">
      <c r="A63" s="14"/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</row>
    <row r="64" spans="1:14" x14ac:dyDescent="0.25">
      <c r="A64" s="15" t="s">
        <v>24</v>
      </c>
      <c r="B64" s="3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25.15" customHeight="1" x14ac:dyDescent="0.25">
      <c r="A65" s="18" t="s">
        <v>25</v>
      </c>
      <c r="B65" s="33">
        <v>475940164</v>
      </c>
      <c r="C65" s="25">
        <v>39661680</v>
      </c>
      <c r="D65" s="25">
        <v>39661680</v>
      </c>
      <c r="E65" s="25">
        <v>39661680</v>
      </c>
      <c r="F65" s="25">
        <v>39661680</v>
      </c>
      <c r="G65" s="25">
        <v>39661680</v>
      </c>
      <c r="H65" s="25">
        <v>39661680</v>
      </c>
      <c r="I65" s="25">
        <v>39661680</v>
      </c>
      <c r="J65" s="25">
        <v>39661680</v>
      </c>
      <c r="K65" s="25">
        <v>39661680</v>
      </c>
      <c r="L65" s="25">
        <v>39661680</v>
      </c>
      <c r="M65" s="25">
        <v>39661680</v>
      </c>
      <c r="N65" s="26">
        <v>39661684</v>
      </c>
    </row>
    <row r="66" spans="1:14" ht="25.15" customHeight="1" x14ac:dyDescent="0.25">
      <c r="A66" s="17" t="s">
        <v>26</v>
      </c>
      <c r="B66" s="33">
        <f>500000</f>
        <v>500000</v>
      </c>
      <c r="C66" s="25"/>
      <c r="D66" s="25"/>
      <c r="E66" s="25"/>
      <c r="F66" s="25">
        <v>500000</v>
      </c>
      <c r="G66" s="25"/>
      <c r="H66" s="25"/>
      <c r="I66" s="25"/>
      <c r="J66" s="25"/>
      <c r="K66" s="25"/>
      <c r="L66" s="25"/>
      <c r="M66" s="25"/>
      <c r="N66" s="26"/>
    </row>
    <row r="67" spans="1:14" ht="20.45" customHeight="1" x14ac:dyDescent="0.25">
      <c r="A67" s="14" t="s">
        <v>27</v>
      </c>
      <c r="B67" s="33">
        <v>104000000</v>
      </c>
      <c r="C67" s="25">
        <v>26000000</v>
      </c>
      <c r="D67" s="25"/>
      <c r="E67" s="25"/>
      <c r="F67" s="25">
        <v>26000000</v>
      </c>
      <c r="G67" s="25"/>
      <c r="H67" s="25"/>
      <c r="I67" s="25">
        <v>26000000</v>
      </c>
      <c r="J67" s="25"/>
      <c r="K67" s="25"/>
      <c r="L67" s="25">
        <v>26000000</v>
      </c>
      <c r="M67" s="25"/>
      <c r="N67" s="26"/>
    </row>
    <row r="68" spans="1:14" ht="17.45" customHeight="1" x14ac:dyDescent="0.25">
      <c r="A68" s="17" t="s">
        <v>19</v>
      </c>
      <c r="B68" s="33">
        <v>120000</v>
      </c>
      <c r="C68" s="25"/>
      <c r="D68" s="25"/>
      <c r="E68" s="25"/>
      <c r="F68" s="25"/>
      <c r="G68" s="25"/>
      <c r="H68" s="25"/>
      <c r="I68" s="25"/>
      <c r="J68" s="25">
        <v>60000</v>
      </c>
      <c r="K68" s="25">
        <v>60000</v>
      </c>
      <c r="L68" s="25"/>
      <c r="M68" s="25"/>
      <c r="N68" s="26"/>
    </row>
    <row r="69" spans="1:14" ht="5.45" customHeight="1" thickBot="1" x14ac:dyDescent="0.3">
      <c r="A69" s="9"/>
      <c r="B69" s="3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</row>
    <row r="70" spans="1:14" ht="22.15" customHeight="1" thickBot="1" x14ac:dyDescent="0.3">
      <c r="A70" s="38" t="s">
        <v>28</v>
      </c>
      <c r="B70" s="35">
        <f>B6+B12+B18+B26+B42</f>
        <v>3405311340</v>
      </c>
      <c r="C70" s="36">
        <f t="shared" ref="C70:N70" si="5">C6+C12+C18+C26+C42</f>
        <v>296509707</v>
      </c>
      <c r="D70" s="36">
        <f t="shared" si="5"/>
        <v>78969991</v>
      </c>
      <c r="E70" s="36">
        <f t="shared" si="5"/>
        <v>79026116</v>
      </c>
      <c r="F70" s="36">
        <f t="shared" si="5"/>
        <v>108248383</v>
      </c>
      <c r="G70" s="36">
        <f t="shared" si="5"/>
        <v>335625208</v>
      </c>
      <c r="H70" s="36">
        <f t="shared" si="5"/>
        <v>341675208</v>
      </c>
      <c r="I70" s="36">
        <f t="shared" si="5"/>
        <v>413308653</v>
      </c>
      <c r="J70" s="36">
        <f t="shared" si="5"/>
        <v>342113653</v>
      </c>
      <c r="K70" s="36">
        <f t="shared" si="5"/>
        <v>338653653</v>
      </c>
      <c r="L70" s="36">
        <f t="shared" si="5"/>
        <v>400555728</v>
      </c>
      <c r="M70" s="36">
        <f t="shared" si="5"/>
        <v>342910395</v>
      </c>
      <c r="N70" s="37">
        <f t="shared" si="5"/>
        <v>327714645</v>
      </c>
    </row>
  </sheetData>
  <mergeCells count="3">
    <mergeCell ref="A1:N1"/>
    <mergeCell ref="A2:N2"/>
    <mergeCell ref="A3:N3"/>
  </mergeCells>
  <printOptions horizontalCentered="1"/>
  <pageMargins left="0.51181102362204722" right="0.51181102362204722" top="0.55118110236220474" bottom="0.55118110236220474" header="0.31496062992125984" footer="0.31496062992125984"/>
  <pageSetup scale="60" orientation="landscape" r:id="rId1"/>
  <headerFooter>
    <oddFooter>&amp;L  JUNTA DE GOBIERNO&amp;CPágina &amp;P de &amp;N&amp;R08 DE MAYO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cp:lastPrinted>2019-06-11T16:15:37Z</cp:lastPrinted>
  <dcterms:created xsi:type="dcterms:W3CDTF">2019-02-11T15:58:44Z</dcterms:created>
  <dcterms:modified xsi:type="dcterms:W3CDTF">2019-06-11T20:09:43Z</dcterms:modified>
</cp:coreProperties>
</file>