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pacheco\Desktop\Archivos para pagina de Transparencia\"/>
    </mc:Choice>
  </mc:AlternateContent>
  <bookViews>
    <workbookView xWindow="0" yWindow="0" windowWidth="23040" windowHeight="78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8" i="1" l="1"/>
  <c r="C94" i="1"/>
  <c r="C93" i="1"/>
  <c r="C92" i="1"/>
  <c r="C91" i="1"/>
  <c r="D89" i="1" s="1"/>
  <c r="C90" i="1"/>
  <c r="C87" i="1"/>
  <c r="B87" i="1"/>
  <c r="C86" i="1"/>
  <c r="B86" i="1"/>
  <c r="B85" i="1"/>
  <c r="B84" i="1"/>
  <c r="B83" i="1"/>
  <c r="B82" i="1"/>
  <c r="B81" i="1"/>
  <c r="B80" i="1"/>
  <c r="B79" i="1"/>
  <c r="B78" i="1"/>
  <c r="C77" i="1"/>
  <c r="B76" i="1"/>
  <c r="B75" i="1"/>
  <c r="C74" i="1"/>
  <c r="D73" i="1" s="1"/>
  <c r="B70" i="1"/>
  <c r="C65" i="1" s="1"/>
  <c r="B67" i="1"/>
  <c r="B66" i="1"/>
  <c r="B63" i="1"/>
  <c r="B62" i="1"/>
  <c r="B61" i="1"/>
  <c r="B60" i="1"/>
  <c r="B59" i="1"/>
  <c r="B58" i="1"/>
  <c r="B57" i="1"/>
  <c r="B55" i="1"/>
  <c r="B54" i="1"/>
  <c r="B53" i="1"/>
  <c r="B52" i="1"/>
  <c r="B51" i="1"/>
  <c r="B50" i="1"/>
  <c r="C47" i="1" s="1"/>
  <c r="B49" i="1"/>
  <c r="B48" i="1"/>
  <c r="C45" i="1"/>
  <c r="B45" i="1"/>
  <c r="B44" i="1"/>
  <c r="B43" i="1"/>
  <c r="B42" i="1"/>
  <c r="B41" i="1"/>
  <c r="B40" i="1"/>
  <c r="B39" i="1"/>
  <c r="B38" i="1"/>
  <c r="B37" i="1"/>
  <c r="B36" i="1"/>
  <c r="B34" i="1"/>
  <c r="B33" i="1"/>
  <c r="C32" i="1" s="1"/>
  <c r="D31" i="1" s="1"/>
  <c r="C28" i="1"/>
  <c r="C27" i="1"/>
  <c r="C26" i="1"/>
  <c r="D24" i="1" s="1"/>
  <c r="C25" i="1"/>
  <c r="C21" i="1"/>
  <c r="C20" i="1"/>
  <c r="C19" i="1"/>
  <c r="C18" i="1"/>
  <c r="C17" i="1"/>
  <c r="C16" i="1"/>
  <c r="D15" i="1"/>
  <c r="F14" i="1" s="1"/>
  <c r="C12" i="1"/>
  <c r="D11" i="1"/>
  <c r="C9" i="1"/>
  <c r="C8" i="1"/>
  <c r="D7" i="1"/>
  <c r="F6" i="1" s="1"/>
  <c r="F72" i="1" l="1"/>
  <c r="E7" i="1"/>
  <c r="E11" i="1"/>
  <c r="F30" i="1"/>
  <c r="E31" i="1"/>
  <c r="F23" i="1"/>
  <c r="E24" i="1"/>
  <c r="G72" i="1" l="1"/>
  <c r="E89" i="1"/>
  <c r="F96" i="1"/>
  <c r="E73" i="1"/>
  <c r="G23" i="1"/>
  <c r="G30" i="1"/>
  <c r="F99" i="1" l="1"/>
  <c r="G6" i="1"/>
  <c r="G96" i="1" s="1"/>
  <c r="G14" i="1"/>
</calcChain>
</file>

<file path=xl/sharedStrings.xml><?xml version="1.0" encoding="utf-8"?>
<sst xmlns="http://schemas.openxmlformats.org/spreadsheetml/2006/main" count="91" uniqueCount="68">
  <si>
    <t>Comisión Estatal del Agua del Estado de Jalisco</t>
  </si>
  <si>
    <t xml:space="preserve"> Presupuesto de Ingresos 2015</t>
  </si>
  <si>
    <t>Cifras en pesos</t>
  </si>
  <si>
    <t>Fuente del Ingreso</t>
  </si>
  <si>
    <t>Sub totales</t>
  </si>
  <si>
    <t>%</t>
  </si>
  <si>
    <t>Totales</t>
  </si>
  <si>
    <t>Productos</t>
  </si>
  <si>
    <t xml:space="preserve"> Productos de Tipo Corriente</t>
  </si>
  <si>
    <t>Ley de Transparencia e Información Pública</t>
  </si>
  <si>
    <t>Venta de Bases de Licitación</t>
  </si>
  <si>
    <t>Productos de Capital</t>
  </si>
  <si>
    <t>Productos Financieros</t>
  </si>
  <si>
    <t>Aprovechamientos</t>
  </si>
  <si>
    <t>Aprovechamientos de Tipo Corriente</t>
  </si>
  <si>
    <t>Recuperación Fiscal de IVA</t>
  </si>
  <si>
    <t>Ingresos por Recuperación de Primas de Seguros y Fianzas</t>
  </si>
  <si>
    <t>Penas Convencionales (Por Incumplimiento de Obras)</t>
  </si>
  <si>
    <t>Reintegro de Recursos No Ejercidos por Contratistas</t>
  </si>
  <si>
    <t>Recuperación de Gastos Varios</t>
  </si>
  <si>
    <t>Estímulo fiscal</t>
  </si>
  <si>
    <t>Ingresos por Ventas de Bienes y Servicios</t>
  </si>
  <si>
    <t>Ingresos por Ventas de Bienes y Servicios de Organismos Descentralizados</t>
  </si>
  <si>
    <t>Servicios de Agua (El Salto, SCI e IBM)</t>
  </si>
  <si>
    <t>Servicios de Laboratorio</t>
  </si>
  <si>
    <t>Servicios de Dezasolve</t>
  </si>
  <si>
    <t>Servicios de Perforación</t>
  </si>
  <si>
    <t>Participaciones y Aportaciones</t>
  </si>
  <si>
    <t xml:space="preserve">Aportaciones </t>
  </si>
  <si>
    <t>Recursos Federales</t>
  </si>
  <si>
    <t>APAZU (Comunidades Urbanas)</t>
  </si>
  <si>
    <t>PROSSAPYS (Comunidades Rurales)</t>
  </si>
  <si>
    <t>PROME (Programa de Mejoramiento de Eficiencias)</t>
  </si>
  <si>
    <t>Agua Limpia</t>
  </si>
  <si>
    <t>Cultura del Agua</t>
  </si>
  <si>
    <t>PROTAR Operación de Plantas</t>
  </si>
  <si>
    <t xml:space="preserve">PROTAR Infraestructura </t>
  </si>
  <si>
    <t>Abastecimiento de la ZCG</t>
  </si>
  <si>
    <t>Saneamiento  de la ZCG</t>
  </si>
  <si>
    <t>PROME</t>
  </si>
  <si>
    <t>PRODDER Recursos Materia de Aguas Nacionales</t>
  </si>
  <si>
    <t>Convenios Consejos de Cuencas</t>
  </si>
  <si>
    <t>Saldos comprometidos de programas de ejercicios anteriores y de 2014</t>
  </si>
  <si>
    <t>Recursos Estatales</t>
  </si>
  <si>
    <t>Abastecimiento de la ZCG (Recursos del crédito)</t>
  </si>
  <si>
    <t xml:space="preserve">Saneamiento de la ZCG </t>
  </si>
  <si>
    <t>Estudios y Proyectos</t>
  </si>
  <si>
    <t>FONDEN</t>
  </si>
  <si>
    <t>SEAPAL Vallarta</t>
  </si>
  <si>
    <t>Acuaférico Tepatitlán</t>
  </si>
  <si>
    <t>Tlajomulco de Zúñiga</t>
  </si>
  <si>
    <t>Saldos comprometidos de programas de ejercicios anteriores y de 2013</t>
  </si>
  <si>
    <t>Cuentas por cobrar programas 2013</t>
  </si>
  <si>
    <t>Recursos Municipales</t>
  </si>
  <si>
    <t>Saneamiento de la ZCG (El Salto y Ocotlán)</t>
  </si>
  <si>
    <t>Transferencias, Asignaciones, Subsidios y Otras Ayudas</t>
  </si>
  <si>
    <t>Transferencias Internas y Asignaciones al sector Público</t>
  </si>
  <si>
    <t>Remanente de Gasto Corriente 2014</t>
  </si>
  <si>
    <t>Gasto Corriente-Subsidio</t>
  </si>
  <si>
    <t>Cuentas por Cobrar 2014</t>
  </si>
  <si>
    <t>Tranferencias al Resto del Sector Público</t>
  </si>
  <si>
    <t>Aportación para la Construcción, Operación y Mantenimiento de las PTAR's "El Ahogado" y "Agua Prieta" (SIAPA)</t>
  </si>
  <si>
    <t>Recursos Materia de Aguas Nacionales (SIAPA)</t>
  </si>
  <si>
    <t>Servicios de Operación y Mantenimiento de Ptars</t>
  </si>
  <si>
    <t>Recursos Municipales para Inversión Pública</t>
  </si>
  <si>
    <t xml:space="preserve">Total Presupuesto de Ingresos </t>
  </si>
  <si>
    <t>Nota: 
Se disminuyó del rubro de Saldos comprometidos de Programas de ejercicios anteriores y del 2013, la cantidad de 50.8MDP, por concepto de devoluciones de recursos Federales de Programas de Inversión Pública.</t>
  </si>
  <si>
    <t>Nota: Incluye Saldos Comprometidos de Programas de Inversión Pública por 385.29 MDP, Cuentas por Cobrar por 120.70 MDP, Remanente de gasto Corriente del ejercicio 2014 por 50.13 MDP,  Contraprestación por la Operación y Mantenimiento de las PTAR's, El Ahogado 159.10 MDP y Agua Prieta 369.80 MDP; el pago de Derechos por Descargas de Aguas Residuales 24.00 MDP y de Extracción de Aguas Nacionales del SIAPA a TESOFE por 101.00 MDP.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</si>
</sst>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2" x14ac:knownFonts="1">
    <font>
      <sz val="11"/>
      <color theme="1"/>
      <name val="Calibri"/>
      <family val="2"/>
      <scheme val="minor"/>
    </font>
    <font>
      <sz val="11"/>
      <color theme="1"/>
      <name val="Calibri"/>
      <family val="2"/>
      <scheme val="minor"/>
    </font>
    <font>
      <sz val="10"/>
      <name val="Arial"/>
      <family val="2"/>
    </font>
    <font>
      <b/>
      <sz val="18"/>
      <name val="Arial"/>
      <family val="2"/>
    </font>
    <font>
      <b/>
      <sz val="14"/>
      <name val="Arial"/>
      <family val="2"/>
    </font>
    <font>
      <b/>
      <sz val="12"/>
      <name val="Arial"/>
      <family val="2"/>
    </font>
    <font>
      <b/>
      <sz val="12"/>
      <color theme="0"/>
      <name val="Arial"/>
      <family val="2"/>
    </font>
    <font>
      <b/>
      <sz val="10"/>
      <color theme="0"/>
      <name val="Arial"/>
      <family val="2"/>
    </font>
    <font>
      <sz val="10"/>
      <color theme="0"/>
      <name val="Arial"/>
      <family val="2"/>
    </font>
    <font>
      <b/>
      <sz val="10"/>
      <name val="Arial"/>
      <family val="2"/>
    </font>
    <font>
      <b/>
      <sz val="11"/>
      <name val="Arial"/>
      <family val="2"/>
    </font>
    <font>
      <sz val="8"/>
      <name val="Arial"/>
      <family val="2"/>
    </font>
  </fonts>
  <fills count="4">
    <fill>
      <patternFill patternType="none"/>
    </fill>
    <fill>
      <patternFill patternType="gray125"/>
    </fill>
    <fill>
      <patternFill patternType="solid">
        <fgColor rgb="FFC00000"/>
        <bgColor indexed="64"/>
      </patternFill>
    </fill>
    <fill>
      <patternFill patternType="solid">
        <fgColor theme="6" tint="-0.249977111117893"/>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0" fontId="2" fillId="0" borderId="0"/>
  </cellStyleXfs>
  <cellXfs count="75">
    <xf numFmtId="0" fontId="0" fillId="0" borderId="0" xfId="0"/>
    <xf numFmtId="0" fontId="2" fillId="0" borderId="0" xfId="2"/>
    <xf numFmtId="0" fontId="5" fillId="0" borderId="0" xfId="2" applyFont="1"/>
    <xf numFmtId="0" fontId="6" fillId="2" borderId="1"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2" fillId="0" borderId="0" xfId="2" applyAlignment="1">
      <alignment vertical="center"/>
    </xf>
    <xf numFmtId="0" fontId="7" fillId="3" borderId="4" xfId="2" applyFont="1" applyFill="1" applyBorder="1" applyAlignment="1">
      <alignment vertical="center"/>
    </xf>
    <xf numFmtId="0" fontId="7" fillId="3" borderId="0" xfId="2" applyFont="1" applyFill="1" applyBorder="1" applyAlignment="1">
      <alignment vertical="center"/>
    </xf>
    <xf numFmtId="0" fontId="8" fillId="3" borderId="0" xfId="2" applyFont="1" applyFill="1" applyBorder="1" applyAlignment="1">
      <alignment vertical="center"/>
    </xf>
    <xf numFmtId="3" fontId="7" fillId="3" borderId="0" xfId="2" applyNumberFormat="1" applyFont="1" applyFill="1" applyBorder="1" applyAlignment="1">
      <alignment vertical="center"/>
    </xf>
    <xf numFmtId="4" fontId="7" fillId="3" borderId="5" xfId="2" applyNumberFormat="1" applyFont="1" applyFill="1" applyBorder="1" applyAlignment="1">
      <alignment vertical="center"/>
    </xf>
    <xf numFmtId="0" fontId="9" fillId="0" borderId="4" xfId="2" applyFont="1" applyBorder="1" applyAlignment="1">
      <alignment vertical="center"/>
    </xf>
    <xf numFmtId="0" fontId="9" fillId="0" borderId="0" xfId="2" applyFont="1" applyBorder="1" applyAlignment="1">
      <alignment vertical="center"/>
    </xf>
    <xf numFmtId="0" fontId="2" fillId="0" borderId="0" xfId="2" applyBorder="1" applyAlignment="1">
      <alignment vertical="center"/>
    </xf>
    <xf numFmtId="3" fontId="9" fillId="0" borderId="0" xfId="2" applyNumberFormat="1" applyFont="1" applyBorder="1" applyAlignment="1">
      <alignment vertical="center"/>
    </xf>
    <xf numFmtId="4" fontId="2" fillId="0" borderId="0" xfId="2" applyNumberFormat="1" applyBorder="1" applyAlignment="1">
      <alignment vertical="center"/>
    </xf>
    <xf numFmtId="0" fontId="2" fillId="0" borderId="5" xfId="2" applyBorder="1" applyAlignment="1">
      <alignment vertical="center"/>
    </xf>
    <xf numFmtId="0" fontId="2" fillId="0" borderId="4" xfId="2" applyBorder="1" applyAlignment="1">
      <alignment vertical="center"/>
    </xf>
    <xf numFmtId="3" fontId="2" fillId="0" borderId="0" xfId="2" applyNumberFormat="1" applyBorder="1" applyAlignment="1">
      <alignment vertical="center"/>
    </xf>
    <xf numFmtId="0" fontId="2" fillId="0" borderId="4" xfId="2" applyFont="1" applyBorder="1" applyAlignment="1">
      <alignment vertical="center"/>
    </xf>
    <xf numFmtId="0" fontId="2" fillId="0" borderId="0" xfId="2" applyFont="1" applyBorder="1" applyAlignment="1">
      <alignment vertical="center"/>
    </xf>
    <xf numFmtId="3" fontId="2" fillId="0" borderId="0" xfId="2" applyNumberFormat="1" applyFill="1" applyBorder="1" applyAlignment="1">
      <alignment vertical="center"/>
    </xf>
    <xf numFmtId="164" fontId="2" fillId="0" borderId="0" xfId="1" applyNumberFormat="1" applyFont="1" applyFill="1" applyBorder="1" applyAlignment="1">
      <alignment vertical="center"/>
    </xf>
    <xf numFmtId="164" fontId="2" fillId="0" borderId="0" xfId="1" applyNumberFormat="1" applyFont="1" applyBorder="1" applyAlignment="1">
      <alignment vertical="center"/>
    </xf>
    <xf numFmtId="0" fontId="9" fillId="0" borderId="4" xfId="2" applyFont="1" applyBorder="1" applyAlignment="1">
      <alignment vertical="center" wrapText="1"/>
    </xf>
    <xf numFmtId="0" fontId="9" fillId="0" borderId="0" xfId="2" applyFont="1" applyBorder="1" applyAlignment="1">
      <alignment vertical="center" wrapText="1"/>
    </xf>
    <xf numFmtId="3" fontId="8" fillId="3" borderId="0" xfId="2" applyNumberFormat="1" applyFont="1" applyFill="1" applyBorder="1" applyAlignment="1">
      <alignment vertical="center"/>
    </xf>
    <xf numFmtId="3" fontId="2" fillId="0" borderId="0" xfId="2" applyNumberFormat="1" applyAlignment="1">
      <alignment vertical="center"/>
    </xf>
    <xf numFmtId="0" fontId="9" fillId="0" borderId="4" xfId="2" applyFont="1" applyFill="1" applyBorder="1" applyAlignment="1">
      <alignment vertical="center"/>
    </xf>
    <xf numFmtId="3" fontId="2" fillId="0" borderId="5" xfId="2" applyNumberFormat="1" applyBorder="1" applyAlignment="1">
      <alignment vertical="center"/>
    </xf>
    <xf numFmtId="3" fontId="2" fillId="0" borderId="0" xfId="2" applyNumberFormat="1" applyFont="1" applyBorder="1" applyAlignment="1">
      <alignment vertical="center"/>
    </xf>
    <xf numFmtId="0" fontId="2" fillId="0" borderId="4" xfId="2" applyFont="1" applyBorder="1" applyAlignment="1">
      <alignment vertical="center" wrapText="1"/>
    </xf>
    <xf numFmtId="0" fontId="2" fillId="0" borderId="4" xfId="2" applyFont="1" applyFill="1" applyBorder="1" applyAlignment="1">
      <alignment horizontal="left" vertical="center"/>
    </xf>
    <xf numFmtId="3" fontId="2" fillId="0" borderId="0" xfId="2" applyNumberFormat="1" applyFont="1" applyFill="1" applyBorder="1" applyAlignment="1">
      <alignment vertical="center"/>
    </xf>
    <xf numFmtId="0" fontId="2" fillId="0" borderId="6" xfId="2" applyFont="1" applyBorder="1" applyAlignment="1">
      <alignment vertical="center" wrapText="1"/>
    </xf>
    <xf numFmtId="3" fontId="2" fillId="0" borderId="7" xfId="2" applyNumberFormat="1" applyFont="1" applyFill="1" applyBorder="1" applyAlignment="1">
      <alignment vertical="center"/>
    </xf>
    <xf numFmtId="3" fontId="2" fillId="0" borderId="7" xfId="2" applyNumberFormat="1" applyBorder="1" applyAlignment="1">
      <alignment vertical="center"/>
    </xf>
    <xf numFmtId="3" fontId="2" fillId="0" borderId="8" xfId="2" applyNumberFormat="1" applyBorder="1" applyAlignment="1">
      <alignment vertical="center"/>
    </xf>
    <xf numFmtId="0" fontId="2" fillId="0" borderId="4" xfId="2" applyFont="1" applyBorder="1" applyAlignment="1">
      <alignment horizontal="left" vertical="center"/>
    </xf>
    <xf numFmtId="164" fontId="7" fillId="3" borderId="0" xfId="1" applyNumberFormat="1" applyFont="1" applyFill="1" applyBorder="1" applyAlignment="1">
      <alignment vertical="center"/>
    </xf>
    <xf numFmtId="43" fontId="7" fillId="3" borderId="5" xfId="2" applyNumberFormat="1" applyFont="1" applyFill="1" applyBorder="1" applyAlignment="1">
      <alignment vertical="center"/>
    </xf>
    <xf numFmtId="0" fontId="2" fillId="0" borderId="0" xfId="2" applyBorder="1"/>
    <xf numFmtId="0" fontId="2" fillId="0" borderId="9" xfId="2" applyFont="1" applyBorder="1" applyAlignment="1">
      <alignment vertical="center"/>
    </xf>
    <xf numFmtId="3" fontId="2" fillId="0" borderId="10" xfId="2" applyNumberFormat="1" applyFill="1" applyBorder="1" applyAlignment="1">
      <alignment vertical="center"/>
    </xf>
    <xf numFmtId="0" fontId="2" fillId="0" borderId="10" xfId="2" applyBorder="1"/>
    <xf numFmtId="0" fontId="2" fillId="0" borderId="10" xfId="2" applyBorder="1" applyAlignment="1">
      <alignment vertical="center"/>
    </xf>
    <xf numFmtId="0" fontId="2" fillId="0" borderId="11" xfId="2" applyBorder="1" applyAlignment="1">
      <alignment vertical="center"/>
    </xf>
    <xf numFmtId="0" fontId="9" fillId="0" borderId="12" xfId="2" applyFont="1" applyBorder="1" applyAlignment="1">
      <alignment vertical="center"/>
    </xf>
    <xf numFmtId="0" fontId="2" fillId="0" borderId="13" xfId="2" applyFont="1" applyBorder="1" applyAlignment="1">
      <alignment vertical="center"/>
    </xf>
    <xf numFmtId="3" fontId="9" fillId="0" borderId="13" xfId="2" applyNumberFormat="1" applyFont="1" applyFill="1" applyBorder="1" applyAlignment="1">
      <alignment vertical="center"/>
    </xf>
    <xf numFmtId="0" fontId="2" fillId="0" borderId="13" xfId="2" applyBorder="1" applyAlignment="1">
      <alignment vertical="center"/>
    </xf>
    <xf numFmtId="0" fontId="2" fillId="0" borderId="14" xfId="2" applyBorder="1" applyAlignment="1">
      <alignment vertical="center"/>
    </xf>
    <xf numFmtId="3" fontId="9" fillId="0" borderId="0" xfId="2" applyNumberFormat="1" applyFont="1" applyFill="1" applyBorder="1" applyAlignment="1">
      <alignment vertical="center"/>
    </xf>
    <xf numFmtId="0" fontId="9" fillId="0" borderId="4" xfId="2" applyFont="1" applyFill="1" applyBorder="1" applyAlignment="1">
      <alignment horizontal="left" vertical="center"/>
    </xf>
    <xf numFmtId="0" fontId="2" fillId="0" borderId="0" xfId="2" applyFill="1" applyBorder="1" applyAlignment="1">
      <alignment vertical="center"/>
    </xf>
    <xf numFmtId="0" fontId="2" fillId="0" borderId="4" xfId="2" applyFont="1" applyFill="1" applyBorder="1" applyAlignment="1">
      <alignment vertical="center" wrapText="1"/>
    </xf>
    <xf numFmtId="0" fontId="2" fillId="0" borderId="4" xfId="2" applyFont="1" applyFill="1" applyBorder="1" applyAlignment="1">
      <alignment vertical="center"/>
    </xf>
    <xf numFmtId="0" fontId="7" fillId="3" borderId="9" xfId="2" applyFont="1" applyFill="1" applyBorder="1" applyAlignment="1">
      <alignment vertical="center"/>
    </xf>
    <xf numFmtId="0" fontId="7" fillId="3" borderId="10" xfId="2" applyFont="1" applyFill="1" applyBorder="1" applyAlignment="1">
      <alignment vertical="center"/>
    </xf>
    <xf numFmtId="0" fontId="8" fillId="3" borderId="10" xfId="2" applyFont="1" applyFill="1" applyBorder="1" applyAlignment="1">
      <alignment vertical="center"/>
    </xf>
    <xf numFmtId="3" fontId="7" fillId="3" borderId="10" xfId="2" applyNumberFormat="1" applyFont="1" applyFill="1" applyBorder="1" applyAlignment="1">
      <alignment vertical="center"/>
    </xf>
    <xf numFmtId="4" fontId="7" fillId="3" borderId="11" xfId="2" applyNumberFormat="1" applyFont="1" applyFill="1" applyBorder="1" applyAlignment="1">
      <alignment vertical="center"/>
    </xf>
    <xf numFmtId="0" fontId="2" fillId="0" borderId="1" xfId="2" applyBorder="1" applyAlignment="1">
      <alignment vertical="center"/>
    </xf>
    <xf numFmtId="0" fontId="2" fillId="0" borderId="2" xfId="2" applyBorder="1" applyAlignment="1">
      <alignment vertical="center"/>
    </xf>
    <xf numFmtId="0" fontId="2" fillId="0" borderId="3" xfId="2" applyBorder="1" applyAlignment="1">
      <alignment vertical="center"/>
    </xf>
    <xf numFmtId="3" fontId="11" fillId="0" borderId="0" xfId="2" applyNumberFormat="1" applyFont="1" applyAlignment="1">
      <alignment vertical="center"/>
    </xf>
    <xf numFmtId="0" fontId="2" fillId="0" borderId="0" xfId="2" applyAlignment="1"/>
    <xf numFmtId="164" fontId="11" fillId="0" borderId="0" xfId="1" applyNumberFormat="1" applyFont="1"/>
    <xf numFmtId="0" fontId="2" fillId="0" borderId="0" xfId="2" applyAlignment="1">
      <alignment horizontal="left" vertical="center" wrapText="1"/>
    </xf>
    <xf numFmtId="0" fontId="3" fillId="0" borderId="0" xfId="2" applyFont="1" applyAlignment="1">
      <alignment horizontal="center"/>
    </xf>
    <xf numFmtId="0" fontId="4" fillId="0" borderId="0" xfId="2" applyFont="1" applyAlignment="1">
      <alignment horizontal="center"/>
    </xf>
    <xf numFmtId="0" fontId="5" fillId="0" borderId="0" xfId="2" applyFont="1" applyAlignment="1">
      <alignment horizontal="center"/>
    </xf>
    <xf numFmtId="0" fontId="6" fillId="2" borderId="2" xfId="2" applyFont="1" applyFill="1" applyBorder="1" applyAlignment="1">
      <alignment horizontal="center" vertical="center"/>
    </xf>
    <xf numFmtId="0" fontId="10" fillId="0" borderId="0" xfId="2" applyFont="1" applyBorder="1" applyAlignment="1">
      <alignment horizontal="left" vertical="center" wrapText="1"/>
    </xf>
  </cellXfs>
  <cellStyles count="3">
    <cellStyle name="Millares" xfId="1" builtin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104775</xdr:rowOff>
    </xdr:from>
    <xdr:to>
      <xdr:col>0</xdr:col>
      <xdr:colOff>752478</xdr:colOff>
      <xdr:row>3</xdr:row>
      <xdr:rowOff>43815</xdr:rowOff>
    </xdr:to>
    <xdr:pic>
      <xdr:nvPicPr>
        <xdr:cNvPr id="4" name="1 Imagen" descr="CEA Logo.png"/>
        <xdr:cNvPicPr>
          <a:picLocks noChangeAspect="1" noChangeArrowheads="1"/>
        </xdr:cNvPicPr>
      </xdr:nvPicPr>
      <xdr:blipFill>
        <a:blip xmlns:r="http://schemas.openxmlformats.org/officeDocument/2006/relationships" r:embed="rId1" cstate="print"/>
        <a:srcRect r="69231"/>
        <a:stretch>
          <a:fillRect/>
        </a:stretch>
      </xdr:blipFill>
      <xdr:spPr bwMode="auto">
        <a:xfrm>
          <a:off x="180975" y="104775"/>
          <a:ext cx="571503" cy="548640"/>
        </a:xfrm>
        <a:prstGeom prst="rect">
          <a:avLst/>
        </a:prstGeom>
        <a:noFill/>
        <a:ln w="9525">
          <a:noFill/>
          <a:miter lim="800000"/>
          <a:headEnd/>
          <a:tailEnd/>
        </a:ln>
      </xdr:spPr>
    </xdr:pic>
    <xdr:clientData/>
  </xdr:twoCellAnchor>
  <xdr:twoCellAnchor editAs="oneCell">
    <xdr:from>
      <xdr:col>5</xdr:col>
      <xdr:colOff>428625</xdr:colOff>
      <xdr:row>0</xdr:row>
      <xdr:rowOff>104774</xdr:rowOff>
    </xdr:from>
    <xdr:to>
      <xdr:col>6</xdr:col>
      <xdr:colOff>421005</xdr:colOff>
      <xdr:row>4</xdr:row>
      <xdr:rowOff>1904</xdr:rowOff>
    </xdr:to>
    <xdr:pic>
      <xdr:nvPicPr>
        <xdr:cNvPr id="5" name="2 Imagen" descr="CEA Logo.png"/>
        <xdr:cNvPicPr>
          <a:picLocks noChangeAspect="1" noChangeArrowheads="1"/>
        </xdr:cNvPicPr>
      </xdr:nvPicPr>
      <xdr:blipFill>
        <a:blip xmlns:r="http://schemas.openxmlformats.org/officeDocument/2006/relationships" r:embed="rId1" cstate="print"/>
        <a:srcRect l="35279"/>
        <a:stretch>
          <a:fillRect/>
        </a:stretch>
      </xdr:blipFill>
      <xdr:spPr bwMode="auto">
        <a:xfrm>
          <a:off x="7934325" y="104774"/>
          <a:ext cx="1074420" cy="590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Planeaci&#243;n%20Estrat&#233;gica\Programaci&#243;n%20y%20Presupuesto\Gerencia\Control%20Presupuestal\LINDA%20PRESUPUESTO\Para%20Juntas%20de%20Gob-2015%20determinar%20presup\Para%20Det-%20Presup-cierre-%20Cont-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 IVA"/>
      <sheetName val="CUADRO REMANENTES 2014"/>
      <sheetName val="Presup Ingresos dic-2015"/>
      <sheetName val=" P.I. 2015 CONAC "/>
      <sheetName val="ING Cierre 2015"/>
      <sheetName val="Estado de Ingresos"/>
      <sheetName val="Resum PRE I y PRE E 2015 CONAC"/>
      <sheetName val="Estado de Egresos"/>
      <sheetName val="P.EGRESOS' cierre 15"/>
      <sheetName val="P.EGRESOS' oct 15 "/>
      <sheetName val="Distrib dic 15"/>
      <sheetName val="Remanentes"/>
      <sheetName val="Distrib oct 15 (2)"/>
      <sheetName val="Distrib de remanentes"/>
      <sheetName val="Comparativo Ingresos 13-14"/>
      <sheetName val="Comparativo Egresos 13-14"/>
      <sheetName val="Egresos por partida "/>
      <sheetName val="Ingresos dic-14"/>
      <sheetName val="SIAFI mzo-15"/>
      <sheetName val="Estimulo Fisc ISR"/>
      <sheetName val="Distrib dic 15 (2)"/>
      <sheetName val="Distrib dic 15 (3)"/>
    </sheetNames>
    <sheetDataSet>
      <sheetData sheetId="0"/>
      <sheetData sheetId="1"/>
      <sheetData sheetId="2">
        <row r="7">
          <cell r="C7">
            <v>535654995</v>
          </cell>
        </row>
        <row r="8">
          <cell r="C8">
            <v>400014326</v>
          </cell>
        </row>
        <row r="12">
          <cell r="C12">
            <v>51734505</v>
          </cell>
        </row>
        <row r="13">
          <cell r="C13">
            <v>40006376</v>
          </cell>
        </row>
        <row r="14">
          <cell r="C14">
            <v>1600000</v>
          </cell>
        </row>
        <row r="15">
          <cell r="C15">
            <v>1304026</v>
          </cell>
        </row>
        <row r="16">
          <cell r="C16">
            <v>1300000</v>
          </cell>
        </row>
        <row r="17">
          <cell r="C17">
            <v>5500000</v>
          </cell>
        </row>
        <row r="18">
          <cell r="D18">
            <v>0</v>
          </cell>
        </row>
        <row r="19">
          <cell r="C19">
            <v>49417733</v>
          </cell>
        </row>
        <row r="20">
          <cell r="C20">
            <v>5396029</v>
          </cell>
        </row>
        <row r="23">
          <cell r="C23">
            <v>10000000</v>
          </cell>
        </row>
        <row r="24">
          <cell r="D24">
            <v>0</v>
          </cell>
        </row>
        <row r="25">
          <cell r="C25">
            <v>40759766</v>
          </cell>
        </row>
        <row r="28">
          <cell r="C28">
            <v>36851291</v>
          </cell>
          <cell r="D28">
            <v>44641445</v>
          </cell>
        </row>
        <row r="29">
          <cell r="C29">
            <v>19297292</v>
          </cell>
          <cell r="D29">
            <v>19281846</v>
          </cell>
        </row>
        <row r="30">
          <cell r="C30">
            <v>6031501</v>
          </cell>
          <cell r="D30">
            <v>5964448</v>
          </cell>
        </row>
        <row r="31">
          <cell r="C31">
            <v>1391116</v>
          </cell>
          <cell r="D31">
            <v>1391116</v>
          </cell>
        </row>
        <row r="32">
          <cell r="C32">
            <v>1300000</v>
          </cell>
          <cell r="D32">
            <v>1300000</v>
          </cell>
        </row>
        <row r="36">
          <cell r="C36">
            <v>52680000</v>
          </cell>
          <cell r="D36">
            <v>52100000</v>
          </cell>
        </row>
        <row r="44">
          <cell r="C44">
            <v>45110279</v>
          </cell>
          <cell r="D44">
            <v>60000000</v>
          </cell>
        </row>
        <row r="46">
          <cell r="C46">
            <v>120695721</v>
          </cell>
          <cell r="D46">
            <v>120695721</v>
          </cell>
        </row>
        <row r="49">
          <cell r="D49">
            <v>0</v>
          </cell>
        </row>
        <row r="50">
          <cell r="D50">
            <v>0</v>
          </cell>
        </row>
        <row r="51">
          <cell r="C51">
            <v>10470774</v>
          </cell>
        </row>
        <row r="52">
          <cell r="C52">
            <v>32025512</v>
          </cell>
        </row>
        <row r="56">
          <cell r="C56">
            <v>8876987</v>
          </cell>
        </row>
        <row r="58">
          <cell r="C58">
            <v>1003418</v>
          </cell>
        </row>
        <row r="59">
          <cell r="C59">
            <v>133547</v>
          </cell>
        </row>
        <row r="60">
          <cell r="C60">
            <v>24311</v>
          </cell>
        </row>
        <row r="63">
          <cell r="C63">
            <v>291739917</v>
          </cell>
          <cell r="D63">
            <v>291739917</v>
          </cell>
        </row>
        <row r="64">
          <cell r="D64">
            <v>100377955</v>
          </cell>
        </row>
        <row r="65">
          <cell r="C65">
            <v>13935725</v>
          </cell>
        </row>
        <row r="66">
          <cell r="C66">
            <v>7000</v>
          </cell>
        </row>
        <row r="67">
          <cell r="C67">
            <v>805</v>
          </cell>
        </row>
        <row r="68">
          <cell r="C68">
            <v>99606811</v>
          </cell>
        </row>
        <row r="70">
          <cell r="C70">
            <v>1120000</v>
          </cell>
        </row>
        <row r="71">
          <cell r="C71">
            <v>11843287</v>
          </cell>
        </row>
        <row r="72">
          <cell r="C72">
            <v>518078</v>
          </cell>
        </row>
        <row r="73">
          <cell r="C73">
            <v>138897</v>
          </cell>
        </row>
        <row r="74">
          <cell r="C74">
            <v>1454102</v>
          </cell>
        </row>
        <row r="75">
          <cell r="C75">
            <v>4181</v>
          </cell>
        </row>
        <row r="76">
          <cell r="C76">
            <v>23238755</v>
          </cell>
        </row>
        <row r="77">
          <cell r="D77">
            <v>2067496339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abSelected="1" topLeftCell="A76" workbookViewId="0">
      <selection activeCell="J16" sqref="J16"/>
    </sheetView>
  </sheetViews>
  <sheetFormatPr baseColWidth="10" defaultColWidth="11.42578125" defaultRowHeight="12.75" x14ac:dyDescent="0.2"/>
  <cols>
    <col min="1" max="1" width="53.28515625" style="1" customWidth="1"/>
    <col min="2" max="4" width="15.7109375" style="1" customWidth="1"/>
    <col min="5" max="5" width="9.140625" style="1" customWidth="1"/>
    <col min="6" max="6" width="15.7109375" style="1" customWidth="1"/>
    <col min="7" max="7" width="9.140625" style="1" customWidth="1"/>
    <col min="8" max="16384" width="11.42578125" style="1"/>
  </cols>
  <sheetData>
    <row r="1" spans="1:9" ht="21.75" customHeight="1" x14ac:dyDescent="0.35">
      <c r="A1" s="70" t="s">
        <v>0</v>
      </c>
      <c r="B1" s="70"/>
      <c r="C1" s="70"/>
      <c r="D1" s="70"/>
      <c r="E1" s="70"/>
      <c r="F1" s="70"/>
      <c r="G1" s="70"/>
    </row>
    <row r="2" spans="1:9" ht="18.75" customHeight="1" x14ac:dyDescent="0.3">
      <c r="A2" s="71" t="s">
        <v>1</v>
      </c>
      <c r="B2" s="71"/>
      <c r="C2" s="71"/>
      <c r="D2" s="71"/>
      <c r="E2" s="71"/>
      <c r="F2" s="71"/>
      <c r="G2" s="71"/>
    </row>
    <row r="3" spans="1:9" ht="14.25" customHeight="1" x14ac:dyDescent="0.3">
      <c r="A3" s="72" t="s">
        <v>2</v>
      </c>
      <c r="B3" s="72"/>
      <c r="C3" s="72"/>
      <c r="D3" s="72"/>
      <c r="E3" s="72"/>
      <c r="F3" s="72"/>
      <c r="G3" s="72"/>
    </row>
    <row r="4" spans="1:9" ht="3.75" customHeight="1" thickBot="1" x14ac:dyDescent="0.35">
      <c r="A4" s="2"/>
      <c r="B4" s="2"/>
    </row>
    <row r="5" spans="1:9" ht="22.5" customHeight="1" thickBot="1" x14ac:dyDescent="0.3">
      <c r="A5" s="3" t="s">
        <v>3</v>
      </c>
      <c r="B5" s="73" t="s">
        <v>4</v>
      </c>
      <c r="C5" s="73"/>
      <c r="D5" s="73"/>
      <c r="E5" s="4" t="s">
        <v>5</v>
      </c>
      <c r="F5" s="4" t="s">
        <v>6</v>
      </c>
      <c r="G5" s="5" t="s">
        <v>5</v>
      </c>
      <c r="H5" s="6"/>
      <c r="I5" s="6"/>
    </row>
    <row r="6" spans="1:9" ht="15" customHeight="1" x14ac:dyDescent="0.25">
      <c r="A6" s="7" t="s">
        <v>7</v>
      </c>
      <c r="B6" s="8"/>
      <c r="C6" s="9"/>
      <c r="D6" s="9"/>
      <c r="E6" s="9"/>
      <c r="F6" s="10">
        <f>SUM(D7+D11)</f>
        <v>11851092</v>
      </c>
      <c r="G6" s="11">
        <f>F6*100/F96</f>
        <v>0.58594368509937311</v>
      </c>
      <c r="H6" s="6"/>
      <c r="I6" s="6"/>
    </row>
    <row r="7" spans="1:9" ht="15" customHeight="1" x14ac:dyDescent="0.25">
      <c r="A7" s="12" t="s">
        <v>8</v>
      </c>
      <c r="B7" s="13"/>
      <c r="C7" s="14"/>
      <c r="D7" s="15">
        <f>SUM(C8:C9)</f>
        <v>7805</v>
      </c>
      <c r="E7" s="16">
        <f>D7*100/F6</f>
        <v>6.5858909879359634E-2</v>
      </c>
      <c r="F7" s="14"/>
      <c r="G7" s="17"/>
      <c r="H7" s="6"/>
      <c r="I7" s="6"/>
    </row>
    <row r="8" spans="1:9" x14ac:dyDescent="0.2">
      <c r="A8" s="18" t="s">
        <v>9</v>
      </c>
      <c r="B8" s="14"/>
      <c r="C8" s="14">
        <f>'[1]Presup Ingresos dic-2015'!C67</f>
        <v>805</v>
      </c>
      <c r="D8" s="14"/>
      <c r="E8" s="14"/>
      <c r="F8" s="14"/>
      <c r="G8" s="17"/>
      <c r="H8" s="6"/>
      <c r="I8" s="6"/>
    </row>
    <row r="9" spans="1:9" ht="13.5" customHeight="1" x14ac:dyDescent="0.2">
      <c r="A9" s="18" t="s">
        <v>10</v>
      </c>
      <c r="B9" s="14"/>
      <c r="C9" s="19">
        <f>'[1]Presup Ingresos dic-2015'!C66</f>
        <v>7000</v>
      </c>
      <c r="D9" s="14"/>
      <c r="E9" s="14"/>
      <c r="F9" s="14"/>
      <c r="G9" s="17"/>
      <c r="H9" s="6"/>
      <c r="I9" s="6"/>
    </row>
    <row r="10" spans="1:9" ht="3.75" customHeight="1" x14ac:dyDescent="0.25">
      <c r="A10" s="18"/>
      <c r="B10" s="14"/>
      <c r="C10" s="14"/>
      <c r="D10" s="14"/>
      <c r="E10" s="14"/>
      <c r="F10" s="14"/>
      <c r="G10" s="17"/>
      <c r="H10" s="6"/>
      <c r="I10" s="6"/>
    </row>
    <row r="11" spans="1:9" ht="15" customHeight="1" x14ac:dyDescent="0.25">
      <c r="A11" s="12" t="s">
        <v>11</v>
      </c>
      <c r="B11" s="13"/>
      <c r="C11" s="14"/>
      <c r="D11" s="15">
        <f>SUM(C12)</f>
        <v>11843287</v>
      </c>
      <c r="E11" s="16">
        <f>D11*100/F6</f>
        <v>99.934141090120647</v>
      </c>
      <c r="F11" s="14"/>
      <c r="G11" s="17"/>
      <c r="H11" s="6"/>
      <c r="I11" s="6"/>
    </row>
    <row r="12" spans="1:9" ht="13.5" customHeight="1" x14ac:dyDescent="0.25">
      <c r="A12" s="20" t="s">
        <v>12</v>
      </c>
      <c r="B12" s="21"/>
      <c r="C12" s="22">
        <f>'[1]Presup Ingresos dic-2015'!C71</f>
        <v>11843287</v>
      </c>
      <c r="D12" s="14"/>
      <c r="E12" s="14"/>
      <c r="F12" s="14"/>
      <c r="G12" s="17"/>
      <c r="H12" s="6"/>
      <c r="I12" s="6"/>
    </row>
    <row r="13" spans="1:9" ht="3.75" customHeight="1" x14ac:dyDescent="0.25">
      <c r="A13" s="18"/>
      <c r="B13" s="14"/>
      <c r="C13" s="14"/>
      <c r="D13" s="14"/>
      <c r="E13" s="14"/>
      <c r="F13" s="14"/>
      <c r="G13" s="17"/>
      <c r="H13" s="6"/>
      <c r="I13" s="6"/>
    </row>
    <row r="14" spans="1:9" ht="15" customHeight="1" x14ac:dyDescent="0.25">
      <c r="A14" s="7" t="s">
        <v>13</v>
      </c>
      <c r="B14" s="8"/>
      <c r="C14" s="9"/>
      <c r="D14" s="9"/>
      <c r="E14" s="9"/>
      <c r="F14" s="10">
        <f>SUM(D15)</f>
        <v>39289738</v>
      </c>
      <c r="G14" s="11">
        <f>F14*100/F96</f>
        <v>1.9425698383160703</v>
      </c>
      <c r="H14" s="6"/>
      <c r="I14" s="6"/>
    </row>
    <row r="15" spans="1:9" ht="15" customHeight="1" x14ac:dyDescent="0.25">
      <c r="A15" s="12" t="s">
        <v>14</v>
      </c>
      <c r="B15" s="13"/>
      <c r="C15" s="14"/>
      <c r="D15" s="15">
        <f>SUM(C16:C21)</f>
        <v>39289738</v>
      </c>
      <c r="E15" s="16"/>
      <c r="F15" s="14"/>
      <c r="G15" s="17"/>
      <c r="H15" s="6"/>
      <c r="I15" s="6"/>
    </row>
    <row r="16" spans="1:9" x14ac:dyDescent="0.2">
      <c r="A16" s="20" t="s">
        <v>15</v>
      </c>
      <c r="B16" s="21"/>
      <c r="C16" s="22">
        <f>'[1]Presup Ingresos dic-2015'!C65</f>
        <v>13935725</v>
      </c>
      <c r="D16" s="14"/>
      <c r="E16" s="14"/>
      <c r="F16" s="14"/>
      <c r="G16" s="17"/>
      <c r="H16" s="6"/>
      <c r="I16" s="6"/>
    </row>
    <row r="17" spans="1:9" x14ac:dyDescent="0.2">
      <c r="A17" s="20" t="s">
        <v>16</v>
      </c>
      <c r="B17" s="21"/>
      <c r="C17" s="23">
        <f>'[1]Presup Ingresos dic-2015'!C72</f>
        <v>518078</v>
      </c>
      <c r="D17" s="14"/>
      <c r="E17" s="14"/>
      <c r="F17" s="14"/>
      <c r="G17" s="17"/>
      <c r="H17" s="6"/>
      <c r="I17" s="6"/>
    </row>
    <row r="18" spans="1:9" ht="13.15" x14ac:dyDescent="0.25">
      <c r="A18" s="20" t="s">
        <v>17</v>
      </c>
      <c r="B18" s="21"/>
      <c r="C18" s="23">
        <f>'[1]Presup Ingresos dic-2015'!C73</f>
        <v>138897</v>
      </c>
      <c r="D18" s="14"/>
      <c r="E18" s="14"/>
      <c r="F18" s="14"/>
      <c r="G18" s="17"/>
      <c r="H18" s="6"/>
      <c r="I18" s="6"/>
    </row>
    <row r="19" spans="1:9" ht="13.5" customHeight="1" x14ac:dyDescent="0.25">
      <c r="A19" s="20" t="s">
        <v>18</v>
      </c>
      <c r="B19" s="21"/>
      <c r="C19" s="23">
        <f>'[1]Presup Ingresos dic-2015'!C74</f>
        <v>1454102</v>
      </c>
      <c r="D19" s="14"/>
      <c r="E19" s="14"/>
      <c r="F19" s="14"/>
      <c r="G19" s="17"/>
      <c r="H19" s="6"/>
      <c r="I19" s="6"/>
    </row>
    <row r="20" spans="1:9" x14ac:dyDescent="0.2">
      <c r="A20" s="20" t="s">
        <v>19</v>
      </c>
      <c r="B20" s="21"/>
      <c r="C20" s="24">
        <f>'[1]Presup Ingresos dic-2015'!C75</f>
        <v>4181</v>
      </c>
      <c r="D20" s="14"/>
      <c r="E20" s="14"/>
      <c r="F20" s="14"/>
      <c r="G20" s="17"/>
      <c r="H20" s="6"/>
      <c r="I20" s="6"/>
    </row>
    <row r="21" spans="1:9" ht="13.5" customHeight="1" x14ac:dyDescent="0.2">
      <c r="A21" s="20" t="s">
        <v>20</v>
      </c>
      <c r="B21" s="21"/>
      <c r="C21" s="24">
        <f>'[1]Presup Ingresos dic-2015'!C76</f>
        <v>23238755</v>
      </c>
      <c r="D21" s="14"/>
      <c r="E21" s="14"/>
      <c r="F21" s="14"/>
      <c r="G21" s="17"/>
      <c r="H21" s="6"/>
      <c r="I21" s="6"/>
    </row>
    <row r="22" spans="1:9" ht="5.25" customHeight="1" x14ac:dyDescent="0.25">
      <c r="A22" s="18"/>
      <c r="B22" s="14"/>
      <c r="C22" s="14"/>
      <c r="D22" s="14"/>
      <c r="E22" s="14"/>
      <c r="F22" s="14"/>
      <c r="G22" s="17"/>
      <c r="H22" s="6"/>
      <c r="I22" s="6"/>
    </row>
    <row r="23" spans="1:9" ht="15.75" customHeight="1" x14ac:dyDescent="0.25">
      <c r="A23" s="7" t="s">
        <v>21</v>
      </c>
      <c r="B23" s="8"/>
      <c r="C23" s="9"/>
      <c r="D23" s="9"/>
      <c r="E23" s="9"/>
      <c r="F23" s="10">
        <f>SUM(D24)</f>
        <v>10038263</v>
      </c>
      <c r="G23" s="11">
        <f>F23*100/F96</f>
        <v>0.4963134885980709</v>
      </c>
      <c r="H23" s="6"/>
      <c r="I23" s="6"/>
    </row>
    <row r="24" spans="1:9" ht="24.75" customHeight="1" x14ac:dyDescent="0.25">
      <c r="A24" s="25" t="s">
        <v>22</v>
      </c>
      <c r="B24" s="26"/>
      <c r="C24" s="26"/>
      <c r="D24" s="15">
        <f>SUM(C25:C28)</f>
        <v>10038263</v>
      </c>
      <c r="E24" s="16">
        <f>D24*100/F23</f>
        <v>100</v>
      </c>
      <c r="F24" s="14"/>
      <c r="G24" s="17"/>
      <c r="H24" s="6"/>
      <c r="I24" s="6"/>
    </row>
    <row r="25" spans="1:9" ht="13.5" customHeight="1" x14ac:dyDescent="0.25">
      <c r="A25" s="20" t="s">
        <v>23</v>
      </c>
      <c r="B25" s="21"/>
      <c r="C25" s="22">
        <f>'[1]Presup Ingresos dic-2015'!C56</f>
        <v>8876987</v>
      </c>
      <c r="D25" s="14"/>
      <c r="E25" s="14"/>
      <c r="F25" s="14"/>
      <c r="G25" s="17"/>
      <c r="H25" s="6"/>
      <c r="I25" s="6"/>
    </row>
    <row r="26" spans="1:9" ht="13.5" customHeight="1" x14ac:dyDescent="0.25">
      <c r="A26" s="20" t="s">
        <v>24</v>
      </c>
      <c r="B26" s="21"/>
      <c r="C26" s="22">
        <f>'[1]Presup Ingresos dic-2015'!C60</f>
        <v>24311</v>
      </c>
      <c r="D26" s="14"/>
      <c r="E26" s="14"/>
      <c r="F26" s="14"/>
      <c r="G26" s="17"/>
      <c r="H26" s="6"/>
      <c r="I26" s="6"/>
    </row>
    <row r="27" spans="1:9" ht="13.5" customHeight="1" x14ac:dyDescent="0.25">
      <c r="A27" s="20" t="s">
        <v>25</v>
      </c>
      <c r="B27" s="21"/>
      <c r="C27" s="22">
        <f>'[1]Presup Ingresos dic-2015'!C59</f>
        <v>133547</v>
      </c>
      <c r="D27" s="14"/>
      <c r="E27" s="14"/>
      <c r="F27" s="14"/>
      <c r="G27" s="17"/>
      <c r="H27" s="6"/>
      <c r="I27" s="6"/>
    </row>
    <row r="28" spans="1:9" ht="13.5" customHeight="1" x14ac:dyDescent="0.2">
      <c r="A28" s="20" t="s">
        <v>26</v>
      </c>
      <c r="B28" s="21"/>
      <c r="C28" s="22">
        <f>'[1]Presup Ingresos dic-2015'!C58</f>
        <v>1003418</v>
      </c>
      <c r="D28" s="14"/>
      <c r="E28" s="14"/>
      <c r="F28" s="14"/>
      <c r="G28" s="17"/>
      <c r="H28" s="6"/>
      <c r="I28" s="6"/>
    </row>
    <row r="29" spans="1:9" ht="9.75" customHeight="1" x14ac:dyDescent="0.25">
      <c r="A29" s="20"/>
      <c r="B29" s="21"/>
      <c r="C29" s="14"/>
      <c r="D29" s="14"/>
      <c r="E29" s="14"/>
      <c r="F29" s="14"/>
      <c r="G29" s="17"/>
      <c r="H29" s="6"/>
      <c r="I29" s="6"/>
    </row>
    <row r="30" spans="1:9" ht="18" customHeight="1" x14ac:dyDescent="0.25">
      <c r="A30" s="7" t="s">
        <v>27</v>
      </c>
      <c r="B30" s="8"/>
      <c r="C30" s="27"/>
      <c r="D30" s="27"/>
      <c r="E30" s="27"/>
      <c r="F30" s="10">
        <f>D31</f>
        <v>207018435</v>
      </c>
      <c r="G30" s="11">
        <f>F30*100/F96</f>
        <v>10.235440302666206</v>
      </c>
      <c r="H30" s="28"/>
      <c r="I30" s="28"/>
    </row>
    <row r="31" spans="1:9" ht="15" customHeight="1" x14ac:dyDescent="0.25">
      <c r="A31" s="29" t="s">
        <v>28</v>
      </c>
      <c r="B31" s="13"/>
      <c r="C31" s="19"/>
      <c r="D31" s="15">
        <f>SUM(C32:C45)</f>
        <v>207018435</v>
      </c>
      <c r="E31" s="16">
        <f>D31*100/F30</f>
        <v>100</v>
      </c>
      <c r="F31" s="19"/>
      <c r="G31" s="30"/>
      <c r="H31" s="28"/>
      <c r="I31" s="28"/>
    </row>
    <row r="32" spans="1:9" ht="13.15" x14ac:dyDescent="0.25">
      <c r="A32" s="12" t="s">
        <v>29</v>
      </c>
      <c r="B32" s="21"/>
      <c r="C32" s="15">
        <f>SUM(B33:B44)</f>
        <v>166258669</v>
      </c>
      <c r="D32" s="19"/>
      <c r="E32" s="19"/>
      <c r="F32" s="19"/>
      <c r="G32" s="30"/>
      <c r="H32" s="28"/>
      <c r="I32" s="28"/>
    </row>
    <row r="33" spans="1:9" ht="13.5" customHeight="1" x14ac:dyDescent="0.25">
      <c r="A33" s="20" t="s">
        <v>30</v>
      </c>
      <c r="B33" s="31">
        <f>'[1]Presup Ingresos dic-2015'!C12</f>
        <v>51734505</v>
      </c>
      <c r="C33" s="19"/>
      <c r="D33" s="19"/>
      <c r="E33" s="19"/>
      <c r="F33" s="19"/>
      <c r="G33" s="30"/>
      <c r="H33" s="28"/>
      <c r="I33" s="28"/>
    </row>
    <row r="34" spans="1:9" ht="13.5" customHeight="1" x14ac:dyDescent="0.25">
      <c r="A34" s="20" t="s">
        <v>31</v>
      </c>
      <c r="B34" s="31">
        <f>'[1]Presup Ingresos dic-2015'!C13</f>
        <v>40006376</v>
      </c>
      <c r="C34" s="19"/>
      <c r="D34" s="19"/>
      <c r="E34" s="19"/>
      <c r="F34" s="19"/>
      <c r="G34" s="30"/>
      <c r="H34" s="28"/>
      <c r="I34" s="28"/>
    </row>
    <row r="35" spans="1:9" ht="13.15" hidden="1" x14ac:dyDescent="0.25">
      <c r="A35" s="20" t="s">
        <v>32</v>
      </c>
      <c r="B35" s="31"/>
      <c r="C35" s="19"/>
      <c r="D35" s="19"/>
      <c r="E35" s="19"/>
      <c r="F35" s="19"/>
      <c r="G35" s="30"/>
      <c r="H35" s="28"/>
      <c r="I35" s="28"/>
    </row>
    <row r="36" spans="1:9" ht="13.15" x14ac:dyDescent="0.25">
      <c r="A36" s="20" t="s">
        <v>33</v>
      </c>
      <c r="B36" s="31">
        <f>'[1]Presup Ingresos dic-2015'!C15</f>
        <v>1304026</v>
      </c>
      <c r="C36" s="19"/>
      <c r="D36" s="19"/>
      <c r="E36" s="19"/>
      <c r="F36" s="19"/>
      <c r="G36" s="30"/>
      <c r="H36" s="28"/>
      <c r="I36" s="28"/>
    </row>
    <row r="37" spans="1:9" ht="13.15" x14ac:dyDescent="0.25">
      <c r="A37" s="20" t="s">
        <v>34</v>
      </c>
      <c r="B37" s="31">
        <f>'[1]Presup Ingresos dic-2015'!C16</f>
        <v>1300000</v>
      </c>
      <c r="C37" s="19"/>
      <c r="D37" s="19"/>
      <c r="E37" s="19"/>
      <c r="F37" s="19"/>
      <c r="G37" s="30"/>
      <c r="H37" s="28"/>
      <c r="I37" s="28"/>
    </row>
    <row r="38" spans="1:9" x14ac:dyDescent="0.2">
      <c r="A38" s="20" t="s">
        <v>35</v>
      </c>
      <c r="B38" s="31">
        <f>'[1]Presup Ingresos dic-2015'!C17</f>
        <v>5500000</v>
      </c>
      <c r="C38" s="19"/>
      <c r="D38" s="19"/>
      <c r="E38" s="19"/>
      <c r="F38" s="19"/>
      <c r="G38" s="30"/>
      <c r="H38" s="28"/>
      <c r="I38" s="28"/>
    </row>
    <row r="39" spans="1:9" ht="13.15" hidden="1" x14ac:dyDescent="0.25">
      <c r="A39" s="32" t="s">
        <v>36</v>
      </c>
      <c r="B39" s="31">
        <f>'[1]Presup Ingresos dic-2015'!D18</f>
        <v>0</v>
      </c>
      <c r="C39" s="19"/>
      <c r="D39" s="19"/>
      <c r="E39" s="19"/>
      <c r="F39" s="19"/>
      <c r="G39" s="30"/>
      <c r="H39" s="28"/>
      <c r="I39" s="28"/>
    </row>
    <row r="40" spans="1:9" ht="13.15" x14ac:dyDescent="0.25">
      <c r="A40" s="20" t="s">
        <v>37</v>
      </c>
      <c r="B40" s="31">
        <f>'[1]Presup Ingresos dic-2015'!C23</f>
        <v>10000000</v>
      </c>
      <c r="C40" s="19"/>
      <c r="D40" s="19"/>
      <c r="E40" s="19"/>
      <c r="F40" s="19"/>
      <c r="G40" s="30"/>
      <c r="H40" s="28"/>
      <c r="I40" s="28"/>
    </row>
    <row r="41" spans="1:9" ht="13.15" hidden="1" x14ac:dyDescent="0.25">
      <c r="A41" s="20" t="s">
        <v>38</v>
      </c>
      <c r="B41" s="24">
        <f>'[1]Presup Ingresos dic-2015'!D24</f>
        <v>0</v>
      </c>
      <c r="C41" s="19"/>
      <c r="D41" s="19"/>
      <c r="E41" s="19"/>
      <c r="F41" s="19"/>
      <c r="G41" s="30"/>
      <c r="H41" s="28"/>
      <c r="I41" s="28"/>
    </row>
    <row r="42" spans="1:9" ht="13.15" x14ac:dyDescent="0.25">
      <c r="A42" s="33" t="s">
        <v>39</v>
      </c>
      <c r="B42" s="31">
        <f>'[1]Presup Ingresos dic-2015'!C20</f>
        <v>5396029</v>
      </c>
      <c r="C42" s="19"/>
      <c r="D42" s="19"/>
      <c r="E42" s="19"/>
      <c r="F42" s="19"/>
      <c r="G42" s="30"/>
      <c r="H42" s="28"/>
      <c r="I42" s="28"/>
    </row>
    <row r="43" spans="1:9" ht="13.15" x14ac:dyDescent="0.25">
      <c r="A43" s="20" t="s">
        <v>40</v>
      </c>
      <c r="B43" s="34">
        <f>'[1]Presup Ingresos dic-2015'!C19</f>
        <v>49417733</v>
      </c>
      <c r="C43" s="19"/>
      <c r="D43" s="19"/>
      <c r="E43" s="19"/>
      <c r="F43" s="19"/>
      <c r="G43" s="30"/>
      <c r="H43" s="28"/>
      <c r="I43" s="28"/>
    </row>
    <row r="44" spans="1:9" ht="13.15" x14ac:dyDescent="0.25">
      <c r="A44" s="20" t="s">
        <v>41</v>
      </c>
      <c r="B44" s="34">
        <f>'[1]Presup Ingresos dic-2015'!C14</f>
        <v>1600000</v>
      </c>
      <c r="C44" s="19"/>
      <c r="D44" s="19"/>
      <c r="E44" s="19"/>
      <c r="F44" s="19"/>
      <c r="G44" s="30"/>
      <c r="H44" s="28"/>
      <c r="I44" s="28"/>
    </row>
    <row r="45" spans="1:9" ht="27" customHeight="1" x14ac:dyDescent="0.25">
      <c r="A45" s="32" t="s">
        <v>42</v>
      </c>
      <c r="B45" s="34">
        <f>'[1]Presup Ingresos dic-2015'!C25</f>
        <v>40759766</v>
      </c>
      <c r="C45" s="15">
        <f>'[1]Presup Ingresos dic-2015'!C25</f>
        <v>40759766</v>
      </c>
      <c r="D45" s="19"/>
      <c r="E45" s="19"/>
      <c r="F45" s="19"/>
      <c r="G45" s="30"/>
      <c r="H45" s="28"/>
      <c r="I45" s="28"/>
    </row>
    <row r="46" spans="1:9" ht="9" customHeight="1" x14ac:dyDescent="0.25">
      <c r="A46" s="35"/>
      <c r="B46" s="36"/>
      <c r="C46" s="37"/>
      <c r="D46" s="37"/>
      <c r="E46" s="37"/>
      <c r="F46" s="37"/>
      <c r="G46" s="38"/>
      <c r="H46" s="28"/>
      <c r="I46" s="28"/>
    </row>
    <row r="47" spans="1:9" ht="13.15" hidden="1" x14ac:dyDescent="0.25">
      <c r="A47" s="12" t="s">
        <v>43</v>
      </c>
      <c r="B47" s="34"/>
      <c r="C47" s="19">
        <f>SUM(B48:B63)</f>
        <v>597114493</v>
      </c>
      <c r="D47" s="19"/>
      <c r="E47" s="19"/>
      <c r="F47" s="19"/>
      <c r="G47" s="30"/>
      <c r="H47" s="28"/>
      <c r="I47" s="28"/>
    </row>
    <row r="48" spans="1:9" ht="13.15" hidden="1" x14ac:dyDescent="0.25">
      <c r="A48" s="20" t="s">
        <v>30</v>
      </c>
      <c r="B48" s="31">
        <f>'[1]Presup Ingresos dic-2015'!D28</f>
        <v>44641445</v>
      </c>
      <c r="C48" s="19"/>
      <c r="D48" s="19"/>
      <c r="E48" s="19"/>
      <c r="F48" s="19"/>
      <c r="G48" s="30"/>
      <c r="H48" s="28"/>
      <c r="I48" s="28"/>
    </row>
    <row r="49" spans="1:9" ht="13.15" hidden="1" x14ac:dyDescent="0.25">
      <c r="A49" s="20" t="s">
        <v>31</v>
      </c>
      <c r="B49" s="31">
        <f>'[1]Presup Ingresos dic-2015'!D29</f>
        <v>19281846</v>
      </c>
      <c r="C49" s="19"/>
      <c r="D49" s="19"/>
      <c r="E49" s="19"/>
      <c r="F49" s="19"/>
      <c r="G49" s="30"/>
      <c r="H49" s="28"/>
      <c r="I49" s="28"/>
    </row>
    <row r="50" spans="1:9" ht="13.15" hidden="1" x14ac:dyDescent="0.25">
      <c r="A50" s="20" t="s">
        <v>32</v>
      </c>
      <c r="B50" s="31">
        <f>'[1]Presup Ingresos dic-2015'!D30</f>
        <v>5964448</v>
      </c>
      <c r="C50" s="19"/>
      <c r="D50" s="19"/>
      <c r="E50" s="19"/>
      <c r="F50" s="19"/>
      <c r="G50" s="30"/>
      <c r="H50" s="28"/>
      <c r="I50" s="28"/>
    </row>
    <row r="51" spans="1:9" ht="13.15" hidden="1" x14ac:dyDescent="0.25">
      <c r="A51" s="20" t="s">
        <v>33</v>
      </c>
      <c r="B51" s="31">
        <f>'[1]Presup Ingresos dic-2015'!D31</f>
        <v>1391116</v>
      </c>
      <c r="C51" s="19"/>
      <c r="D51" s="19"/>
      <c r="E51" s="19"/>
      <c r="F51" s="19"/>
      <c r="G51" s="30"/>
      <c r="H51" s="28"/>
      <c r="I51" s="28"/>
    </row>
    <row r="52" spans="1:9" ht="13.15" hidden="1" x14ac:dyDescent="0.25">
      <c r="A52" s="20" t="s">
        <v>34</v>
      </c>
      <c r="B52" s="31">
        <f>'[1]Presup Ingresos dic-2015'!D32</f>
        <v>1300000</v>
      </c>
      <c r="C52" s="19"/>
      <c r="D52" s="19"/>
      <c r="E52" s="19"/>
      <c r="F52" s="19"/>
      <c r="G52" s="30"/>
      <c r="H52" s="28"/>
      <c r="I52" s="28"/>
    </row>
    <row r="53" spans="1:9" ht="13.15" hidden="1" x14ac:dyDescent="0.25">
      <c r="A53" s="32" t="s">
        <v>36</v>
      </c>
      <c r="B53" s="31">
        <f>'[1]Presup Ingresos dic-2015'!D37</f>
        <v>0</v>
      </c>
      <c r="C53" s="19"/>
      <c r="D53" s="19"/>
      <c r="E53" s="19"/>
      <c r="F53" s="19"/>
      <c r="G53" s="30"/>
      <c r="H53" s="28"/>
      <c r="I53" s="28"/>
    </row>
    <row r="54" spans="1:9" ht="13.15" hidden="1" x14ac:dyDescent="0.25">
      <c r="A54" s="20" t="s">
        <v>44</v>
      </c>
      <c r="B54" s="31">
        <f>'[1]Presup Ingresos dic-2015'!D44</f>
        <v>60000000</v>
      </c>
      <c r="C54" s="19"/>
      <c r="D54" s="19"/>
      <c r="E54" s="19"/>
      <c r="F54" s="19"/>
      <c r="G54" s="30"/>
      <c r="H54" s="28"/>
      <c r="I54" s="28"/>
    </row>
    <row r="55" spans="1:9" ht="13.15" hidden="1" x14ac:dyDescent="0.25">
      <c r="A55" s="20" t="s">
        <v>45</v>
      </c>
      <c r="B55" s="31">
        <f>'[1]Presup Ingresos dic-2015'!D45</f>
        <v>0</v>
      </c>
      <c r="C55" s="19"/>
      <c r="D55" s="19"/>
      <c r="E55" s="19"/>
      <c r="F55" s="19"/>
      <c r="G55" s="30"/>
      <c r="H55" s="28"/>
      <c r="I55" s="28"/>
    </row>
    <row r="56" spans="1:9" ht="13.15" hidden="1" x14ac:dyDescent="0.25">
      <c r="A56" s="20" t="s">
        <v>41</v>
      </c>
      <c r="B56" s="22">
        <v>0</v>
      </c>
      <c r="C56" s="19"/>
      <c r="D56" s="19"/>
      <c r="E56" s="19"/>
      <c r="F56" s="19"/>
      <c r="G56" s="30"/>
      <c r="H56" s="28"/>
      <c r="I56" s="28"/>
    </row>
    <row r="57" spans="1:9" ht="13.15" hidden="1" x14ac:dyDescent="0.25">
      <c r="A57" s="32" t="s">
        <v>46</v>
      </c>
      <c r="B57" s="31">
        <f>'[1]Presup Ingresos dic-2015'!D33</f>
        <v>0</v>
      </c>
      <c r="C57" s="19"/>
      <c r="D57" s="19"/>
      <c r="E57" s="19"/>
      <c r="F57" s="19"/>
      <c r="G57" s="30"/>
      <c r="H57" s="28"/>
      <c r="I57" s="28"/>
    </row>
    <row r="58" spans="1:9" ht="13.15" hidden="1" x14ac:dyDescent="0.25">
      <c r="A58" s="32" t="s">
        <v>47</v>
      </c>
      <c r="B58" s="31">
        <f>'[1]Presup Ingresos dic-2015'!D36</f>
        <v>52100000</v>
      </c>
      <c r="C58" s="19"/>
      <c r="D58" s="19"/>
      <c r="E58" s="19"/>
      <c r="F58" s="19"/>
      <c r="G58" s="30"/>
      <c r="H58" s="28"/>
      <c r="I58" s="28"/>
    </row>
    <row r="59" spans="1:9" ht="13.15" hidden="1" x14ac:dyDescent="0.25">
      <c r="A59" s="32" t="s">
        <v>48</v>
      </c>
      <c r="B59" s="31">
        <f>'[1]Presup Ingresos dic-2015'!D39</f>
        <v>0</v>
      </c>
      <c r="C59" s="19"/>
      <c r="D59" s="19"/>
      <c r="E59" s="19"/>
      <c r="F59" s="19"/>
      <c r="G59" s="30"/>
      <c r="H59" s="28"/>
      <c r="I59" s="28"/>
    </row>
    <row r="60" spans="1:9" ht="13.15" hidden="1" x14ac:dyDescent="0.25">
      <c r="A60" s="32" t="s">
        <v>49</v>
      </c>
      <c r="B60" s="31">
        <f>'[1]Presup Ingresos dic-2015'!D40</f>
        <v>0</v>
      </c>
      <c r="C60" s="19"/>
      <c r="D60" s="19"/>
      <c r="E60" s="19"/>
      <c r="F60" s="19"/>
      <c r="G60" s="30"/>
      <c r="H60" s="28"/>
      <c r="I60" s="28"/>
    </row>
    <row r="61" spans="1:9" ht="13.15" hidden="1" x14ac:dyDescent="0.25">
      <c r="A61" s="32" t="s">
        <v>50</v>
      </c>
      <c r="B61" s="31">
        <f>'[1]Presup Ingresos dic-2015'!D41</f>
        <v>0</v>
      </c>
      <c r="C61" s="19"/>
      <c r="D61" s="19"/>
      <c r="E61" s="19"/>
      <c r="F61" s="19"/>
      <c r="G61" s="30"/>
      <c r="H61" s="28"/>
      <c r="I61" s="28"/>
    </row>
    <row r="62" spans="1:9" ht="26.45" hidden="1" x14ac:dyDescent="0.25">
      <c r="A62" s="32" t="s">
        <v>51</v>
      </c>
      <c r="B62" s="22">
        <f>'[1]Presup Ingresos dic-2015'!D63</f>
        <v>291739917</v>
      </c>
      <c r="C62" s="19"/>
      <c r="D62" s="19"/>
      <c r="E62" s="19"/>
      <c r="F62" s="19"/>
      <c r="G62" s="30"/>
      <c r="H62" s="28"/>
      <c r="I62" s="28"/>
    </row>
    <row r="63" spans="1:9" ht="13.15" hidden="1" x14ac:dyDescent="0.25">
      <c r="A63" s="32" t="s">
        <v>52</v>
      </c>
      <c r="B63" s="22">
        <f>'[1]Presup Ingresos dic-2015'!D46</f>
        <v>120695721</v>
      </c>
      <c r="C63" s="19"/>
      <c r="D63" s="19"/>
      <c r="E63" s="19"/>
      <c r="F63" s="19"/>
      <c r="G63" s="30"/>
      <c r="H63" s="28"/>
      <c r="I63" s="28"/>
    </row>
    <row r="64" spans="1:9" ht="5.25" hidden="1" customHeight="1" x14ac:dyDescent="0.25">
      <c r="A64" s="32"/>
      <c r="B64" s="34"/>
      <c r="C64" s="19"/>
      <c r="D64" s="19"/>
      <c r="E64" s="19"/>
      <c r="F64" s="19"/>
      <c r="G64" s="30"/>
      <c r="H64" s="28"/>
      <c r="I64" s="28"/>
    </row>
    <row r="65" spans="1:9" ht="13.15" hidden="1" x14ac:dyDescent="0.25">
      <c r="A65" s="12" t="s">
        <v>53</v>
      </c>
      <c r="B65" s="21"/>
      <c r="C65" s="19">
        <f>SUM(B66:B70)</f>
        <v>0</v>
      </c>
      <c r="D65" s="19"/>
      <c r="E65" s="19"/>
      <c r="F65" s="19"/>
      <c r="G65" s="30"/>
      <c r="H65" s="28"/>
      <c r="I65" s="28"/>
    </row>
    <row r="66" spans="1:9" ht="13.15" hidden="1" x14ac:dyDescent="0.25">
      <c r="A66" s="20" t="s">
        <v>30</v>
      </c>
      <c r="B66" s="31">
        <f>'[1]Presup Ingresos dic-2015'!D49</f>
        <v>0</v>
      </c>
      <c r="C66" s="19"/>
      <c r="D66" s="19"/>
      <c r="E66" s="19"/>
      <c r="F66" s="19"/>
      <c r="G66" s="30"/>
      <c r="H66" s="28"/>
      <c r="I66" s="28"/>
    </row>
    <row r="67" spans="1:9" ht="13.15" hidden="1" x14ac:dyDescent="0.25">
      <c r="A67" s="20" t="s">
        <v>31</v>
      </c>
      <c r="B67" s="31">
        <f>'[1]Presup Ingresos dic-2015'!D50</f>
        <v>0</v>
      </c>
      <c r="C67" s="19"/>
      <c r="D67" s="19"/>
      <c r="E67" s="19"/>
      <c r="F67" s="19"/>
      <c r="G67" s="30"/>
      <c r="H67" s="28"/>
      <c r="I67" s="28"/>
    </row>
    <row r="68" spans="1:9" ht="13.15" hidden="1" x14ac:dyDescent="0.25">
      <c r="A68" s="39"/>
      <c r="B68" s="31"/>
      <c r="C68" s="19"/>
      <c r="D68" s="19"/>
      <c r="E68" s="19"/>
      <c r="F68" s="19"/>
      <c r="G68" s="30"/>
      <c r="H68" s="28"/>
      <c r="I68" s="28"/>
    </row>
    <row r="69" spans="1:9" ht="13.15" hidden="1" x14ac:dyDescent="0.25">
      <c r="A69" s="20" t="s">
        <v>54</v>
      </c>
      <c r="B69" s="31"/>
      <c r="C69" s="19"/>
      <c r="D69" s="19"/>
      <c r="E69" s="19"/>
      <c r="F69" s="19"/>
      <c r="G69" s="30"/>
      <c r="H69" s="28"/>
      <c r="I69" s="28"/>
    </row>
    <row r="70" spans="1:9" ht="13.15" hidden="1" x14ac:dyDescent="0.25">
      <c r="A70" s="20" t="s">
        <v>39</v>
      </c>
      <c r="B70" s="31">
        <f>'[1]Presup Ingresos dic-2015'!D53</f>
        <v>0</v>
      </c>
      <c r="C70" s="19"/>
      <c r="D70" s="19"/>
      <c r="E70" s="19"/>
      <c r="F70" s="19"/>
      <c r="G70" s="30"/>
      <c r="H70" s="28"/>
      <c r="I70" s="28"/>
    </row>
    <row r="71" spans="1:9" ht="8.25" hidden="1" customHeight="1" x14ac:dyDescent="0.25">
      <c r="A71" s="32"/>
      <c r="B71" s="34"/>
      <c r="C71" s="19"/>
      <c r="D71" s="19"/>
      <c r="E71" s="19"/>
      <c r="F71" s="19"/>
      <c r="G71" s="30"/>
      <c r="H71" s="28"/>
      <c r="I71" s="28"/>
    </row>
    <row r="72" spans="1:9" ht="18.75" customHeight="1" x14ac:dyDescent="0.25">
      <c r="A72" s="7" t="s">
        <v>55</v>
      </c>
      <c r="B72" s="8"/>
      <c r="C72" s="8"/>
      <c r="D72" s="8"/>
      <c r="E72" s="8"/>
      <c r="F72" s="40">
        <f>D73+D89</f>
        <v>1754367490</v>
      </c>
      <c r="G72" s="41">
        <f>F72*100/F96</f>
        <v>86.739732685320277</v>
      </c>
      <c r="H72" s="28"/>
      <c r="I72" s="28"/>
    </row>
    <row r="73" spans="1:9" ht="15.75" customHeight="1" x14ac:dyDescent="0.2">
      <c r="A73" s="12" t="s">
        <v>56</v>
      </c>
      <c r="B73" s="31"/>
      <c r="C73" s="19"/>
      <c r="D73" s="15">
        <f>C74+C77+C86+C87</f>
        <v>1211130067</v>
      </c>
      <c r="E73" s="16">
        <f>D73*100/F72</f>
        <v>69.035140807357294</v>
      </c>
      <c r="F73" s="19"/>
      <c r="G73" s="30"/>
      <c r="H73" s="28"/>
      <c r="I73" s="28"/>
    </row>
    <row r="74" spans="1:9" ht="15.75" customHeight="1" x14ac:dyDescent="0.2">
      <c r="A74" s="12" t="s">
        <v>56</v>
      </c>
      <c r="B74" s="31"/>
      <c r="C74" s="15">
        <f>B75+B76</f>
        <v>636032950</v>
      </c>
      <c r="D74" s="19"/>
      <c r="E74" s="16"/>
      <c r="F74" s="19"/>
      <c r="G74" s="30"/>
      <c r="H74" s="28"/>
      <c r="I74" s="28"/>
    </row>
    <row r="75" spans="1:9" ht="13.15" x14ac:dyDescent="0.25">
      <c r="A75" s="20" t="s">
        <v>57</v>
      </c>
      <c r="B75" s="22">
        <f>'[1]Presup Ingresos dic-2015'!D64</f>
        <v>100377955</v>
      </c>
      <c r="C75" s="42"/>
      <c r="D75" s="19"/>
      <c r="E75" s="16"/>
      <c r="F75" s="19"/>
      <c r="G75" s="30"/>
      <c r="H75" s="28"/>
      <c r="I75" s="28"/>
    </row>
    <row r="76" spans="1:9" ht="13.9" thickBot="1" x14ac:dyDescent="0.3">
      <c r="A76" s="43" t="s">
        <v>58</v>
      </c>
      <c r="B76" s="44">
        <f>'[1]Presup Ingresos dic-2015'!C7</f>
        <v>535654995</v>
      </c>
      <c r="C76" s="45"/>
      <c r="D76" s="46"/>
      <c r="E76" s="46"/>
      <c r="F76" s="46"/>
      <c r="G76" s="47"/>
      <c r="H76" s="6"/>
      <c r="I76" s="6"/>
    </row>
    <row r="77" spans="1:9" ht="13.15" x14ac:dyDescent="0.25">
      <c r="A77" s="48" t="s">
        <v>43</v>
      </c>
      <c r="B77" s="49"/>
      <c r="C77" s="50">
        <f>SUM(B78:B85)</f>
        <v>162661479</v>
      </c>
      <c r="D77" s="51"/>
      <c r="E77" s="51"/>
      <c r="F77" s="51"/>
      <c r="G77" s="52"/>
      <c r="H77" s="6"/>
      <c r="I77" s="6"/>
    </row>
    <row r="78" spans="1:9" ht="13.15" x14ac:dyDescent="0.25">
      <c r="A78" s="20" t="s">
        <v>30</v>
      </c>
      <c r="B78" s="24">
        <f>'[1]Presup Ingresos dic-2015'!C28</f>
        <v>36851291</v>
      </c>
      <c r="C78" s="22"/>
      <c r="D78" s="14"/>
      <c r="E78" s="14"/>
      <c r="F78" s="14"/>
      <c r="G78" s="17"/>
      <c r="H78" s="6"/>
      <c r="I78" s="6"/>
    </row>
    <row r="79" spans="1:9" ht="13.15" x14ac:dyDescent="0.25">
      <c r="A79" s="20" t="s">
        <v>31</v>
      </c>
      <c r="B79" s="24">
        <f>'[1]Presup Ingresos dic-2015'!C29</f>
        <v>19297292</v>
      </c>
      <c r="C79" s="22"/>
      <c r="D79" s="14"/>
      <c r="E79" s="14"/>
      <c r="F79" s="14"/>
      <c r="G79" s="17"/>
      <c r="H79" s="6"/>
      <c r="I79" s="6"/>
    </row>
    <row r="80" spans="1:9" ht="13.15" x14ac:dyDescent="0.25">
      <c r="A80" s="33" t="s">
        <v>39</v>
      </c>
      <c r="B80" s="24">
        <f>'[1]Presup Ingresos dic-2015'!C30</f>
        <v>6031501</v>
      </c>
      <c r="C80" s="22"/>
      <c r="D80" s="14"/>
      <c r="E80" s="14"/>
      <c r="F80" s="14"/>
      <c r="G80" s="17"/>
      <c r="H80" s="6"/>
      <c r="I80" s="6"/>
    </row>
    <row r="81" spans="1:9" ht="13.15" x14ac:dyDescent="0.25">
      <c r="A81" s="20" t="s">
        <v>33</v>
      </c>
      <c r="B81" s="24">
        <f>'[1]Presup Ingresos dic-2015'!C31</f>
        <v>1391116</v>
      </c>
      <c r="C81" s="22"/>
      <c r="D81" s="14"/>
      <c r="E81" s="14"/>
      <c r="F81" s="14"/>
      <c r="G81" s="17"/>
      <c r="H81" s="6"/>
      <c r="I81" s="6"/>
    </row>
    <row r="82" spans="1:9" ht="13.15" x14ac:dyDescent="0.25">
      <c r="A82" s="20" t="s">
        <v>34</v>
      </c>
      <c r="B82" s="24">
        <f>'[1]Presup Ingresos dic-2015'!C32</f>
        <v>1300000</v>
      </c>
      <c r="C82" s="22"/>
      <c r="D82" s="14"/>
      <c r="E82" s="14"/>
      <c r="F82" s="14"/>
      <c r="G82" s="17"/>
      <c r="H82" s="6"/>
      <c r="I82" s="6"/>
    </row>
    <row r="83" spans="1:9" ht="13.15" x14ac:dyDescent="0.25">
      <c r="A83" s="33" t="s">
        <v>46</v>
      </c>
      <c r="B83" s="24">
        <f>'[1]Presup Ingresos dic-2015'!C36</f>
        <v>52680000</v>
      </c>
      <c r="C83" s="22"/>
      <c r="D83" s="14"/>
      <c r="E83" s="14"/>
      <c r="F83" s="14"/>
      <c r="G83" s="17"/>
      <c r="H83" s="6"/>
      <c r="I83" s="6"/>
    </row>
    <row r="84" spans="1:9" ht="13.15" hidden="1" x14ac:dyDescent="0.25">
      <c r="A84" s="32" t="s">
        <v>36</v>
      </c>
      <c r="B84" s="24">
        <f>'[1]Presup Ingresos dic-2015'!D37</f>
        <v>0</v>
      </c>
      <c r="C84" s="22"/>
      <c r="D84" s="14"/>
      <c r="E84" s="14"/>
      <c r="F84" s="14"/>
      <c r="G84" s="17"/>
      <c r="H84" s="6"/>
      <c r="I84" s="6"/>
    </row>
    <row r="85" spans="1:9" ht="13.15" x14ac:dyDescent="0.25">
      <c r="A85" s="20" t="s">
        <v>37</v>
      </c>
      <c r="B85" s="24">
        <f>'[1]Presup Ingresos dic-2015'!C44</f>
        <v>45110279</v>
      </c>
      <c r="C85" s="22"/>
      <c r="D85" s="14"/>
      <c r="E85" s="14"/>
      <c r="F85" s="14"/>
      <c r="G85" s="17"/>
      <c r="H85" s="6"/>
      <c r="I85" s="6"/>
    </row>
    <row r="86" spans="1:9" ht="26.45" x14ac:dyDescent="0.25">
      <c r="A86" s="32" t="s">
        <v>42</v>
      </c>
      <c r="B86" s="24">
        <f>'[1]Presup Ingresos dic-2015'!C63</f>
        <v>291739917</v>
      </c>
      <c r="C86" s="53">
        <f>'[1]Presup Ingresos dic-2015'!C63</f>
        <v>291739917</v>
      </c>
      <c r="D86" s="14"/>
      <c r="E86" s="14"/>
      <c r="F86" s="14"/>
      <c r="G86" s="17"/>
      <c r="H86" s="6"/>
      <c r="I86" s="6"/>
    </row>
    <row r="87" spans="1:9" ht="13.15" x14ac:dyDescent="0.25">
      <c r="A87" s="32" t="s">
        <v>59</v>
      </c>
      <c r="B87" s="24">
        <f>'[1]Presup Ingresos dic-2015'!C46</f>
        <v>120695721</v>
      </c>
      <c r="C87" s="53">
        <f>'[1]Presup Ingresos dic-2015'!C46</f>
        <v>120695721</v>
      </c>
      <c r="D87" s="14"/>
      <c r="E87" s="14"/>
      <c r="F87" s="14"/>
      <c r="G87" s="17"/>
      <c r="H87" s="6"/>
      <c r="I87" s="6"/>
    </row>
    <row r="88" spans="1:9" ht="6" customHeight="1" x14ac:dyDescent="0.25">
      <c r="A88" s="32"/>
      <c r="B88" s="24"/>
      <c r="C88" s="22"/>
      <c r="D88" s="14"/>
      <c r="E88" s="14"/>
      <c r="F88" s="14"/>
      <c r="G88" s="17"/>
      <c r="H88" s="6"/>
      <c r="I88" s="6"/>
    </row>
    <row r="89" spans="1:9" x14ac:dyDescent="0.2">
      <c r="A89" s="54" t="s">
        <v>60</v>
      </c>
      <c r="B89" s="13"/>
      <c r="C89" s="55"/>
      <c r="D89" s="15">
        <f>SUM(C90:C95)</f>
        <v>543237423</v>
      </c>
      <c r="E89" s="16">
        <f>D89*100/F72</f>
        <v>30.964859192642699</v>
      </c>
      <c r="F89" s="14"/>
      <c r="G89" s="17"/>
      <c r="H89" s="6"/>
      <c r="I89" s="6"/>
    </row>
    <row r="90" spans="1:9" ht="25.5" x14ac:dyDescent="0.2">
      <c r="A90" s="56" t="s">
        <v>61</v>
      </c>
      <c r="B90" s="13"/>
      <c r="C90" s="22">
        <f>'[1]Presup Ingresos dic-2015'!C8</f>
        <v>400014326</v>
      </c>
      <c r="D90" s="19"/>
      <c r="E90" s="16"/>
      <c r="F90" s="14"/>
      <c r="G90" s="17"/>
      <c r="H90" s="6"/>
      <c r="I90" s="6"/>
    </row>
    <row r="91" spans="1:9" ht="13.15" x14ac:dyDescent="0.25">
      <c r="A91" s="20" t="s">
        <v>62</v>
      </c>
      <c r="B91" s="13"/>
      <c r="C91" s="22">
        <f>'[1]Presup Ingresos dic-2015'!C68</f>
        <v>99606811</v>
      </c>
      <c r="D91" s="19"/>
      <c r="E91" s="16"/>
      <c r="F91" s="14"/>
      <c r="G91" s="17"/>
      <c r="H91" s="6"/>
      <c r="I91" s="6"/>
    </row>
    <row r="92" spans="1:9" x14ac:dyDescent="0.2">
      <c r="A92" s="20" t="s">
        <v>63</v>
      </c>
      <c r="B92" s="13"/>
      <c r="C92" s="22">
        <f>'[1]Presup Ingresos dic-2015'!C51</f>
        <v>10470774</v>
      </c>
      <c r="D92" s="19"/>
      <c r="E92" s="16"/>
      <c r="F92" s="14"/>
      <c r="G92" s="17"/>
      <c r="H92" s="6"/>
      <c r="I92" s="6"/>
    </row>
    <row r="93" spans="1:9" x14ac:dyDescent="0.2">
      <c r="A93" s="20" t="s">
        <v>64</v>
      </c>
      <c r="B93" s="13"/>
      <c r="C93" s="22">
        <f>'[1]Presup Ingresos dic-2015'!C52</f>
        <v>32025512</v>
      </c>
      <c r="D93" s="19"/>
      <c r="E93" s="16"/>
      <c r="F93" s="14"/>
      <c r="G93" s="17"/>
      <c r="H93" s="6"/>
      <c r="I93" s="6"/>
    </row>
    <row r="94" spans="1:9" ht="13.15" x14ac:dyDescent="0.25">
      <c r="A94" s="57" t="s">
        <v>41</v>
      </c>
      <c r="B94" s="23"/>
      <c r="C94" s="23">
        <f>'[1]Presup Ingresos dic-2015'!C70</f>
        <v>1120000</v>
      </c>
      <c r="D94" s="19"/>
      <c r="E94" s="16"/>
      <c r="F94" s="14"/>
      <c r="G94" s="17"/>
      <c r="H94" s="6"/>
      <c r="I94" s="6"/>
    </row>
    <row r="95" spans="1:9" ht="6" customHeight="1" x14ac:dyDescent="0.25">
      <c r="A95" s="20"/>
      <c r="B95" s="22"/>
      <c r="C95" s="22"/>
      <c r="D95" s="19"/>
      <c r="E95" s="16"/>
      <c r="F95" s="14"/>
      <c r="G95" s="17"/>
      <c r="H95" s="6"/>
      <c r="I95" s="6"/>
    </row>
    <row r="96" spans="1:9" ht="13.9" thickBot="1" x14ac:dyDescent="0.3">
      <c r="A96" s="58" t="s">
        <v>65</v>
      </c>
      <c r="B96" s="59"/>
      <c r="C96" s="60"/>
      <c r="D96" s="60"/>
      <c r="E96" s="60"/>
      <c r="F96" s="61">
        <f>F6+F14+F23+F30+F72</f>
        <v>2022565018</v>
      </c>
      <c r="G96" s="62">
        <f>G6+G14+G23+G30+G72</f>
        <v>100</v>
      </c>
      <c r="H96" s="28"/>
      <c r="I96" s="6"/>
    </row>
    <row r="97" spans="1:9" ht="8.1" customHeight="1" thickBot="1" x14ac:dyDescent="0.3">
      <c r="A97" s="63"/>
      <c r="B97" s="64"/>
      <c r="C97" s="64"/>
      <c r="D97" s="64"/>
      <c r="E97" s="64"/>
      <c r="F97" s="64"/>
      <c r="G97" s="65"/>
      <c r="H97" s="6"/>
      <c r="I97" s="6"/>
    </row>
    <row r="98" spans="1:9" ht="13.15" hidden="1" x14ac:dyDescent="0.25">
      <c r="A98" s="6"/>
      <c r="B98" s="6"/>
      <c r="C98" s="6"/>
      <c r="D98" s="6"/>
      <c r="E98" s="6"/>
      <c r="F98" s="28">
        <f>'[1]Presup Ingresos dic-2015'!D77</f>
        <v>2067496339</v>
      </c>
      <c r="G98" s="6"/>
      <c r="H98" s="6"/>
      <c r="I98" s="6"/>
    </row>
    <row r="99" spans="1:9" ht="13.15" hidden="1" x14ac:dyDescent="0.25">
      <c r="A99" s="6"/>
      <c r="B99" s="6"/>
      <c r="C99" s="6"/>
      <c r="D99" s="6"/>
      <c r="E99" s="6"/>
      <c r="F99" s="28">
        <f>F96-F98</f>
        <v>-44931321</v>
      </c>
      <c r="G99" s="6"/>
      <c r="H99" s="6"/>
      <c r="I99" s="6"/>
    </row>
    <row r="100" spans="1:9" ht="44.25" hidden="1" customHeight="1" x14ac:dyDescent="0.25">
      <c r="A100" s="74" t="s">
        <v>66</v>
      </c>
      <c r="B100" s="74"/>
      <c r="C100" s="74"/>
      <c r="D100" s="74"/>
      <c r="E100" s="74"/>
      <c r="F100" s="74"/>
      <c r="G100" s="74"/>
      <c r="H100" s="6"/>
      <c r="I100" s="6"/>
    </row>
    <row r="101" spans="1:9" ht="54.75" customHeight="1" x14ac:dyDescent="0.2">
      <c r="A101" s="69" t="s">
        <v>67</v>
      </c>
      <c r="B101" s="69"/>
      <c r="C101" s="69"/>
      <c r="D101" s="69"/>
      <c r="E101" s="69"/>
      <c r="F101" s="69"/>
      <c r="G101" s="69"/>
      <c r="H101" s="6"/>
      <c r="I101" s="6"/>
    </row>
    <row r="102" spans="1:9" ht="13.15" x14ac:dyDescent="0.25">
      <c r="A102" s="6"/>
      <c r="B102" s="6"/>
      <c r="C102" s="6"/>
      <c r="D102" s="6"/>
      <c r="E102" s="6"/>
      <c r="F102" s="66"/>
      <c r="G102" s="6"/>
      <c r="H102" s="6"/>
      <c r="I102" s="6"/>
    </row>
    <row r="103" spans="1:9" ht="13.15" x14ac:dyDescent="0.25">
      <c r="D103" s="67"/>
      <c r="F103" s="68"/>
    </row>
  </sheetData>
  <mergeCells count="6">
    <mergeCell ref="A101:G101"/>
    <mergeCell ref="A1:G1"/>
    <mergeCell ref="A2:G2"/>
    <mergeCell ref="A3:G3"/>
    <mergeCell ref="B5:D5"/>
    <mergeCell ref="A100:G10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Gobierno del Estado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Cruz Rodriguez Pérez</dc:creator>
  <cp:lastModifiedBy>Laura Nayerli Pacheco Casillas</cp:lastModifiedBy>
  <dcterms:created xsi:type="dcterms:W3CDTF">2017-10-10T20:38:14Z</dcterms:created>
  <dcterms:modified xsi:type="dcterms:W3CDTF">2017-10-17T22:30:25Z</dcterms:modified>
</cp:coreProperties>
</file>