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PresEneFeb2014" sheetId="1" r:id="rId1"/>
  </sheets>
  <externalReferences>
    <externalReference r:id="rId2"/>
  </externalReferences>
  <calcPr calcId="145621" concurrentCalc="0"/>
</workbook>
</file>

<file path=xl/calcChain.xml><?xml version="1.0" encoding="utf-8"?>
<calcChain xmlns="http://schemas.openxmlformats.org/spreadsheetml/2006/main">
  <c r="L11" i="1" l="1"/>
  <c r="L10" i="1"/>
  <c r="L12" i="1"/>
  <c r="L16" i="1"/>
  <c r="L17" i="1"/>
  <c r="L18" i="1"/>
  <c r="L15" i="1"/>
  <c r="L21" i="1"/>
  <c r="L22" i="1"/>
  <c r="L23" i="1"/>
  <c r="L24" i="1"/>
  <c r="L25" i="1"/>
  <c r="L20" i="1"/>
  <c r="L27" i="1"/>
  <c r="L29" i="1"/>
  <c r="L33" i="1"/>
  <c r="L34" i="1"/>
  <c r="L32" i="1"/>
  <c r="L36" i="1"/>
  <c r="L140" i="1"/>
  <c r="L38" i="1"/>
  <c r="L48" i="1"/>
  <c r="L51" i="1"/>
  <c r="L61" i="1"/>
  <c r="L65" i="1"/>
  <c r="L68" i="1"/>
  <c r="L72" i="1"/>
  <c r="L80" i="1"/>
  <c r="L141" i="1"/>
  <c r="L82" i="1"/>
  <c r="L91" i="1"/>
  <c r="L99" i="1"/>
  <c r="L103" i="1"/>
  <c r="L112" i="1"/>
  <c r="L116" i="1"/>
  <c r="L120" i="1"/>
  <c r="L124" i="1"/>
  <c r="L129" i="1"/>
  <c r="L142" i="1"/>
  <c r="L133" i="1"/>
  <c r="L138" i="1"/>
  <c r="L143" i="1"/>
  <c r="L144" i="1"/>
  <c r="L139" i="1"/>
</calcChain>
</file>

<file path=xl/sharedStrings.xml><?xml version="1.0" encoding="utf-8"?>
<sst xmlns="http://schemas.openxmlformats.org/spreadsheetml/2006/main" count="279" uniqueCount="158">
  <si>
    <r>
      <t xml:space="preserve">PRESUPUESTO DE EGRESOS ENERO - FEBRERO </t>
    </r>
    <r>
      <rPr>
        <b/>
        <sz val="20"/>
        <rFont val="Arial"/>
        <family val="2"/>
      </rPr>
      <t>2014</t>
    </r>
  </si>
  <si>
    <t>RECURSOS ECONÓMICOS PROVENIENTES DE RESERVAS PATRIMONIALES</t>
  </si>
  <si>
    <t>SECTOR:</t>
  </si>
  <si>
    <t>SUB-SECRETARÍA DE PLANEACIÓN   SEPAF</t>
  </si>
  <si>
    <t>ORGANISMO:</t>
  </si>
  <si>
    <t>INSTITUTO DE INFORMACIÓN TERRITORIAL DEL ESTADO DE JALISCO</t>
  </si>
  <si>
    <t>UNIDAD EJECUTORA DE GASTO</t>
  </si>
  <si>
    <t xml:space="preserve">DIRECCIÓN GENERAL </t>
  </si>
  <si>
    <t>UP</t>
  </si>
  <si>
    <t>ORG</t>
  </si>
  <si>
    <t>PG</t>
  </si>
  <si>
    <t>SUB PG</t>
  </si>
  <si>
    <t>PY/PC</t>
  </si>
  <si>
    <t>CF</t>
  </si>
  <si>
    <t>CE</t>
  </si>
  <si>
    <t>CTG</t>
  </si>
  <si>
    <t>UEG</t>
  </si>
  <si>
    <t>Número</t>
  </si>
  <si>
    <t>CAPÍTULOS, CONCEPTOS Y PARTIDAS</t>
  </si>
  <si>
    <t>SERVICIOS PERSONALES</t>
  </si>
  <si>
    <t>1.3.8</t>
  </si>
  <si>
    <t>Remuneraciones al Personal de Carácter Permanente</t>
  </si>
  <si>
    <t>Sueldo Base</t>
  </si>
  <si>
    <t>Remuneraciones al Personal de Carácter Transitorio</t>
  </si>
  <si>
    <t>Honorarios por Servicios Personales</t>
  </si>
  <si>
    <t>Retribuciones por Servicios de Carácter Social</t>
  </si>
  <si>
    <t>Remuneraciones Adicionales y Especiales</t>
  </si>
  <si>
    <t>Prima quinquenal por años de servicios efectivos prestados</t>
  </si>
  <si>
    <t>Prima vacacional y dominical</t>
  </si>
  <si>
    <t>Aguinaldo</t>
  </si>
  <si>
    <t>Compensaciones por Nómina</t>
  </si>
  <si>
    <t xml:space="preserve">Seguridad Social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</si>
  <si>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</si>
  <si>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</si>
  <si>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</si>
  <si>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</si>
  <si>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</si>
  <si>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Cuotas para el seguro de gastos médicos</t>
  </si>
  <si>
    <t>Otras Prestaciones Sociales y Económicas</t>
  </si>
  <si>
    <t>Indemnizaciones por Separación</t>
  </si>
  <si>
    <t>Previsiones</t>
  </si>
  <si>
    <t>Impacto al salario en el transcurso del año</t>
  </si>
  <si>
    <t>Otras medidas de carácter laboral y económicas</t>
  </si>
  <si>
    <t>Pago de Estímulos a Servidores Públicos</t>
  </si>
  <si>
    <t>Ayuda para despensa</t>
  </si>
  <si>
    <t>Ayuda para pasajes</t>
  </si>
  <si>
    <t>Estímulo por el día del servidor público</t>
  </si>
  <si>
    <t>SUBTOTAL CAPÍTULO 1000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</si>
  <si>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</si>
  <si>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</si>
  <si>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</si>
  <si>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</si>
  <si>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</si>
  <si>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</si>
  <si>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</si>
  <si>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</si>
  <si>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</si>
  <si>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 xml:space="preserve"> </t>
  </si>
  <si>
    <t>Materiales para el registro e identificación de bienes y personas</t>
  </si>
  <si>
    <t>Registro e Identificación Vehicular</t>
  </si>
  <si>
    <t>Alimentos y Utensilios</t>
  </si>
  <si>
    <t>Productos alimenticios para el personal en las instalaciones de las dependencias y entidades</t>
  </si>
  <si>
    <t>Utensilios para el servicio de alimentación</t>
  </si>
  <si>
    <t>Materiales y Artículos de Construcción y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</si>
  <si>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</si>
  <si>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</si>
  <si>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</si>
  <si>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</si>
  <si>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</si>
  <si>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</si>
  <si>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</si>
  <si>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</si>
  <si>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</si>
  <si>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Farmaceúticos y de Laboratorio</t>
  </si>
  <si>
    <t>Fertilizantes, pesticidas y otros agroquímicos</t>
  </si>
  <si>
    <t>Medicinas y  productos farmaceúticos</t>
  </si>
  <si>
    <t>Fibras sintéticas, hules, plásticos y derivados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</si>
  <si>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</si>
  <si>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</si>
  <si>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</si>
  <si>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</si>
  <si>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Vestuario y uniformes</t>
  </si>
  <si>
    <t>Prendas de seguridad y protección personal</t>
  </si>
  <si>
    <t>Blancos</t>
  </si>
  <si>
    <t>Herramientas, Refacciones y Accesorios Menores</t>
  </si>
  <si>
    <t>Herramientas menores</t>
  </si>
  <si>
    <t>Refacciones y accesorios menores de edificios</t>
  </si>
  <si>
    <t>Refaccionesyaccesoriosmenoresdemobiliarioyequipodeadministración, educacional y recreativo</t>
  </si>
  <si>
    <t>Refaccionesyaccesoriosmenoresdeequipodecomputoytecnologías de la información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</si>
  <si>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</si>
  <si>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</si>
  <si>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</si>
  <si>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SUBTOTAL CAPÍTULO 2000</t>
  </si>
  <si>
    <t>SERVICIOS GENERALES</t>
  </si>
  <si>
    <t>Servicios Básicos</t>
  </si>
  <si>
    <t>Servicio de Energía eléctrica</t>
  </si>
  <si>
    <t>Gas</t>
  </si>
  <si>
    <t>Servicio de agua potable</t>
  </si>
  <si>
    <t>Telefonía tradicional</t>
  </si>
  <si>
    <t>Telefonía celular</t>
  </si>
  <si>
    <t>Servicios de telecomunicaciones y satélitales</t>
  </si>
  <si>
    <t>Servicio de acceso de internet, redes y procesamiento de información</t>
  </si>
  <si>
    <t>Servicio postal</t>
  </si>
  <si>
    <t>Servicios Profesionales, Científicos, Técnicos y Otros Servicios</t>
  </si>
  <si>
    <t>Servicios legales, de contabilidad, auditoría y relacionados</t>
  </si>
  <si>
    <t>Servicios de consultoría administrativa, procesos,técnica y en tecnologías de la información</t>
  </si>
  <si>
    <t>Capacitación institucional</t>
  </si>
  <si>
    <t>Capacitación especializada</t>
  </si>
  <si>
    <t>Servicios de Investigación Científica y Desarrollo</t>
  </si>
  <si>
    <t>Servicios de apoyo administrativo y fotocopiado</t>
  </si>
  <si>
    <t>Impresiones de papelería oficial</t>
  </si>
  <si>
    <t>Servicios Financieros, Bancarios y Comerciales</t>
  </si>
  <si>
    <t>Servicios financieros y bancarios</t>
  </si>
  <si>
    <t>Seguros de bienes patrimoniales</t>
  </si>
  <si>
    <t>Fletes y maniobras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</si>
  <si>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</si>
  <si>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</si>
  <si>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</si>
  <si>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computo y tecnologías de la información</t>
  </si>
  <si>
    <t>Reparación y Mantenimiento de equipo de transporte</t>
  </si>
  <si>
    <t>Instalación, reparación y mantenimiento de maquinaria, otros equipos y herramienta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</si>
  <si>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</si>
  <si>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</si>
  <si>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</si>
  <si>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</si>
  <si>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</si>
  <si>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Servicios de revelados de fotografías</t>
  </si>
  <si>
    <t>Servicio de Creación y Difusión de Contenido Exclusivamente a través de Internet</t>
  </si>
  <si>
    <t>Servicios de Traslado y Viáticos</t>
  </si>
  <si>
    <t>Pasajes aéreos</t>
  </si>
  <si>
    <t>Pasajes terrestres</t>
  </si>
  <si>
    <t>Viáticos en el país</t>
  </si>
  <si>
    <t>Servicios Oficiales</t>
  </si>
  <si>
    <t>Congresos y convenciones</t>
  </si>
  <si>
    <t>Exposiciones</t>
  </si>
  <si>
    <t>Gastos de representación</t>
  </si>
  <si>
    <t>Otros Servicios Generales</t>
  </si>
  <si>
    <t>Impuestos y derechos</t>
  </si>
  <si>
    <t>Penas, multas, accesorios y actualizaciones</t>
  </si>
  <si>
    <t>Otros gastos por responsabilidades</t>
  </si>
  <si>
    <t>Gastos menores</t>
  </si>
  <si>
    <t>SUBTOTAL CAPÍTULO 3000</t>
  </si>
  <si>
    <t>BIENES MUEBLES, INMUEBLES E INTANGIBLES</t>
  </si>
  <si>
    <t>Muebles de Oficina y Estantería</t>
  </si>
  <si>
    <t>Muebles, excepto de oficina y Estantería</t>
  </si>
  <si>
    <t>Equipo de Cómputo y Tecnologías de Información</t>
  </si>
  <si>
    <t>Otros Mobiliarios y Equipo de Administración</t>
  </si>
  <si>
    <t>Vehículos y Camiones</t>
  </si>
  <si>
    <t>Equipo de Comunicación y Telecomunicación</t>
  </si>
  <si>
    <t>Licencias Informáticas e Intelectuales</t>
  </si>
  <si>
    <t>SUBTOTAL CAPÍTULO 5000</t>
  </si>
  <si>
    <t xml:space="preserve">TOTALES PRESUPUESTO </t>
  </si>
  <si>
    <t>RESUMEN:</t>
  </si>
  <si>
    <t>CAPÍTULOS</t>
  </si>
  <si>
    <t>DIRECTOR DE ADMINISTRACIÓN Y ENCARGADO DE LA TESORERÍA</t>
  </si>
  <si>
    <t>DIRECTOR GENERAL</t>
  </si>
  <si>
    <t>C.P.A. JOSÉ MANUEL PADILLA SÁNCHEZ</t>
  </si>
  <si>
    <t>MTRO. GUILLERMO LEVINE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</si>
</sst>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0#"/>
    <numFmt numFmtId="165" formatCode="00000"/>
    <numFmt numFmtId="166" formatCode="00"/>
    <numFmt numFmtId="167" formatCode="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0" fillId="2" borderId="5" xfId="0" applyFill="1" applyBorder="1"/>
    <xf numFmtId="0" fontId="0" fillId="0" borderId="0" xfId="0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/>
    <xf numFmtId="164" fontId="6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wrapText="1"/>
    </xf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vertical="center"/>
    </xf>
    <xf numFmtId="0" fontId="0" fillId="0" borderId="5" xfId="0" applyBorder="1" applyAlignment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 applyAlignment="1"/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2" fillId="4" borderId="10" xfId="0" applyFont="1" applyFill="1" applyBorder="1"/>
    <xf numFmtId="0" fontId="12" fillId="4" borderId="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 vertical="center" wrapText="1"/>
    </xf>
    <xf numFmtId="0" fontId="13" fillId="4" borderId="4" xfId="0" applyFont="1" applyFill="1" applyBorder="1"/>
    <xf numFmtId="0" fontId="13" fillId="4" borderId="0" xfId="0" applyFont="1" applyFill="1" applyBorder="1"/>
    <xf numFmtId="0" fontId="11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166" fontId="15" fillId="0" borderId="14" xfId="0" applyNumberFormat="1" applyFont="1" applyBorder="1" applyAlignment="1">
      <alignment horizontal="center" vertical="center"/>
    </xf>
    <xf numFmtId="166" fontId="15" fillId="0" borderId="12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165" fontId="15" fillId="0" borderId="12" xfId="0" applyNumberFormat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wrapText="1"/>
    </xf>
    <xf numFmtId="42" fontId="11" fillId="0" borderId="13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wrapText="1"/>
    </xf>
    <xf numFmtId="42" fontId="16" fillId="0" borderId="13" xfId="1" applyNumberFormat="1" applyFont="1" applyBorder="1"/>
    <xf numFmtId="0" fontId="11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wrapText="1"/>
    </xf>
    <xf numFmtId="42" fontId="11" fillId="0" borderId="13" xfId="0" applyNumberFormat="1" applyFont="1" applyBorder="1"/>
    <xf numFmtId="44" fontId="0" fillId="0" borderId="0" xfId="1" applyFont="1"/>
    <xf numFmtId="0" fontId="17" fillId="4" borderId="14" xfId="0" applyFont="1" applyFill="1" applyBorder="1"/>
    <xf numFmtId="0" fontId="17" fillId="4" borderId="12" xfId="0" applyFont="1" applyFill="1" applyBorder="1"/>
    <xf numFmtId="42" fontId="18" fillId="4" borderId="13" xfId="0" applyNumberFormat="1" applyFont="1" applyFill="1" applyBorder="1"/>
    <xf numFmtId="42" fontId="19" fillId="0" borderId="0" xfId="0" applyNumberFormat="1" applyFont="1"/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2" fontId="20" fillId="0" borderId="5" xfId="0" applyNumberFormat="1" applyFont="1" applyBorder="1"/>
    <xf numFmtId="0" fontId="15" fillId="0" borderId="12" xfId="0" applyFont="1" applyBorder="1" applyAlignment="1">
      <alignment horizontal="center"/>
    </xf>
    <xf numFmtId="0" fontId="15" fillId="0" borderId="12" xfId="0" applyFont="1" applyBorder="1" applyAlignment="1">
      <alignment vertical="top" wrapText="1"/>
    </xf>
    <xf numFmtId="0" fontId="16" fillId="0" borderId="12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center"/>
    </xf>
    <xf numFmtId="42" fontId="11" fillId="0" borderId="13" xfId="0" applyNumberFormat="1" applyFont="1" applyBorder="1" applyAlignment="1">
      <alignment wrapText="1"/>
    </xf>
    <xf numFmtId="0" fontId="15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1" fontId="11" fillId="0" borderId="12" xfId="0" applyNumberFormat="1" applyFont="1" applyBorder="1" applyAlignment="1">
      <alignment horizontal="center"/>
    </xf>
    <xf numFmtId="0" fontId="11" fillId="0" borderId="12" xfId="0" applyFont="1" applyBorder="1"/>
    <xf numFmtId="42" fontId="11" fillId="0" borderId="13" xfId="0" applyNumberFormat="1" applyFont="1" applyFill="1" applyBorder="1"/>
    <xf numFmtId="0" fontId="15" fillId="0" borderId="12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/>
    </xf>
    <xf numFmtId="42" fontId="15" fillId="2" borderId="13" xfId="1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vertical="top" wrapText="1"/>
    </xf>
    <xf numFmtId="42" fontId="16" fillId="0" borderId="13" xfId="1" applyNumberFormat="1" applyFont="1" applyFill="1" applyBorder="1"/>
    <xf numFmtId="0" fontId="17" fillId="4" borderId="15" xfId="0" applyFont="1" applyFill="1" applyBorder="1"/>
    <xf numFmtId="0" fontId="17" fillId="4" borderId="16" xfId="0" applyFont="1" applyFill="1" applyBorder="1"/>
    <xf numFmtId="0" fontId="11" fillId="4" borderId="16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42" fontId="18" fillId="4" borderId="13" xfId="1" applyNumberFormat="1" applyFont="1" applyFill="1" applyBorder="1" applyAlignment="1">
      <alignment horizontal="center" vertical="center"/>
    </xf>
    <xf numFmtId="0" fontId="0" fillId="0" borderId="4" xfId="0" applyBorder="1"/>
    <xf numFmtId="0" fontId="18" fillId="4" borderId="17" xfId="0" applyFont="1" applyFill="1" applyBorder="1" applyAlignment="1">
      <alignment horizontal="center"/>
    </xf>
    <xf numFmtId="42" fontId="18" fillId="4" borderId="18" xfId="0" applyNumberFormat="1" applyFont="1" applyFill="1" applyBorder="1"/>
    <xf numFmtId="42" fontId="0" fillId="0" borderId="0" xfId="0" applyNumberFormat="1"/>
    <xf numFmtId="0" fontId="22" fillId="2" borderId="0" xfId="0" applyFont="1" applyFill="1" applyBorder="1"/>
    <xf numFmtId="0" fontId="18" fillId="2" borderId="0" xfId="0" applyFont="1" applyFill="1" applyBorder="1" applyAlignment="1"/>
    <xf numFmtId="0" fontId="21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42" fontId="23" fillId="0" borderId="0" xfId="0" applyNumberFormat="1" applyFont="1" applyBorder="1"/>
    <xf numFmtId="42" fontId="23" fillId="2" borderId="5" xfId="0" applyNumberFormat="1" applyFont="1" applyFill="1" applyBorder="1"/>
    <xf numFmtId="42" fontId="23" fillId="2" borderId="8" xfId="0" applyNumberFormat="1" applyFont="1" applyFill="1" applyBorder="1"/>
    <xf numFmtId="0" fontId="18" fillId="0" borderId="0" xfId="0" applyFont="1" applyFill="1" applyBorder="1" applyAlignment="1">
      <alignment horizontal="center"/>
    </xf>
    <xf numFmtId="42" fontId="18" fillId="0" borderId="19" xfId="0" applyNumberFormat="1" applyFont="1" applyFill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4" fontId="0" fillId="0" borderId="8" xfId="1" applyFont="1" applyBorder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0</xdr:rowOff>
    </xdr:from>
    <xdr:to>
      <xdr:col>3</xdr:col>
      <xdr:colOff>228600</xdr:colOff>
      <xdr:row>3</xdr:row>
      <xdr:rowOff>49530</xdr:rowOff>
    </xdr:to>
    <xdr:pic>
      <xdr:nvPicPr>
        <xdr:cNvPr id="2" name="Picture 1" descr="g_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542925" cy="782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3006724</xdr:colOff>
      <xdr:row>0</xdr:row>
      <xdr:rowOff>177800</xdr:rowOff>
    </xdr:from>
    <xdr:to>
      <xdr:col>11</xdr:col>
      <xdr:colOff>1171574</xdr:colOff>
      <xdr:row>3</xdr:row>
      <xdr:rowOff>66675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1099" y="177800"/>
          <a:ext cx="1660525" cy="62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dministracion\2014\PreupEneFeb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EneFeb'14"/>
      <sheetName val="Plantilla"/>
    </sheetNames>
    <sheetDataSet>
      <sheetData sheetId="0"/>
      <sheetData sheetId="1">
        <row r="52">
          <cell r="S52">
            <v>1625223.6000000003</v>
          </cell>
          <cell r="T52">
            <v>11140.52</v>
          </cell>
          <cell r="U52">
            <v>22572.549999999996</v>
          </cell>
          <cell r="V52">
            <v>225725.50000000003</v>
          </cell>
          <cell r="W52">
            <v>170648.478</v>
          </cell>
          <cell r="X52">
            <v>48756.707999999999</v>
          </cell>
          <cell r="Y52">
            <v>97513.415999999997</v>
          </cell>
          <cell r="Z52">
            <v>32504.472000000005</v>
          </cell>
          <cell r="AA52">
            <v>106726</v>
          </cell>
          <cell r="AB52">
            <v>71910</v>
          </cell>
          <cell r="AD52">
            <v>11400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workbookViewId="0">
      <selection activeCell="N5" sqref="N5"/>
    </sheetView>
  </sheetViews>
  <sheetFormatPr baseColWidth="10" defaultRowHeight="15" x14ac:dyDescent="0.25"/>
  <cols>
    <col min="1" max="1" width="4" bestFit="1" customWidth="1"/>
    <col min="2" max="2" width="6.140625" bestFit="1" customWidth="1"/>
    <col min="3" max="3" width="4.140625" bestFit="1" customWidth="1"/>
    <col min="4" max="4" width="9.28515625" bestFit="1" customWidth="1"/>
    <col min="5" max="5" width="7.42578125" bestFit="1" customWidth="1"/>
    <col min="6" max="6" width="8" bestFit="1" customWidth="1"/>
    <col min="7" max="7" width="5" bestFit="1" customWidth="1"/>
    <col min="8" max="8" width="5.5703125" bestFit="1" customWidth="1"/>
    <col min="9" max="9" width="6.85546875" bestFit="1" customWidth="1"/>
    <col min="11" max="11" width="52.42578125" customWidth="1"/>
    <col min="12" max="12" width="17.85546875" customWidth="1"/>
    <col min="13" max="13" width="14.28515625" bestFit="1" customWidth="1"/>
    <col min="14" max="14" width="17.140625" customWidth="1"/>
    <col min="15" max="15" width="18.140625" customWidth="1"/>
  </cols>
  <sheetData>
    <row r="1" spans="1:19" ht="26.25" x14ac:dyDescent="0.4">
      <c r="A1" s="1"/>
      <c r="B1" s="2"/>
      <c r="C1" s="2"/>
      <c r="D1" s="2"/>
      <c r="E1" s="2"/>
      <c r="F1" s="3" t="s">
        <v>0</v>
      </c>
      <c r="G1" s="3"/>
      <c r="H1" s="3"/>
      <c r="I1" s="4"/>
      <c r="J1" s="2"/>
      <c r="K1" s="2"/>
      <c r="L1" s="5"/>
    </row>
    <row r="2" spans="1:19" ht="15.75" x14ac:dyDescent="0.25">
      <c r="A2" s="6"/>
      <c r="B2" s="7"/>
      <c r="C2" s="7"/>
      <c r="D2" s="7"/>
      <c r="E2" s="8" t="s">
        <v>1</v>
      </c>
      <c r="G2" s="8"/>
      <c r="H2" s="8"/>
      <c r="I2" s="9"/>
      <c r="J2" s="7"/>
      <c r="K2" s="7"/>
      <c r="L2" s="10"/>
    </row>
    <row r="3" spans="1:19" ht="15.75" x14ac:dyDescent="0.25">
      <c r="A3" s="6"/>
      <c r="B3" s="7"/>
      <c r="C3" s="7"/>
      <c r="D3" s="7"/>
      <c r="E3" s="7"/>
      <c r="F3" s="8"/>
      <c r="G3" s="8"/>
      <c r="H3" s="8"/>
      <c r="I3" s="8"/>
      <c r="J3" s="7"/>
      <c r="K3" s="7"/>
      <c r="L3" s="10"/>
      <c r="M3" s="11"/>
      <c r="N3" s="11"/>
      <c r="O3" s="11"/>
      <c r="P3" s="11"/>
      <c r="Q3" s="11"/>
      <c r="R3" s="11"/>
    </row>
    <row r="4" spans="1:19" ht="18.75" x14ac:dyDescent="0.3">
      <c r="A4" s="6"/>
      <c r="B4" s="12">
        <v>16</v>
      </c>
      <c r="C4" s="13"/>
      <c r="D4" s="14" t="s">
        <v>2</v>
      </c>
      <c r="E4" s="13"/>
      <c r="F4" s="15" t="s">
        <v>3</v>
      </c>
      <c r="G4" s="13"/>
      <c r="H4" s="13"/>
      <c r="I4" s="13"/>
      <c r="J4" s="13"/>
      <c r="K4" s="13"/>
      <c r="L4" s="10"/>
      <c r="M4" s="16"/>
      <c r="N4" s="16"/>
      <c r="O4" s="17"/>
      <c r="P4" s="17"/>
      <c r="Q4" s="18"/>
      <c r="R4" s="19"/>
      <c r="S4" s="11"/>
    </row>
    <row r="5" spans="1:19" ht="33.75" customHeight="1" x14ac:dyDescent="0.25">
      <c r="A5" s="6"/>
      <c r="B5" s="20">
        <v>1</v>
      </c>
      <c r="C5" s="21" t="s">
        <v>4</v>
      </c>
      <c r="D5" s="21"/>
      <c r="E5" s="21"/>
      <c r="F5" s="21"/>
      <c r="G5" s="22" t="s">
        <v>5</v>
      </c>
      <c r="H5" s="22"/>
      <c r="I5" s="22"/>
      <c r="J5" s="22"/>
      <c r="K5" s="22"/>
      <c r="L5" s="23"/>
      <c r="M5" s="24"/>
      <c r="N5" s="24"/>
      <c r="O5" s="24"/>
      <c r="P5" s="24"/>
      <c r="Q5" s="24"/>
      <c r="R5" s="24"/>
      <c r="S5" s="11"/>
    </row>
    <row r="6" spans="1:19" ht="18.75" x14ac:dyDescent="0.3">
      <c r="A6" s="6"/>
      <c r="B6" s="13"/>
      <c r="C6" s="25" t="s">
        <v>6</v>
      </c>
      <c r="D6" s="25"/>
      <c r="E6" s="25"/>
      <c r="F6" s="25"/>
      <c r="G6" s="25"/>
      <c r="H6" s="25"/>
      <c r="I6" s="25"/>
      <c r="J6" s="26">
        <v>852</v>
      </c>
      <c r="K6" s="27" t="s">
        <v>7</v>
      </c>
      <c r="L6" s="28"/>
      <c r="M6" s="24"/>
      <c r="N6" s="24"/>
      <c r="O6" s="24"/>
      <c r="P6" s="24"/>
      <c r="Q6" s="24"/>
      <c r="R6" s="24"/>
      <c r="S6" s="11"/>
    </row>
    <row r="7" spans="1:19" ht="6" customHeight="1" thickBot="1" x14ac:dyDescent="0.3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  <c r="M7" s="24"/>
      <c r="N7" s="24"/>
      <c r="O7" s="24"/>
      <c r="P7" s="24"/>
      <c r="Q7" s="24"/>
      <c r="R7" s="24"/>
      <c r="S7" s="11"/>
    </row>
    <row r="8" spans="1:19" ht="15.75" x14ac:dyDescent="0.25">
      <c r="A8" s="32" t="s">
        <v>8</v>
      </c>
      <c r="B8" s="33" t="s">
        <v>9</v>
      </c>
      <c r="C8" s="33" t="s">
        <v>10</v>
      </c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J8" s="34" t="s">
        <v>17</v>
      </c>
      <c r="K8" s="35" t="s">
        <v>18</v>
      </c>
      <c r="L8" s="36">
        <v>2014</v>
      </c>
    </row>
    <row r="9" spans="1:19" ht="15.75" x14ac:dyDescent="0.25">
      <c r="A9" s="37"/>
      <c r="B9" s="38"/>
      <c r="C9" s="38"/>
      <c r="D9" s="38"/>
      <c r="E9" s="38"/>
      <c r="F9" s="38"/>
      <c r="G9" s="38"/>
      <c r="H9" s="38"/>
      <c r="I9" s="38"/>
      <c r="J9" s="39">
        <v>1000</v>
      </c>
      <c r="K9" s="39" t="s">
        <v>19</v>
      </c>
      <c r="L9" s="40"/>
    </row>
    <row r="10" spans="1:19" x14ac:dyDescent="0.25">
      <c r="A10" s="41">
        <v>16</v>
      </c>
      <c r="B10" s="42">
        <v>1</v>
      </c>
      <c r="C10" s="42">
        <v>17</v>
      </c>
      <c r="D10" s="43">
        <v>17.899999999999999</v>
      </c>
      <c r="E10" s="44">
        <v>1</v>
      </c>
      <c r="F10" s="44" t="s">
        <v>20</v>
      </c>
      <c r="G10" s="44">
        <v>211</v>
      </c>
      <c r="H10" s="43">
        <v>1</v>
      </c>
      <c r="I10" s="45">
        <v>852</v>
      </c>
      <c r="J10" s="46">
        <v>1100</v>
      </c>
      <c r="K10" s="47" t="s">
        <v>21</v>
      </c>
      <c r="L10" s="48">
        <f>L11</f>
        <v>1625223.6000000003</v>
      </c>
    </row>
    <row r="11" spans="1:19" x14ac:dyDescent="0.25">
      <c r="A11" s="41">
        <v>16</v>
      </c>
      <c r="B11" s="42">
        <v>1</v>
      </c>
      <c r="C11" s="42">
        <v>17</v>
      </c>
      <c r="D11" s="43">
        <v>17.899999999999999</v>
      </c>
      <c r="E11" s="44">
        <v>1</v>
      </c>
      <c r="F11" s="44" t="s">
        <v>20</v>
      </c>
      <c r="G11" s="44">
        <v>211</v>
      </c>
      <c r="H11" s="43">
        <v>1</v>
      </c>
      <c r="I11" s="45">
        <v>852</v>
      </c>
      <c r="J11" s="49">
        <v>1131</v>
      </c>
      <c r="K11" s="50" t="s">
        <v>22</v>
      </c>
      <c r="L11" s="51">
        <f>[1]Plantilla!S52</f>
        <v>1625223.6000000003</v>
      </c>
    </row>
    <row r="12" spans="1:19" x14ac:dyDescent="0.25">
      <c r="A12" s="41">
        <v>16</v>
      </c>
      <c r="B12" s="42">
        <v>1</v>
      </c>
      <c r="C12" s="42">
        <v>17</v>
      </c>
      <c r="D12" s="43">
        <v>17.899999999999999</v>
      </c>
      <c r="E12" s="44">
        <v>1</v>
      </c>
      <c r="F12" s="44" t="s">
        <v>20</v>
      </c>
      <c r="G12" s="44">
        <v>211</v>
      </c>
      <c r="H12" s="43">
        <v>1</v>
      </c>
      <c r="I12" s="45">
        <v>852</v>
      </c>
      <c r="J12" s="52">
        <v>1200</v>
      </c>
      <c r="K12" s="47" t="s">
        <v>23</v>
      </c>
      <c r="L12" s="48">
        <f>L13+L14</f>
        <v>0</v>
      </c>
    </row>
    <row r="13" spans="1:19" x14ac:dyDescent="0.25">
      <c r="A13" s="41">
        <v>16</v>
      </c>
      <c r="B13" s="42">
        <v>1</v>
      </c>
      <c r="C13" s="42">
        <v>17</v>
      </c>
      <c r="D13" s="43">
        <v>17.899999999999999</v>
      </c>
      <c r="E13" s="44">
        <v>1</v>
      </c>
      <c r="F13" s="44" t="s">
        <v>20</v>
      </c>
      <c r="G13" s="44">
        <v>211</v>
      </c>
      <c r="H13" s="43">
        <v>1</v>
      </c>
      <c r="I13" s="45">
        <v>852</v>
      </c>
      <c r="J13" s="49">
        <v>1211</v>
      </c>
      <c r="K13" s="50" t="s">
        <v>24</v>
      </c>
      <c r="L13" s="51"/>
    </row>
    <row r="14" spans="1:19" x14ac:dyDescent="0.25">
      <c r="A14" s="41">
        <v>16</v>
      </c>
      <c r="B14" s="42">
        <v>1</v>
      </c>
      <c r="C14" s="42">
        <v>17</v>
      </c>
      <c r="D14" s="43">
        <v>17.899999999999999</v>
      </c>
      <c r="E14" s="44">
        <v>1</v>
      </c>
      <c r="F14" s="44" t="s">
        <v>20</v>
      </c>
      <c r="G14" s="44">
        <v>211</v>
      </c>
      <c r="H14" s="43">
        <v>1</v>
      </c>
      <c r="I14" s="45">
        <v>852</v>
      </c>
      <c r="J14" s="49">
        <v>1231</v>
      </c>
      <c r="K14" s="50" t="s">
        <v>25</v>
      </c>
      <c r="L14" s="51"/>
    </row>
    <row r="15" spans="1:19" x14ac:dyDescent="0.25">
      <c r="A15" s="41">
        <v>16</v>
      </c>
      <c r="B15" s="42">
        <v>1</v>
      </c>
      <c r="C15" s="42">
        <v>17</v>
      </c>
      <c r="D15" s="43">
        <v>17.899999999999999</v>
      </c>
      <c r="E15" s="44">
        <v>1</v>
      </c>
      <c r="F15" s="44" t="s">
        <v>20</v>
      </c>
      <c r="G15" s="44">
        <v>211</v>
      </c>
      <c r="H15" s="43">
        <v>1</v>
      </c>
      <c r="I15" s="45">
        <v>852</v>
      </c>
      <c r="J15" s="52">
        <v>1300</v>
      </c>
      <c r="K15" s="47" t="s">
        <v>26</v>
      </c>
      <c r="L15" s="48">
        <f>L16+L17+L18+L19</f>
        <v>259438.57</v>
      </c>
    </row>
    <row r="16" spans="1:19" x14ac:dyDescent="0.25">
      <c r="A16" s="41">
        <v>16</v>
      </c>
      <c r="B16" s="42">
        <v>1</v>
      </c>
      <c r="C16" s="42">
        <v>17</v>
      </c>
      <c r="D16" s="43">
        <v>17.899999999999999</v>
      </c>
      <c r="E16" s="44">
        <v>1</v>
      </c>
      <c r="F16" s="44" t="s">
        <v>20</v>
      </c>
      <c r="G16" s="44">
        <v>211</v>
      </c>
      <c r="H16" s="43">
        <v>1</v>
      </c>
      <c r="I16" s="45">
        <v>852</v>
      </c>
      <c r="J16" s="49">
        <v>1311</v>
      </c>
      <c r="K16" s="50" t="s">
        <v>27</v>
      </c>
      <c r="L16" s="51">
        <f>[1]Plantilla!T52</f>
        <v>11140.52</v>
      </c>
    </row>
    <row r="17" spans="1:15" x14ac:dyDescent="0.25">
      <c r="A17" s="41">
        <v>16</v>
      </c>
      <c r="B17" s="42">
        <v>1</v>
      </c>
      <c r="C17" s="42">
        <v>17</v>
      </c>
      <c r="D17" s="43">
        <v>17.899999999999999</v>
      </c>
      <c r="E17" s="44">
        <v>1</v>
      </c>
      <c r="F17" s="44" t="s">
        <v>20</v>
      </c>
      <c r="G17" s="44">
        <v>211</v>
      </c>
      <c r="H17" s="43">
        <v>1</v>
      </c>
      <c r="I17" s="45">
        <v>852</v>
      </c>
      <c r="J17" s="49">
        <v>1321</v>
      </c>
      <c r="K17" s="50" t="s">
        <v>28</v>
      </c>
      <c r="L17" s="51">
        <f>[1]Plantilla!U52</f>
        <v>22572.549999999996</v>
      </c>
    </row>
    <row r="18" spans="1:15" x14ac:dyDescent="0.25">
      <c r="A18" s="41">
        <v>16</v>
      </c>
      <c r="B18" s="42">
        <v>1</v>
      </c>
      <c r="C18" s="42">
        <v>17</v>
      </c>
      <c r="D18" s="43">
        <v>17.899999999999999</v>
      </c>
      <c r="E18" s="44">
        <v>1</v>
      </c>
      <c r="F18" s="44" t="s">
        <v>20</v>
      </c>
      <c r="G18" s="44">
        <v>211</v>
      </c>
      <c r="H18" s="43">
        <v>1</v>
      </c>
      <c r="I18" s="45">
        <v>852</v>
      </c>
      <c r="J18" s="49">
        <v>1322</v>
      </c>
      <c r="K18" s="50" t="s">
        <v>29</v>
      </c>
      <c r="L18" s="51">
        <f>[1]Plantilla!V52</f>
        <v>225725.50000000003</v>
      </c>
    </row>
    <row r="19" spans="1:15" x14ac:dyDescent="0.25">
      <c r="A19" s="41">
        <v>16</v>
      </c>
      <c r="B19" s="42">
        <v>1</v>
      </c>
      <c r="C19" s="42">
        <v>17</v>
      </c>
      <c r="D19" s="43">
        <v>17.899999999999999</v>
      </c>
      <c r="E19" s="44">
        <v>1</v>
      </c>
      <c r="F19" s="44" t="s">
        <v>20</v>
      </c>
      <c r="G19" s="44">
        <v>211</v>
      </c>
      <c r="H19" s="43">
        <v>1</v>
      </c>
      <c r="I19" s="45">
        <v>852</v>
      </c>
      <c r="J19" s="49">
        <v>1347</v>
      </c>
      <c r="K19" s="50" t="s">
        <v>30</v>
      </c>
      <c r="L19" s="51">
        <v>0</v>
      </c>
    </row>
    <row r="20" spans="1:15" x14ac:dyDescent="0.25">
      <c r="A20" s="41">
        <v>16</v>
      </c>
      <c r="B20" s="42">
        <v>1</v>
      </c>
      <c r="C20" s="42">
        <v>17</v>
      </c>
      <c r="D20" s="43">
        <v>17.899999999999999</v>
      </c>
      <c r="E20" s="44">
        <v>1</v>
      </c>
      <c r="F20" s="44" t="s">
        <v>20</v>
      </c>
      <c r="G20" s="44">
        <v>212</v>
      </c>
      <c r="H20" s="43">
        <v>1</v>
      </c>
      <c r="I20" s="45">
        <v>852</v>
      </c>
      <c r="J20" s="52">
        <v>1400</v>
      </c>
      <c r="K20" s="47" t="s">
        <v>31</v>
      </c>
      <c r="L20" s="48">
        <f>L21+L22+L23+L24+L25+L26</f>
        <v>413323.07400000002</v>
      </c>
    </row>
    <row r="21" spans="1:15" x14ac:dyDescent="0.25">
      <c r="A21" s="41">
        <v>16</v>
      </c>
      <c r="B21" s="42">
        <v>1</v>
      </c>
      <c r="C21" s="42">
        <v>17</v>
      </c>
      <c r="D21" s="43">
        <v>17.899999999999999</v>
      </c>
      <c r="E21" s="44">
        <v>1</v>
      </c>
      <c r="F21" s="44" t="s">
        <v>20</v>
      </c>
      <c r="G21" s="44">
        <v>212</v>
      </c>
      <c r="H21" s="43">
        <v>1</v>
      </c>
      <c r="I21" s="45">
        <v>852</v>
      </c>
      <c r="J21" s="49">
        <v>1411</v>
      </c>
      <c r="K21" s="50" t="s">
        <v>32</v>
      </c>
      <c r="L21" s="51">
        <f>[1]Plantilla!Y52</f>
        <v>97513.415999999997</v>
      </c>
    </row>
    <row r="22" spans="1:15" x14ac:dyDescent="0.25">
      <c r="A22" s="41">
        <v>16</v>
      </c>
      <c r="B22" s="42">
        <v>1</v>
      </c>
      <c r="C22" s="42">
        <v>17</v>
      </c>
      <c r="D22" s="43">
        <v>17.899999999999999</v>
      </c>
      <c r="E22" s="44">
        <v>1</v>
      </c>
      <c r="F22" s="44" t="s">
        <v>20</v>
      </c>
      <c r="G22" s="44">
        <v>212</v>
      </c>
      <c r="H22" s="43">
        <v>1</v>
      </c>
      <c r="I22" s="45">
        <v>852</v>
      </c>
      <c r="J22" s="49">
        <v>1421</v>
      </c>
      <c r="K22" s="50" t="s">
        <v>33</v>
      </c>
      <c r="L22" s="51">
        <f>[1]Plantilla!X52</f>
        <v>48756.707999999999</v>
      </c>
    </row>
    <row r="23" spans="1:15" x14ac:dyDescent="0.25">
      <c r="A23" s="41">
        <v>16</v>
      </c>
      <c r="B23" s="42">
        <v>1</v>
      </c>
      <c r="C23" s="42">
        <v>17</v>
      </c>
      <c r="D23" s="43">
        <v>17.899999999999999</v>
      </c>
      <c r="E23" s="44">
        <v>1</v>
      </c>
      <c r="F23" s="44" t="s">
        <v>20</v>
      </c>
      <c r="G23" s="44">
        <v>212</v>
      </c>
      <c r="H23" s="43">
        <v>1</v>
      </c>
      <c r="I23" s="45">
        <v>852</v>
      </c>
      <c r="J23" s="49">
        <v>1431</v>
      </c>
      <c r="K23" s="50" t="s">
        <v>34</v>
      </c>
      <c r="L23" s="51">
        <f>[1]Plantilla!W52</f>
        <v>170648.478</v>
      </c>
    </row>
    <row r="24" spans="1:15" x14ac:dyDescent="0.25">
      <c r="A24" s="41">
        <v>16</v>
      </c>
      <c r="B24" s="42">
        <v>1</v>
      </c>
      <c r="C24" s="42">
        <v>17</v>
      </c>
      <c r="D24" s="43">
        <v>17.899999999999999</v>
      </c>
      <c r="E24" s="44">
        <v>1</v>
      </c>
      <c r="F24" s="44" t="s">
        <v>20</v>
      </c>
      <c r="G24" s="44">
        <v>212</v>
      </c>
      <c r="H24" s="43">
        <v>1</v>
      </c>
      <c r="I24" s="45">
        <v>852</v>
      </c>
      <c r="J24" s="49">
        <v>1432</v>
      </c>
      <c r="K24" s="50" t="s">
        <v>35</v>
      </c>
      <c r="L24" s="51">
        <f>[1]Plantilla!Z52</f>
        <v>32504.472000000005</v>
      </c>
    </row>
    <row r="25" spans="1:15" x14ac:dyDescent="0.25">
      <c r="A25" s="41">
        <v>16</v>
      </c>
      <c r="B25" s="42">
        <v>1</v>
      </c>
      <c r="C25" s="42">
        <v>17</v>
      </c>
      <c r="D25" s="43">
        <v>17.899999999999999</v>
      </c>
      <c r="E25" s="44">
        <v>1</v>
      </c>
      <c r="F25" s="44" t="s">
        <v>20</v>
      </c>
      <c r="G25" s="44">
        <v>212</v>
      </c>
      <c r="H25" s="43">
        <v>1</v>
      </c>
      <c r="I25" s="45">
        <v>852</v>
      </c>
      <c r="J25" s="53">
        <v>1441</v>
      </c>
      <c r="K25" s="50" t="s">
        <v>36</v>
      </c>
      <c r="L25" s="51">
        <f>[1]Plantilla!AD52</f>
        <v>11400</v>
      </c>
    </row>
    <row r="26" spans="1:15" x14ac:dyDescent="0.25">
      <c r="A26" s="41">
        <v>16</v>
      </c>
      <c r="B26" s="42">
        <v>1</v>
      </c>
      <c r="C26" s="42">
        <v>17</v>
      </c>
      <c r="D26" s="43">
        <v>17.899999999999999</v>
      </c>
      <c r="E26" s="44">
        <v>1</v>
      </c>
      <c r="F26" s="44" t="s">
        <v>20</v>
      </c>
      <c r="G26" s="44">
        <v>212</v>
      </c>
      <c r="H26" s="43">
        <v>1</v>
      </c>
      <c r="I26" s="45">
        <v>852</v>
      </c>
      <c r="J26" s="53">
        <v>1442</v>
      </c>
      <c r="K26" s="50" t="s">
        <v>37</v>
      </c>
      <c r="L26" s="51">
        <v>52500</v>
      </c>
    </row>
    <row r="27" spans="1:15" x14ac:dyDescent="0.25">
      <c r="A27" s="41">
        <v>16</v>
      </c>
      <c r="B27" s="42">
        <v>1</v>
      </c>
      <c r="C27" s="42">
        <v>17</v>
      </c>
      <c r="D27" s="43">
        <v>17.899999999999999</v>
      </c>
      <c r="E27" s="44">
        <v>1</v>
      </c>
      <c r="F27" s="44" t="s">
        <v>20</v>
      </c>
      <c r="G27" s="44">
        <v>211</v>
      </c>
      <c r="H27" s="43">
        <v>1</v>
      </c>
      <c r="I27" s="45">
        <v>852</v>
      </c>
      <c r="J27" s="54">
        <v>1500</v>
      </c>
      <c r="K27" s="55" t="s">
        <v>38</v>
      </c>
      <c r="L27" s="56">
        <f>L28</f>
        <v>1600000</v>
      </c>
    </row>
    <row r="28" spans="1:15" x14ac:dyDescent="0.25">
      <c r="A28" s="41">
        <v>16</v>
      </c>
      <c r="B28" s="42">
        <v>1</v>
      </c>
      <c r="C28" s="42">
        <v>17</v>
      </c>
      <c r="D28" s="43">
        <v>17.899999999999999</v>
      </c>
      <c r="E28" s="44">
        <v>1</v>
      </c>
      <c r="F28" s="44" t="s">
        <v>20</v>
      </c>
      <c r="G28" s="44">
        <v>211</v>
      </c>
      <c r="H28" s="43">
        <v>1</v>
      </c>
      <c r="I28" s="45">
        <v>852</v>
      </c>
      <c r="J28" s="53">
        <v>1521</v>
      </c>
      <c r="K28" s="50" t="s">
        <v>39</v>
      </c>
      <c r="L28" s="51">
        <v>1600000</v>
      </c>
      <c r="O28" s="57"/>
    </row>
    <row r="29" spans="1:15" x14ac:dyDescent="0.25">
      <c r="A29" s="41">
        <v>16</v>
      </c>
      <c r="B29" s="42">
        <v>1</v>
      </c>
      <c r="C29" s="42">
        <v>17</v>
      </c>
      <c r="D29" s="43">
        <v>17.899999999999999</v>
      </c>
      <c r="E29" s="44">
        <v>1</v>
      </c>
      <c r="F29" s="44" t="s">
        <v>20</v>
      </c>
      <c r="G29" s="44">
        <v>211</v>
      </c>
      <c r="H29" s="43">
        <v>1</v>
      </c>
      <c r="I29" s="45">
        <v>852</v>
      </c>
      <c r="J29" s="54">
        <v>1600</v>
      </c>
      <c r="K29" s="47" t="s">
        <v>40</v>
      </c>
      <c r="L29" s="48">
        <f>L30+L31</f>
        <v>0</v>
      </c>
      <c r="O29" s="57"/>
    </row>
    <row r="30" spans="1:15" x14ac:dyDescent="0.25">
      <c r="A30" s="41">
        <v>16</v>
      </c>
      <c r="B30" s="42">
        <v>1</v>
      </c>
      <c r="C30" s="42">
        <v>17</v>
      </c>
      <c r="D30" s="43">
        <v>17.899999999999999</v>
      </c>
      <c r="E30" s="44">
        <v>1</v>
      </c>
      <c r="F30" s="44" t="s">
        <v>20</v>
      </c>
      <c r="G30" s="44">
        <v>211</v>
      </c>
      <c r="H30" s="43">
        <v>1</v>
      </c>
      <c r="I30" s="45">
        <v>852</v>
      </c>
      <c r="J30" s="49">
        <v>1611</v>
      </c>
      <c r="K30" s="50" t="s">
        <v>41</v>
      </c>
      <c r="L30" s="51"/>
      <c r="O30" s="57"/>
    </row>
    <row r="31" spans="1:15" x14ac:dyDescent="0.25">
      <c r="A31" s="41">
        <v>16</v>
      </c>
      <c r="B31" s="42">
        <v>1</v>
      </c>
      <c r="C31" s="42">
        <v>17</v>
      </c>
      <c r="D31" s="43">
        <v>17.899999999999999</v>
      </c>
      <c r="E31" s="44">
        <v>1</v>
      </c>
      <c r="F31" s="44" t="s">
        <v>20</v>
      </c>
      <c r="G31" s="44">
        <v>211</v>
      </c>
      <c r="H31" s="43">
        <v>1</v>
      </c>
      <c r="I31" s="45">
        <v>852</v>
      </c>
      <c r="J31" s="49">
        <v>1612</v>
      </c>
      <c r="K31" s="50" t="s">
        <v>42</v>
      </c>
      <c r="L31" s="51"/>
    </row>
    <row r="32" spans="1:15" x14ac:dyDescent="0.25">
      <c r="A32" s="41">
        <v>16</v>
      </c>
      <c r="B32" s="42">
        <v>1</v>
      </c>
      <c r="C32" s="42">
        <v>17</v>
      </c>
      <c r="D32" s="43">
        <v>17.899999999999999</v>
      </c>
      <c r="E32" s="44">
        <v>1</v>
      </c>
      <c r="F32" s="44" t="s">
        <v>20</v>
      </c>
      <c r="G32" s="44">
        <v>211</v>
      </c>
      <c r="H32" s="43">
        <v>1</v>
      </c>
      <c r="I32" s="45">
        <v>852</v>
      </c>
      <c r="J32" s="52">
        <v>1700</v>
      </c>
      <c r="K32" s="47" t="s">
        <v>43</v>
      </c>
      <c r="L32" s="48">
        <f t="shared" ref="L32" si="0">L33+L34+L35</f>
        <v>178636</v>
      </c>
    </row>
    <row r="33" spans="1:13" x14ac:dyDescent="0.25">
      <c r="A33" s="41">
        <v>16</v>
      </c>
      <c r="B33" s="42">
        <v>1</v>
      </c>
      <c r="C33" s="42">
        <v>17</v>
      </c>
      <c r="D33" s="43">
        <v>17.899999999999999</v>
      </c>
      <c r="E33" s="44">
        <v>1</v>
      </c>
      <c r="F33" s="44" t="s">
        <v>20</v>
      </c>
      <c r="G33" s="44">
        <v>211</v>
      </c>
      <c r="H33" s="43">
        <v>1</v>
      </c>
      <c r="I33" s="45">
        <v>852</v>
      </c>
      <c r="J33" s="49">
        <v>1712</v>
      </c>
      <c r="K33" s="50" t="s">
        <v>44</v>
      </c>
      <c r="L33" s="51">
        <f>[1]Plantilla!AA52</f>
        <v>106726</v>
      </c>
    </row>
    <row r="34" spans="1:13" x14ac:dyDescent="0.25">
      <c r="A34" s="41">
        <v>16</v>
      </c>
      <c r="B34" s="42">
        <v>1</v>
      </c>
      <c r="C34" s="42">
        <v>17</v>
      </c>
      <c r="D34" s="43">
        <v>17.899999999999999</v>
      </c>
      <c r="E34" s="44">
        <v>1</v>
      </c>
      <c r="F34" s="44" t="s">
        <v>20</v>
      </c>
      <c r="G34" s="44">
        <v>211</v>
      </c>
      <c r="H34" s="43">
        <v>1</v>
      </c>
      <c r="I34" s="45">
        <v>852</v>
      </c>
      <c r="J34" s="49">
        <v>1713</v>
      </c>
      <c r="K34" s="50" t="s">
        <v>45</v>
      </c>
      <c r="L34" s="51">
        <f>[1]Plantilla!AB52</f>
        <v>71910</v>
      </c>
    </row>
    <row r="35" spans="1:13" x14ac:dyDescent="0.25">
      <c r="A35" s="41">
        <v>16</v>
      </c>
      <c r="B35" s="42">
        <v>1</v>
      </c>
      <c r="C35" s="42">
        <v>17</v>
      </c>
      <c r="D35" s="43">
        <v>17.899999999999999</v>
      </c>
      <c r="E35" s="44">
        <v>1</v>
      </c>
      <c r="F35" s="44" t="s">
        <v>20</v>
      </c>
      <c r="G35" s="44">
        <v>211</v>
      </c>
      <c r="H35" s="43">
        <v>1</v>
      </c>
      <c r="I35" s="45">
        <v>852</v>
      </c>
      <c r="J35" s="49">
        <v>1715</v>
      </c>
      <c r="K35" s="50" t="s">
        <v>46</v>
      </c>
      <c r="L35" s="51"/>
    </row>
    <row r="36" spans="1:13" x14ac:dyDescent="0.25">
      <c r="A36" s="58"/>
      <c r="B36" s="59"/>
      <c r="C36" s="59"/>
      <c r="D36" s="59"/>
      <c r="E36" s="59"/>
      <c r="F36" s="59"/>
      <c r="G36" s="59"/>
      <c r="H36" s="59"/>
      <c r="I36" s="59"/>
      <c r="J36" s="39"/>
      <c r="K36" s="39" t="s">
        <v>47</v>
      </c>
      <c r="L36" s="60">
        <f>L10+L12+L15+L20+L27+L29+L32</f>
        <v>4076621.2440000004</v>
      </c>
      <c r="M36" s="61"/>
    </row>
    <row r="37" spans="1:13" x14ac:dyDescent="0.25">
      <c r="A37" s="58"/>
      <c r="B37" s="59"/>
      <c r="C37" s="59"/>
      <c r="D37" s="59"/>
      <c r="E37" s="59"/>
      <c r="F37" s="59"/>
      <c r="G37" s="59"/>
      <c r="H37" s="59"/>
      <c r="I37" s="59"/>
      <c r="J37" s="62">
        <v>2000</v>
      </c>
      <c r="K37" s="39" t="s">
        <v>48</v>
      </c>
      <c r="L37" s="63"/>
    </row>
    <row r="38" spans="1:13" ht="26.25" x14ac:dyDescent="0.25">
      <c r="A38" s="41">
        <v>16</v>
      </c>
      <c r="B38" s="42">
        <v>1</v>
      </c>
      <c r="C38" s="42">
        <v>17</v>
      </c>
      <c r="D38" s="43">
        <v>17.899999999999999</v>
      </c>
      <c r="E38" s="44">
        <v>1</v>
      </c>
      <c r="F38" s="44" t="s">
        <v>20</v>
      </c>
      <c r="G38" s="44">
        <v>211</v>
      </c>
      <c r="H38" s="43">
        <v>1</v>
      </c>
      <c r="I38" s="45">
        <v>852</v>
      </c>
      <c r="J38" s="64">
        <v>2100</v>
      </c>
      <c r="K38" s="55" t="s">
        <v>49</v>
      </c>
      <c r="L38" s="65">
        <f>SUM(L39:L47)</f>
        <v>22000</v>
      </c>
    </row>
    <row r="39" spans="1:13" x14ac:dyDescent="0.25">
      <c r="A39" s="41">
        <v>16</v>
      </c>
      <c r="B39" s="42">
        <v>1</v>
      </c>
      <c r="C39" s="42">
        <v>17</v>
      </c>
      <c r="D39" s="43">
        <v>17.899999999999999</v>
      </c>
      <c r="E39" s="44">
        <v>1</v>
      </c>
      <c r="F39" s="44" t="s">
        <v>20</v>
      </c>
      <c r="G39" s="44">
        <v>211</v>
      </c>
      <c r="H39" s="43">
        <v>1</v>
      </c>
      <c r="I39" s="45">
        <v>852</v>
      </c>
      <c r="J39" s="66">
        <v>2111</v>
      </c>
      <c r="K39" s="67" t="s">
        <v>50</v>
      </c>
      <c r="L39" s="51">
        <v>5000</v>
      </c>
    </row>
    <row r="40" spans="1:13" x14ac:dyDescent="0.25">
      <c r="A40" s="41">
        <v>16</v>
      </c>
      <c r="B40" s="42">
        <v>1</v>
      </c>
      <c r="C40" s="42">
        <v>17</v>
      </c>
      <c r="D40" s="43">
        <v>17.899999999999999</v>
      </c>
      <c r="E40" s="44">
        <v>1</v>
      </c>
      <c r="F40" s="44" t="s">
        <v>20</v>
      </c>
      <c r="G40" s="44">
        <v>211</v>
      </c>
      <c r="H40" s="43">
        <v>1</v>
      </c>
      <c r="I40" s="45">
        <v>852</v>
      </c>
      <c r="J40" s="66">
        <v>2121</v>
      </c>
      <c r="K40" s="67" t="s">
        <v>51</v>
      </c>
      <c r="L40" s="51"/>
    </row>
    <row r="41" spans="1:13" x14ac:dyDescent="0.25">
      <c r="A41" s="41">
        <v>16</v>
      </c>
      <c r="B41" s="42">
        <v>1</v>
      </c>
      <c r="C41" s="42">
        <v>17</v>
      </c>
      <c r="D41" s="43">
        <v>17.899999999999999</v>
      </c>
      <c r="E41" s="44">
        <v>1</v>
      </c>
      <c r="F41" s="44" t="s">
        <v>20</v>
      </c>
      <c r="G41" s="44">
        <v>211</v>
      </c>
      <c r="H41" s="43">
        <v>1</v>
      </c>
      <c r="I41" s="45">
        <v>852</v>
      </c>
      <c r="J41" s="66">
        <v>2131</v>
      </c>
      <c r="K41" s="67" t="s">
        <v>52</v>
      </c>
      <c r="L41" s="51">
        <v>5000</v>
      </c>
    </row>
    <row r="42" spans="1:13" ht="25.5" x14ac:dyDescent="0.25">
      <c r="A42" s="41">
        <v>16</v>
      </c>
      <c r="B42" s="42">
        <v>1</v>
      </c>
      <c r="C42" s="42">
        <v>17</v>
      </c>
      <c r="D42" s="43">
        <v>17.899999999999999</v>
      </c>
      <c r="E42" s="44">
        <v>1</v>
      </c>
      <c r="F42" s="44" t="s">
        <v>20</v>
      </c>
      <c r="G42" s="44">
        <v>211</v>
      </c>
      <c r="H42" s="43">
        <v>1</v>
      </c>
      <c r="I42" s="45">
        <v>852</v>
      </c>
      <c r="J42" s="66">
        <v>2141</v>
      </c>
      <c r="K42" s="67" t="s">
        <v>53</v>
      </c>
      <c r="L42" s="51">
        <v>10000</v>
      </c>
    </row>
    <row r="43" spans="1:13" x14ac:dyDescent="0.25">
      <c r="A43" s="41">
        <v>16</v>
      </c>
      <c r="B43" s="42">
        <v>1</v>
      </c>
      <c r="C43" s="42">
        <v>17</v>
      </c>
      <c r="D43" s="43">
        <v>17.899999999999999</v>
      </c>
      <c r="E43" s="44">
        <v>1</v>
      </c>
      <c r="F43" s="44" t="s">
        <v>20</v>
      </c>
      <c r="G43" s="44">
        <v>211</v>
      </c>
      <c r="H43" s="43">
        <v>1</v>
      </c>
      <c r="I43" s="45">
        <v>852</v>
      </c>
      <c r="J43" s="66">
        <v>2151</v>
      </c>
      <c r="K43" s="67" t="s">
        <v>54</v>
      </c>
      <c r="L43" s="51"/>
    </row>
    <row r="44" spans="1:13" x14ac:dyDescent="0.25">
      <c r="A44" s="41">
        <v>16</v>
      </c>
      <c r="B44" s="42">
        <v>1</v>
      </c>
      <c r="C44" s="42">
        <v>17</v>
      </c>
      <c r="D44" s="43">
        <v>17.899999999999999</v>
      </c>
      <c r="E44" s="44">
        <v>1</v>
      </c>
      <c r="F44" s="44" t="s">
        <v>20</v>
      </c>
      <c r="G44" s="44">
        <v>211</v>
      </c>
      <c r="H44" s="43">
        <v>1</v>
      </c>
      <c r="I44" s="45">
        <v>852</v>
      </c>
      <c r="J44" s="66">
        <v>2161</v>
      </c>
      <c r="K44" s="67" t="s">
        <v>55</v>
      </c>
      <c r="L44" s="51">
        <v>2000</v>
      </c>
    </row>
    <row r="45" spans="1:13" x14ac:dyDescent="0.25">
      <c r="A45" s="41">
        <v>16</v>
      </c>
      <c r="B45" s="42">
        <v>1</v>
      </c>
      <c r="C45" s="42">
        <v>17</v>
      </c>
      <c r="D45" s="43">
        <v>17.899999999999999</v>
      </c>
      <c r="E45" s="44">
        <v>1</v>
      </c>
      <c r="F45" s="44" t="s">
        <v>20</v>
      </c>
      <c r="G45" s="44">
        <v>211</v>
      </c>
      <c r="H45" s="43">
        <v>1</v>
      </c>
      <c r="I45" s="45">
        <v>852</v>
      </c>
      <c r="J45" s="66">
        <v>2171</v>
      </c>
      <c r="K45" s="68" t="s">
        <v>56</v>
      </c>
      <c r="L45" s="51" t="s">
        <v>57</v>
      </c>
    </row>
    <row r="46" spans="1:13" ht="26.25" x14ac:dyDescent="0.25">
      <c r="A46" s="41">
        <v>16</v>
      </c>
      <c r="B46" s="42">
        <v>1</v>
      </c>
      <c r="C46" s="42">
        <v>17</v>
      </c>
      <c r="D46" s="43">
        <v>17.899999999999999</v>
      </c>
      <c r="E46" s="44">
        <v>1</v>
      </c>
      <c r="F46" s="44" t="s">
        <v>20</v>
      </c>
      <c r="G46" s="44">
        <v>211</v>
      </c>
      <c r="H46" s="43">
        <v>1</v>
      </c>
      <c r="I46" s="45">
        <v>852</v>
      </c>
      <c r="J46" s="66">
        <v>2181</v>
      </c>
      <c r="K46" s="69" t="s">
        <v>58</v>
      </c>
      <c r="L46" s="51"/>
    </row>
    <row r="47" spans="1:13" x14ac:dyDescent="0.25">
      <c r="A47" s="41">
        <v>16</v>
      </c>
      <c r="B47" s="42">
        <v>1</v>
      </c>
      <c r="C47" s="42">
        <v>17</v>
      </c>
      <c r="D47" s="43">
        <v>17.899999999999999</v>
      </c>
      <c r="E47" s="44">
        <v>1</v>
      </c>
      <c r="F47" s="44" t="s">
        <v>20</v>
      </c>
      <c r="G47" s="44">
        <v>211</v>
      </c>
      <c r="H47" s="43">
        <v>1</v>
      </c>
      <c r="I47" s="45">
        <v>852</v>
      </c>
      <c r="J47" s="66">
        <v>2182</v>
      </c>
      <c r="K47" s="67" t="s">
        <v>59</v>
      </c>
      <c r="L47" s="51"/>
    </row>
    <row r="48" spans="1:13" x14ac:dyDescent="0.25">
      <c r="A48" s="41">
        <v>16</v>
      </c>
      <c r="B48" s="42">
        <v>1</v>
      </c>
      <c r="C48" s="42">
        <v>17</v>
      </c>
      <c r="D48" s="43">
        <v>17.899999999999999</v>
      </c>
      <c r="E48" s="44">
        <v>1</v>
      </c>
      <c r="F48" s="44" t="s">
        <v>20</v>
      </c>
      <c r="G48" s="44">
        <v>211</v>
      </c>
      <c r="H48" s="43">
        <v>1</v>
      </c>
      <c r="I48" s="45">
        <v>852</v>
      </c>
      <c r="J48" s="70">
        <v>2200</v>
      </c>
      <c r="K48" s="71" t="s">
        <v>60</v>
      </c>
      <c r="L48" s="56">
        <f>L49+L50</f>
        <v>8000</v>
      </c>
    </row>
    <row r="49" spans="1:12" ht="25.5" x14ac:dyDescent="0.25">
      <c r="A49" s="41">
        <v>16</v>
      </c>
      <c r="B49" s="42">
        <v>1</v>
      </c>
      <c r="C49" s="42">
        <v>17</v>
      </c>
      <c r="D49" s="43">
        <v>17.899999999999999</v>
      </c>
      <c r="E49" s="44">
        <v>1</v>
      </c>
      <c r="F49" s="44" t="s">
        <v>20</v>
      </c>
      <c r="G49" s="44">
        <v>211</v>
      </c>
      <c r="H49" s="43">
        <v>1</v>
      </c>
      <c r="I49" s="45">
        <v>852</v>
      </c>
      <c r="J49" s="72">
        <v>2214</v>
      </c>
      <c r="K49" s="68" t="s">
        <v>61</v>
      </c>
      <c r="L49" s="51">
        <v>8000</v>
      </c>
    </row>
    <row r="50" spans="1:12" x14ac:dyDescent="0.25">
      <c r="A50" s="41">
        <v>16</v>
      </c>
      <c r="B50" s="42">
        <v>1</v>
      </c>
      <c r="C50" s="42">
        <v>17</v>
      </c>
      <c r="D50" s="43">
        <v>17.899999999999999</v>
      </c>
      <c r="E50" s="44">
        <v>1</v>
      </c>
      <c r="F50" s="44" t="s">
        <v>20</v>
      </c>
      <c r="G50" s="44">
        <v>211</v>
      </c>
      <c r="H50" s="43">
        <v>1</v>
      </c>
      <c r="I50" s="45">
        <v>852</v>
      </c>
      <c r="J50" s="66">
        <v>2231</v>
      </c>
      <c r="K50" s="67" t="s">
        <v>62</v>
      </c>
      <c r="L50" s="51"/>
    </row>
    <row r="51" spans="1:12" x14ac:dyDescent="0.25">
      <c r="A51" s="41">
        <v>16</v>
      </c>
      <c r="B51" s="42">
        <v>1</v>
      </c>
      <c r="C51" s="42">
        <v>17</v>
      </c>
      <c r="D51" s="43">
        <v>17.899999999999999</v>
      </c>
      <c r="E51" s="44">
        <v>1</v>
      </c>
      <c r="F51" s="44" t="s">
        <v>20</v>
      </c>
      <c r="G51" s="44">
        <v>211</v>
      </c>
      <c r="H51" s="43">
        <v>1</v>
      </c>
      <c r="I51" s="45">
        <v>852</v>
      </c>
      <c r="J51" s="70">
        <v>2400</v>
      </c>
      <c r="K51" s="71" t="s">
        <v>63</v>
      </c>
      <c r="L51" s="56">
        <f t="shared" ref="L51" si="1">L52+L53+L54+L55+L56+L57+L58+L59+L60</f>
        <v>3000</v>
      </c>
    </row>
    <row r="52" spans="1:12" x14ac:dyDescent="0.25">
      <c r="A52" s="41">
        <v>16</v>
      </c>
      <c r="B52" s="42">
        <v>1</v>
      </c>
      <c r="C52" s="42">
        <v>17</v>
      </c>
      <c r="D52" s="43">
        <v>17.899999999999999</v>
      </c>
      <c r="E52" s="44">
        <v>1</v>
      </c>
      <c r="F52" s="44" t="s">
        <v>20</v>
      </c>
      <c r="G52" s="44">
        <v>211</v>
      </c>
      <c r="H52" s="43">
        <v>1</v>
      </c>
      <c r="I52" s="45">
        <v>852</v>
      </c>
      <c r="J52" s="66">
        <v>2411</v>
      </c>
      <c r="K52" s="67" t="s">
        <v>64</v>
      </c>
      <c r="L52" s="51"/>
    </row>
    <row r="53" spans="1:12" x14ac:dyDescent="0.25">
      <c r="A53" s="41">
        <v>16</v>
      </c>
      <c r="B53" s="42">
        <v>1</v>
      </c>
      <c r="C53" s="42">
        <v>17</v>
      </c>
      <c r="D53" s="43">
        <v>17.899999999999999</v>
      </c>
      <c r="E53" s="44">
        <v>1</v>
      </c>
      <c r="F53" s="44" t="s">
        <v>20</v>
      </c>
      <c r="G53" s="44">
        <v>211</v>
      </c>
      <c r="H53" s="43">
        <v>1</v>
      </c>
      <c r="I53" s="45">
        <v>852</v>
      </c>
      <c r="J53" s="66">
        <v>2421</v>
      </c>
      <c r="K53" s="67" t="s">
        <v>65</v>
      </c>
      <c r="L53" s="51"/>
    </row>
    <row r="54" spans="1:12" x14ac:dyDescent="0.25">
      <c r="A54" s="41">
        <v>16</v>
      </c>
      <c r="B54" s="42">
        <v>1</v>
      </c>
      <c r="C54" s="42">
        <v>17</v>
      </c>
      <c r="D54" s="43">
        <v>17.899999999999999</v>
      </c>
      <c r="E54" s="44">
        <v>1</v>
      </c>
      <c r="F54" s="44" t="s">
        <v>20</v>
      </c>
      <c r="G54" s="44">
        <v>211</v>
      </c>
      <c r="H54" s="43">
        <v>1</v>
      </c>
      <c r="I54" s="45">
        <v>852</v>
      </c>
      <c r="J54" s="66">
        <v>2431</v>
      </c>
      <c r="K54" s="67" t="s">
        <v>66</v>
      </c>
      <c r="L54" s="51"/>
    </row>
    <row r="55" spans="1:12" x14ac:dyDescent="0.25">
      <c r="A55" s="41">
        <v>16</v>
      </c>
      <c r="B55" s="42">
        <v>1</v>
      </c>
      <c r="C55" s="42">
        <v>17</v>
      </c>
      <c r="D55" s="43">
        <v>17.899999999999999</v>
      </c>
      <c r="E55" s="44">
        <v>1</v>
      </c>
      <c r="F55" s="44" t="s">
        <v>20</v>
      </c>
      <c r="G55" s="44">
        <v>211</v>
      </c>
      <c r="H55" s="43">
        <v>1</v>
      </c>
      <c r="I55" s="45">
        <v>852</v>
      </c>
      <c r="J55" s="66">
        <v>2441</v>
      </c>
      <c r="K55" s="67" t="s">
        <v>67</v>
      </c>
      <c r="L55" s="51"/>
    </row>
    <row r="56" spans="1:12" x14ac:dyDescent="0.25">
      <c r="A56" s="41">
        <v>16</v>
      </c>
      <c r="B56" s="42">
        <v>1</v>
      </c>
      <c r="C56" s="42">
        <v>17</v>
      </c>
      <c r="D56" s="43">
        <v>17.899999999999999</v>
      </c>
      <c r="E56" s="44">
        <v>1</v>
      </c>
      <c r="F56" s="44" t="s">
        <v>20</v>
      </c>
      <c r="G56" s="44">
        <v>211</v>
      </c>
      <c r="H56" s="43">
        <v>1</v>
      </c>
      <c r="I56" s="45">
        <v>852</v>
      </c>
      <c r="J56" s="66">
        <v>2451</v>
      </c>
      <c r="K56" s="67" t="s">
        <v>68</v>
      </c>
      <c r="L56" s="51"/>
    </row>
    <row r="57" spans="1:12" x14ac:dyDescent="0.25">
      <c r="A57" s="41">
        <v>16</v>
      </c>
      <c r="B57" s="42">
        <v>1</v>
      </c>
      <c r="C57" s="42">
        <v>17</v>
      </c>
      <c r="D57" s="43">
        <v>17.899999999999999</v>
      </c>
      <c r="E57" s="44">
        <v>1</v>
      </c>
      <c r="F57" s="44" t="s">
        <v>20</v>
      </c>
      <c r="G57" s="44">
        <v>211</v>
      </c>
      <c r="H57" s="43">
        <v>1</v>
      </c>
      <c r="I57" s="45">
        <v>852</v>
      </c>
      <c r="J57" s="66">
        <v>2461</v>
      </c>
      <c r="K57" s="67" t="s">
        <v>69</v>
      </c>
      <c r="L57" s="51">
        <v>2000</v>
      </c>
    </row>
    <row r="58" spans="1:12" x14ac:dyDescent="0.25">
      <c r="A58" s="41">
        <v>16</v>
      </c>
      <c r="B58" s="42">
        <v>1</v>
      </c>
      <c r="C58" s="42">
        <v>17</v>
      </c>
      <c r="D58" s="43">
        <v>17.899999999999999</v>
      </c>
      <c r="E58" s="44">
        <v>1</v>
      </c>
      <c r="F58" s="44" t="s">
        <v>20</v>
      </c>
      <c r="G58" s="44">
        <v>211</v>
      </c>
      <c r="H58" s="43">
        <v>1</v>
      </c>
      <c r="I58" s="45">
        <v>852</v>
      </c>
      <c r="J58" s="66">
        <v>2471</v>
      </c>
      <c r="K58" s="67" t="s">
        <v>70</v>
      </c>
      <c r="L58" s="51"/>
    </row>
    <row r="59" spans="1:12" x14ac:dyDescent="0.25">
      <c r="A59" s="41">
        <v>16</v>
      </c>
      <c r="B59" s="42">
        <v>1</v>
      </c>
      <c r="C59" s="42">
        <v>17</v>
      </c>
      <c r="D59" s="43">
        <v>17.899999999999999</v>
      </c>
      <c r="E59" s="44">
        <v>1</v>
      </c>
      <c r="F59" s="44" t="s">
        <v>20</v>
      </c>
      <c r="G59" s="44">
        <v>211</v>
      </c>
      <c r="H59" s="43">
        <v>1</v>
      </c>
      <c r="I59" s="45">
        <v>852</v>
      </c>
      <c r="J59" s="66">
        <v>2481</v>
      </c>
      <c r="K59" s="67" t="s">
        <v>71</v>
      </c>
      <c r="L59" s="51"/>
    </row>
    <row r="60" spans="1:12" x14ac:dyDescent="0.25">
      <c r="A60" s="41">
        <v>16</v>
      </c>
      <c r="B60" s="42">
        <v>1</v>
      </c>
      <c r="C60" s="42">
        <v>17</v>
      </c>
      <c r="D60" s="43">
        <v>17.899999999999999</v>
      </c>
      <c r="E60" s="44">
        <v>1</v>
      </c>
      <c r="F60" s="44" t="s">
        <v>20</v>
      </c>
      <c r="G60" s="44">
        <v>211</v>
      </c>
      <c r="H60" s="43">
        <v>1</v>
      </c>
      <c r="I60" s="45">
        <v>852</v>
      </c>
      <c r="J60" s="66">
        <v>2491</v>
      </c>
      <c r="K60" s="67" t="s">
        <v>72</v>
      </c>
      <c r="L60" s="51">
        <v>1000</v>
      </c>
    </row>
    <row r="61" spans="1:12" x14ac:dyDescent="0.25">
      <c r="A61" s="41">
        <v>16</v>
      </c>
      <c r="B61" s="42">
        <v>1</v>
      </c>
      <c r="C61" s="42">
        <v>17</v>
      </c>
      <c r="D61" s="43">
        <v>17.899999999999999</v>
      </c>
      <c r="E61" s="44">
        <v>1</v>
      </c>
      <c r="F61" s="44" t="s">
        <v>20</v>
      </c>
      <c r="G61" s="44">
        <v>211</v>
      </c>
      <c r="H61" s="43">
        <v>1</v>
      </c>
      <c r="I61" s="45">
        <v>852</v>
      </c>
      <c r="J61" s="70">
        <v>2500</v>
      </c>
      <c r="K61" s="71" t="s">
        <v>73</v>
      </c>
      <c r="L61" s="73">
        <f t="shared" ref="L61" si="2">L62+L63+L64</f>
        <v>0</v>
      </c>
    </row>
    <row r="62" spans="1:12" x14ac:dyDescent="0.25">
      <c r="A62" s="41">
        <v>16</v>
      </c>
      <c r="B62" s="42">
        <v>1</v>
      </c>
      <c r="C62" s="42">
        <v>17</v>
      </c>
      <c r="D62" s="43">
        <v>17.899999999999999</v>
      </c>
      <c r="E62" s="44">
        <v>1</v>
      </c>
      <c r="F62" s="44" t="s">
        <v>20</v>
      </c>
      <c r="G62" s="44">
        <v>211</v>
      </c>
      <c r="H62" s="43">
        <v>1</v>
      </c>
      <c r="I62" s="45">
        <v>852</v>
      </c>
      <c r="J62" s="66">
        <v>2521</v>
      </c>
      <c r="K62" s="67" t="s">
        <v>74</v>
      </c>
      <c r="L62" s="51"/>
    </row>
    <row r="63" spans="1:12" x14ac:dyDescent="0.25">
      <c r="A63" s="41">
        <v>16</v>
      </c>
      <c r="B63" s="42">
        <v>1</v>
      </c>
      <c r="C63" s="42">
        <v>17</v>
      </c>
      <c r="D63" s="43">
        <v>17.899999999999999</v>
      </c>
      <c r="E63" s="44">
        <v>1</v>
      </c>
      <c r="F63" s="44" t="s">
        <v>20</v>
      </c>
      <c r="G63" s="44">
        <v>211</v>
      </c>
      <c r="H63" s="43">
        <v>1</v>
      </c>
      <c r="I63" s="45">
        <v>852</v>
      </c>
      <c r="J63" s="74">
        <v>2531</v>
      </c>
      <c r="K63" s="67" t="s">
        <v>75</v>
      </c>
      <c r="L63" s="51"/>
    </row>
    <row r="64" spans="1:12" x14ac:dyDescent="0.25">
      <c r="A64" s="41">
        <v>16</v>
      </c>
      <c r="B64" s="42">
        <v>1</v>
      </c>
      <c r="C64" s="42">
        <v>17</v>
      </c>
      <c r="D64" s="43">
        <v>17.899999999999999</v>
      </c>
      <c r="E64" s="44">
        <v>1</v>
      </c>
      <c r="F64" s="44" t="s">
        <v>20</v>
      </c>
      <c r="G64" s="44">
        <v>211</v>
      </c>
      <c r="H64" s="43">
        <v>1</v>
      </c>
      <c r="I64" s="45">
        <v>852</v>
      </c>
      <c r="J64" s="66">
        <v>2561</v>
      </c>
      <c r="K64" s="67" t="s">
        <v>76</v>
      </c>
      <c r="L64" s="51"/>
    </row>
    <row r="65" spans="1:12" x14ac:dyDescent="0.25">
      <c r="A65" s="41">
        <v>16</v>
      </c>
      <c r="B65" s="42">
        <v>1</v>
      </c>
      <c r="C65" s="42">
        <v>17</v>
      </c>
      <c r="D65" s="43">
        <v>17.899999999999999</v>
      </c>
      <c r="E65" s="44">
        <v>1</v>
      </c>
      <c r="F65" s="44" t="s">
        <v>20</v>
      </c>
      <c r="G65" s="44">
        <v>211</v>
      </c>
      <c r="H65" s="43">
        <v>1</v>
      </c>
      <c r="I65" s="45">
        <v>852</v>
      </c>
      <c r="J65" s="70">
        <v>2600</v>
      </c>
      <c r="K65" s="71" t="s">
        <v>77</v>
      </c>
      <c r="L65" s="56">
        <f>L66+L67</f>
        <v>8500</v>
      </c>
    </row>
    <row r="66" spans="1:12" ht="42.75" x14ac:dyDescent="0.25">
      <c r="A66" s="41">
        <v>16</v>
      </c>
      <c r="B66" s="42">
        <v>1</v>
      </c>
      <c r="C66" s="42">
        <v>17</v>
      </c>
      <c r="D66" s="43">
        <v>17.899999999999999</v>
      </c>
      <c r="E66" s="44">
        <v>1</v>
      </c>
      <c r="F66" s="44" t="s">
        <v>20</v>
      </c>
      <c r="G66" s="44">
        <v>211</v>
      </c>
      <c r="H66" s="43">
        <v>1</v>
      </c>
      <c r="I66" s="45">
        <v>852</v>
      </c>
      <c r="J66" s="72">
        <v>2612</v>
      </c>
      <c r="K66" s="75" t="s">
        <v>78</v>
      </c>
      <c r="L66" s="51">
        <v>8000</v>
      </c>
    </row>
    <row r="67" spans="1:12" ht="28.5" x14ac:dyDescent="0.25">
      <c r="A67" s="41">
        <v>16</v>
      </c>
      <c r="B67" s="42">
        <v>1</v>
      </c>
      <c r="C67" s="42">
        <v>17</v>
      </c>
      <c r="D67" s="43">
        <v>17.899999999999999</v>
      </c>
      <c r="E67" s="44">
        <v>1</v>
      </c>
      <c r="F67" s="44" t="s">
        <v>20</v>
      </c>
      <c r="G67" s="44">
        <v>211</v>
      </c>
      <c r="H67" s="43">
        <v>1</v>
      </c>
      <c r="I67" s="45">
        <v>852</v>
      </c>
      <c r="J67" s="72">
        <v>2614</v>
      </c>
      <c r="K67" s="75" t="s">
        <v>79</v>
      </c>
      <c r="L67" s="51">
        <v>500</v>
      </c>
    </row>
    <row r="68" spans="1:12" ht="25.5" x14ac:dyDescent="0.25">
      <c r="A68" s="41">
        <v>16</v>
      </c>
      <c r="B68" s="42">
        <v>1</v>
      </c>
      <c r="C68" s="42">
        <v>17</v>
      </c>
      <c r="D68" s="43">
        <v>17.899999999999999</v>
      </c>
      <c r="E68" s="44">
        <v>1</v>
      </c>
      <c r="F68" s="44" t="s">
        <v>20</v>
      </c>
      <c r="G68" s="44">
        <v>211</v>
      </c>
      <c r="H68" s="43">
        <v>1</v>
      </c>
      <c r="I68" s="45">
        <v>852</v>
      </c>
      <c r="J68" s="70">
        <v>2700</v>
      </c>
      <c r="K68" s="71" t="s">
        <v>80</v>
      </c>
      <c r="L68" s="56">
        <f t="shared" ref="L68" si="3">L69+L70+L71</f>
        <v>0</v>
      </c>
    </row>
    <row r="69" spans="1:12" x14ac:dyDescent="0.25">
      <c r="A69" s="41">
        <v>16</v>
      </c>
      <c r="B69" s="42">
        <v>1</v>
      </c>
      <c r="C69" s="42">
        <v>17</v>
      </c>
      <c r="D69" s="43">
        <v>17.899999999999999</v>
      </c>
      <c r="E69" s="44">
        <v>1</v>
      </c>
      <c r="F69" s="44" t="s">
        <v>20</v>
      </c>
      <c r="G69" s="44">
        <v>211</v>
      </c>
      <c r="H69" s="43">
        <v>1</v>
      </c>
      <c r="I69" s="45">
        <v>852</v>
      </c>
      <c r="J69" s="66">
        <v>2711</v>
      </c>
      <c r="K69" s="67" t="s">
        <v>81</v>
      </c>
      <c r="L69" s="51"/>
    </row>
    <row r="70" spans="1:12" x14ac:dyDescent="0.25">
      <c r="A70" s="41">
        <v>16</v>
      </c>
      <c r="B70" s="42">
        <v>1</v>
      </c>
      <c r="C70" s="42">
        <v>17</v>
      </c>
      <c r="D70" s="43">
        <v>17.899999999999999</v>
      </c>
      <c r="E70" s="44">
        <v>1</v>
      </c>
      <c r="F70" s="44" t="s">
        <v>20</v>
      </c>
      <c r="G70" s="44">
        <v>211</v>
      </c>
      <c r="H70" s="43">
        <v>1</v>
      </c>
      <c r="I70" s="45">
        <v>852</v>
      </c>
      <c r="J70" s="66">
        <v>2721</v>
      </c>
      <c r="K70" s="67" t="s">
        <v>82</v>
      </c>
      <c r="L70" s="51"/>
    </row>
    <row r="71" spans="1:12" x14ac:dyDescent="0.25">
      <c r="A71" s="41">
        <v>16</v>
      </c>
      <c r="B71" s="42">
        <v>1</v>
      </c>
      <c r="C71" s="42">
        <v>17</v>
      </c>
      <c r="D71" s="43">
        <v>17.899999999999999</v>
      </c>
      <c r="E71" s="44">
        <v>1</v>
      </c>
      <c r="F71" s="44" t="s">
        <v>20</v>
      </c>
      <c r="G71" s="44">
        <v>211</v>
      </c>
      <c r="H71" s="43">
        <v>1</v>
      </c>
      <c r="I71" s="45">
        <v>852</v>
      </c>
      <c r="J71" s="66">
        <v>2751</v>
      </c>
      <c r="K71" s="67" t="s">
        <v>83</v>
      </c>
      <c r="L71" s="51"/>
    </row>
    <row r="72" spans="1:12" x14ac:dyDescent="0.25">
      <c r="A72" s="41">
        <v>16</v>
      </c>
      <c r="B72" s="42">
        <v>1</v>
      </c>
      <c r="C72" s="42">
        <v>17</v>
      </c>
      <c r="D72" s="43">
        <v>17.899999999999999</v>
      </c>
      <c r="E72" s="44">
        <v>1</v>
      </c>
      <c r="F72" s="44" t="s">
        <v>20</v>
      </c>
      <c r="G72" s="44">
        <v>211</v>
      </c>
      <c r="H72" s="43">
        <v>1</v>
      </c>
      <c r="I72" s="45">
        <v>852</v>
      </c>
      <c r="J72" s="70">
        <v>2900</v>
      </c>
      <c r="K72" s="71" t="s">
        <v>84</v>
      </c>
      <c r="L72" s="56">
        <f t="shared" ref="L72" si="4">L73+L74+L75+L76+L77+L78+L79</f>
        <v>4600</v>
      </c>
    </row>
    <row r="73" spans="1:12" x14ac:dyDescent="0.25">
      <c r="A73" s="41">
        <v>16</v>
      </c>
      <c r="B73" s="42">
        <v>1</v>
      </c>
      <c r="C73" s="42">
        <v>17</v>
      </c>
      <c r="D73" s="43">
        <v>17.899999999999999</v>
      </c>
      <c r="E73" s="44">
        <v>1</v>
      </c>
      <c r="F73" s="44" t="s">
        <v>20</v>
      </c>
      <c r="G73" s="44">
        <v>211</v>
      </c>
      <c r="H73" s="43">
        <v>1</v>
      </c>
      <c r="I73" s="45">
        <v>852</v>
      </c>
      <c r="J73" s="66">
        <v>2911</v>
      </c>
      <c r="K73" s="67" t="s">
        <v>85</v>
      </c>
      <c r="L73" s="51"/>
    </row>
    <row r="74" spans="1:12" x14ac:dyDescent="0.25">
      <c r="A74" s="41">
        <v>16</v>
      </c>
      <c r="B74" s="42">
        <v>1</v>
      </c>
      <c r="C74" s="42">
        <v>17</v>
      </c>
      <c r="D74" s="43">
        <v>17.899999999999999</v>
      </c>
      <c r="E74" s="44">
        <v>1</v>
      </c>
      <c r="F74" s="44" t="s">
        <v>20</v>
      </c>
      <c r="G74" s="44">
        <v>211</v>
      </c>
      <c r="H74" s="43">
        <v>1</v>
      </c>
      <c r="I74" s="45">
        <v>852</v>
      </c>
      <c r="J74" s="66">
        <v>2921</v>
      </c>
      <c r="K74" s="67" t="s">
        <v>86</v>
      </c>
      <c r="L74" s="51">
        <v>500</v>
      </c>
    </row>
    <row r="75" spans="1:12" ht="25.5" x14ac:dyDescent="0.25">
      <c r="A75" s="41">
        <v>16</v>
      </c>
      <c r="B75" s="42">
        <v>1</v>
      </c>
      <c r="C75" s="42">
        <v>17</v>
      </c>
      <c r="D75" s="43">
        <v>17.899999999999999</v>
      </c>
      <c r="E75" s="44">
        <v>1</v>
      </c>
      <c r="F75" s="44" t="s">
        <v>20</v>
      </c>
      <c r="G75" s="44">
        <v>211</v>
      </c>
      <c r="H75" s="43">
        <v>1</v>
      </c>
      <c r="I75" s="45">
        <v>852</v>
      </c>
      <c r="J75" s="66">
        <v>2931</v>
      </c>
      <c r="K75" s="67" t="s">
        <v>87</v>
      </c>
      <c r="L75" s="51">
        <v>600</v>
      </c>
    </row>
    <row r="76" spans="1:12" ht="25.5" x14ac:dyDescent="0.25">
      <c r="A76" s="41">
        <v>16</v>
      </c>
      <c r="B76" s="42">
        <v>1</v>
      </c>
      <c r="C76" s="42">
        <v>17</v>
      </c>
      <c r="D76" s="43">
        <v>17.899999999999999</v>
      </c>
      <c r="E76" s="44">
        <v>1</v>
      </c>
      <c r="F76" s="44" t="s">
        <v>20</v>
      </c>
      <c r="G76" s="44">
        <v>211</v>
      </c>
      <c r="H76" s="43">
        <v>1</v>
      </c>
      <c r="I76" s="45">
        <v>852</v>
      </c>
      <c r="J76" s="66">
        <v>2941</v>
      </c>
      <c r="K76" s="67" t="s">
        <v>88</v>
      </c>
      <c r="L76" s="51">
        <v>2000</v>
      </c>
    </row>
    <row r="77" spans="1:12" x14ac:dyDescent="0.25">
      <c r="A77" s="41">
        <v>16</v>
      </c>
      <c r="B77" s="42">
        <v>1</v>
      </c>
      <c r="C77" s="42">
        <v>17</v>
      </c>
      <c r="D77" s="43">
        <v>17.899999999999999</v>
      </c>
      <c r="E77" s="44">
        <v>1</v>
      </c>
      <c r="F77" s="44" t="s">
        <v>20</v>
      </c>
      <c r="G77" s="44">
        <v>211</v>
      </c>
      <c r="H77" s="43">
        <v>1</v>
      </c>
      <c r="I77" s="45">
        <v>852</v>
      </c>
      <c r="J77" s="66">
        <v>2961</v>
      </c>
      <c r="K77" s="67" t="s">
        <v>89</v>
      </c>
      <c r="L77" s="51">
        <v>1000</v>
      </c>
    </row>
    <row r="78" spans="1:12" ht="25.5" x14ac:dyDescent="0.25">
      <c r="A78" s="41">
        <v>16</v>
      </c>
      <c r="B78" s="42">
        <v>1</v>
      </c>
      <c r="C78" s="42">
        <v>17</v>
      </c>
      <c r="D78" s="43">
        <v>17.899999999999999</v>
      </c>
      <c r="E78" s="44">
        <v>1</v>
      </c>
      <c r="F78" s="44" t="s">
        <v>20</v>
      </c>
      <c r="G78" s="44">
        <v>211</v>
      </c>
      <c r="H78" s="43">
        <v>1</v>
      </c>
      <c r="I78" s="45">
        <v>852</v>
      </c>
      <c r="J78" s="66">
        <v>2981</v>
      </c>
      <c r="K78" s="67" t="s">
        <v>90</v>
      </c>
      <c r="L78" s="51"/>
    </row>
    <row r="79" spans="1:12" x14ac:dyDescent="0.25">
      <c r="A79" s="41">
        <v>16</v>
      </c>
      <c r="B79" s="42">
        <v>1</v>
      </c>
      <c r="C79" s="42">
        <v>17</v>
      </c>
      <c r="D79" s="43">
        <v>17.899999999999999</v>
      </c>
      <c r="E79" s="44">
        <v>1</v>
      </c>
      <c r="F79" s="44" t="s">
        <v>20</v>
      </c>
      <c r="G79" s="44">
        <v>211</v>
      </c>
      <c r="H79" s="43">
        <v>1</v>
      </c>
      <c r="I79" s="45">
        <v>852</v>
      </c>
      <c r="J79" s="66">
        <v>2991</v>
      </c>
      <c r="K79" s="67" t="s">
        <v>91</v>
      </c>
      <c r="L79" s="51">
        <v>500</v>
      </c>
    </row>
    <row r="80" spans="1:12" x14ac:dyDescent="0.25">
      <c r="A80" s="58"/>
      <c r="B80" s="59"/>
      <c r="C80" s="59"/>
      <c r="D80" s="59"/>
      <c r="E80" s="59"/>
      <c r="F80" s="59"/>
      <c r="G80" s="59"/>
      <c r="H80" s="59"/>
      <c r="I80" s="59"/>
      <c r="J80" s="62"/>
      <c r="K80" s="39" t="s">
        <v>92</v>
      </c>
      <c r="L80" s="60">
        <f>L38+L48+L51+L61+L65+L68+L72</f>
        <v>46100</v>
      </c>
    </row>
    <row r="81" spans="1:12" x14ac:dyDescent="0.25">
      <c r="A81" s="58"/>
      <c r="B81" s="59"/>
      <c r="C81" s="59"/>
      <c r="D81" s="59"/>
      <c r="E81" s="59"/>
      <c r="F81" s="59"/>
      <c r="G81" s="59"/>
      <c r="H81" s="59"/>
      <c r="I81" s="59"/>
      <c r="J81" s="62">
        <v>3000</v>
      </c>
      <c r="K81" s="39" t="s">
        <v>93</v>
      </c>
      <c r="L81" s="63"/>
    </row>
    <row r="82" spans="1:12" x14ac:dyDescent="0.25">
      <c r="A82" s="41">
        <v>16</v>
      </c>
      <c r="B82" s="42">
        <v>1</v>
      </c>
      <c r="C82" s="42">
        <v>17</v>
      </c>
      <c r="D82" s="43">
        <v>17.899999999999999</v>
      </c>
      <c r="E82" s="44">
        <v>1</v>
      </c>
      <c r="F82" s="44" t="s">
        <v>20</v>
      </c>
      <c r="G82" s="44">
        <v>211</v>
      </c>
      <c r="H82" s="43">
        <v>1</v>
      </c>
      <c r="I82" s="45">
        <v>852</v>
      </c>
      <c r="J82" s="76">
        <v>3100</v>
      </c>
      <c r="K82" s="77" t="s">
        <v>94</v>
      </c>
      <c r="L82" s="78">
        <f>L83+L84+L85+L86+L87+L88+L89+L90</f>
        <v>69800</v>
      </c>
    </row>
    <row r="83" spans="1:12" x14ac:dyDescent="0.25">
      <c r="A83" s="41">
        <v>16</v>
      </c>
      <c r="B83" s="42">
        <v>1</v>
      </c>
      <c r="C83" s="42">
        <v>17</v>
      </c>
      <c r="D83" s="43">
        <v>17.899999999999999</v>
      </c>
      <c r="E83" s="44">
        <v>1</v>
      </c>
      <c r="F83" s="44" t="s">
        <v>20</v>
      </c>
      <c r="G83" s="44">
        <v>211</v>
      </c>
      <c r="H83" s="43">
        <v>1</v>
      </c>
      <c r="I83" s="45">
        <v>852</v>
      </c>
      <c r="J83" s="79">
        <v>3111</v>
      </c>
      <c r="K83" s="67" t="s">
        <v>95</v>
      </c>
      <c r="L83" s="51">
        <v>40000</v>
      </c>
    </row>
    <row r="84" spans="1:12" x14ac:dyDescent="0.25">
      <c r="A84" s="41">
        <v>16</v>
      </c>
      <c r="B84" s="42">
        <v>1</v>
      </c>
      <c r="C84" s="42">
        <v>17</v>
      </c>
      <c r="D84" s="43">
        <v>17.899999999999999</v>
      </c>
      <c r="E84" s="44">
        <v>1</v>
      </c>
      <c r="F84" s="44" t="s">
        <v>20</v>
      </c>
      <c r="G84" s="44">
        <v>211</v>
      </c>
      <c r="H84" s="43">
        <v>1</v>
      </c>
      <c r="I84" s="45">
        <v>852</v>
      </c>
      <c r="J84" s="79">
        <v>3121</v>
      </c>
      <c r="K84" s="67" t="s">
        <v>96</v>
      </c>
      <c r="L84" s="51"/>
    </row>
    <row r="85" spans="1:12" x14ac:dyDescent="0.25">
      <c r="A85" s="41">
        <v>16</v>
      </c>
      <c r="B85" s="42">
        <v>1</v>
      </c>
      <c r="C85" s="42">
        <v>17</v>
      </c>
      <c r="D85" s="43">
        <v>17.899999999999999</v>
      </c>
      <c r="E85" s="44">
        <v>1</v>
      </c>
      <c r="F85" s="44" t="s">
        <v>20</v>
      </c>
      <c r="G85" s="44">
        <v>211</v>
      </c>
      <c r="H85" s="43">
        <v>1</v>
      </c>
      <c r="I85" s="45">
        <v>852</v>
      </c>
      <c r="J85" s="79">
        <v>3131</v>
      </c>
      <c r="K85" s="67" t="s">
        <v>97</v>
      </c>
      <c r="L85" s="51">
        <v>400</v>
      </c>
    </row>
    <row r="86" spans="1:12" x14ac:dyDescent="0.25">
      <c r="A86" s="41">
        <v>16</v>
      </c>
      <c r="B86" s="42">
        <v>1</v>
      </c>
      <c r="C86" s="42">
        <v>17</v>
      </c>
      <c r="D86" s="43">
        <v>17.899999999999999</v>
      </c>
      <c r="E86" s="44">
        <v>1</v>
      </c>
      <c r="F86" s="44" t="s">
        <v>20</v>
      </c>
      <c r="G86" s="44">
        <v>211</v>
      </c>
      <c r="H86" s="43">
        <v>1</v>
      </c>
      <c r="I86" s="45">
        <v>852</v>
      </c>
      <c r="J86" s="79">
        <v>3141</v>
      </c>
      <c r="K86" s="67" t="s">
        <v>98</v>
      </c>
      <c r="L86" s="51">
        <v>17000</v>
      </c>
    </row>
    <row r="87" spans="1:12" x14ac:dyDescent="0.25">
      <c r="A87" s="41">
        <v>16</v>
      </c>
      <c r="B87" s="42">
        <v>1</v>
      </c>
      <c r="C87" s="42">
        <v>17</v>
      </c>
      <c r="D87" s="43">
        <v>17.899999999999999</v>
      </c>
      <c r="E87" s="44">
        <v>1</v>
      </c>
      <c r="F87" s="44" t="s">
        <v>20</v>
      </c>
      <c r="G87" s="44">
        <v>211</v>
      </c>
      <c r="H87" s="43">
        <v>1</v>
      </c>
      <c r="I87" s="45">
        <v>852</v>
      </c>
      <c r="J87" s="79">
        <v>3151</v>
      </c>
      <c r="K87" s="67" t="s">
        <v>99</v>
      </c>
      <c r="L87" s="51">
        <v>8500</v>
      </c>
    </row>
    <row r="88" spans="1:12" x14ac:dyDescent="0.25">
      <c r="A88" s="41">
        <v>16</v>
      </c>
      <c r="B88" s="42">
        <v>1</v>
      </c>
      <c r="C88" s="42">
        <v>17</v>
      </c>
      <c r="D88" s="43">
        <v>17.899999999999999</v>
      </c>
      <c r="E88" s="44">
        <v>1</v>
      </c>
      <c r="F88" s="44" t="s">
        <v>20</v>
      </c>
      <c r="G88" s="44">
        <v>211</v>
      </c>
      <c r="H88" s="43">
        <v>1</v>
      </c>
      <c r="I88" s="45">
        <v>852</v>
      </c>
      <c r="J88" s="79">
        <v>3161</v>
      </c>
      <c r="K88" s="67" t="s">
        <v>100</v>
      </c>
      <c r="L88" s="51"/>
    </row>
    <row r="89" spans="1:12" ht="25.5" x14ac:dyDescent="0.25">
      <c r="A89" s="41">
        <v>16</v>
      </c>
      <c r="B89" s="42">
        <v>1</v>
      </c>
      <c r="C89" s="42">
        <v>17</v>
      </c>
      <c r="D89" s="43">
        <v>17.899999999999999</v>
      </c>
      <c r="E89" s="44">
        <v>1</v>
      </c>
      <c r="F89" s="44" t="s">
        <v>20</v>
      </c>
      <c r="G89" s="44">
        <v>211</v>
      </c>
      <c r="H89" s="43">
        <v>1</v>
      </c>
      <c r="I89" s="45">
        <v>852</v>
      </c>
      <c r="J89" s="79">
        <v>3171</v>
      </c>
      <c r="K89" s="67" t="s">
        <v>101</v>
      </c>
      <c r="L89" s="51">
        <v>3500</v>
      </c>
    </row>
    <row r="90" spans="1:12" x14ac:dyDescent="0.25">
      <c r="A90" s="41">
        <v>16</v>
      </c>
      <c r="B90" s="42">
        <v>1</v>
      </c>
      <c r="C90" s="42">
        <v>17</v>
      </c>
      <c r="D90" s="43">
        <v>17.899999999999999</v>
      </c>
      <c r="E90" s="44">
        <v>1</v>
      </c>
      <c r="F90" s="44" t="s">
        <v>20</v>
      </c>
      <c r="G90" s="44">
        <v>211</v>
      </c>
      <c r="H90" s="43">
        <v>1</v>
      </c>
      <c r="I90" s="45">
        <v>852</v>
      </c>
      <c r="J90" s="79">
        <v>3181</v>
      </c>
      <c r="K90" s="67" t="s">
        <v>102</v>
      </c>
      <c r="L90" s="51">
        <v>400</v>
      </c>
    </row>
    <row r="91" spans="1:12" ht="25.5" x14ac:dyDescent="0.25">
      <c r="A91" s="41">
        <v>16</v>
      </c>
      <c r="B91" s="42">
        <v>1</v>
      </c>
      <c r="C91" s="42">
        <v>17</v>
      </c>
      <c r="D91" s="43">
        <v>17.899999999999999</v>
      </c>
      <c r="E91" s="44">
        <v>1</v>
      </c>
      <c r="F91" s="44" t="s">
        <v>20</v>
      </c>
      <c r="G91" s="44">
        <v>211</v>
      </c>
      <c r="H91" s="43">
        <v>1</v>
      </c>
      <c r="I91" s="45">
        <v>852</v>
      </c>
      <c r="J91" s="80">
        <v>3300</v>
      </c>
      <c r="K91" s="71" t="s">
        <v>103</v>
      </c>
      <c r="L91" s="56">
        <f>L92+L93+L94+L95+L96+L97+L98</f>
        <v>368000</v>
      </c>
    </row>
    <row r="92" spans="1:12" x14ac:dyDescent="0.25">
      <c r="A92" s="41">
        <v>16</v>
      </c>
      <c r="B92" s="42">
        <v>1</v>
      </c>
      <c r="C92" s="42">
        <v>17</v>
      </c>
      <c r="D92" s="43">
        <v>17.899999999999999</v>
      </c>
      <c r="E92" s="44">
        <v>1</v>
      </c>
      <c r="F92" s="44" t="s">
        <v>20</v>
      </c>
      <c r="G92" s="44">
        <v>211</v>
      </c>
      <c r="H92" s="43">
        <v>1</v>
      </c>
      <c r="I92" s="45">
        <v>852</v>
      </c>
      <c r="J92" s="79">
        <v>3311</v>
      </c>
      <c r="K92" s="67" t="s">
        <v>104</v>
      </c>
      <c r="L92" s="51">
        <v>65000</v>
      </c>
    </row>
    <row r="93" spans="1:12" ht="25.5" x14ac:dyDescent="0.25">
      <c r="A93" s="41">
        <v>16</v>
      </c>
      <c r="B93" s="42">
        <v>1</v>
      </c>
      <c r="C93" s="42">
        <v>17</v>
      </c>
      <c r="D93" s="43">
        <v>17.899999999999999</v>
      </c>
      <c r="E93" s="44">
        <v>1</v>
      </c>
      <c r="F93" s="44" t="s">
        <v>20</v>
      </c>
      <c r="G93" s="44">
        <v>211</v>
      </c>
      <c r="H93" s="43">
        <v>1</v>
      </c>
      <c r="I93" s="45">
        <v>852</v>
      </c>
      <c r="J93" s="79">
        <v>3331</v>
      </c>
      <c r="K93" s="67" t="s">
        <v>105</v>
      </c>
      <c r="L93" s="51">
        <v>300000</v>
      </c>
    </row>
    <row r="94" spans="1:12" x14ac:dyDescent="0.25">
      <c r="A94" s="41">
        <v>16</v>
      </c>
      <c r="B94" s="42">
        <v>1</v>
      </c>
      <c r="C94" s="42">
        <v>17</v>
      </c>
      <c r="D94" s="43">
        <v>17.899999999999999</v>
      </c>
      <c r="E94" s="44">
        <v>1</v>
      </c>
      <c r="F94" s="44" t="s">
        <v>20</v>
      </c>
      <c r="G94" s="44">
        <v>211</v>
      </c>
      <c r="H94" s="43">
        <v>1</v>
      </c>
      <c r="I94" s="45">
        <v>852</v>
      </c>
      <c r="J94" s="79">
        <v>3341</v>
      </c>
      <c r="K94" s="67" t="s">
        <v>106</v>
      </c>
      <c r="L94" s="51"/>
    </row>
    <row r="95" spans="1:12" x14ac:dyDescent="0.25">
      <c r="A95" s="41">
        <v>16</v>
      </c>
      <c r="B95" s="42">
        <v>1</v>
      </c>
      <c r="C95" s="42">
        <v>17</v>
      </c>
      <c r="D95" s="43">
        <v>17.899999999999999</v>
      </c>
      <c r="E95" s="44">
        <v>1</v>
      </c>
      <c r="F95" s="44" t="s">
        <v>20</v>
      </c>
      <c r="G95" s="44">
        <v>211</v>
      </c>
      <c r="H95" s="43">
        <v>1</v>
      </c>
      <c r="I95" s="45">
        <v>852</v>
      </c>
      <c r="J95" s="79">
        <v>3342</v>
      </c>
      <c r="K95" s="81" t="s">
        <v>107</v>
      </c>
      <c r="L95" s="51"/>
    </row>
    <row r="96" spans="1:12" x14ac:dyDescent="0.25">
      <c r="A96" s="41">
        <v>16</v>
      </c>
      <c r="B96" s="42">
        <v>1</v>
      </c>
      <c r="C96" s="42">
        <v>17</v>
      </c>
      <c r="D96" s="43">
        <v>17.899999999999999</v>
      </c>
      <c r="E96" s="44">
        <v>1</v>
      </c>
      <c r="F96" s="44" t="s">
        <v>20</v>
      </c>
      <c r="G96" s="44">
        <v>211</v>
      </c>
      <c r="H96" s="43">
        <v>1</v>
      </c>
      <c r="I96" s="45">
        <v>852</v>
      </c>
      <c r="J96" s="79">
        <v>3351</v>
      </c>
      <c r="K96" s="81" t="s">
        <v>108</v>
      </c>
      <c r="L96" s="51"/>
    </row>
    <row r="97" spans="1:12" x14ac:dyDescent="0.25">
      <c r="A97" s="41">
        <v>16</v>
      </c>
      <c r="B97" s="42">
        <v>1</v>
      </c>
      <c r="C97" s="42">
        <v>17</v>
      </c>
      <c r="D97" s="43">
        <v>17.899999999999999</v>
      </c>
      <c r="E97" s="44">
        <v>1</v>
      </c>
      <c r="F97" s="44" t="s">
        <v>20</v>
      </c>
      <c r="G97" s="44">
        <v>211</v>
      </c>
      <c r="H97" s="43">
        <v>1</v>
      </c>
      <c r="I97" s="45">
        <v>852</v>
      </c>
      <c r="J97" s="79">
        <v>3361</v>
      </c>
      <c r="K97" s="67" t="s">
        <v>109</v>
      </c>
      <c r="L97" s="51">
        <v>1000</v>
      </c>
    </row>
    <row r="98" spans="1:12" x14ac:dyDescent="0.25">
      <c r="A98" s="41">
        <v>16</v>
      </c>
      <c r="B98" s="42">
        <v>1</v>
      </c>
      <c r="C98" s="42">
        <v>17</v>
      </c>
      <c r="D98" s="43">
        <v>17.899999999999999</v>
      </c>
      <c r="E98" s="44">
        <v>1</v>
      </c>
      <c r="F98" s="44" t="s">
        <v>20</v>
      </c>
      <c r="G98" s="44">
        <v>211</v>
      </c>
      <c r="H98" s="43">
        <v>1</v>
      </c>
      <c r="I98" s="45">
        <v>852</v>
      </c>
      <c r="J98" s="79">
        <v>3362</v>
      </c>
      <c r="K98" s="67" t="s">
        <v>110</v>
      </c>
      <c r="L98" s="51">
        <v>2000</v>
      </c>
    </row>
    <row r="99" spans="1:12" x14ac:dyDescent="0.25">
      <c r="A99" s="41">
        <v>16</v>
      </c>
      <c r="B99" s="42">
        <v>1</v>
      </c>
      <c r="C99" s="42">
        <v>17</v>
      </c>
      <c r="D99" s="43">
        <v>17.899999999999999</v>
      </c>
      <c r="E99" s="44">
        <v>1</v>
      </c>
      <c r="F99" s="44" t="s">
        <v>20</v>
      </c>
      <c r="G99" s="44">
        <v>211</v>
      </c>
      <c r="H99" s="43">
        <v>1</v>
      </c>
      <c r="I99" s="45">
        <v>852</v>
      </c>
      <c r="J99" s="80">
        <v>3400</v>
      </c>
      <c r="K99" s="71" t="s">
        <v>111</v>
      </c>
      <c r="L99" s="56">
        <f>L100+L101+L102</f>
        <v>112000</v>
      </c>
    </row>
    <row r="100" spans="1:12" x14ac:dyDescent="0.25">
      <c r="A100" s="41">
        <v>16</v>
      </c>
      <c r="B100" s="42">
        <v>1</v>
      </c>
      <c r="C100" s="42">
        <v>17</v>
      </c>
      <c r="D100" s="43">
        <v>17.899999999999999</v>
      </c>
      <c r="E100" s="44">
        <v>1</v>
      </c>
      <c r="F100" s="44" t="s">
        <v>20</v>
      </c>
      <c r="G100" s="44">
        <v>211</v>
      </c>
      <c r="H100" s="43">
        <v>1</v>
      </c>
      <c r="I100" s="45">
        <v>852</v>
      </c>
      <c r="J100" s="79">
        <v>3411</v>
      </c>
      <c r="K100" s="81" t="s">
        <v>112</v>
      </c>
      <c r="L100" s="51">
        <v>2000</v>
      </c>
    </row>
    <row r="101" spans="1:12" x14ac:dyDescent="0.25">
      <c r="A101" s="41">
        <v>16</v>
      </c>
      <c r="B101" s="42">
        <v>1</v>
      </c>
      <c r="C101" s="42">
        <v>17</v>
      </c>
      <c r="D101" s="43">
        <v>17.899999999999999</v>
      </c>
      <c r="E101" s="44">
        <v>1</v>
      </c>
      <c r="F101" s="44" t="s">
        <v>20</v>
      </c>
      <c r="G101" s="44">
        <v>211</v>
      </c>
      <c r="H101" s="43">
        <v>1</v>
      </c>
      <c r="I101" s="45">
        <v>852</v>
      </c>
      <c r="J101" s="79">
        <v>3451</v>
      </c>
      <c r="K101" s="81" t="s">
        <v>113</v>
      </c>
      <c r="L101" s="51">
        <v>110000</v>
      </c>
    </row>
    <row r="102" spans="1:12" x14ac:dyDescent="0.25">
      <c r="A102" s="41">
        <v>16</v>
      </c>
      <c r="B102" s="42">
        <v>1</v>
      </c>
      <c r="C102" s="42">
        <v>17</v>
      </c>
      <c r="D102" s="43">
        <v>17.899999999999999</v>
      </c>
      <c r="E102" s="44">
        <v>1</v>
      </c>
      <c r="F102" s="44" t="s">
        <v>20</v>
      </c>
      <c r="G102" s="44">
        <v>211</v>
      </c>
      <c r="H102" s="43">
        <v>1</v>
      </c>
      <c r="I102" s="45">
        <v>852</v>
      </c>
      <c r="J102" s="79">
        <v>3471</v>
      </c>
      <c r="K102" s="81" t="s">
        <v>114</v>
      </c>
      <c r="L102" s="51"/>
    </row>
    <row r="103" spans="1:12" ht="25.5" x14ac:dyDescent="0.25">
      <c r="A103" s="41">
        <v>16</v>
      </c>
      <c r="B103" s="42">
        <v>1</v>
      </c>
      <c r="C103" s="42">
        <v>17</v>
      </c>
      <c r="D103" s="43">
        <v>17.899999999999999</v>
      </c>
      <c r="E103" s="44">
        <v>1</v>
      </c>
      <c r="F103" s="44" t="s">
        <v>20</v>
      </c>
      <c r="G103" s="44">
        <v>211</v>
      </c>
      <c r="H103" s="43">
        <v>1</v>
      </c>
      <c r="I103" s="45">
        <v>852</v>
      </c>
      <c r="J103" s="80">
        <v>3500</v>
      </c>
      <c r="K103" s="82" t="s">
        <v>115</v>
      </c>
      <c r="L103" s="56">
        <f>L104+L105+L106+L107+L108+L109+L110+L111</f>
        <v>67000</v>
      </c>
    </row>
    <row r="104" spans="1:12" x14ac:dyDescent="0.25">
      <c r="A104" s="41">
        <v>16</v>
      </c>
      <c r="B104" s="42">
        <v>1</v>
      </c>
      <c r="C104" s="42">
        <v>17</v>
      </c>
      <c r="D104" s="43">
        <v>17.899999999999999</v>
      </c>
      <c r="E104" s="44">
        <v>1</v>
      </c>
      <c r="F104" s="44" t="s">
        <v>20</v>
      </c>
      <c r="G104" s="44">
        <v>211</v>
      </c>
      <c r="H104" s="43">
        <v>1</v>
      </c>
      <c r="I104" s="45">
        <v>852</v>
      </c>
      <c r="J104" s="79">
        <v>3511</v>
      </c>
      <c r="K104" s="81" t="s">
        <v>116</v>
      </c>
      <c r="L104" s="51">
        <v>2500</v>
      </c>
    </row>
    <row r="105" spans="1:12" ht="25.5" x14ac:dyDescent="0.25">
      <c r="A105" s="41">
        <v>16</v>
      </c>
      <c r="B105" s="42">
        <v>1</v>
      </c>
      <c r="C105" s="42">
        <v>17</v>
      </c>
      <c r="D105" s="43">
        <v>17.899999999999999</v>
      </c>
      <c r="E105" s="44">
        <v>1</v>
      </c>
      <c r="F105" s="44" t="s">
        <v>20</v>
      </c>
      <c r="G105" s="44">
        <v>211</v>
      </c>
      <c r="H105" s="43">
        <v>1</v>
      </c>
      <c r="I105" s="45">
        <v>852</v>
      </c>
      <c r="J105" s="79">
        <v>3521</v>
      </c>
      <c r="K105" s="81" t="s">
        <v>117</v>
      </c>
      <c r="L105" s="51">
        <v>1500</v>
      </c>
    </row>
    <row r="106" spans="1:12" ht="25.5" x14ac:dyDescent="0.25">
      <c r="A106" s="41">
        <v>16</v>
      </c>
      <c r="B106" s="42">
        <v>1</v>
      </c>
      <c r="C106" s="42">
        <v>17</v>
      </c>
      <c r="D106" s="43">
        <v>17.899999999999999</v>
      </c>
      <c r="E106" s="44">
        <v>1</v>
      </c>
      <c r="F106" s="44" t="s">
        <v>20</v>
      </c>
      <c r="G106" s="44">
        <v>211</v>
      </c>
      <c r="H106" s="43">
        <v>1</v>
      </c>
      <c r="I106" s="45">
        <v>852</v>
      </c>
      <c r="J106" s="79">
        <v>3531</v>
      </c>
      <c r="K106" s="81" t="s">
        <v>118</v>
      </c>
      <c r="L106" s="51">
        <v>10000</v>
      </c>
    </row>
    <row r="107" spans="1:12" x14ac:dyDescent="0.25">
      <c r="A107" s="41">
        <v>16</v>
      </c>
      <c r="B107" s="42">
        <v>1</v>
      </c>
      <c r="C107" s="42">
        <v>17</v>
      </c>
      <c r="D107" s="43">
        <v>17.899999999999999</v>
      </c>
      <c r="E107" s="44">
        <v>1</v>
      </c>
      <c r="F107" s="44" t="s">
        <v>20</v>
      </c>
      <c r="G107" s="44">
        <v>211</v>
      </c>
      <c r="H107" s="43">
        <v>1</v>
      </c>
      <c r="I107" s="45">
        <v>852</v>
      </c>
      <c r="J107" s="79">
        <v>3551</v>
      </c>
      <c r="K107" s="81" t="s">
        <v>119</v>
      </c>
      <c r="L107" s="51">
        <v>5000</v>
      </c>
    </row>
    <row r="108" spans="1:12" ht="25.5" x14ac:dyDescent="0.25">
      <c r="A108" s="41">
        <v>16</v>
      </c>
      <c r="B108" s="42">
        <v>1</v>
      </c>
      <c r="C108" s="42">
        <v>17</v>
      </c>
      <c r="D108" s="43">
        <v>17.899999999999999</v>
      </c>
      <c r="E108" s="44">
        <v>1</v>
      </c>
      <c r="F108" s="44" t="s">
        <v>20</v>
      </c>
      <c r="G108" s="44">
        <v>211</v>
      </c>
      <c r="H108" s="43">
        <v>1</v>
      </c>
      <c r="I108" s="45">
        <v>852</v>
      </c>
      <c r="J108" s="79">
        <v>3571</v>
      </c>
      <c r="K108" s="81" t="s">
        <v>120</v>
      </c>
      <c r="L108" s="51">
        <v>2000</v>
      </c>
    </row>
    <row r="109" spans="1:12" ht="25.5" x14ac:dyDescent="0.25">
      <c r="A109" s="41">
        <v>16</v>
      </c>
      <c r="B109" s="42">
        <v>1</v>
      </c>
      <c r="C109" s="42">
        <v>17</v>
      </c>
      <c r="D109" s="43">
        <v>17.899999999999999</v>
      </c>
      <c r="E109" s="44">
        <v>1</v>
      </c>
      <c r="F109" s="44" t="s">
        <v>20</v>
      </c>
      <c r="G109" s="44">
        <v>211</v>
      </c>
      <c r="H109" s="43">
        <v>1</v>
      </c>
      <c r="I109" s="45">
        <v>852</v>
      </c>
      <c r="J109" s="79">
        <v>3572</v>
      </c>
      <c r="K109" s="81" t="s">
        <v>121</v>
      </c>
      <c r="L109" s="51">
        <v>30000</v>
      </c>
    </row>
    <row r="110" spans="1:12" x14ac:dyDescent="0.25">
      <c r="A110" s="41">
        <v>16</v>
      </c>
      <c r="B110" s="42">
        <v>1</v>
      </c>
      <c r="C110" s="42">
        <v>17</v>
      </c>
      <c r="D110" s="43">
        <v>17.899999999999999</v>
      </c>
      <c r="E110" s="44">
        <v>1</v>
      </c>
      <c r="F110" s="44" t="s">
        <v>20</v>
      </c>
      <c r="G110" s="44">
        <v>211</v>
      </c>
      <c r="H110" s="43">
        <v>1</v>
      </c>
      <c r="I110" s="45">
        <v>852</v>
      </c>
      <c r="J110" s="79">
        <v>3581</v>
      </c>
      <c r="K110" s="81" t="s">
        <v>122</v>
      </c>
      <c r="L110" s="51">
        <v>14000</v>
      </c>
    </row>
    <row r="111" spans="1:12" x14ac:dyDescent="0.25">
      <c r="A111" s="41">
        <v>16</v>
      </c>
      <c r="B111" s="42">
        <v>1</v>
      </c>
      <c r="C111" s="42">
        <v>17</v>
      </c>
      <c r="D111" s="43">
        <v>17.899999999999999</v>
      </c>
      <c r="E111" s="44">
        <v>1</v>
      </c>
      <c r="F111" s="44" t="s">
        <v>20</v>
      </c>
      <c r="G111" s="44">
        <v>211</v>
      </c>
      <c r="H111" s="43">
        <v>1</v>
      </c>
      <c r="I111" s="45">
        <v>852</v>
      </c>
      <c r="J111" s="79">
        <v>3591</v>
      </c>
      <c r="K111" s="81" t="s">
        <v>123</v>
      </c>
      <c r="L111" s="51">
        <v>2000</v>
      </c>
    </row>
    <row r="112" spans="1:12" x14ac:dyDescent="0.25">
      <c r="A112" s="41">
        <v>16</v>
      </c>
      <c r="B112" s="42">
        <v>1</v>
      </c>
      <c r="C112" s="42">
        <v>17</v>
      </c>
      <c r="D112" s="43">
        <v>17.899999999999999</v>
      </c>
      <c r="E112" s="44">
        <v>1</v>
      </c>
      <c r="F112" s="44" t="s">
        <v>20</v>
      </c>
      <c r="G112" s="44">
        <v>211</v>
      </c>
      <c r="H112" s="43">
        <v>1</v>
      </c>
      <c r="I112" s="45">
        <v>852</v>
      </c>
      <c r="J112" s="80">
        <v>3600</v>
      </c>
      <c r="K112" s="82" t="s">
        <v>124</v>
      </c>
      <c r="L112" s="78">
        <f>L113+L114+L115</f>
        <v>0</v>
      </c>
    </row>
    <row r="113" spans="1:12" ht="25.5" x14ac:dyDescent="0.25">
      <c r="A113" s="41">
        <v>16</v>
      </c>
      <c r="B113" s="42">
        <v>1</v>
      </c>
      <c r="C113" s="42">
        <v>17</v>
      </c>
      <c r="D113" s="43">
        <v>17.899999999999999</v>
      </c>
      <c r="E113" s="44">
        <v>1</v>
      </c>
      <c r="F113" s="44" t="s">
        <v>20</v>
      </c>
      <c r="G113" s="44">
        <v>211</v>
      </c>
      <c r="H113" s="43">
        <v>1</v>
      </c>
      <c r="I113" s="45">
        <v>852</v>
      </c>
      <c r="J113" s="79">
        <v>3611</v>
      </c>
      <c r="K113" s="81" t="s">
        <v>125</v>
      </c>
      <c r="L113" s="51"/>
    </row>
    <row r="114" spans="1:12" x14ac:dyDescent="0.25">
      <c r="A114" s="41">
        <v>16</v>
      </c>
      <c r="B114" s="42">
        <v>1</v>
      </c>
      <c r="C114" s="42">
        <v>17</v>
      </c>
      <c r="D114" s="43">
        <v>17.899999999999999</v>
      </c>
      <c r="E114" s="44">
        <v>1</v>
      </c>
      <c r="F114" s="44" t="s">
        <v>20</v>
      </c>
      <c r="G114" s="44">
        <v>211</v>
      </c>
      <c r="H114" s="43">
        <v>1</v>
      </c>
      <c r="I114" s="45">
        <v>852</v>
      </c>
      <c r="J114" s="79">
        <v>3641</v>
      </c>
      <c r="K114" s="67" t="s">
        <v>126</v>
      </c>
      <c r="L114" s="51"/>
    </row>
    <row r="115" spans="1:12" ht="25.5" x14ac:dyDescent="0.25">
      <c r="A115" s="41">
        <v>16</v>
      </c>
      <c r="B115" s="42">
        <v>1</v>
      </c>
      <c r="C115" s="42">
        <v>17</v>
      </c>
      <c r="D115" s="43">
        <v>17.899999999999999</v>
      </c>
      <c r="E115" s="44">
        <v>1</v>
      </c>
      <c r="F115" s="44" t="s">
        <v>20</v>
      </c>
      <c r="G115" s="44">
        <v>211</v>
      </c>
      <c r="H115" s="43">
        <v>1</v>
      </c>
      <c r="I115" s="45">
        <v>852</v>
      </c>
      <c r="J115" s="79">
        <v>3661</v>
      </c>
      <c r="K115" s="67" t="s">
        <v>127</v>
      </c>
      <c r="L115" s="51"/>
    </row>
    <row r="116" spans="1:12" x14ac:dyDescent="0.25">
      <c r="A116" s="41">
        <v>16</v>
      </c>
      <c r="B116" s="42">
        <v>1</v>
      </c>
      <c r="C116" s="42">
        <v>17</v>
      </c>
      <c r="D116" s="43">
        <v>17.899999999999999</v>
      </c>
      <c r="E116" s="44">
        <v>1</v>
      </c>
      <c r="F116" s="44" t="s">
        <v>20</v>
      </c>
      <c r="G116" s="44">
        <v>211</v>
      </c>
      <c r="H116" s="43">
        <v>1</v>
      </c>
      <c r="I116" s="45">
        <v>852</v>
      </c>
      <c r="J116" s="80">
        <v>3700</v>
      </c>
      <c r="K116" s="71" t="s">
        <v>128</v>
      </c>
      <c r="L116" s="78">
        <f>L117+L118+L119</f>
        <v>24000</v>
      </c>
    </row>
    <row r="117" spans="1:12" x14ac:dyDescent="0.25">
      <c r="A117" s="41">
        <v>16</v>
      </c>
      <c r="B117" s="42">
        <v>1</v>
      </c>
      <c r="C117" s="42">
        <v>17</v>
      </c>
      <c r="D117" s="43">
        <v>17.899999999999999</v>
      </c>
      <c r="E117" s="44">
        <v>1</v>
      </c>
      <c r="F117" s="44" t="s">
        <v>20</v>
      </c>
      <c r="G117" s="44">
        <v>211</v>
      </c>
      <c r="H117" s="43">
        <v>1</v>
      </c>
      <c r="I117" s="45">
        <v>852</v>
      </c>
      <c r="J117" s="79">
        <v>3711</v>
      </c>
      <c r="K117" s="67" t="s">
        <v>129</v>
      </c>
      <c r="L117" s="51"/>
    </row>
    <row r="118" spans="1:12" x14ac:dyDescent="0.25">
      <c r="A118" s="41">
        <v>16</v>
      </c>
      <c r="B118" s="42">
        <v>1</v>
      </c>
      <c r="C118" s="42">
        <v>17</v>
      </c>
      <c r="D118" s="43">
        <v>17.899999999999999</v>
      </c>
      <c r="E118" s="44">
        <v>1</v>
      </c>
      <c r="F118" s="44" t="s">
        <v>20</v>
      </c>
      <c r="G118" s="44">
        <v>211</v>
      </c>
      <c r="H118" s="43">
        <v>1</v>
      </c>
      <c r="I118" s="45">
        <v>852</v>
      </c>
      <c r="J118" s="79">
        <v>3721</v>
      </c>
      <c r="K118" s="67" t="s">
        <v>130</v>
      </c>
      <c r="L118" s="51">
        <v>12000</v>
      </c>
    </row>
    <row r="119" spans="1:12" x14ac:dyDescent="0.25">
      <c r="A119" s="41">
        <v>16</v>
      </c>
      <c r="B119" s="42">
        <v>1</v>
      </c>
      <c r="C119" s="42">
        <v>17</v>
      </c>
      <c r="D119" s="43">
        <v>17.899999999999999</v>
      </c>
      <c r="E119" s="44">
        <v>1</v>
      </c>
      <c r="F119" s="44" t="s">
        <v>20</v>
      </c>
      <c r="G119" s="44">
        <v>211</v>
      </c>
      <c r="H119" s="43">
        <v>1</v>
      </c>
      <c r="I119" s="45">
        <v>852</v>
      </c>
      <c r="J119" s="79">
        <v>3751</v>
      </c>
      <c r="K119" s="67" t="s">
        <v>131</v>
      </c>
      <c r="L119" s="51">
        <v>12000</v>
      </c>
    </row>
    <row r="120" spans="1:12" x14ac:dyDescent="0.25">
      <c r="A120" s="41">
        <v>16</v>
      </c>
      <c r="B120" s="42">
        <v>1</v>
      </c>
      <c r="C120" s="42">
        <v>17</v>
      </c>
      <c r="D120" s="43">
        <v>17.899999999999999</v>
      </c>
      <c r="E120" s="44">
        <v>1</v>
      </c>
      <c r="F120" s="44" t="s">
        <v>20</v>
      </c>
      <c r="G120" s="44">
        <v>211</v>
      </c>
      <c r="H120" s="43">
        <v>1</v>
      </c>
      <c r="I120" s="45">
        <v>852</v>
      </c>
      <c r="J120" s="80">
        <v>3800</v>
      </c>
      <c r="K120" s="71" t="s">
        <v>132</v>
      </c>
      <c r="L120" s="78">
        <f>L121+L122+L123</f>
        <v>0</v>
      </c>
    </row>
    <row r="121" spans="1:12" x14ac:dyDescent="0.25">
      <c r="A121" s="41">
        <v>16</v>
      </c>
      <c r="B121" s="42">
        <v>1</v>
      </c>
      <c r="C121" s="42">
        <v>17</v>
      </c>
      <c r="D121" s="43">
        <v>17.899999999999999</v>
      </c>
      <c r="E121" s="44">
        <v>1</v>
      </c>
      <c r="F121" s="44" t="s">
        <v>20</v>
      </c>
      <c r="G121" s="44">
        <v>211</v>
      </c>
      <c r="H121" s="43">
        <v>1</v>
      </c>
      <c r="I121" s="45">
        <v>852</v>
      </c>
      <c r="J121" s="79">
        <v>3831</v>
      </c>
      <c r="K121" s="67" t="s">
        <v>133</v>
      </c>
      <c r="L121" s="51"/>
    </row>
    <row r="122" spans="1:12" x14ac:dyDescent="0.25">
      <c r="A122" s="41">
        <v>16</v>
      </c>
      <c r="B122" s="42">
        <v>1</v>
      </c>
      <c r="C122" s="42">
        <v>17</v>
      </c>
      <c r="D122" s="43">
        <v>17.899999999999999</v>
      </c>
      <c r="E122" s="44">
        <v>1</v>
      </c>
      <c r="F122" s="44" t="s">
        <v>20</v>
      </c>
      <c r="G122" s="44">
        <v>211</v>
      </c>
      <c r="H122" s="43">
        <v>1</v>
      </c>
      <c r="I122" s="45">
        <v>852</v>
      </c>
      <c r="J122" s="79">
        <v>3841</v>
      </c>
      <c r="K122" s="67" t="s">
        <v>134</v>
      </c>
      <c r="L122" s="51"/>
    </row>
    <row r="123" spans="1:12" x14ac:dyDescent="0.25">
      <c r="A123" s="41">
        <v>16</v>
      </c>
      <c r="B123" s="42">
        <v>1</v>
      </c>
      <c r="C123" s="42">
        <v>17</v>
      </c>
      <c r="D123" s="43">
        <v>17.899999999999999</v>
      </c>
      <c r="E123" s="44">
        <v>1</v>
      </c>
      <c r="F123" s="44" t="s">
        <v>20</v>
      </c>
      <c r="G123" s="44">
        <v>211</v>
      </c>
      <c r="H123" s="43">
        <v>1</v>
      </c>
      <c r="I123" s="45">
        <v>852</v>
      </c>
      <c r="J123" s="79">
        <v>3851</v>
      </c>
      <c r="K123" s="67" t="s">
        <v>135</v>
      </c>
      <c r="L123" s="51"/>
    </row>
    <row r="124" spans="1:12" x14ac:dyDescent="0.25">
      <c r="A124" s="41">
        <v>16</v>
      </c>
      <c r="B124" s="42">
        <v>1</v>
      </c>
      <c r="C124" s="42">
        <v>17</v>
      </c>
      <c r="D124" s="43">
        <v>17.899999999999999</v>
      </c>
      <c r="E124" s="44">
        <v>1</v>
      </c>
      <c r="F124" s="44" t="s">
        <v>20</v>
      </c>
      <c r="G124" s="44">
        <v>211</v>
      </c>
      <c r="H124" s="43">
        <v>1</v>
      </c>
      <c r="I124" s="45">
        <v>852</v>
      </c>
      <c r="J124" s="80">
        <v>3900</v>
      </c>
      <c r="K124" s="71" t="s">
        <v>136</v>
      </c>
      <c r="L124" s="78">
        <f>L125+L126+L127+L128</f>
        <v>124000</v>
      </c>
    </row>
    <row r="125" spans="1:12" x14ac:dyDescent="0.25">
      <c r="A125" s="41">
        <v>16</v>
      </c>
      <c r="B125" s="42">
        <v>1</v>
      </c>
      <c r="C125" s="42">
        <v>17</v>
      </c>
      <c r="D125" s="43">
        <v>17.899999999999999</v>
      </c>
      <c r="E125" s="44">
        <v>1</v>
      </c>
      <c r="F125" s="44" t="s">
        <v>20</v>
      </c>
      <c r="G125" s="44">
        <v>211</v>
      </c>
      <c r="H125" s="43">
        <v>1</v>
      </c>
      <c r="I125" s="45">
        <v>852</v>
      </c>
      <c r="J125" s="79">
        <v>3921</v>
      </c>
      <c r="K125" s="81" t="s">
        <v>137</v>
      </c>
      <c r="L125" s="51">
        <v>120000</v>
      </c>
    </row>
    <row r="126" spans="1:12" x14ac:dyDescent="0.25">
      <c r="A126" s="41">
        <v>16</v>
      </c>
      <c r="B126" s="42">
        <v>1</v>
      </c>
      <c r="C126" s="42">
        <v>17</v>
      </c>
      <c r="D126" s="43">
        <v>17.899999999999999</v>
      </c>
      <c r="E126" s="44">
        <v>1</v>
      </c>
      <c r="F126" s="44" t="s">
        <v>20</v>
      </c>
      <c r="G126" s="44">
        <v>211</v>
      </c>
      <c r="H126" s="43">
        <v>1</v>
      </c>
      <c r="I126" s="45">
        <v>852</v>
      </c>
      <c r="J126" s="79">
        <v>3951</v>
      </c>
      <c r="K126" s="67" t="s">
        <v>138</v>
      </c>
      <c r="L126" s="51"/>
    </row>
    <row r="127" spans="1:12" x14ac:dyDescent="0.25">
      <c r="A127" s="41">
        <v>16</v>
      </c>
      <c r="B127" s="42">
        <v>1</v>
      </c>
      <c r="C127" s="42">
        <v>17</v>
      </c>
      <c r="D127" s="43">
        <v>17.899999999999999</v>
      </c>
      <c r="E127" s="44">
        <v>1</v>
      </c>
      <c r="F127" s="44" t="s">
        <v>20</v>
      </c>
      <c r="G127" s="44">
        <v>211</v>
      </c>
      <c r="H127" s="43">
        <v>1</v>
      </c>
      <c r="I127" s="45">
        <v>852</v>
      </c>
      <c r="J127" s="79">
        <v>3961</v>
      </c>
      <c r="K127" s="67" t="s">
        <v>139</v>
      </c>
      <c r="L127" s="51"/>
    </row>
    <row r="128" spans="1:12" x14ac:dyDescent="0.25">
      <c r="A128" s="41">
        <v>16</v>
      </c>
      <c r="B128" s="42">
        <v>1</v>
      </c>
      <c r="C128" s="42">
        <v>17</v>
      </c>
      <c r="D128" s="43">
        <v>17.899999999999999</v>
      </c>
      <c r="E128" s="44">
        <v>1</v>
      </c>
      <c r="F128" s="44" t="s">
        <v>20</v>
      </c>
      <c r="G128" s="44">
        <v>211</v>
      </c>
      <c r="H128" s="43">
        <v>1</v>
      </c>
      <c r="I128" s="45">
        <v>852</v>
      </c>
      <c r="J128" s="79">
        <v>3994</v>
      </c>
      <c r="K128" s="67" t="s">
        <v>140</v>
      </c>
      <c r="L128" s="51">
        <v>4000</v>
      </c>
    </row>
    <row r="129" spans="1:19" x14ac:dyDescent="0.25">
      <c r="A129" s="58"/>
      <c r="B129" s="59"/>
      <c r="C129" s="59"/>
      <c r="D129" s="59"/>
      <c r="E129" s="59"/>
      <c r="F129" s="59"/>
      <c r="G129" s="59"/>
      <c r="H129" s="59"/>
      <c r="I129" s="59"/>
      <c r="J129" s="62"/>
      <c r="K129" s="39" t="s">
        <v>141</v>
      </c>
      <c r="L129" s="60">
        <f>L82+L91+L99+L103+L112+L116+L120+L124</f>
        <v>764800</v>
      </c>
    </row>
    <row r="130" spans="1:19" x14ac:dyDescent="0.25">
      <c r="A130" s="58"/>
      <c r="B130" s="59"/>
      <c r="C130" s="59"/>
      <c r="D130" s="59"/>
      <c r="E130" s="59"/>
      <c r="F130" s="59"/>
      <c r="G130" s="59"/>
      <c r="H130" s="59"/>
      <c r="I130" s="59"/>
      <c r="J130" s="62">
        <v>5000</v>
      </c>
      <c r="K130" s="62" t="s">
        <v>142</v>
      </c>
      <c r="L130" s="83"/>
    </row>
    <row r="131" spans="1:19" x14ac:dyDescent="0.25">
      <c r="A131" s="41">
        <v>16</v>
      </c>
      <c r="B131" s="42">
        <v>1</v>
      </c>
      <c r="C131" s="42">
        <v>17</v>
      </c>
      <c r="D131" s="43">
        <v>17.899999999999999</v>
      </c>
      <c r="E131" s="44">
        <v>1</v>
      </c>
      <c r="F131" s="44" t="s">
        <v>20</v>
      </c>
      <c r="G131" s="44">
        <v>222</v>
      </c>
      <c r="H131" s="43">
        <v>2</v>
      </c>
      <c r="I131" s="45">
        <v>852</v>
      </c>
      <c r="J131" s="84">
        <v>5111</v>
      </c>
      <c r="K131" s="85" t="s">
        <v>143</v>
      </c>
      <c r="L131" s="86"/>
    </row>
    <row r="132" spans="1:19" x14ac:dyDescent="0.25">
      <c r="A132" s="41">
        <v>16</v>
      </c>
      <c r="B132" s="42">
        <v>1</v>
      </c>
      <c r="C132" s="42">
        <v>17</v>
      </c>
      <c r="D132" s="43">
        <v>17.899999999999999</v>
      </c>
      <c r="E132" s="44">
        <v>1</v>
      </c>
      <c r="F132" s="44" t="s">
        <v>20</v>
      </c>
      <c r="G132" s="44">
        <v>222</v>
      </c>
      <c r="H132" s="43">
        <v>2</v>
      </c>
      <c r="I132" s="45">
        <v>852</v>
      </c>
      <c r="J132" s="84">
        <v>5121</v>
      </c>
      <c r="K132" s="85" t="s">
        <v>144</v>
      </c>
      <c r="L132" s="86"/>
    </row>
    <row r="133" spans="1:19" x14ac:dyDescent="0.25">
      <c r="A133" s="41">
        <v>16</v>
      </c>
      <c r="B133" s="42">
        <v>1</v>
      </c>
      <c r="C133" s="42">
        <v>17</v>
      </c>
      <c r="D133" s="43">
        <v>17.899999999999999</v>
      </c>
      <c r="E133" s="44">
        <v>1</v>
      </c>
      <c r="F133" s="44" t="s">
        <v>20</v>
      </c>
      <c r="G133" s="44">
        <v>222</v>
      </c>
      <c r="H133" s="43">
        <v>2</v>
      </c>
      <c r="I133" s="45">
        <v>852</v>
      </c>
      <c r="J133" s="87">
        <v>5151</v>
      </c>
      <c r="K133" s="88" t="s">
        <v>145</v>
      </c>
      <c r="L133" s="89">
        <f>265405.52+464000</f>
        <v>729405.52</v>
      </c>
    </row>
    <row r="134" spans="1:19" x14ac:dyDescent="0.25">
      <c r="A134" s="41">
        <v>16</v>
      </c>
      <c r="B134" s="42">
        <v>1</v>
      </c>
      <c r="C134" s="42">
        <v>17</v>
      </c>
      <c r="D134" s="43">
        <v>17.899999999999999</v>
      </c>
      <c r="E134" s="44">
        <v>1</v>
      </c>
      <c r="F134" s="44" t="s">
        <v>20</v>
      </c>
      <c r="G134" s="44">
        <v>222</v>
      </c>
      <c r="H134" s="43">
        <v>2</v>
      </c>
      <c r="I134" s="45">
        <v>852</v>
      </c>
      <c r="J134" s="87">
        <v>5191</v>
      </c>
      <c r="K134" s="88" t="s">
        <v>146</v>
      </c>
      <c r="L134" s="89"/>
    </row>
    <row r="135" spans="1:19" x14ac:dyDescent="0.25">
      <c r="A135" s="41">
        <v>16</v>
      </c>
      <c r="B135" s="42">
        <v>1</v>
      </c>
      <c r="C135" s="42">
        <v>17</v>
      </c>
      <c r="D135" s="43">
        <v>17.899999999999999</v>
      </c>
      <c r="E135" s="44">
        <v>1</v>
      </c>
      <c r="F135" s="44" t="s">
        <v>20</v>
      </c>
      <c r="G135" s="44">
        <v>222</v>
      </c>
      <c r="H135" s="43">
        <v>2</v>
      </c>
      <c r="I135" s="45">
        <v>852</v>
      </c>
      <c r="J135" s="87">
        <v>5411</v>
      </c>
      <c r="K135" s="88" t="s">
        <v>147</v>
      </c>
      <c r="L135" s="89"/>
    </row>
    <row r="136" spans="1:19" x14ac:dyDescent="0.25">
      <c r="A136" s="41">
        <v>16</v>
      </c>
      <c r="B136" s="42">
        <v>1</v>
      </c>
      <c r="C136" s="42">
        <v>17</v>
      </c>
      <c r="D136" s="43">
        <v>17.899999999999999</v>
      </c>
      <c r="E136" s="44">
        <v>1</v>
      </c>
      <c r="F136" s="44" t="s">
        <v>20</v>
      </c>
      <c r="G136" s="44">
        <v>222</v>
      </c>
      <c r="H136" s="43">
        <v>2</v>
      </c>
      <c r="I136" s="45">
        <v>852</v>
      </c>
      <c r="J136" s="87">
        <v>5651</v>
      </c>
      <c r="K136" s="88" t="s">
        <v>148</v>
      </c>
      <c r="L136" s="89"/>
    </row>
    <row r="137" spans="1:19" x14ac:dyDescent="0.25">
      <c r="A137" s="41">
        <v>16</v>
      </c>
      <c r="B137" s="42">
        <v>1</v>
      </c>
      <c r="C137" s="42">
        <v>17</v>
      </c>
      <c r="D137" s="43">
        <v>17.899999999999999</v>
      </c>
      <c r="E137" s="44">
        <v>1</v>
      </c>
      <c r="F137" s="44" t="s">
        <v>20</v>
      </c>
      <c r="G137" s="44">
        <v>222</v>
      </c>
      <c r="H137" s="43">
        <v>2</v>
      </c>
      <c r="I137" s="45">
        <v>852</v>
      </c>
      <c r="J137" s="87">
        <v>5971</v>
      </c>
      <c r="K137" s="88" t="s">
        <v>149</v>
      </c>
      <c r="L137" s="89"/>
    </row>
    <row r="138" spans="1:19" ht="15.75" thickBot="1" x14ac:dyDescent="0.3">
      <c r="A138" s="90"/>
      <c r="B138" s="91"/>
      <c r="C138" s="91"/>
      <c r="D138" s="91"/>
      <c r="E138" s="91"/>
      <c r="F138" s="91"/>
      <c r="G138" s="91"/>
      <c r="H138" s="91"/>
      <c r="I138" s="91"/>
      <c r="J138" s="92"/>
      <c r="K138" s="93" t="s">
        <v>150</v>
      </c>
      <c r="L138" s="94">
        <f>SUM(L130:L137)</f>
        <v>729405.52</v>
      </c>
    </row>
    <row r="139" spans="1:19" ht="15.75" thickBot="1" x14ac:dyDescent="0.3">
      <c r="A139" s="95"/>
      <c r="B139" s="11"/>
      <c r="C139" s="11"/>
      <c r="D139" s="11"/>
      <c r="E139" s="11"/>
      <c r="F139" s="11"/>
      <c r="G139" s="11"/>
      <c r="H139" s="11"/>
      <c r="I139" s="11"/>
      <c r="J139" s="11"/>
      <c r="K139" s="96" t="s">
        <v>151</v>
      </c>
      <c r="L139" s="97">
        <f>L36+L80+L129+L138</f>
        <v>5616926.7640000004</v>
      </c>
      <c r="M139" s="98"/>
      <c r="N139" s="98"/>
    </row>
    <row r="140" spans="1:19" ht="15.75" x14ac:dyDescent="0.25">
      <c r="A140" s="6"/>
      <c r="B140" s="99"/>
      <c r="C140" s="99"/>
      <c r="D140" s="100" t="s">
        <v>152</v>
      </c>
      <c r="E140" s="101"/>
      <c r="F140" s="102" t="s">
        <v>153</v>
      </c>
      <c r="G140" s="102"/>
      <c r="H140" s="102"/>
      <c r="I140" s="102"/>
      <c r="J140" s="103">
        <v>1000</v>
      </c>
      <c r="K140" s="104"/>
      <c r="L140" s="105">
        <f>L36</f>
        <v>4076621.2440000004</v>
      </c>
      <c r="M140" s="24"/>
      <c r="N140" s="24"/>
      <c r="O140" s="24"/>
      <c r="P140" s="24"/>
      <c r="Q140" s="24"/>
      <c r="R140" s="24"/>
      <c r="S140" s="11"/>
    </row>
    <row r="141" spans="1:19" ht="15.75" x14ac:dyDescent="0.25">
      <c r="A141" s="6"/>
      <c r="B141" s="99"/>
      <c r="C141" s="99"/>
      <c r="D141" s="100"/>
      <c r="E141" s="101"/>
      <c r="F141" s="101"/>
      <c r="G141" s="101"/>
      <c r="H141" s="101"/>
      <c r="I141" s="101"/>
      <c r="J141" s="103">
        <v>2000</v>
      </c>
      <c r="K141" s="104"/>
      <c r="L141" s="105">
        <f>L80</f>
        <v>46100</v>
      </c>
      <c r="M141" s="24"/>
      <c r="N141" s="24"/>
      <c r="O141" s="24"/>
      <c r="P141" s="24"/>
      <c r="Q141" s="24"/>
      <c r="R141" s="24"/>
      <c r="S141" s="11"/>
    </row>
    <row r="142" spans="1:19" ht="15.75" x14ac:dyDescent="0.25">
      <c r="A142" s="6"/>
      <c r="B142" s="99"/>
      <c r="C142" s="99"/>
      <c r="D142" s="100"/>
      <c r="E142" s="101"/>
      <c r="F142" s="101"/>
      <c r="G142" s="101"/>
      <c r="H142" s="101"/>
      <c r="I142" s="101"/>
      <c r="J142" s="103">
        <v>3000</v>
      </c>
      <c r="K142" s="104"/>
      <c r="L142" s="105">
        <f>L129</f>
        <v>764800</v>
      </c>
      <c r="M142" s="24"/>
      <c r="N142" s="24"/>
      <c r="O142" s="24"/>
      <c r="P142" s="24"/>
      <c r="Q142" s="24"/>
      <c r="R142" s="24"/>
      <c r="S142" s="11"/>
    </row>
    <row r="143" spans="1:19" ht="16.5" thickBot="1" x14ac:dyDescent="0.3">
      <c r="A143" s="6"/>
      <c r="B143" s="99"/>
      <c r="C143" s="99"/>
      <c r="D143" s="100"/>
      <c r="E143" s="101"/>
      <c r="F143" s="101"/>
      <c r="G143" s="101"/>
      <c r="H143" s="101"/>
      <c r="I143" s="101"/>
      <c r="J143" s="103">
        <v>5000</v>
      </c>
      <c r="K143" s="104"/>
      <c r="L143" s="106">
        <f>L138</f>
        <v>729405.52</v>
      </c>
      <c r="M143" s="24"/>
      <c r="N143" s="24"/>
      <c r="O143" s="24"/>
      <c r="P143" s="24"/>
      <c r="Q143" s="24"/>
      <c r="R143" s="24"/>
      <c r="S143" s="11"/>
    </row>
    <row r="144" spans="1:19" ht="15.75" thickBot="1" x14ac:dyDescent="0.3">
      <c r="A144" s="95"/>
      <c r="B144" s="11"/>
      <c r="C144" s="11"/>
      <c r="D144" s="11"/>
      <c r="E144" s="11"/>
      <c r="F144" s="11"/>
      <c r="G144" s="11"/>
      <c r="H144" s="11"/>
      <c r="I144" s="11"/>
      <c r="J144" s="11"/>
      <c r="K144" s="107"/>
      <c r="L144" s="108">
        <f>SUM(L140:L143)</f>
        <v>5616926.7640000004</v>
      </c>
      <c r="M144" s="98"/>
      <c r="N144" s="98"/>
    </row>
    <row r="145" spans="1:12" ht="15.75" thickTop="1" x14ac:dyDescent="0.25">
      <c r="A145" s="109" t="s">
        <v>154</v>
      </c>
      <c r="B145" s="110"/>
      <c r="C145" s="110"/>
      <c r="D145" s="110"/>
      <c r="E145" s="110"/>
      <c r="F145" s="110"/>
      <c r="G145" s="110"/>
      <c r="H145" s="110"/>
      <c r="I145" s="110"/>
      <c r="J145" s="110"/>
      <c r="K145" s="111" t="s">
        <v>155</v>
      </c>
      <c r="L145" s="112"/>
    </row>
    <row r="146" spans="1:12" x14ac:dyDescent="0.25">
      <c r="A146" s="95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2"/>
    </row>
    <row r="147" spans="1:12" x14ac:dyDescent="0.25">
      <c r="A147" s="9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2"/>
    </row>
    <row r="148" spans="1:12" ht="15.75" thickBot="1" x14ac:dyDescent="0.3">
      <c r="A148" s="113" t="s">
        <v>156</v>
      </c>
      <c r="B148" s="114"/>
      <c r="C148" s="114"/>
      <c r="D148" s="114"/>
      <c r="E148" s="114"/>
      <c r="F148" s="114"/>
      <c r="G148" s="114"/>
      <c r="H148" s="114"/>
      <c r="I148" s="114"/>
      <c r="J148" s="114"/>
      <c r="K148" s="115" t="s">
        <v>157</v>
      </c>
      <c r="L148" s="116"/>
    </row>
    <row r="149" spans="1:12" x14ac:dyDescent="0.25">
      <c r="L149" s="57"/>
    </row>
    <row r="150" spans="1:12" x14ac:dyDescent="0.25">
      <c r="L150" s="57"/>
    </row>
    <row r="151" spans="1:12" x14ac:dyDescent="0.25">
      <c r="L151" s="98"/>
    </row>
    <row r="152" spans="1:12" x14ac:dyDescent="0.25">
      <c r="L152" s="117"/>
    </row>
  </sheetData>
  <mergeCells count="6">
    <mergeCell ref="C5:F5"/>
    <mergeCell ref="G5:K5"/>
    <mergeCell ref="C6:I6"/>
    <mergeCell ref="F140:I140"/>
    <mergeCell ref="A145:J145"/>
    <mergeCell ref="A148:J1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PresEneFeb2014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Padilla Sánchez</dc:creator>
  <cp:lastModifiedBy>José Manuel Padilla Sánchez</cp:lastModifiedBy>
  <dcterms:created xsi:type="dcterms:W3CDTF">2014-04-23T13:35:16Z</dcterms:created>
  <dcterms:modified xsi:type="dcterms:W3CDTF">2014-04-23T13:39:51Z</dcterms:modified>
</cp:coreProperties>
</file>