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9405" activeTab="0"/>
  </bookViews>
  <sheets>
    <sheet name="Egresos globales" sheetId="1" r:id="rId1"/>
    <sheet name="Hoja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<sst xmlns="http://schemas.openxmlformats.org/spreadsheetml/2006/main" count="371" uniqueCount="197">
  <si>
    <t>PARQUE METROPOLITANO DE GUADALAJARA</t>
  </si>
  <si>
    <t>CALENDARIZACIÓN DE RECURSOS</t>
  </si>
  <si>
    <t>PROCESO: OPERACIÓN Y ADMINISTRACIÓN DEL PARQUE METROPOLITANO DE GUADALAJARA</t>
  </si>
  <si>
    <t>PARTIDA</t>
  </si>
  <si>
    <t>DESCRIPCIÓN</t>
  </si>
  <si>
    <t>IMPORTE ANUAL</t>
  </si>
  <si>
    <t>CALENDARIZACIÓN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</si>
  <si>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</si>
  <si>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</si>
  <si>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</si>
  <si>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</si>
  <si>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</si>
  <si>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</si>
  <si>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</si>
  <si>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</si>
  <si>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</si>
  <si>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</si>
  <si>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</si>
  <si>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</si>
  <si>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REMUNERACIONES AL PERSONAL DE CARACTER  PERMANENTE</t>
  </si>
  <si>
    <t>REMUNERACIONES AL PERSONAL DE CARACTER  TRANSITORIO</t>
  </si>
  <si>
    <t>REMUNERACIONES ADICIONALES Y ESPECIALES</t>
  </si>
  <si>
    <t>Prima vacacional y dominical</t>
  </si>
  <si>
    <t>Aguinaldo</t>
  </si>
  <si>
    <t>Estimulo por el día del Servidor Público</t>
  </si>
  <si>
    <t>Cuotas a pensiones</t>
  </si>
  <si>
    <t>Cuotas para la vivienda</t>
  </si>
  <si>
    <t>Cuotas al IMSS por enfermedades y maternidad</t>
  </si>
  <si>
    <t>Ayuda para despensa</t>
  </si>
  <si>
    <t>Ayuda para pasajes</t>
  </si>
  <si>
    <t>Impacto al salario en el transcurso del año</t>
  </si>
  <si>
    <t>Otras medidas de carácter laboral y economicas</t>
  </si>
  <si>
    <t>TOTAL</t>
  </si>
  <si>
    <t>Material de oficina</t>
  </si>
  <si>
    <t>Material de limpieza</t>
  </si>
  <si>
    <t xml:space="preserve">Material didáctico </t>
  </si>
  <si>
    <t>Materiales y útiles de impresión y reproducción</t>
  </si>
  <si>
    <t>ALIMENTOS Y UTENSILIOS</t>
  </si>
  <si>
    <t>Utensilios para el servicio de alimentación</t>
  </si>
  <si>
    <t>Materiales de construcción</t>
  </si>
  <si>
    <t>Materiales complementarios</t>
  </si>
  <si>
    <t>Medicinas y productos farmacéuticos</t>
  </si>
  <si>
    <t>COMBUSTIBLES, LUBRICANTES Y ADITIVOS</t>
  </si>
  <si>
    <t>VESTUARIO, BLANCOS, PRENDAS DE PROTECCION Y ARTICULOS DEPORTIVOS</t>
  </si>
  <si>
    <t>Artículos deportivos</t>
  </si>
  <si>
    <t>TOTAL CAPÍTULO 2000  MATERIALES Y SUMINISTROS</t>
  </si>
  <si>
    <t>SERVICIOS BASICOS</t>
  </si>
  <si>
    <t xml:space="preserve">Servicio de Energía Eléctrica </t>
  </si>
  <si>
    <t>SERVICIOS DE ARRENDAMIENTO</t>
  </si>
  <si>
    <t>Otros Impuestos y derechos</t>
  </si>
  <si>
    <t>Mantenimiento y conservación de maquinaria y equipo de trabajo específico</t>
  </si>
  <si>
    <t>TOTAL CAPÍTULO 3000 SERVICIOS GENERALES</t>
  </si>
  <si>
    <t>MOBILIARIO Y EQUIPO DE ADMINISTRACION</t>
  </si>
  <si>
    <t xml:space="preserve">Maquinaria y equipo agropecuario </t>
  </si>
  <si>
    <t>Maquinaria y equipo industrial</t>
  </si>
  <si>
    <t>VEHICULOS Y EQUIPO DE TRANSPORTE</t>
  </si>
  <si>
    <t>Herramientas y máquinas-herramienta</t>
  </si>
  <si>
    <t>TOTAL PROCESO</t>
  </si>
  <si>
    <t>TOTALES</t>
  </si>
  <si>
    <t>SERVICIOS PERSONALES</t>
  </si>
  <si>
    <t>AVANCE DICIEMBRE</t>
  </si>
  <si>
    <t xml:space="preserve">No. </t>
  </si>
  <si>
    <t>CUENTA</t>
  </si>
  <si>
    <t>AUTORIZADO 2013</t>
  </si>
  <si>
    <t>MODIFICACIONES</t>
  </si>
  <si>
    <t>MODIFICADO</t>
  </si>
  <si>
    <t>EJERCIDO AL 30/11/13</t>
  </si>
  <si>
    <t>EJERCIDO DICIEMBRE</t>
  </si>
  <si>
    <t>EJERCIDO     2013</t>
  </si>
  <si>
    <t>DISPONIBLE</t>
  </si>
  <si>
    <t>% Avance</t>
  </si>
  <si>
    <t>PROYECTO 2014</t>
  </si>
  <si>
    <t>Laudos laborales</t>
  </si>
  <si>
    <t>Cuotas para el seguro de vida del personal (Plan Multiple de Beneficios)</t>
  </si>
  <si>
    <t>Cuotas para el sistema de ahorro para el retiro (SEDAR)</t>
  </si>
  <si>
    <t>AUTORIZADO</t>
  </si>
  <si>
    <t>EJERCIDO ACUMULADO</t>
  </si>
  <si>
    <t>MATERIALES Y SUMINISTROS</t>
  </si>
  <si>
    <t>Material Estadistico y geografico</t>
  </si>
  <si>
    <t>Materiales, útiles y equipos menores de tecnologías de la información y comunicaciones</t>
  </si>
  <si>
    <t>Productos alimenticios para el personal en las instalaciones de las dependencias y entidades</t>
  </si>
  <si>
    <t>Productos alimenticios, agropecuarios y forestales adquiridos como materia prima</t>
  </si>
  <si>
    <t>Refacciones y accesorios menores para equipo de transporte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</si>
  <si>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</si>
  <si>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</si>
  <si>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</si>
  <si>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yaccesorios menores para equipo de computo y telecomunicaciones</t>
  </si>
  <si>
    <t>Articulos metalicos para la construccion</t>
  </si>
  <si>
    <t>Material electrico y electronico</t>
  </si>
  <si>
    <t>Fertilizantes, pesticidas y otros agroquimicos</t>
  </si>
  <si>
    <t>Combustibles, lubricantes y aditivos para vehículos terrestres, aéreos, martítimos, lacustres y fluviales destinados a servicios públicos y la operación de programas públicos</t>
  </si>
  <si>
    <t>Vestuario y uniformes</t>
  </si>
  <si>
    <t>Prendas de seguridad y proteccion personal</t>
  </si>
  <si>
    <t>SUB-TOTAL</t>
  </si>
  <si>
    <t>SERVICIOS GENERALES</t>
  </si>
  <si>
    <t>Servicio telefónico tradicional</t>
  </si>
  <si>
    <t>Servicio de Gas</t>
  </si>
  <si>
    <t>Arrendamiento de mobiliario y equipo de administracion educacional y recreativo</t>
  </si>
  <si>
    <t>Servicios legales, de contabilidad, auditoria y relacionados</t>
  </si>
  <si>
    <t>Seguros de bienes patrimoniales</t>
  </si>
  <si>
    <t>Servicios financieros y bancarios</t>
  </si>
  <si>
    <t>Mantenimiento y conservación de mobiliario y equipo de administración, educacional y recreativo</t>
  </si>
  <si>
    <t>Instalación, reparación y mantenimiento de equipo de computo y tecnologías de informacion</t>
  </si>
  <si>
    <t>Mantenimiento y conservación de vehículos terrestres, aéreos , marítimos, lacustres y fluviales</t>
  </si>
  <si>
    <t>Mantenimiento y conservación de inmuebles para la prestacion de servicios publicos</t>
  </si>
  <si>
    <t>Servicios de limpieza y manejo de desechos</t>
  </si>
  <si>
    <t>Servicios de impresión de material informativo derivado de la operación y administracion</t>
  </si>
  <si>
    <t>Servicio de impresión de documentos y papeleria oficial</t>
  </si>
  <si>
    <t>Pasajes terrestres nacionales</t>
  </si>
  <si>
    <t>Viaticos en el pais</t>
  </si>
  <si>
    <t xml:space="preserve"> </t>
  </si>
  <si>
    <t>Aportacion para erogaciones contingentes</t>
  </si>
  <si>
    <t>Muebles de oficina y estanteria</t>
  </si>
  <si>
    <t>Equipos de comunicación y telecomunicacion</t>
  </si>
  <si>
    <t>Equipo de computo y tecnologias de la informacion</t>
  </si>
  <si>
    <t>Vehiculos y equipo terrestres  destinado a servicios publicos y la operación de programas publicos</t>
  </si>
  <si>
    <t>GRAN TOTAL</t>
  </si>
  <si>
    <t>Maquinaria y eq. Agropecuario</t>
  </si>
  <si>
    <t>Grasshopper</t>
  </si>
  <si>
    <t>2 Desbrozadoras</t>
  </si>
  <si>
    <t>Sopladora Grande</t>
  </si>
  <si>
    <t>Brazo podador</t>
  </si>
  <si>
    <t>Maquinaria y eq. Industrial</t>
  </si>
  <si>
    <t>Balizadora</t>
  </si>
  <si>
    <t>Hdrolavadora</t>
  </si>
  <si>
    <t>5 Radios</t>
  </si>
  <si>
    <t>Antena</t>
  </si>
  <si>
    <t>Conmutador</t>
  </si>
  <si>
    <t>Maquinaria y eq. Diverso</t>
  </si>
  <si>
    <t>Gato patin 22 toneladas</t>
  </si>
  <si>
    <t>Juego de dados</t>
  </si>
  <si>
    <t>Pistola de impacto</t>
  </si>
  <si>
    <t>Compensaciones</t>
  </si>
  <si>
    <t>Sueldos base al personal permanente</t>
  </si>
  <si>
    <t>Sueldos base al personal eventual</t>
  </si>
  <si>
    <t>Primas por años de servicios efectivamente prestados</t>
  </si>
  <si>
    <t>SEGURIDAD SOCIAL</t>
  </si>
  <si>
    <t>PAGO DE ESTIMULOS A SERVIDORES PUBLICOS</t>
  </si>
  <si>
    <t>PREVISIONES</t>
  </si>
  <si>
    <t>MATERIAL DE ADMINISTRACION, EMISION DE DOCUMENTOS Y ARTICULOS OFICIALES</t>
  </si>
  <si>
    <t>MATERIAS PRIMAS Y MATERIALES DE PRODUCCION Y COMERCIALIZACION</t>
  </si>
  <si>
    <t>MATERIALES Y ARTICULOS DE CONSTRUCCION Y REPARACION</t>
  </si>
  <si>
    <t>PRODUCTOS QUIMICOS, ARMACEUTICOS Y DE LABORATORIO</t>
  </si>
  <si>
    <t>HERRAMIENTAS, REFACCIONES Y ACCESORIOS MENORES.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</si>
  <si>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</si>
  <si>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</si>
  <si>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</si>
  <si>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TRASLADO Y VIATICOS</t>
  </si>
  <si>
    <t>OTROS SERVICIOS OFICIALES</t>
  </si>
  <si>
    <t>TRANSFERENCIAS, ASIGNACIONES, SUBSIDIOS Y OTRAS AYUDAS</t>
  </si>
  <si>
    <t>AYUDAS SOCIALES</t>
  </si>
  <si>
    <t>BIENES MUEBLES, INMUEBLES E INTANGIBLES</t>
  </si>
  <si>
    <t>MAQUINARIA, OTROS EQUIPOS Y HERRAMIENTAS</t>
  </si>
  <si>
    <t>OTRAS PRESTACIONES SOCIALES Y ECONOMICAS</t>
  </si>
  <si>
    <t>Indemnizaciones</t>
  </si>
  <si>
    <t>TOTAL CAPÍTULO 5000  BIENES MUEBLES, INMUEBLES E INTANGIBLES</t>
  </si>
  <si>
    <t>CALENDARIZACIÓN DE RECURSOS GENERAL</t>
  </si>
  <si>
    <t>Material eléctrico y electrónico</t>
  </si>
  <si>
    <t>Artículos metálicos para la construcción</t>
  </si>
  <si>
    <t>REMUNERACIONES AL PERSONAL DE CARÁCTER  PERMANENTE</t>
  </si>
  <si>
    <t>REMUNERACIONES AL PERSONAL DE CARÁCTER  TRANSITORIO</t>
  </si>
  <si>
    <t>Cuotas para el seguro de vida del personal (Plan Múltiple de Beneficios)</t>
  </si>
  <si>
    <t>OTRAS PRESTACIONES SOCIALES Y ECONÓMICAS</t>
  </si>
  <si>
    <t>Impácto al salario en el transcurso del año</t>
  </si>
  <si>
    <t>PAGO DE ESTÍMULOS A SERVIDORES PÚBLICOS</t>
  </si>
  <si>
    <t>Estímulo por el día del Servidor Público</t>
  </si>
  <si>
    <t>TOTAL CAPÍTULO 1000 SERVICIOS PERSONALES</t>
  </si>
  <si>
    <t>MATERIAL DE ADMINISTRACIÓN, EMISIÓN DE DOCUMENTOS Y ARTÍCULOS OFICIALES</t>
  </si>
  <si>
    <t>MATERIAS PRIMAS Y MATERIALES DE PRODUCCIÓN Y COMERCIALIZACIÓN</t>
  </si>
  <si>
    <t>MATERIALES Y ARTÍCULOS DE CONSTRUCCIÓN Y REPARACIÓN</t>
  </si>
  <si>
    <t>PRODUCTOS QUÍMICOS, FARMACÉUTICOS Y DE LABORATORIO</t>
  </si>
  <si>
    <t>Fertilizantes, pesticidas y otros agroquímicos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</si>
  <si>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</si>
  <si>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</si>
  <si>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Prendas de seguridad y protección personal</t>
  </si>
  <si>
    <t>SERVICIOS BÁSICOS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</si>
  <si>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</si>
  <si>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</si>
  <si>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</si>
  <si>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 de impresión de documentos y papelería oficial</t>
  </si>
  <si>
    <t>Servicios de impresión de material informativo derivado de la operación y administración</t>
  </si>
  <si>
    <t>SERVICIOS DE INSTALACIÓN, REPARACIÓN, MANTENIMIENTO Y CONSERVACIÓN</t>
  </si>
  <si>
    <t>Mantenimiento y conservación de inmuebles para la prestación de servicios públicos</t>
  </si>
  <si>
    <t>Instalación, reparación y mantenimiento de equipo de computo y tecnologías de información</t>
  </si>
  <si>
    <t>SERVICIOS DE TRASLADO Y VIÁTICOS</t>
  </si>
  <si>
    <t>Viáticos en el país</t>
  </si>
  <si>
    <t>Otras medidas de carácter laboral y económicas</t>
  </si>
  <si>
    <t>Aportación para erogaciones contingentes</t>
  </si>
  <si>
    <t>TOTAL CAPÍTULO 4000   TRANSFERENCIAS, ASIGNACIONES, SUBSIDIOS Y OTRAS AYUDAS</t>
  </si>
  <si>
    <t>MOBILIARIO Y EQUIPO DE ADMINISTRACIÓN</t>
  </si>
  <si>
    <t>Muebles de oficina y estantería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</si>
  <si>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</si>
  <si>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</si>
  <si>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</si>
  <si>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Equipos de comunicación y telecomunicación</t>
  </si>
  <si>
    <t>PRESUPUESTO DE EGRESOS 2014</t>
  </si>
  <si>
    <t>Servicio de Agua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</si>
</sst>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#,##0.00_ ;[Red]\-#,##0.00\ "/>
    <numFmt numFmtId="167" formatCode="_-* #,##0.0_-;\-* #,##0.0_-;_-* &quot;-&quot;??_-;_-@_-"/>
    <numFmt numFmtId="168" formatCode="_-* #,##0_-;\-* #,##0_-;_-* &quot;-&quot;??_-;_-@_-"/>
    <numFmt numFmtId="169" formatCode="0000"/>
    <numFmt numFmtId="170" formatCode="&quot;$&quot;#,##0.00"/>
    <numFmt numFmtId="171" formatCode="_-* #,##0.000_-;\-* #,##0.0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9" fillId="0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3" fontId="7" fillId="33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35" borderId="11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16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5" fillId="36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9" fillId="0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168" fontId="0" fillId="0" borderId="0" xfId="46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8" fontId="0" fillId="0" borderId="17" xfId="46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168" fontId="7" fillId="0" borderId="20" xfId="46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68" fontId="7" fillId="0" borderId="22" xfId="46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8" fontId="7" fillId="0" borderId="0" xfId="46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168" fontId="0" fillId="0" borderId="11" xfId="46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46" applyNumberFormat="1" applyFont="1" applyBorder="1" applyAlignment="1">
      <alignment/>
    </xf>
    <xf numFmtId="9" fontId="0" fillId="0" borderId="11" xfId="52" applyFont="1" applyBorder="1" applyAlignment="1">
      <alignment/>
    </xf>
    <xf numFmtId="3" fontId="0" fillId="34" borderId="11" xfId="0" applyNumberFormat="1" applyFill="1" applyBorder="1" applyAlignment="1">
      <alignment/>
    </xf>
    <xf numFmtId="9" fontId="0" fillId="18" borderId="11" xfId="52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168" fontId="0" fillId="0" borderId="0" xfId="46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34" borderId="11" xfId="46" applyNumberFormat="1" applyFont="1" applyFill="1" applyBorder="1" applyAlignment="1">
      <alignment vertical="center"/>
    </xf>
    <xf numFmtId="9" fontId="4" fillId="18" borderId="11" xfId="52" applyFont="1" applyFill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48" applyNumberFormat="1" applyFont="1" applyAlignment="1">
      <alignment vertical="center"/>
    </xf>
    <xf numFmtId="3" fontId="0" fillId="0" borderId="11" xfId="48" applyNumberFormat="1" applyFont="1" applyBorder="1" applyAlignment="1">
      <alignment vertical="center"/>
    </xf>
    <xf numFmtId="0" fontId="12" fillId="34" borderId="11" xfId="0" applyFont="1" applyFill="1" applyBorder="1" applyAlignment="1">
      <alignment horizontal="center" vertical="center" wrapText="1"/>
    </xf>
    <xf numFmtId="3" fontId="4" fillId="34" borderId="11" xfId="48" applyNumberFormat="1" applyFont="1" applyFill="1" applyBorder="1" applyAlignment="1">
      <alignment vertical="center"/>
    </xf>
    <xf numFmtId="168" fontId="4" fillId="34" borderId="11" xfId="46" applyNumberFormat="1" applyFont="1" applyFill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" fontId="0" fillId="0" borderId="23" xfId="0" applyNumberFormat="1" applyFill="1" applyBorder="1" applyAlignment="1">
      <alignment/>
    </xf>
    <xf numFmtId="3" fontId="50" fillId="0" borderId="11" xfId="0" applyNumberFormat="1" applyFont="1" applyBorder="1" applyAlignment="1">
      <alignment vertical="center"/>
    </xf>
    <xf numFmtId="3" fontId="50" fillId="37" borderId="11" xfId="0" applyNumberFormat="1" applyFont="1" applyFill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B\AppData\Local\Temp\CONTROL%20PRESUPUES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13">
          <cell r="C13">
            <v>7999200</v>
          </cell>
        </row>
        <row r="15">
          <cell r="C15">
            <v>360000</v>
          </cell>
        </row>
        <row r="17">
          <cell r="C17">
            <v>56400</v>
          </cell>
        </row>
        <row r="18">
          <cell r="C18">
            <v>0</v>
          </cell>
        </row>
        <row r="19">
          <cell r="C19">
            <v>171600</v>
          </cell>
        </row>
        <row r="20">
          <cell r="C20">
            <v>1111200</v>
          </cell>
        </row>
        <row r="21">
          <cell r="C21">
            <v>1200000</v>
          </cell>
        </row>
        <row r="22">
          <cell r="C22">
            <v>307200</v>
          </cell>
        </row>
        <row r="24">
          <cell r="C24">
            <v>756000</v>
          </cell>
        </row>
        <row r="25">
          <cell r="C25">
            <v>252000</v>
          </cell>
        </row>
        <row r="26">
          <cell r="C26">
            <v>60000</v>
          </cell>
        </row>
        <row r="28">
          <cell r="C28">
            <v>520800</v>
          </cell>
        </row>
        <row r="29">
          <cell r="C29">
            <v>160800</v>
          </cell>
        </row>
        <row r="31">
          <cell r="C31">
            <v>631200</v>
          </cell>
        </row>
        <row r="32">
          <cell r="C32">
            <v>422400</v>
          </cell>
        </row>
        <row r="34">
          <cell r="C34">
            <v>733200</v>
          </cell>
        </row>
        <row r="35">
          <cell r="C35">
            <v>240000</v>
          </cell>
        </row>
      </sheetData>
      <sheetData sheetId="1">
        <row r="17">
          <cell r="C17">
            <v>42000</v>
          </cell>
        </row>
        <row r="18">
          <cell r="C18">
            <v>18000</v>
          </cell>
        </row>
        <row r="19">
          <cell r="C19">
            <v>10000</v>
          </cell>
        </row>
        <row r="20">
          <cell r="C20">
            <v>2000</v>
          </cell>
        </row>
        <row r="21">
          <cell r="C21">
            <v>3000</v>
          </cell>
        </row>
        <row r="22">
          <cell r="C22">
            <v>12000</v>
          </cell>
        </row>
        <row r="24">
          <cell r="C24">
            <v>90000</v>
          </cell>
        </row>
        <row r="25">
          <cell r="C25">
            <v>2000</v>
          </cell>
        </row>
        <row r="27">
          <cell r="C27">
            <v>40000</v>
          </cell>
        </row>
        <row r="28">
          <cell r="C28">
            <v>360000</v>
          </cell>
        </row>
        <row r="30">
          <cell r="C30">
            <v>70000</v>
          </cell>
        </row>
        <row r="31">
          <cell r="C31">
            <v>70000</v>
          </cell>
        </row>
        <row r="32">
          <cell r="C32">
            <v>10000</v>
          </cell>
        </row>
        <row r="33">
          <cell r="C33">
            <v>50000</v>
          </cell>
        </row>
        <row r="35">
          <cell r="C35">
            <v>50000</v>
          </cell>
        </row>
        <row r="36">
          <cell r="C36">
            <v>20000</v>
          </cell>
        </row>
        <row r="38">
          <cell r="C38">
            <v>720000</v>
          </cell>
        </row>
        <row r="41">
          <cell r="C41">
            <v>150000</v>
          </cell>
        </row>
        <row r="42">
          <cell r="C42">
            <v>30000</v>
          </cell>
        </row>
        <row r="43">
          <cell r="C43">
            <v>8126</v>
          </cell>
        </row>
      </sheetData>
      <sheetData sheetId="2">
        <row r="16">
          <cell r="C16">
            <v>168000</v>
          </cell>
        </row>
        <row r="17">
          <cell r="C17">
            <v>450000</v>
          </cell>
        </row>
        <row r="19">
          <cell r="C19">
            <v>36000</v>
          </cell>
        </row>
        <row r="21">
          <cell r="C21">
            <v>120000</v>
          </cell>
        </row>
        <row r="26">
          <cell r="C26">
            <v>264000</v>
          </cell>
        </row>
        <row r="27">
          <cell r="C27">
            <v>21600</v>
          </cell>
        </row>
        <row r="28">
          <cell r="C28">
            <v>21600</v>
          </cell>
        </row>
        <row r="30">
          <cell r="C30">
            <v>36000</v>
          </cell>
        </row>
        <row r="31">
          <cell r="C31">
            <v>108000</v>
          </cell>
        </row>
        <row r="32">
          <cell r="C32">
            <v>204000</v>
          </cell>
        </row>
        <row r="33">
          <cell r="C33">
            <v>240000</v>
          </cell>
        </row>
        <row r="34">
          <cell r="C34">
            <v>120000</v>
          </cell>
        </row>
        <row r="35">
          <cell r="C35">
            <v>18000</v>
          </cell>
        </row>
        <row r="37">
          <cell r="C37">
            <v>192000</v>
          </cell>
        </row>
        <row r="38">
          <cell r="C38">
            <v>18000</v>
          </cell>
        </row>
        <row r="41">
          <cell r="C41">
            <v>30000</v>
          </cell>
        </row>
        <row r="42">
          <cell r="C42">
            <v>60000</v>
          </cell>
        </row>
      </sheetData>
      <sheetData sheetId="3">
        <row r="20">
          <cell r="C20">
            <v>120000</v>
          </cell>
        </row>
      </sheetData>
      <sheetData sheetId="4">
        <row r="19">
          <cell r="C19">
            <v>6000</v>
          </cell>
        </row>
        <row r="22">
          <cell r="C22">
            <v>144000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48000</v>
          </cell>
        </row>
        <row r="27">
          <cell r="C27">
            <v>180000</v>
          </cell>
        </row>
        <row r="31">
          <cell r="C31">
            <v>0</v>
          </cell>
        </row>
      </sheetData>
      <sheetData sheetId="16">
        <row r="13">
          <cell r="I13">
            <v>7389658.71</v>
          </cell>
        </row>
        <row r="15">
          <cell r="I15">
            <v>798338.1799999999</v>
          </cell>
        </row>
        <row r="17">
          <cell r="I17">
            <v>45655.2</v>
          </cell>
        </row>
        <row r="18">
          <cell r="I18">
            <v>52790.79</v>
          </cell>
        </row>
        <row r="19">
          <cell r="I19">
            <v>140944.32</v>
          </cell>
        </row>
        <row r="20">
          <cell r="I20">
            <v>615196.7799999999</v>
          </cell>
        </row>
        <row r="21">
          <cell r="I21">
            <v>175210.21</v>
          </cell>
        </row>
        <row r="22">
          <cell r="I22">
            <v>285672.81</v>
          </cell>
        </row>
        <row r="24">
          <cell r="I24">
            <v>770434.8800000001</v>
          </cell>
        </row>
        <row r="25">
          <cell r="I25">
            <v>220124.85999999996</v>
          </cell>
        </row>
        <row r="26">
          <cell r="I26">
            <v>33853.22</v>
          </cell>
        </row>
        <row r="28">
          <cell r="I28">
            <v>403938.14000000013</v>
          </cell>
        </row>
        <row r="29">
          <cell r="I29">
            <v>145987.14999999997</v>
          </cell>
        </row>
        <row r="31">
          <cell r="I31">
            <v>574564.6900000001</v>
          </cell>
        </row>
        <row r="32">
          <cell r="I32">
            <v>355719.43000000005</v>
          </cell>
        </row>
        <row r="34">
          <cell r="I34">
            <v>0</v>
          </cell>
        </row>
        <row r="35">
          <cell r="I35">
            <v>0</v>
          </cell>
        </row>
        <row r="43">
          <cell r="I43">
            <v>32223.4</v>
          </cell>
        </row>
        <row r="44">
          <cell r="I44">
            <v>16013.7</v>
          </cell>
        </row>
        <row r="45">
          <cell r="I45">
            <v>399.31</v>
          </cell>
        </row>
        <row r="46">
          <cell r="I46">
            <v>0</v>
          </cell>
        </row>
        <row r="47">
          <cell r="I47">
            <v>1032.2</v>
          </cell>
        </row>
        <row r="48">
          <cell r="I48">
            <v>5573.92</v>
          </cell>
        </row>
        <row r="50">
          <cell r="I50">
            <v>35642.219999999994</v>
          </cell>
        </row>
        <row r="51">
          <cell r="I51">
            <v>1695.94</v>
          </cell>
        </row>
        <row r="53">
          <cell r="I53">
            <v>13920</v>
          </cell>
        </row>
        <row r="54">
          <cell r="I54">
            <v>248843.41</v>
          </cell>
        </row>
        <row r="56">
          <cell r="I56">
            <v>45192.560000000005</v>
          </cell>
        </row>
        <row r="57">
          <cell r="I57">
            <v>18905.62</v>
          </cell>
        </row>
        <row r="58">
          <cell r="I58">
            <v>8600.6</v>
          </cell>
        </row>
        <row r="59">
          <cell r="I59">
            <v>949.46</v>
          </cell>
        </row>
        <row r="61">
          <cell r="I61">
            <v>966</v>
          </cell>
        </row>
        <row r="62">
          <cell r="I62">
            <v>13173.64</v>
          </cell>
        </row>
        <row r="64">
          <cell r="I64">
            <v>422061.62</v>
          </cell>
        </row>
        <row r="67">
          <cell r="I67">
            <v>68717.61</v>
          </cell>
        </row>
        <row r="68">
          <cell r="I68">
            <v>15736.14</v>
          </cell>
        </row>
        <row r="69">
          <cell r="I69">
            <v>180</v>
          </cell>
        </row>
        <row r="77">
          <cell r="I77">
            <v>124453.30000000002</v>
          </cell>
        </row>
        <row r="78">
          <cell r="I78">
            <v>399993</v>
          </cell>
        </row>
        <row r="80">
          <cell r="I80">
            <v>18666.72</v>
          </cell>
        </row>
        <row r="82">
          <cell r="I82">
            <v>87928</v>
          </cell>
        </row>
        <row r="87">
          <cell r="I87">
            <v>260199.21</v>
          </cell>
        </row>
        <row r="88">
          <cell r="I88">
            <v>18884.28</v>
          </cell>
        </row>
        <row r="89">
          <cell r="I89">
            <v>11821.55</v>
          </cell>
        </row>
        <row r="91">
          <cell r="I91">
            <v>28358.879999999997</v>
          </cell>
        </row>
        <row r="92">
          <cell r="I92">
            <v>19905.6</v>
          </cell>
        </row>
        <row r="93">
          <cell r="I93">
            <v>136502.88</v>
          </cell>
        </row>
        <row r="94">
          <cell r="I94">
            <v>304134.28</v>
          </cell>
        </row>
        <row r="95">
          <cell r="I95">
            <v>110293.39</v>
          </cell>
        </row>
        <row r="96">
          <cell r="I96">
            <v>1364</v>
          </cell>
        </row>
        <row r="98">
          <cell r="I98">
            <v>185108.45</v>
          </cell>
        </row>
        <row r="99">
          <cell r="I99">
            <v>1917.6</v>
          </cell>
        </row>
        <row r="102">
          <cell r="I102">
            <v>10640</v>
          </cell>
        </row>
        <row r="103">
          <cell r="I103">
            <v>8928</v>
          </cell>
        </row>
        <row r="113">
          <cell r="I113">
            <v>0</v>
          </cell>
        </row>
        <row r="121">
          <cell r="I121">
            <v>0</v>
          </cell>
        </row>
        <row r="124">
          <cell r="I124">
            <v>54764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9">
          <cell r="I129">
            <v>0</v>
          </cell>
        </row>
        <row r="133">
          <cell r="I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158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.421875" style="0" customWidth="1"/>
    <col min="2" max="2" width="9.7109375" style="47" customWidth="1"/>
    <col min="3" max="3" width="31.140625" style="0" customWidth="1"/>
    <col min="4" max="4" width="11.8515625" style="48" customWidth="1"/>
    <col min="5" max="16" width="11.421875" style="48" customWidth="1"/>
  </cols>
  <sheetData>
    <row r="1" spans="2:23" ht="30" customHeight="1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"/>
      <c r="Q1" s="5"/>
      <c r="R1" s="5"/>
      <c r="S1" s="5"/>
      <c r="T1" s="5"/>
      <c r="U1" s="5"/>
      <c r="V1" s="5"/>
      <c r="W1" s="5"/>
    </row>
    <row r="2" spans="2:23" ht="15.75" customHeight="1">
      <c r="B2" s="111" t="s">
        <v>195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5"/>
      <c r="R2" s="5"/>
      <c r="S2" s="5"/>
      <c r="T2" s="5"/>
      <c r="U2" s="5"/>
      <c r="V2" s="5"/>
      <c r="W2" s="5"/>
    </row>
    <row r="3" spans="2:23" ht="15.75" customHeight="1">
      <c r="B3" s="112" t="s">
        <v>156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5"/>
      <c r="R3" s="5"/>
      <c r="S3" s="5"/>
      <c r="T3" s="5"/>
      <c r="U3" s="5"/>
      <c r="V3" s="5"/>
      <c r="W3" s="5"/>
    </row>
    <row r="4" spans="2:23" ht="15.75" customHeight="1"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5"/>
      <c r="R4" s="5"/>
      <c r="S4" s="5"/>
      <c r="T4" s="5"/>
      <c r="U4" s="5"/>
      <c r="V4" s="5"/>
      <c r="W4" s="5"/>
    </row>
    <row r="5" spans="2:23" ht="22.5" customHeight="1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5"/>
      <c r="R5" s="5"/>
      <c r="S5" s="5"/>
      <c r="T5" s="5"/>
      <c r="U5" s="5"/>
      <c r="V5" s="5"/>
      <c r="W5" s="5"/>
    </row>
    <row r="6" spans="2:23" ht="12.75" customHeight="1">
      <c r="B6" s="6"/>
      <c r="C6" s="6"/>
      <c r="D6" s="7"/>
      <c r="E6" s="7"/>
      <c r="F6" s="7"/>
      <c r="G6" s="7"/>
      <c r="H6" s="7"/>
      <c r="I6" s="7"/>
      <c r="J6" s="7"/>
      <c r="K6" s="7"/>
      <c r="L6" s="9"/>
      <c r="M6" s="9"/>
      <c r="N6" s="10"/>
      <c r="O6" s="11"/>
      <c r="P6" s="7"/>
      <c r="Q6" s="5"/>
      <c r="R6" s="5"/>
      <c r="S6" s="5"/>
      <c r="T6" s="5"/>
      <c r="U6" s="5"/>
      <c r="V6" s="5"/>
      <c r="W6" s="5"/>
    </row>
    <row r="7" spans="2:23" ht="21" customHeight="1">
      <c r="B7" s="116" t="s">
        <v>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5"/>
      <c r="R7" s="5"/>
      <c r="S7" s="5"/>
      <c r="T7" s="5"/>
      <c r="U7" s="5"/>
      <c r="V7" s="5"/>
      <c r="W7" s="5"/>
    </row>
    <row r="8" spans="2:23" ht="12.75" customHeight="1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5"/>
      <c r="R8" s="5"/>
      <c r="S8" s="5"/>
      <c r="T8" s="5"/>
      <c r="U8" s="5"/>
      <c r="V8" s="5"/>
      <c r="W8" s="5"/>
    </row>
    <row r="9" spans="2:16" s="15" customFormat="1" ht="12.75" customHeight="1">
      <c r="B9" s="117" t="s">
        <v>3</v>
      </c>
      <c r="C9" s="118" t="s">
        <v>4</v>
      </c>
      <c r="D9" s="114" t="s">
        <v>5</v>
      </c>
      <c r="E9" s="115" t="s">
        <v>6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2:16" s="6" customFormat="1" ht="12.75">
      <c r="B10" s="117"/>
      <c r="C10" s="118"/>
      <c r="D10" s="114"/>
      <c r="E10" s="16" t="s">
        <v>7</v>
      </c>
      <c r="F10" s="16" t="s">
        <v>8</v>
      </c>
      <c r="G10" s="16" t="s">
        <v>9</v>
      </c>
      <c r="H10" s="16" t="s">
        <v>10</v>
      </c>
      <c r="I10" s="16" t="s">
        <v>11</v>
      </c>
      <c r="J10" s="16" t="s">
        <v>12</v>
      </c>
      <c r="K10" s="16" t="s">
        <v>13</v>
      </c>
      <c r="L10" s="16" t="s">
        <v>14</v>
      </c>
      <c r="M10" s="16" t="s">
        <v>15</v>
      </c>
      <c r="N10" s="16" t="s">
        <v>16</v>
      </c>
      <c r="O10" s="16" t="s">
        <v>17</v>
      </c>
      <c r="P10" s="16" t="s">
        <v>18</v>
      </c>
    </row>
    <row r="11" spans="2:16" s="6" customFormat="1" ht="12.75">
      <c r="B11" s="17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30">
      <c r="B12" s="93">
        <v>1100</v>
      </c>
      <c r="C12" s="94" t="s">
        <v>159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ht="30">
      <c r="B13" s="21">
        <v>1131</v>
      </c>
      <c r="C13" s="22" t="s">
        <v>133</v>
      </c>
      <c r="D13" s="97">
        <v>8340000</v>
      </c>
      <c r="E13" s="23">
        <v>695000</v>
      </c>
      <c r="F13" s="23">
        <v>695000</v>
      </c>
      <c r="G13" s="23">
        <v>695000</v>
      </c>
      <c r="H13" s="23">
        <v>695000</v>
      </c>
      <c r="I13" s="23">
        <v>695000</v>
      </c>
      <c r="J13" s="23">
        <v>695000</v>
      </c>
      <c r="K13" s="23">
        <v>695000</v>
      </c>
      <c r="L13" s="23">
        <v>695000</v>
      </c>
      <c r="M13" s="23">
        <v>695000</v>
      </c>
      <c r="N13" s="23">
        <v>695000</v>
      </c>
      <c r="O13" s="23">
        <v>695000</v>
      </c>
      <c r="P13" s="23">
        <v>695000</v>
      </c>
    </row>
    <row r="14" spans="2:16" ht="30">
      <c r="B14" s="93">
        <v>1200</v>
      </c>
      <c r="C14" s="94" t="s">
        <v>160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ht="30">
      <c r="B15" s="21">
        <v>1221</v>
      </c>
      <c r="C15" s="22" t="s">
        <v>134</v>
      </c>
      <c r="D15" s="97">
        <v>980000</v>
      </c>
      <c r="E15" s="23">
        <v>80000</v>
      </c>
      <c r="F15" s="23">
        <v>80000</v>
      </c>
      <c r="G15" s="23">
        <v>80000</v>
      </c>
      <c r="H15" s="23">
        <v>80000</v>
      </c>
      <c r="I15" s="23">
        <v>80000</v>
      </c>
      <c r="J15" s="23">
        <v>80000</v>
      </c>
      <c r="K15" s="23">
        <v>90000</v>
      </c>
      <c r="L15" s="23">
        <v>90000</v>
      </c>
      <c r="M15" s="23">
        <v>80000</v>
      </c>
      <c r="N15" s="23">
        <v>80000</v>
      </c>
      <c r="O15" s="23">
        <v>80000</v>
      </c>
      <c r="P15" s="23">
        <v>80000</v>
      </c>
    </row>
    <row r="16" spans="2:16" ht="30">
      <c r="B16" s="93">
        <v>1300</v>
      </c>
      <c r="C16" s="94" t="s">
        <v>21</v>
      </c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ht="30">
      <c r="B17" s="21">
        <v>1311</v>
      </c>
      <c r="C17" s="22" t="s">
        <v>135</v>
      </c>
      <c r="D17" s="97">
        <v>65000</v>
      </c>
      <c r="E17" s="23">
        <v>5400</v>
      </c>
      <c r="F17" s="23">
        <v>5400</v>
      </c>
      <c r="G17" s="23">
        <v>5400</v>
      </c>
      <c r="H17" s="23">
        <v>5400</v>
      </c>
      <c r="I17" s="23">
        <v>5400</v>
      </c>
      <c r="J17" s="23">
        <v>5400</v>
      </c>
      <c r="K17" s="23">
        <v>5400</v>
      </c>
      <c r="L17" s="23">
        <v>5400</v>
      </c>
      <c r="M17" s="23">
        <v>5400</v>
      </c>
      <c r="N17" s="23">
        <v>5400</v>
      </c>
      <c r="O17" s="23">
        <v>5500</v>
      </c>
      <c r="P17" s="23">
        <v>5500</v>
      </c>
    </row>
    <row r="18" spans="2:16" ht="15">
      <c r="B18" s="21">
        <v>1321</v>
      </c>
      <c r="C18" s="22" t="s">
        <v>22</v>
      </c>
      <c r="D18" s="97">
        <v>168000</v>
      </c>
      <c r="E18" s="23">
        <v>14000</v>
      </c>
      <c r="F18" s="23">
        <v>14000</v>
      </c>
      <c r="G18" s="23">
        <v>14000</v>
      </c>
      <c r="H18" s="23">
        <v>14000</v>
      </c>
      <c r="I18" s="23">
        <v>14000</v>
      </c>
      <c r="J18" s="23">
        <v>14000</v>
      </c>
      <c r="K18" s="23">
        <v>14000</v>
      </c>
      <c r="L18" s="23">
        <v>14000</v>
      </c>
      <c r="M18" s="23">
        <v>14000</v>
      </c>
      <c r="N18" s="23">
        <v>14000</v>
      </c>
      <c r="O18" s="23">
        <v>14000</v>
      </c>
      <c r="P18" s="23">
        <v>14000</v>
      </c>
    </row>
    <row r="19" spans="2:16" ht="15">
      <c r="B19" s="21">
        <v>1322</v>
      </c>
      <c r="C19" s="22" t="s">
        <v>23</v>
      </c>
      <c r="D19" s="97">
        <v>1158000</v>
      </c>
      <c r="E19" s="23">
        <v>96500</v>
      </c>
      <c r="F19" s="23">
        <v>96500</v>
      </c>
      <c r="G19" s="23">
        <v>96500</v>
      </c>
      <c r="H19" s="23">
        <v>96500</v>
      </c>
      <c r="I19" s="23">
        <v>96500</v>
      </c>
      <c r="J19" s="23">
        <v>96500</v>
      </c>
      <c r="K19" s="23">
        <v>96500</v>
      </c>
      <c r="L19" s="23">
        <v>96500</v>
      </c>
      <c r="M19" s="23">
        <v>96500</v>
      </c>
      <c r="N19" s="23">
        <v>96500</v>
      </c>
      <c r="O19" s="23">
        <v>96500</v>
      </c>
      <c r="P19" s="23">
        <v>96500</v>
      </c>
    </row>
    <row r="20" spans="2:16" ht="15">
      <c r="B20" s="21">
        <v>1341</v>
      </c>
      <c r="C20" s="22" t="s">
        <v>132</v>
      </c>
      <c r="D20" s="97">
        <v>60000</v>
      </c>
      <c r="E20" s="23">
        <v>5000</v>
      </c>
      <c r="F20" s="23">
        <v>5000</v>
      </c>
      <c r="G20" s="23">
        <v>5000</v>
      </c>
      <c r="H20" s="23">
        <v>5000</v>
      </c>
      <c r="I20" s="23">
        <v>5000</v>
      </c>
      <c r="J20" s="23">
        <v>5000</v>
      </c>
      <c r="K20" s="23">
        <v>5000</v>
      </c>
      <c r="L20" s="23">
        <v>5000</v>
      </c>
      <c r="M20" s="23">
        <v>5000</v>
      </c>
      <c r="N20" s="23">
        <v>5000</v>
      </c>
      <c r="O20" s="23">
        <v>5000</v>
      </c>
      <c r="P20" s="23">
        <v>5000</v>
      </c>
    </row>
    <row r="21" spans="2:16" ht="15">
      <c r="B21" s="93">
        <v>1400</v>
      </c>
      <c r="C21" s="94" t="s">
        <v>136</v>
      </c>
      <c r="D21" s="5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ht="30">
      <c r="B22" s="21">
        <v>1411</v>
      </c>
      <c r="C22" s="22" t="s">
        <v>27</v>
      </c>
      <c r="D22" s="97">
        <v>520800</v>
      </c>
      <c r="E22" s="23">
        <v>43400</v>
      </c>
      <c r="F22" s="23">
        <v>43400</v>
      </c>
      <c r="G22" s="23">
        <v>43400</v>
      </c>
      <c r="H22" s="23">
        <v>43400</v>
      </c>
      <c r="I22" s="23">
        <v>43400</v>
      </c>
      <c r="J22" s="23">
        <v>43400</v>
      </c>
      <c r="K22" s="23">
        <v>43400</v>
      </c>
      <c r="L22" s="23">
        <v>43400</v>
      </c>
      <c r="M22" s="23">
        <v>43400</v>
      </c>
      <c r="N22" s="23">
        <v>43400</v>
      </c>
      <c r="O22" s="23">
        <v>43400</v>
      </c>
      <c r="P22" s="23">
        <v>43400</v>
      </c>
    </row>
    <row r="23" spans="2:16" ht="15">
      <c r="B23" s="21">
        <v>1421</v>
      </c>
      <c r="C23" s="22" t="s">
        <v>26</v>
      </c>
      <c r="D23" s="97">
        <v>252000</v>
      </c>
      <c r="E23" s="23">
        <v>21000</v>
      </c>
      <c r="F23" s="23">
        <v>21000</v>
      </c>
      <c r="G23" s="23">
        <v>21000</v>
      </c>
      <c r="H23" s="23">
        <v>21000</v>
      </c>
      <c r="I23" s="23">
        <v>21000</v>
      </c>
      <c r="J23" s="23">
        <v>21000</v>
      </c>
      <c r="K23" s="23">
        <v>21000</v>
      </c>
      <c r="L23" s="23">
        <v>21000</v>
      </c>
      <c r="M23" s="23">
        <v>21000</v>
      </c>
      <c r="N23" s="23">
        <v>21000</v>
      </c>
      <c r="O23" s="23">
        <v>21000</v>
      </c>
      <c r="P23" s="23">
        <v>21000</v>
      </c>
    </row>
    <row r="24" spans="2:16" ht="15">
      <c r="B24" s="21">
        <v>1431</v>
      </c>
      <c r="C24" s="22" t="s">
        <v>25</v>
      </c>
      <c r="D24" s="97">
        <v>1000800</v>
      </c>
      <c r="E24" s="23">
        <v>83400</v>
      </c>
      <c r="F24" s="23">
        <v>83400</v>
      </c>
      <c r="G24" s="23">
        <v>83400</v>
      </c>
      <c r="H24" s="23">
        <v>83400</v>
      </c>
      <c r="I24" s="23">
        <v>83400</v>
      </c>
      <c r="J24" s="23">
        <v>83400</v>
      </c>
      <c r="K24" s="23">
        <v>83400</v>
      </c>
      <c r="L24" s="23">
        <v>83400</v>
      </c>
      <c r="M24" s="23">
        <v>83400</v>
      </c>
      <c r="N24" s="23">
        <v>83400</v>
      </c>
      <c r="O24" s="23">
        <v>83400</v>
      </c>
      <c r="P24" s="23">
        <v>83400</v>
      </c>
    </row>
    <row r="25" spans="2:16" ht="30">
      <c r="B25" s="21">
        <v>1432</v>
      </c>
      <c r="C25" s="22" t="s">
        <v>74</v>
      </c>
      <c r="D25" s="97">
        <v>166800</v>
      </c>
      <c r="E25" s="23">
        <v>13900</v>
      </c>
      <c r="F25" s="23">
        <v>13900</v>
      </c>
      <c r="G25" s="23">
        <v>13900</v>
      </c>
      <c r="H25" s="23">
        <v>13900</v>
      </c>
      <c r="I25" s="23">
        <v>13900</v>
      </c>
      <c r="J25" s="23">
        <v>13900</v>
      </c>
      <c r="K25" s="23">
        <v>13900</v>
      </c>
      <c r="L25" s="23">
        <v>13900</v>
      </c>
      <c r="M25" s="23">
        <v>13900</v>
      </c>
      <c r="N25" s="23">
        <v>13900</v>
      </c>
      <c r="O25" s="23">
        <v>13900</v>
      </c>
      <c r="P25" s="23">
        <v>13900</v>
      </c>
    </row>
    <row r="26" spans="2:16" ht="45">
      <c r="B26" s="21">
        <v>1441</v>
      </c>
      <c r="C26" s="22" t="s">
        <v>161</v>
      </c>
      <c r="D26" s="97">
        <v>60000</v>
      </c>
      <c r="E26" s="23">
        <v>5000</v>
      </c>
      <c r="F26" s="23">
        <v>5000</v>
      </c>
      <c r="G26" s="23">
        <v>5000</v>
      </c>
      <c r="H26" s="23">
        <v>5000</v>
      </c>
      <c r="I26" s="23">
        <v>5000</v>
      </c>
      <c r="J26" s="23">
        <v>5000</v>
      </c>
      <c r="K26" s="23">
        <v>5000</v>
      </c>
      <c r="L26" s="23">
        <v>5000</v>
      </c>
      <c r="M26" s="23">
        <v>5000</v>
      </c>
      <c r="N26" s="23">
        <v>5000</v>
      </c>
      <c r="O26" s="23">
        <v>5000</v>
      </c>
      <c r="P26" s="23">
        <v>5000</v>
      </c>
    </row>
    <row r="27" spans="2:16" ht="30">
      <c r="B27" s="93">
        <v>1500</v>
      </c>
      <c r="C27" s="94" t="s">
        <v>162</v>
      </c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ht="15">
      <c r="B28" s="21">
        <v>1521</v>
      </c>
      <c r="C28" s="22" t="s">
        <v>154</v>
      </c>
      <c r="D28" s="97">
        <v>150000</v>
      </c>
      <c r="E28" s="23">
        <v>150000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2:16" ht="15">
      <c r="B29" s="93">
        <v>1600</v>
      </c>
      <c r="C29" s="94" t="s">
        <v>138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ht="30">
      <c r="B30" s="21">
        <v>1611</v>
      </c>
      <c r="C30" s="22" t="s">
        <v>163</v>
      </c>
      <c r="D30" s="97">
        <v>780000</v>
      </c>
      <c r="E30" s="23">
        <v>65000</v>
      </c>
      <c r="F30" s="23">
        <v>65000</v>
      </c>
      <c r="G30" s="23">
        <v>65000</v>
      </c>
      <c r="H30" s="23">
        <v>65000</v>
      </c>
      <c r="I30" s="23">
        <v>65000</v>
      </c>
      <c r="J30" s="23">
        <v>65000</v>
      </c>
      <c r="K30" s="23">
        <v>65000</v>
      </c>
      <c r="L30" s="23">
        <v>65000</v>
      </c>
      <c r="M30" s="23">
        <v>65000</v>
      </c>
      <c r="N30" s="23">
        <v>65000</v>
      </c>
      <c r="O30" s="23">
        <v>65000</v>
      </c>
      <c r="P30" s="23">
        <v>65000</v>
      </c>
    </row>
    <row r="31" spans="2:16" ht="30">
      <c r="B31" s="93">
        <v>1700</v>
      </c>
      <c r="C31" s="94" t="s">
        <v>164</v>
      </c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15">
      <c r="B32" s="21">
        <v>1712</v>
      </c>
      <c r="C32" s="22" t="s">
        <v>28</v>
      </c>
      <c r="D32" s="97">
        <v>636000</v>
      </c>
      <c r="E32" s="23">
        <v>53000</v>
      </c>
      <c r="F32" s="23">
        <v>53000</v>
      </c>
      <c r="G32" s="23">
        <v>53000</v>
      </c>
      <c r="H32" s="23">
        <v>53000</v>
      </c>
      <c r="I32" s="23">
        <v>53000</v>
      </c>
      <c r="J32" s="23">
        <v>53000</v>
      </c>
      <c r="K32" s="23">
        <v>53000</v>
      </c>
      <c r="L32" s="23">
        <v>53000</v>
      </c>
      <c r="M32" s="23">
        <v>53000</v>
      </c>
      <c r="N32" s="23">
        <v>53000</v>
      </c>
      <c r="O32" s="23">
        <v>53000</v>
      </c>
      <c r="P32" s="23">
        <v>53000</v>
      </c>
    </row>
    <row r="33" spans="2:16" ht="15">
      <c r="B33" s="21">
        <v>1713</v>
      </c>
      <c r="C33" s="22" t="s">
        <v>29</v>
      </c>
      <c r="D33" s="97">
        <v>432000</v>
      </c>
      <c r="E33" s="23">
        <v>36000</v>
      </c>
      <c r="F33" s="23">
        <v>36000</v>
      </c>
      <c r="G33" s="23">
        <v>36000</v>
      </c>
      <c r="H33" s="23">
        <v>36000</v>
      </c>
      <c r="I33" s="23">
        <v>36000</v>
      </c>
      <c r="J33" s="23">
        <v>36000</v>
      </c>
      <c r="K33" s="23">
        <v>36000</v>
      </c>
      <c r="L33" s="23">
        <v>36000</v>
      </c>
      <c r="M33" s="23">
        <v>36000</v>
      </c>
      <c r="N33" s="23">
        <v>36000</v>
      </c>
      <c r="O33" s="23">
        <v>36000</v>
      </c>
      <c r="P33" s="23">
        <v>36000</v>
      </c>
    </row>
    <row r="34" spans="2:16" ht="30">
      <c r="B34" s="21">
        <v>1715</v>
      </c>
      <c r="C34" s="22" t="s">
        <v>165</v>
      </c>
      <c r="D34" s="97">
        <v>321600</v>
      </c>
      <c r="E34" s="23">
        <v>26800</v>
      </c>
      <c r="F34" s="23">
        <v>26800</v>
      </c>
      <c r="G34" s="23">
        <v>26800</v>
      </c>
      <c r="H34" s="23">
        <v>26800</v>
      </c>
      <c r="I34" s="23">
        <v>26800</v>
      </c>
      <c r="J34" s="23">
        <v>26800</v>
      </c>
      <c r="K34" s="23">
        <v>26800</v>
      </c>
      <c r="L34" s="23">
        <v>26800</v>
      </c>
      <c r="M34" s="23">
        <v>26800</v>
      </c>
      <c r="N34" s="23">
        <v>26800</v>
      </c>
      <c r="O34" s="23">
        <v>26800</v>
      </c>
      <c r="P34" s="23">
        <v>26800</v>
      </c>
    </row>
    <row r="35" spans="2:16" ht="28.5" customHeight="1">
      <c r="B35" s="121" t="s">
        <v>166</v>
      </c>
      <c r="C35" s="122"/>
      <c r="D35" s="98">
        <v>15091000</v>
      </c>
      <c r="E35" s="98">
        <v>1393400</v>
      </c>
      <c r="F35" s="98">
        <v>1243400</v>
      </c>
      <c r="G35" s="98">
        <v>1243400</v>
      </c>
      <c r="H35" s="98">
        <v>1243400</v>
      </c>
      <c r="I35" s="98">
        <v>1243400</v>
      </c>
      <c r="J35" s="98">
        <v>1243400</v>
      </c>
      <c r="K35" s="98">
        <v>1253400</v>
      </c>
      <c r="L35" s="98">
        <v>1253400</v>
      </c>
      <c r="M35" s="98">
        <v>1243400</v>
      </c>
      <c r="N35" s="98">
        <v>1243400</v>
      </c>
      <c r="O35" s="98">
        <v>1243500</v>
      </c>
      <c r="P35" s="98">
        <v>1243500</v>
      </c>
    </row>
    <row r="36" spans="2:16" ht="33.75" customHeight="1">
      <c r="B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ht="15.75">
      <c r="B37" s="111" t="s">
        <v>195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2:23" ht="17.25" customHeight="1">
      <c r="B38" s="112" t="s">
        <v>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5"/>
      <c r="R38" s="5"/>
      <c r="S38" s="5"/>
      <c r="T38" s="5"/>
      <c r="U38" s="5"/>
      <c r="V38" s="5"/>
      <c r="W38" s="5"/>
    </row>
    <row r="39" spans="2:23" ht="12.75" customHeight="1">
      <c r="B39" s="6"/>
      <c r="C39" s="6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5"/>
      <c r="R39" s="5"/>
      <c r="S39" s="5"/>
      <c r="T39" s="5"/>
      <c r="U39" s="5"/>
      <c r="V39" s="5"/>
      <c r="W39" s="5"/>
    </row>
    <row r="40" spans="2:23" ht="12.75" customHeight="1">
      <c r="B40" s="113" t="s">
        <v>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5"/>
      <c r="R40" s="5"/>
      <c r="S40" s="5"/>
      <c r="T40" s="5"/>
      <c r="U40" s="5"/>
      <c r="V40" s="5"/>
      <c r="W40" s="5"/>
    </row>
    <row r="41" spans="2:23" ht="12.75" customHeight="1">
      <c r="B41" s="6"/>
      <c r="C41" s="6"/>
      <c r="D41" s="7"/>
      <c r="E41" s="7"/>
      <c r="F41" s="7"/>
      <c r="G41" s="7"/>
      <c r="H41" s="7"/>
      <c r="I41" s="7"/>
      <c r="J41" s="7"/>
      <c r="K41" s="7"/>
      <c r="L41" s="9"/>
      <c r="M41" s="9"/>
      <c r="N41" s="10"/>
      <c r="O41" s="11"/>
      <c r="P41" s="7"/>
      <c r="Q41" s="5"/>
      <c r="R41" s="5"/>
      <c r="S41" s="5"/>
      <c r="T41" s="5"/>
      <c r="U41" s="5"/>
      <c r="V41" s="5"/>
      <c r="W41" s="5"/>
    </row>
    <row r="42" spans="2:23" ht="18" customHeight="1">
      <c r="B42" s="116" t="s">
        <v>2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5"/>
      <c r="R42" s="5"/>
      <c r="S42" s="5"/>
      <c r="T42" s="5"/>
      <c r="U42" s="5"/>
      <c r="V42" s="5"/>
      <c r="W42" s="5"/>
    </row>
    <row r="43" spans="2:16" ht="9.75" customHeight="1"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4"/>
      <c r="O43" s="14"/>
      <c r="P43" s="14"/>
    </row>
    <row r="44" spans="2:16" ht="15" customHeight="1">
      <c r="B44" s="117" t="s">
        <v>3</v>
      </c>
      <c r="C44" s="118" t="s">
        <v>4</v>
      </c>
      <c r="D44" s="114" t="s">
        <v>5</v>
      </c>
      <c r="E44" s="115" t="s">
        <v>6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2:16" ht="15">
      <c r="B45" s="117"/>
      <c r="C45" s="118"/>
      <c r="D45" s="114"/>
      <c r="E45" s="16" t="s">
        <v>7</v>
      </c>
      <c r="F45" s="16" t="s">
        <v>8</v>
      </c>
      <c r="G45" s="16" t="s">
        <v>9</v>
      </c>
      <c r="H45" s="16" t="s">
        <v>10</v>
      </c>
      <c r="I45" s="16" t="s">
        <v>11</v>
      </c>
      <c r="J45" s="16" t="s">
        <v>12</v>
      </c>
      <c r="K45" s="16" t="s">
        <v>13</v>
      </c>
      <c r="L45" s="16" t="s">
        <v>14</v>
      </c>
      <c r="M45" s="16" t="s">
        <v>15</v>
      </c>
      <c r="N45" s="16" t="s">
        <v>16</v>
      </c>
      <c r="O45" s="16" t="s">
        <v>17</v>
      </c>
      <c r="P45" s="16" t="s">
        <v>18</v>
      </c>
    </row>
    <row r="46" spans="2:16" ht="15">
      <c r="B46" s="28"/>
      <c r="C46" s="29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2:16" ht="22.5">
      <c r="B47" s="93">
        <v>2100</v>
      </c>
      <c r="C47" s="102" t="s">
        <v>167</v>
      </c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</row>
    <row r="48" spans="1:17" ht="15">
      <c r="A48" s="48"/>
      <c r="B48" s="21">
        <v>2111</v>
      </c>
      <c r="C48" s="22" t="s">
        <v>33</v>
      </c>
      <c r="D48" s="97">
        <v>40000</v>
      </c>
      <c r="E48" s="23">
        <v>1889</v>
      </c>
      <c r="F48" s="23">
        <v>3111</v>
      </c>
      <c r="G48" s="23">
        <v>3500</v>
      </c>
      <c r="H48" s="23">
        <v>3500</v>
      </c>
      <c r="I48" s="23">
        <v>3500</v>
      </c>
      <c r="J48" s="23">
        <v>3500</v>
      </c>
      <c r="K48" s="23">
        <v>3500</v>
      </c>
      <c r="L48" s="23">
        <v>3500</v>
      </c>
      <c r="M48" s="23">
        <v>3500</v>
      </c>
      <c r="N48" s="23">
        <v>3500</v>
      </c>
      <c r="O48" s="23">
        <v>3500</v>
      </c>
      <c r="P48" s="23">
        <v>3500</v>
      </c>
      <c r="Q48" s="48"/>
    </row>
    <row r="49" spans="1:17" ht="30">
      <c r="A49" s="48"/>
      <c r="B49" s="21">
        <v>2121</v>
      </c>
      <c r="C49" s="22" t="s">
        <v>36</v>
      </c>
      <c r="D49" s="97">
        <v>2000</v>
      </c>
      <c r="E49" s="23">
        <v>0</v>
      </c>
      <c r="F49" s="23">
        <v>500</v>
      </c>
      <c r="G49" s="23">
        <v>0</v>
      </c>
      <c r="H49" s="23">
        <v>0</v>
      </c>
      <c r="I49" s="23">
        <v>500</v>
      </c>
      <c r="J49" s="23">
        <v>0</v>
      </c>
      <c r="K49" s="23">
        <v>0</v>
      </c>
      <c r="L49" s="23">
        <v>500</v>
      </c>
      <c r="M49" s="23">
        <v>0</v>
      </c>
      <c r="N49" s="23">
        <v>0</v>
      </c>
      <c r="O49" s="23">
        <v>500</v>
      </c>
      <c r="P49" s="23">
        <v>0</v>
      </c>
      <c r="Q49" s="48"/>
    </row>
    <row r="50" spans="1:17" ht="38.25">
      <c r="A50" s="48"/>
      <c r="B50" s="21">
        <v>2141</v>
      </c>
      <c r="C50" s="99" t="s">
        <v>79</v>
      </c>
      <c r="D50" s="97">
        <v>8000</v>
      </c>
      <c r="E50" s="23">
        <v>500</v>
      </c>
      <c r="F50" s="23">
        <v>1000</v>
      </c>
      <c r="G50" s="23">
        <v>500</v>
      </c>
      <c r="H50" s="23">
        <v>1000</v>
      </c>
      <c r="I50" s="23">
        <v>500</v>
      </c>
      <c r="J50" s="23">
        <v>1000</v>
      </c>
      <c r="K50" s="23">
        <v>500</v>
      </c>
      <c r="L50" s="23">
        <v>1000</v>
      </c>
      <c r="M50" s="23">
        <v>0</v>
      </c>
      <c r="N50" s="23">
        <v>1000</v>
      </c>
      <c r="O50" s="23">
        <v>0</v>
      </c>
      <c r="P50" s="23">
        <v>1000</v>
      </c>
      <c r="Q50" s="48"/>
    </row>
    <row r="51" spans="1:17" ht="15">
      <c r="A51" s="48"/>
      <c r="B51" s="21">
        <v>2161</v>
      </c>
      <c r="C51" s="22" t="s">
        <v>34</v>
      </c>
      <c r="D51" s="97">
        <v>68000</v>
      </c>
      <c r="E51" s="23">
        <v>6000</v>
      </c>
      <c r="F51" s="23">
        <v>6000</v>
      </c>
      <c r="G51" s="23">
        <v>6000</v>
      </c>
      <c r="H51" s="23">
        <v>6000</v>
      </c>
      <c r="I51" s="23">
        <v>6000</v>
      </c>
      <c r="J51" s="23">
        <v>6000</v>
      </c>
      <c r="K51" s="23">
        <v>6000</v>
      </c>
      <c r="L51" s="23">
        <v>6000</v>
      </c>
      <c r="M51" s="23">
        <v>5000</v>
      </c>
      <c r="N51" s="23">
        <v>5000</v>
      </c>
      <c r="O51" s="23">
        <v>5000</v>
      </c>
      <c r="P51" s="23">
        <v>5000</v>
      </c>
      <c r="Q51" s="48"/>
    </row>
    <row r="52" spans="1:17" ht="15">
      <c r="A52" s="48"/>
      <c r="B52" s="21">
        <v>2171</v>
      </c>
      <c r="C52" s="22" t="s">
        <v>35</v>
      </c>
      <c r="D52" s="97">
        <v>2000</v>
      </c>
      <c r="E52" s="23">
        <v>0</v>
      </c>
      <c r="F52" s="23">
        <v>1000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1000</v>
      </c>
      <c r="N52" s="23">
        <v>0</v>
      </c>
      <c r="O52" s="23">
        <v>0</v>
      </c>
      <c r="P52" s="23">
        <v>0</v>
      </c>
      <c r="Q52" s="48"/>
    </row>
    <row r="53" spans="2:17" ht="15">
      <c r="B53" s="93">
        <v>2200</v>
      </c>
      <c r="C53" s="100" t="s">
        <v>37</v>
      </c>
      <c r="D53" s="3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48"/>
    </row>
    <row r="54" spans="2:17" ht="38.25">
      <c r="B54" s="21">
        <v>2214</v>
      </c>
      <c r="C54" s="99" t="s">
        <v>80</v>
      </c>
      <c r="D54" s="97">
        <v>60000</v>
      </c>
      <c r="E54" s="23">
        <v>5000</v>
      </c>
      <c r="F54" s="23">
        <v>5000</v>
      </c>
      <c r="G54" s="23">
        <v>5000</v>
      </c>
      <c r="H54" s="23">
        <v>5000</v>
      </c>
      <c r="I54" s="23">
        <v>5000</v>
      </c>
      <c r="J54" s="23">
        <v>5000</v>
      </c>
      <c r="K54" s="23">
        <v>5000</v>
      </c>
      <c r="L54" s="23">
        <v>5000</v>
      </c>
      <c r="M54" s="23">
        <v>5000</v>
      </c>
      <c r="N54" s="23">
        <v>5000</v>
      </c>
      <c r="O54" s="23">
        <v>5000</v>
      </c>
      <c r="P54" s="23">
        <v>5000</v>
      </c>
      <c r="Q54" s="48"/>
    </row>
    <row r="55" spans="2:17" ht="25.5">
      <c r="B55" s="21">
        <v>2231</v>
      </c>
      <c r="C55" s="99" t="s">
        <v>38</v>
      </c>
      <c r="D55" s="97">
        <v>2000</v>
      </c>
      <c r="E55" s="23">
        <v>0</v>
      </c>
      <c r="F55" s="23">
        <v>500</v>
      </c>
      <c r="G55" s="23">
        <v>0</v>
      </c>
      <c r="H55" s="23">
        <v>500</v>
      </c>
      <c r="I55" s="23">
        <v>0</v>
      </c>
      <c r="J55" s="23">
        <v>0</v>
      </c>
      <c r="K55" s="23">
        <v>500</v>
      </c>
      <c r="L55" s="23">
        <v>0</v>
      </c>
      <c r="M55" s="23">
        <v>0</v>
      </c>
      <c r="N55" s="23">
        <v>0</v>
      </c>
      <c r="O55" s="23">
        <v>500</v>
      </c>
      <c r="P55" s="23">
        <v>0</v>
      </c>
      <c r="Q55" s="48"/>
    </row>
    <row r="56" spans="2:17" ht="25.5">
      <c r="B56" s="93">
        <v>2300</v>
      </c>
      <c r="C56" s="100" t="s">
        <v>168</v>
      </c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48"/>
    </row>
    <row r="57" spans="2:17" ht="38.25">
      <c r="B57" s="21">
        <v>2311</v>
      </c>
      <c r="C57" s="99" t="s">
        <v>81</v>
      </c>
      <c r="D57" s="97">
        <v>20000</v>
      </c>
      <c r="E57" s="23">
        <v>0</v>
      </c>
      <c r="F57" s="23">
        <v>3000</v>
      </c>
      <c r="G57" s="23">
        <v>0</v>
      </c>
      <c r="H57" s="23">
        <v>12000</v>
      </c>
      <c r="I57" s="23">
        <v>0</v>
      </c>
      <c r="J57" s="23">
        <v>3000</v>
      </c>
      <c r="K57" s="23">
        <v>0</v>
      </c>
      <c r="L57" s="23">
        <v>0</v>
      </c>
      <c r="M57" s="23">
        <v>2000</v>
      </c>
      <c r="N57" s="23">
        <v>0</v>
      </c>
      <c r="O57" s="23">
        <v>0</v>
      </c>
      <c r="P57" s="23">
        <v>0</v>
      </c>
      <c r="Q57" s="48"/>
    </row>
    <row r="58" spans="2:17" ht="25.5">
      <c r="B58" s="93">
        <v>2400</v>
      </c>
      <c r="C58" s="100" t="s">
        <v>169</v>
      </c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48"/>
    </row>
    <row r="59" spans="2:17" ht="15">
      <c r="B59" s="21">
        <v>2421</v>
      </c>
      <c r="C59" s="22" t="s">
        <v>39</v>
      </c>
      <c r="D59" s="97">
        <v>140000</v>
      </c>
      <c r="E59" s="23">
        <v>12000</v>
      </c>
      <c r="F59" s="23">
        <v>12000</v>
      </c>
      <c r="G59" s="23">
        <v>12000</v>
      </c>
      <c r="H59" s="23">
        <v>10000</v>
      </c>
      <c r="I59" s="23">
        <v>12000</v>
      </c>
      <c r="J59" s="23">
        <v>12000</v>
      </c>
      <c r="K59" s="23">
        <v>12000</v>
      </c>
      <c r="L59" s="23">
        <v>12000</v>
      </c>
      <c r="M59" s="23">
        <v>12000</v>
      </c>
      <c r="N59" s="23">
        <v>12000</v>
      </c>
      <c r="O59" s="23">
        <v>10000</v>
      </c>
      <c r="P59" s="23">
        <v>12000</v>
      </c>
      <c r="Q59" s="48"/>
    </row>
    <row r="60" spans="2:17" ht="15">
      <c r="B60" s="21">
        <v>2461</v>
      </c>
      <c r="C60" s="22" t="s">
        <v>157</v>
      </c>
      <c r="D60" s="97">
        <v>10000</v>
      </c>
      <c r="E60" s="23">
        <v>1000</v>
      </c>
      <c r="F60" s="23">
        <v>1000</v>
      </c>
      <c r="G60" s="23">
        <v>1000</v>
      </c>
      <c r="H60" s="23">
        <v>0</v>
      </c>
      <c r="I60" s="23">
        <v>1000</v>
      </c>
      <c r="J60" s="23">
        <v>1000</v>
      </c>
      <c r="K60" s="23">
        <v>1000</v>
      </c>
      <c r="L60" s="23">
        <v>1000</v>
      </c>
      <c r="M60" s="23">
        <v>1000</v>
      </c>
      <c r="N60" s="23">
        <v>1000</v>
      </c>
      <c r="O60" s="23">
        <v>1000</v>
      </c>
      <c r="P60" s="23">
        <v>0</v>
      </c>
      <c r="Q60" s="48"/>
    </row>
    <row r="61" spans="2:17" ht="25.5">
      <c r="B61" s="21">
        <v>2471</v>
      </c>
      <c r="C61" s="99" t="s">
        <v>158</v>
      </c>
      <c r="D61" s="97">
        <v>300000</v>
      </c>
      <c r="E61" s="23">
        <v>25000</v>
      </c>
      <c r="F61" s="23">
        <v>25000</v>
      </c>
      <c r="G61" s="23">
        <v>25000</v>
      </c>
      <c r="H61" s="23">
        <v>25000</v>
      </c>
      <c r="I61" s="23">
        <v>25000</v>
      </c>
      <c r="J61" s="23">
        <v>25000</v>
      </c>
      <c r="K61" s="23">
        <v>25000</v>
      </c>
      <c r="L61" s="23">
        <v>25000</v>
      </c>
      <c r="M61" s="23">
        <v>25000</v>
      </c>
      <c r="N61" s="23">
        <v>25000</v>
      </c>
      <c r="O61" s="23">
        <v>25000</v>
      </c>
      <c r="P61" s="23">
        <v>25000</v>
      </c>
      <c r="Q61" s="48"/>
    </row>
    <row r="62" spans="2:17" ht="15">
      <c r="B62" s="21">
        <v>2481</v>
      </c>
      <c r="C62" s="22" t="s">
        <v>40</v>
      </c>
      <c r="D62" s="97">
        <v>10000</v>
      </c>
      <c r="E62" s="23">
        <v>1000</v>
      </c>
      <c r="F62" s="23">
        <v>1000</v>
      </c>
      <c r="G62" s="23">
        <v>1000</v>
      </c>
      <c r="H62" s="23">
        <v>0</v>
      </c>
      <c r="I62" s="23">
        <v>1000</v>
      </c>
      <c r="J62" s="23">
        <v>1000</v>
      </c>
      <c r="K62" s="23">
        <v>1000</v>
      </c>
      <c r="L62" s="23">
        <v>1000</v>
      </c>
      <c r="M62" s="23">
        <v>1000</v>
      </c>
      <c r="N62" s="23">
        <v>1000</v>
      </c>
      <c r="O62" s="23">
        <v>1000</v>
      </c>
      <c r="P62" s="23">
        <v>0</v>
      </c>
      <c r="Q62" s="48"/>
    </row>
    <row r="63" spans="2:17" ht="25.5">
      <c r="B63" s="93">
        <v>2500</v>
      </c>
      <c r="C63" s="100" t="s">
        <v>170</v>
      </c>
      <c r="D63" s="23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48"/>
    </row>
    <row r="64" spans="2:17" ht="25.5">
      <c r="B64" s="21">
        <v>2521</v>
      </c>
      <c r="C64" s="99" t="s">
        <v>171</v>
      </c>
      <c r="D64" s="97">
        <v>20000</v>
      </c>
      <c r="E64" s="23">
        <v>0</v>
      </c>
      <c r="F64" s="23">
        <v>2000</v>
      </c>
      <c r="G64" s="23">
        <v>0</v>
      </c>
      <c r="H64" s="23">
        <v>0</v>
      </c>
      <c r="I64" s="23">
        <v>10000</v>
      </c>
      <c r="J64" s="23">
        <v>0</v>
      </c>
      <c r="K64" s="23">
        <v>2000</v>
      </c>
      <c r="L64" s="23">
        <v>0</v>
      </c>
      <c r="M64" s="23">
        <v>2000</v>
      </c>
      <c r="N64" s="23">
        <v>0</v>
      </c>
      <c r="O64" s="23">
        <v>4000</v>
      </c>
      <c r="P64" s="23">
        <v>0</v>
      </c>
      <c r="Q64" s="48"/>
    </row>
    <row r="65" spans="2:17" ht="15">
      <c r="B65" s="21">
        <v>2531</v>
      </c>
      <c r="C65" s="99" t="s">
        <v>41</v>
      </c>
      <c r="D65" s="97">
        <v>15000</v>
      </c>
      <c r="E65" s="23">
        <v>1250</v>
      </c>
      <c r="F65" s="23">
        <v>1250</v>
      </c>
      <c r="G65" s="23">
        <v>1250</v>
      </c>
      <c r="H65" s="23">
        <v>1250</v>
      </c>
      <c r="I65" s="23">
        <v>1250</v>
      </c>
      <c r="J65" s="23">
        <v>1250</v>
      </c>
      <c r="K65" s="23">
        <v>1250</v>
      </c>
      <c r="L65" s="23">
        <v>1250</v>
      </c>
      <c r="M65" s="23">
        <v>1250</v>
      </c>
      <c r="N65" s="23">
        <v>1250</v>
      </c>
      <c r="O65" s="23">
        <v>1250</v>
      </c>
      <c r="P65" s="23">
        <v>1250</v>
      </c>
      <c r="Q65" s="48"/>
    </row>
    <row r="66" spans="2:17" ht="25.5">
      <c r="B66" s="93">
        <v>2600</v>
      </c>
      <c r="C66" s="100" t="s">
        <v>42</v>
      </c>
      <c r="D66" s="97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48"/>
    </row>
    <row r="67" spans="2:17" ht="63.75">
      <c r="B67" s="21">
        <v>2611</v>
      </c>
      <c r="C67" s="99" t="s">
        <v>172</v>
      </c>
      <c r="D67" s="97">
        <v>805000</v>
      </c>
      <c r="E67" s="23">
        <v>69500</v>
      </c>
      <c r="F67" s="23">
        <v>70000</v>
      </c>
      <c r="G67" s="23">
        <v>69500</v>
      </c>
      <c r="H67" s="23">
        <v>69500</v>
      </c>
      <c r="I67" s="23">
        <v>70000</v>
      </c>
      <c r="J67" s="23">
        <v>68500</v>
      </c>
      <c r="K67" s="23">
        <v>64500</v>
      </c>
      <c r="L67" s="23">
        <v>65000</v>
      </c>
      <c r="M67" s="23">
        <v>64500</v>
      </c>
      <c r="N67" s="23">
        <v>64500</v>
      </c>
      <c r="O67" s="23">
        <v>65000</v>
      </c>
      <c r="P67" s="23">
        <v>64500</v>
      </c>
      <c r="Q67" s="48"/>
    </row>
    <row r="68" spans="2:17" s="34" customFormat="1" ht="24">
      <c r="B68" s="93">
        <v>2700</v>
      </c>
      <c r="C68" s="101" t="s">
        <v>173</v>
      </c>
      <c r="D68" s="3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48"/>
    </row>
    <row r="69" spans="2:17" s="35" customFormat="1" ht="15">
      <c r="B69" s="21">
        <v>2711</v>
      </c>
      <c r="C69" s="22" t="s">
        <v>91</v>
      </c>
      <c r="D69" s="97">
        <v>150000</v>
      </c>
      <c r="E69" s="23">
        <v>12500</v>
      </c>
      <c r="F69" s="23">
        <v>12500</v>
      </c>
      <c r="G69" s="23">
        <v>12500</v>
      </c>
      <c r="H69" s="23">
        <v>12500</v>
      </c>
      <c r="I69" s="23">
        <v>12500</v>
      </c>
      <c r="J69" s="23">
        <v>12500</v>
      </c>
      <c r="K69" s="23">
        <v>12500</v>
      </c>
      <c r="L69" s="23">
        <v>12500</v>
      </c>
      <c r="M69" s="23">
        <v>12500</v>
      </c>
      <c r="N69" s="23">
        <v>12500</v>
      </c>
      <c r="O69" s="23">
        <v>12500</v>
      </c>
      <c r="P69" s="23">
        <v>12500</v>
      </c>
      <c r="Q69" s="48"/>
    </row>
    <row r="70" spans="2:17" ht="25.5">
      <c r="B70" s="21">
        <v>2721</v>
      </c>
      <c r="C70" s="99" t="s">
        <v>174</v>
      </c>
      <c r="D70" s="97">
        <v>25000</v>
      </c>
      <c r="E70" s="23">
        <v>0</v>
      </c>
      <c r="F70" s="23">
        <v>5000</v>
      </c>
      <c r="G70" s="23">
        <v>0</v>
      </c>
      <c r="H70" s="23">
        <v>5000</v>
      </c>
      <c r="I70" s="23">
        <v>5000</v>
      </c>
      <c r="J70" s="23">
        <v>0</v>
      </c>
      <c r="K70" s="23">
        <v>5000</v>
      </c>
      <c r="L70" s="23">
        <v>0</v>
      </c>
      <c r="M70" s="23">
        <v>0</v>
      </c>
      <c r="N70" s="23">
        <v>5000</v>
      </c>
      <c r="O70" s="23">
        <v>0</v>
      </c>
      <c r="P70" s="23">
        <v>0</v>
      </c>
      <c r="Q70" s="48"/>
    </row>
    <row r="71" spans="2:17" ht="15">
      <c r="B71" s="21">
        <v>2731</v>
      </c>
      <c r="C71" s="99" t="s">
        <v>44</v>
      </c>
      <c r="D71" s="97">
        <v>4000</v>
      </c>
      <c r="E71" s="23">
        <v>2000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2000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48"/>
    </row>
    <row r="72" spans="2:17" ht="25.5">
      <c r="B72" s="93">
        <v>2900</v>
      </c>
      <c r="C72" s="100" t="s">
        <v>143</v>
      </c>
      <c r="D72" s="30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48"/>
    </row>
    <row r="73" spans="2:17" ht="15">
      <c r="B73" s="21">
        <v>2911</v>
      </c>
      <c r="C73" s="22" t="s">
        <v>83</v>
      </c>
      <c r="D73" s="97">
        <v>40000</v>
      </c>
      <c r="E73" s="23">
        <v>3000</v>
      </c>
      <c r="F73" s="23">
        <v>3000</v>
      </c>
      <c r="G73" s="23">
        <v>4000</v>
      </c>
      <c r="H73" s="23">
        <v>3000</v>
      </c>
      <c r="I73" s="23">
        <v>3000</v>
      </c>
      <c r="J73" s="23">
        <v>4000</v>
      </c>
      <c r="K73" s="23">
        <v>3000</v>
      </c>
      <c r="L73" s="23">
        <v>3000</v>
      </c>
      <c r="M73" s="23">
        <v>4000</v>
      </c>
      <c r="N73" s="23">
        <v>3000</v>
      </c>
      <c r="O73" s="23">
        <v>3000</v>
      </c>
      <c r="P73" s="23">
        <v>4000</v>
      </c>
      <c r="Q73" s="48"/>
    </row>
    <row r="74" spans="2:17" ht="25.5">
      <c r="B74" s="21">
        <v>2921</v>
      </c>
      <c r="C74" s="99" t="s">
        <v>84</v>
      </c>
      <c r="D74" s="97">
        <v>25000</v>
      </c>
      <c r="E74" s="23">
        <v>2000</v>
      </c>
      <c r="F74" s="23">
        <v>2000</v>
      </c>
      <c r="G74" s="23">
        <v>2000</v>
      </c>
      <c r="H74" s="23">
        <v>2000</v>
      </c>
      <c r="I74" s="23">
        <v>2000</v>
      </c>
      <c r="J74" s="23">
        <v>2000</v>
      </c>
      <c r="K74" s="23">
        <v>2000</v>
      </c>
      <c r="L74" s="23">
        <v>2000</v>
      </c>
      <c r="M74" s="23">
        <v>3000</v>
      </c>
      <c r="N74" s="23">
        <v>2000</v>
      </c>
      <c r="O74" s="23">
        <v>2000</v>
      </c>
      <c r="P74" s="23">
        <v>2000</v>
      </c>
      <c r="Q74" s="48"/>
    </row>
    <row r="75" spans="2:17" ht="51">
      <c r="B75" s="21">
        <v>2931</v>
      </c>
      <c r="C75" s="99" t="s">
        <v>85</v>
      </c>
      <c r="D75" s="97">
        <v>5000</v>
      </c>
      <c r="E75" s="23">
        <v>500</v>
      </c>
      <c r="F75" s="23">
        <v>500</v>
      </c>
      <c r="G75" s="23">
        <v>0</v>
      </c>
      <c r="H75" s="23">
        <v>500</v>
      </c>
      <c r="I75" s="23">
        <v>500</v>
      </c>
      <c r="J75" s="23">
        <v>500</v>
      </c>
      <c r="K75" s="23">
        <v>0</v>
      </c>
      <c r="L75" s="23">
        <v>500</v>
      </c>
      <c r="M75" s="23">
        <v>500</v>
      </c>
      <c r="N75" s="23">
        <v>500</v>
      </c>
      <c r="O75" s="23">
        <v>500</v>
      </c>
      <c r="P75" s="23">
        <v>500</v>
      </c>
      <c r="Q75" s="48"/>
    </row>
    <row r="76" spans="2:17" ht="38.25">
      <c r="B76" s="21">
        <v>2941</v>
      </c>
      <c r="C76" s="99" t="s">
        <v>86</v>
      </c>
      <c r="D76" s="97">
        <v>15000</v>
      </c>
      <c r="E76" s="23">
        <v>1250</v>
      </c>
      <c r="F76" s="23">
        <v>1250</v>
      </c>
      <c r="G76" s="23">
        <v>1250</v>
      </c>
      <c r="H76" s="23">
        <v>1250</v>
      </c>
      <c r="I76" s="23">
        <v>1250</v>
      </c>
      <c r="J76" s="23">
        <v>1250</v>
      </c>
      <c r="K76" s="23">
        <v>1250</v>
      </c>
      <c r="L76" s="23">
        <v>1250</v>
      </c>
      <c r="M76" s="23">
        <v>1250</v>
      </c>
      <c r="N76" s="23">
        <v>1250</v>
      </c>
      <c r="O76" s="23">
        <v>1250</v>
      </c>
      <c r="P76" s="23">
        <v>1250</v>
      </c>
      <c r="Q76" s="48"/>
    </row>
    <row r="77" spans="2:17" ht="25.5">
      <c r="B77" s="21">
        <v>2961</v>
      </c>
      <c r="C77" s="99" t="s">
        <v>82</v>
      </c>
      <c r="D77" s="97">
        <v>330000</v>
      </c>
      <c r="E77" s="23">
        <v>30000</v>
      </c>
      <c r="F77" s="23">
        <v>25000</v>
      </c>
      <c r="G77" s="23">
        <v>25000</v>
      </c>
      <c r="H77" s="23">
        <v>30000</v>
      </c>
      <c r="I77" s="23">
        <v>25000</v>
      </c>
      <c r="J77" s="23">
        <v>30000</v>
      </c>
      <c r="K77" s="23">
        <v>25000</v>
      </c>
      <c r="L77" s="23">
        <v>25000</v>
      </c>
      <c r="M77" s="23">
        <v>30000</v>
      </c>
      <c r="N77" s="23">
        <v>25000</v>
      </c>
      <c r="O77" s="23">
        <v>30000</v>
      </c>
      <c r="P77" s="23">
        <v>30000</v>
      </c>
      <c r="Q77" s="48"/>
    </row>
    <row r="78" spans="2:16" ht="30.75" customHeight="1">
      <c r="B78" s="119" t="s">
        <v>45</v>
      </c>
      <c r="C78" s="120"/>
      <c r="D78" s="36">
        <v>2096000</v>
      </c>
      <c r="E78" s="36">
        <v>174389</v>
      </c>
      <c r="F78" s="36">
        <v>181611</v>
      </c>
      <c r="G78" s="36">
        <v>169500</v>
      </c>
      <c r="H78" s="36">
        <v>188000</v>
      </c>
      <c r="I78" s="36">
        <v>185000</v>
      </c>
      <c r="J78" s="36">
        <v>177500</v>
      </c>
      <c r="K78" s="36">
        <v>173000</v>
      </c>
      <c r="L78" s="36">
        <v>165500</v>
      </c>
      <c r="M78" s="36">
        <v>174500</v>
      </c>
      <c r="N78" s="36">
        <v>168500</v>
      </c>
      <c r="O78" s="36">
        <v>171000</v>
      </c>
      <c r="P78" s="36">
        <v>167500</v>
      </c>
    </row>
    <row r="79" spans="2:16" ht="33.75"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4"/>
    </row>
    <row r="80" spans="2:23" ht="15.75" customHeight="1">
      <c r="B80" s="111" t="s">
        <v>195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5"/>
      <c r="R80" s="5"/>
      <c r="S80" s="5"/>
      <c r="T80" s="5"/>
      <c r="U80" s="5"/>
      <c r="V80" s="5"/>
      <c r="W80" s="5"/>
    </row>
    <row r="81" spans="2:23" ht="19.5" customHeight="1">
      <c r="B81" s="112" t="s">
        <v>1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5"/>
      <c r="R81" s="5"/>
      <c r="S81" s="5"/>
      <c r="T81" s="5"/>
      <c r="U81" s="5"/>
      <c r="V81" s="5"/>
      <c r="W81" s="5"/>
    </row>
    <row r="82" spans="2:23" ht="12.75" customHeight="1">
      <c r="B82" s="6"/>
      <c r="C82" s="6"/>
      <c r="D82" s="7"/>
      <c r="E82" s="7"/>
      <c r="F82" s="7"/>
      <c r="G82" s="7"/>
      <c r="H82" s="7"/>
      <c r="I82" s="7"/>
      <c r="J82" s="7"/>
      <c r="K82" s="7"/>
      <c r="L82" s="8"/>
      <c r="M82" s="8"/>
      <c r="N82" s="8"/>
      <c r="O82" s="8"/>
      <c r="P82" s="8"/>
      <c r="Q82" s="5"/>
      <c r="R82" s="5"/>
      <c r="S82" s="5"/>
      <c r="T82" s="5"/>
      <c r="U82" s="5"/>
      <c r="V82" s="5"/>
      <c r="W82" s="5"/>
    </row>
    <row r="83" spans="2:23" ht="18" customHeight="1">
      <c r="B83" s="113" t="s">
        <v>0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5"/>
      <c r="R83" s="5"/>
      <c r="S83" s="5"/>
      <c r="T83" s="5"/>
      <c r="U83" s="5"/>
      <c r="V83" s="5"/>
      <c r="W83" s="5"/>
    </row>
    <row r="84" spans="2:23" ht="12.75" customHeight="1">
      <c r="B84" s="6"/>
      <c r="C84" s="6"/>
      <c r="D84" s="7"/>
      <c r="E84" s="7"/>
      <c r="F84" s="7"/>
      <c r="G84" s="7"/>
      <c r="H84" s="7"/>
      <c r="I84" s="7"/>
      <c r="J84" s="7"/>
      <c r="K84" s="7"/>
      <c r="L84" s="9"/>
      <c r="M84" s="9"/>
      <c r="N84" s="10"/>
      <c r="O84" s="11"/>
      <c r="P84" s="7"/>
      <c r="Q84" s="5"/>
      <c r="R84" s="5"/>
      <c r="S84" s="5"/>
      <c r="T84" s="5"/>
      <c r="U84" s="5"/>
      <c r="V84" s="5"/>
      <c r="W84" s="5"/>
    </row>
    <row r="85" spans="2:23" ht="21" customHeight="1">
      <c r="B85" s="116" t="s">
        <v>2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5"/>
      <c r="R85" s="5"/>
      <c r="S85" s="5"/>
      <c r="T85" s="5"/>
      <c r="U85" s="5"/>
      <c r="V85" s="5"/>
      <c r="W85" s="5"/>
    </row>
    <row r="86" spans="2:16" ht="15">
      <c r="B86" s="37"/>
      <c r="C86" s="37"/>
      <c r="D86" s="38"/>
      <c r="E86" s="38"/>
      <c r="F86" s="38"/>
      <c r="G86" s="38"/>
      <c r="H86" s="38"/>
      <c r="I86" s="38"/>
      <c r="J86" s="38"/>
      <c r="K86" s="38"/>
      <c r="L86" s="39"/>
      <c r="M86" s="39"/>
      <c r="N86" s="40"/>
      <c r="O86" s="40"/>
      <c r="P86" s="41"/>
    </row>
    <row r="87" spans="2:16" ht="15" customHeight="1">
      <c r="B87" s="117" t="s">
        <v>3</v>
      </c>
      <c r="C87" s="118" t="s">
        <v>4</v>
      </c>
      <c r="D87" s="114" t="s">
        <v>5</v>
      </c>
      <c r="E87" s="115" t="s">
        <v>6</v>
      </c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</row>
    <row r="88" spans="2:16" ht="15">
      <c r="B88" s="117"/>
      <c r="C88" s="118"/>
      <c r="D88" s="114"/>
      <c r="E88" s="16" t="s">
        <v>7</v>
      </c>
      <c r="F88" s="16" t="s">
        <v>8</v>
      </c>
      <c r="G88" s="16" t="s">
        <v>9</v>
      </c>
      <c r="H88" s="16" t="s">
        <v>10</v>
      </c>
      <c r="I88" s="16" t="s">
        <v>11</v>
      </c>
      <c r="J88" s="16" t="s">
        <v>12</v>
      </c>
      <c r="K88" s="16" t="s">
        <v>13</v>
      </c>
      <c r="L88" s="16" t="s">
        <v>14</v>
      </c>
      <c r="M88" s="16" t="s">
        <v>15</v>
      </c>
      <c r="N88" s="16" t="s">
        <v>16</v>
      </c>
      <c r="O88" s="16" t="s">
        <v>17</v>
      </c>
      <c r="P88" s="16" t="s">
        <v>18</v>
      </c>
    </row>
    <row r="89" spans="2:16" ht="15">
      <c r="B89" s="42"/>
      <c r="C89" s="29"/>
      <c r="D89" s="43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44"/>
    </row>
    <row r="90" spans="2:16" ht="15">
      <c r="B90" s="103">
        <v>3100</v>
      </c>
      <c r="C90" s="100" t="s">
        <v>175</v>
      </c>
      <c r="D90" s="43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</row>
    <row r="91" spans="2:17" ht="15">
      <c r="B91" s="104">
        <v>3111</v>
      </c>
      <c r="C91" s="99" t="s">
        <v>47</v>
      </c>
      <c r="D91" s="97">
        <v>518000</v>
      </c>
      <c r="E91" s="23">
        <v>40000</v>
      </c>
      <c r="F91" s="23">
        <v>40000</v>
      </c>
      <c r="G91" s="23">
        <v>40000</v>
      </c>
      <c r="H91" s="23">
        <v>40000</v>
      </c>
      <c r="I91" s="23">
        <v>40000</v>
      </c>
      <c r="J91" s="23">
        <v>40000</v>
      </c>
      <c r="K91" s="23">
        <v>40000</v>
      </c>
      <c r="L91" s="23">
        <v>40000</v>
      </c>
      <c r="M91" s="23">
        <v>48000</v>
      </c>
      <c r="N91" s="23">
        <v>50000</v>
      </c>
      <c r="O91" s="23">
        <v>50000</v>
      </c>
      <c r="P91" s="23">
        <v>50000</v>
      </c>
      <c r="Q91" s="48"/>
    </row>
    <row r="92" spans="2:17" ht="15">
      <c r="B92" s="104">
        <v>3121</v>
      </c>
      <c r="C92" s="99" t="s">
        <v>96</v>
      </c>
      <c r="D92" s="97">
        <v>10000</v>
      </c>
      <c r="E92" s="23">
        <v>2000</v>
      </c>
      <c r="F92" s="23">
        <v>0</v>
      </c>
      <c r="G92" s="23">
        <v>2000</v>
      </c>
      <c r="H92" s="23">
        <v>0</v>
      </c>
      <c r="I92" s="23">
        <v>0</v>
      </c>
      <c r="J92" s="23">
        <v>2000</v>
      </c>
      <c r="K92" s="23">
        <v>0</v>
      </c>
      <c r="L92" s="23">
        <v>0</v>
      </c>
      <c r="M92" s="23">
        <v>2000</v>
      </c>
      <c r="N92" s="23">
        <v>0</v>
      </c>
      <c r="O92" s="23">
        <v>2000</v>
      </c>
      <c r="P92" s="23">
        <v>0</v>
      </c>
      <c r="Q92" s="48"/>
    </row>
    <row r="93" spans="2:17" ht="15">
      <c r="B93" s="104">
        <v>3131</v>
      </c>
      <c r="C93" s="99" t="s">
        <v>196</v>
      </c>
      <c r="D93" s="97">
        <v>12000</v>
      </c>
      <c r="E93" s="23">
        <v>1000</v>
      </c>
      <c r="F93" s="23">
        <v>1000</v>
      </c>
      <c r="G93" s="23">
        <v>1000</v>
      </c>
      <c r="H93" s="23">
        <v>1000</v>
      </c>
      <c r="I93" s="23">
        <v>1000</v>
      </c>
      <c r="J93" s="23">
        <v>1000</v>
      </c>
      <c r="K93" s="23">
        <v>1000</v>
      </c>
      <c r="L93" s="23">
        <v>1000</v>
      </c>
      <c r="M93" s="23">
        <v>1000</v>
      </c>
      <c r="N93" s="23">
        <v>1000</v>
      </c>
      <c r="O93" s="23">
        <v>1000</v>
      </c>
      <c r="P93" s="23">
        <v>1000</v>
      </c>
      <c r="Q93" s="48"/>
    </row>
    <row r="94" spans="2:17" ht="15">
      <c r="B94" s="104">
        <v>3141</v>
      </c>
      <c r="C94" s="99" t="s">
        <v>95</v>
      </c>
      <c r="D94" s="97">
        <v>140000</v>
      </c>
      <c r="E94" s="23">
        <v>11500</v>
      </c>
      <c r="F94" s="23">
        <v>11500</v>
      </c>
      <c r="G94" s="23">
        <v>12000</v>
      </c>
      <c r="H94" s="23">
        <v>11500</v>
      </c>
      <c r="I94" s="23">
        <v>11500</v>
      </c>
      <c r="J94" s="23">
        <v>11500</v>
      </c>
      <c r="K94" s="23">
        <v>12000</v>
      </c>
      <c r="L94" s="23">
        <v>11500</v>
      </c>
      <c r="M94" s="23">
        <v>12000</v>
      </c>
      <c r="N94" s="23">
        <v>11500</v>
      </c>
      <c r="O94" s="23">
        <v>11500</v>
      </c>
      <c r="P94" s="23">
        <v>12000</v>
      </c>
      <c r="Q94" s="48"/>
    </row>
    <row r="95" spans="2:17" ht="15">
      <c r="B95" s="103">
        <v>3200</v>
      </c>
      <c r="C95" s="100" t="s">
        <v>48</v>
      </c>
      <c r="D95" s="30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48"/>
    </row>
    <row r="96" spans="2:17" ht="38.25">
      <c r="B96" s="104">
        <v>3231</v>
      </c>
      <c r="C96" s="99" t="s">
        <v>176</v>
      </c>
      <c r="D96" s="97">
        <v>20000</v>
      </c>
      <c r="E96" s="23">
        <v>2000</v>
      </c>
      <c r="F96" s="23">
        <v>1500</v>
      </c>
      <c r="G96" s="23">
        <v>2000</v>
      </c>
      <c r="H96" s="23">
        <v>1500</v>
      </c>
      <c r="I96" s="23">
        <v>1500</v>
      </c>
      <c r="J96" s="23">
        <v>1500</v>
      </c>
      <c r="K96" s="23">
        <v>1500</v>
      </c>
      <c r="L96" s="23">
        <v>1500</v>
      </c>
      <c r="M96" s="23">
        <v>2000</v>
      </c>
      <c r="N96" s="23">
        <v>1500</v>
      </c>
      <c r="O96" s="23">
        <v>2000</v>
      </c>
      <c r="P96" s="23">
        <v>1500</v>
      </c>
      <c r="Q96" s="48"/>
    </row>
    <row r="97" spans="2:17" ht="38.25">
      <c r="B97" s="103">
        <v>3300</v>
      </c>
      <c r="C97" s="100" t="s">
        <v>177</v>
      </c>
      <c r="D97" s="30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48"/>
    </row>
    <row r="98" spans="2:17" ht="25.5">
      <c r="B98" s="104">
        <v>3311</v>
      </c>
      <c r="C98" s="99" t="s">
        <v>178</v>
      </c>
      <c r="D98" s="97">
        <v>120000</v>
      </c>
      <c r="E98" s="23">
        <v>10000</v>
      </c>
      <c r="F98" s="23">
        <v>10000</v>
      </c>
      <c r="G98" s="23">
        <v>10000</v>
      </c>
      <c r="H98" s="23">
        <v>10000</v>
      </c>
      <c r="I98" s="23">
        <v>10000</v>
      </c>
      <c r="J98" s="23">
        <v>10000</v>
      </c>
      <c r="K98" s="23">
        <v>10000</v>
      </c>
      <c r="L98" s="23">
        <v>10000</v>
      </c>
      <c r="M98" s="23">
        <v>10000</v>
      </c>
      <c r="N98" s="23">
        <v>10000</v>
      </c>
      <c r="O98" s="23">
        <v>10000</v>
      </c>
      <c r="P98" s="23">
        <v>10000</v>
      </c>
      <c r="Q98" s="48"/>
    </row>
    <row r="99" spans="2:17" ht="25.5">
      <c r="B99" s="104">
        <v>3362</v>
      </c>
      <c r="C99" s="99" t="s">
        <v>179</v>
      </c>
      <c r="D99" s="97">
        <v>10000</v>
      </c>
      <c r="E99" s="23">
        <v>1000</v>
      </c>
      <c r="F99" s="23">
        <v>1000</v>
      </c>
      <c r="G99" s="23">
        <v>0</v>
      </c>
      <c r="H99" s="23">
        <v>1000</v>
      </c>
      <c r="I99" s="23">
        <v>1000</v>
      </c>
      <c r="J99" s="23">
        <v>1000</v>
      </c>
      <c r="K99" s="23">
        <v>1000</v>
      </c>
      <c r="L99" s="23">
        <v>1000</v>
      </c>
      <c r="M99" s="23">
        <v>1000</v>
      </c>
      <c r="N99" s="23">
        <v>1000</v>
      </c>
      <c r="O99" s="23">
        <v>0</v>
      </c>
      <c r="P99" s="23">
        <v>1000</v>
      </c>
      <c r="Q99" s="48"/>
    </row>
    <row r="100" spans="2:17" ht="38.25">
      <c r="B100" s="104">
        <v>3363</v>
      </c>
      <c r="C100" s="99" t="s">
        <v>180</v>
      </c>
      <c r="D100" s="97">
        <v>50000</v>
      </c>
      <c r="E100" s="23">
        <v>4000</v>
      </c>
      <c r="F100" s="23">
        <v>4000</v>
      </c>
      <c r="G100" s="23">
        <v>5000</v>
      </c>
      <c r="H100" s="23">
        <v>4000</v>
      </c>
      <c r="I100" s="23">
        <v>4000</v>
      </c>
      <c r="J100" s="23">
        <v>4000</v>
      </c>
      <c r="K100" s="23">
        <v>4000</v>
      </c>
      <c r="L100" s="23">
        <v>4000</v>
      </c>
      <c r="M100" s="23">
        <v>4000</v>
      </c>
      <c r="N100" s="23">
        <v>4000</v>
      </c>
      <c r="O100" s="23">
        <v>5000</v>
      </c>
      <c r="P100" s="23">
        <v>4000</v>
      </c>
      <c r="Q100" s="48"/>
    </row>
    <row r="101" spans="2:17" ht="25.5">
      <c r="B101" s="103">
        <v>3400</v>
      </c>
      <c r="C101" s="100" t="s">
        <v>145</v>
      </c>
      <c r="D101" s="33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48"/>
    </row>
    <row r="102" spans="2:17" ht="15">
      <c r="B102" s="104">
        <v>3411</v>
      </c>
      <c r="C102" s="99" t="s">
        <v>100</v>
      </c>
      <c r="D102" s="97">
        <v>22000</v>
      </c>
      <c r="E102" s="23">
        <v>1500</v>
      </c>
      <c r="F102" s="23">
        <v>2000</v>
      </c>
      <c r="G102" s="23">
        <v>2000</v>
      </c>
      <c r="H102" s="23">
        <v>2000</v>
      </c>
      <c r="I102" s="23">
        <v>1500</v>
      </c>
      <c r="J102" s="23">
        <v>2000</v>
      </c>
      <c r="K102" s="23">
        <v>1500</v>
      </c>
      <c r="L102" s="23">
        <v>2000</v>
      </c>
      <c r="M102" s="23">
        <v>2000</v>
      </c>
      <c r="N102" s="23">
        <v>1500</v>
      </c>
      <c r="O102" s="23">
        <v>2000</v>
      </c>
      <c r="P102" s="23">
        <v>2000</v>
      </c>
      <c r="Q102" s="48"/>
    </row>
    <row r="103" spans="2:17" ht="15">
      <c r="B103" s="104">
        <v>3451</v>
      </c>
      <c r="C103" s="99" t="s">
        <v>99</v>
      </c>
      <c r="D103" s="97">
        <v>270000</v>
      </c>
      <c r="E103" s="23">
        <v>20000</v>
      </c>
      <c r="F103" s="23">
        <v>50000</v>
      </c>
      <c r="G103" s="23">
        <v>20000</v>
      </c>
      <c r="H103" s="23">
        <v>20000</v>
      </c>
      <c r="I103" s="23">
        <v>20000</v>
      </c>
      <c r="J103" s="23">
        <v>20000</v>
      </c>
      <c r="K103" s="23">
        <v>20000</v>
      </c>
      <c r="L103" s="23">
        <v>20000</v>
      </c>
      <c r="M103" s="23">
        <v>20000</v>
      </c>
      <c r="N103" s="23">
        <v>20000</v>
      </c>
      <c r="O103" s="23">
        <v>20000</v>
      </c>
      <c r="P103" s="23">
        <v>20000</v>
      </c>
      <c r="Q103" s="48"/>
    </row>
    <row r="104" spans="2:17" ht="38.25">
      <c r="B104" s="103">
        <v>3500</v>
      </c>
      <c r="C104" s="100" t="s">
        <v>181</v>
      </c>
      <c r="D104" s="30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48"/>
    </row>
    <row r="105" spans="2:17" ht="38.25">
      <c r="B105" s="104">
        <v>3512</v>
      </c>
      <c r="C105" s="99" t="s">
        <v>182</v>
      </c>
      <c r="D105" s="97">
        <v>300000</v>
      </c>
      <c r="E105" s="23">
        <v>25000</v>
      </c>
      <c r="F105" s="23">
        <v>25000</v>
      </c>
      <c r="G105" s="23">
        <v>25000</v>
      </c>
      <c r="H105" s="23">
        <v>25000</v>
      </c>
      <c r="I105" s="23">
        <v>25000</v>
      </c>
      <c r="J105" s="23">
        <v>25000</v>
      </c>
      <c r="K105" s="23">
        <v>25000</v>
      </c>
      <c r="L105" s="23">
        <v>25000</v>
      </c>
      <c r="M105" s="23">
        <v>25000</v>
      </c>
      <c r="N105" s="23">
        <v>25000</v>
      </c>
      <c r="O105" s="23">
        <v>25000</v>
      </c>
      <c r="P105" s="23">
        <v>25000</v>
      </c>
      <c r="Q105" s="48"/>
    </row>
    <row r="106" spans="2:17" ht="51">
      <c r="B106" s="104">
        <v>3521</v>
      </c>
      <c r="C106" s="99" t="s">
        <v>101</v>
      </c>
      <c r="D106" s="97">
        <v>30000</v>
      </c>
      <c r="E106" s="23">
        <v>2500</v>
      </c>
      <c r="F106" s="23">
        <v>2500</v>
      </c>
      <c r="G106" s="23">
        <v>2500</v>
      </c>
      <c r="H106" s="23">
        <v>2500</v>
      </c>
      <c r="I106" s="23">
        <v>2500</v>
      </c>
      <c r="J106" s="23">
        <v>2500</v>
      </c>
      <c r="K106" s="23">
        <v>2500</v>
      </c>
      <c r="L106" s="23">
        <v>2500</v>
      </c>
      <c r="M106" s="23">
        <v>2500</v>
      </c>
      <c r="N106" s="23">
        <v>2500</v>
      </c>
      <c r="O106" s="23">
        <v>2500</v>
      </c>
      <c r="P106" s="23">
        <v>2500</v>
      </c>
      <c r="Q106" s="48"/>
    </row>
    <row r="107" spans="2:17" ht="38.25">
      <c r="B107" s="104">
        <v>3531</v>
      </c>
      <c r="C107" s="99" t="s">
        <v>183</v>
      </c>
      <c r="D107" s="97">
        <v>50000</v>
      </c>
      <c r="E107" s="23">
        <v>0</v>
      </c>
      <c r="F107" s="23">
        <v>5000</v>
      </c>
      <c r="G107" s="23">
        <v>5000</v>
      </c>
      <c r="H107" s="23">
        <v>5000</v>
      </c>
      <c r="I107" s="23">
        <v>5000</v>
      </c>
      <c r="J107" s="23">
        <v>0</v>
      </c>
      <c r="K107" s="23">
        <v>5000</v>
      </c>
      <c r="L107" s="23">
        <v>5000</v>
      </c>
      <c r="M107" s="23">
        <v>5000</v>
      </c>
      <c r="N107" s="23">
        <v>5000</v>
      </c>
      <c r="O107" s="23">
        <v>5000</v>
      </c>
      <c r="P107" s="23">
        <v>5000</v>
      </c>
      <c r="Q107" s="48"/>
    </row>
    <row r="108" spans="2:17" ht="38.25">
      <c r="B108" s="104">
        <v>3551</v>
      </c>
      <c r="C108" s="99" t="s">
        <v>103</v>
      </c>
      <c r="D108" s="97">
        <v>180000</v>
      </c>
      <c r="E108" s="23">
        <v>15000</v>
      </c>
      <c r="F108" s="23">
        <v>15000</v>
      </c>
      <c r="G108" s="23">
        <v>15000</v>
      </c>
      <c r="H108" s="23">
        <v>15000</v>
      </c>
      <c r="I108" s="23">
        <v>15000</v>
      </c>
      <c r="J108" s="23">
        <v>15000</v>
      </c>
      <c r="K108" s="23">
        <v>15000</v>
      </c>
      <c r="L108" s="23">
        <v>15000</v>
      </c>
      <c r="M108" s="23">
        <v>15000</v>
      </c>
      <c r="N108" s="23">
        <v>15000</v>
      </c>
      <c r="O108" s="23">
        <v>15000</v>
      </c>
      <c r="P108" s="23">
        <v>15000</v>
      </c>
      <c r="Q108" s="48"/>
    </row>
    <row r="109" spans="2:17" ht="38.25">
      <c r="B109" s="104">
        <v>3572</v>
      </c>
      <c r="C109" s="99" t="s">
        <v>50</v>
      </c>
      <c r="D109" s="97">
        <v>150000</v>
      </c>
      <c r="E109" s="23">
        <v>12500</v>
      </c>
      <c r="F109" s="23">
        <v>12500</v>
      </c>
      <c r="G109" s="23">
        <v>12500</v>
      </c>
      <c r="H109" s="23">
        <v>12500</v>
      </c>
      <c r="I109" s="23">
        <v>12500</v>
      </c>
      <c r="J109" s="23">
        <v>12500</v>
      </c>
      <c r="K109" s="23">
        <v>12500</v>
      </c>
      <c r="L109" s="23">
        <v>12500</v>
      </c>
      <c r="M109" s="23">
        <v>12500</v>
      </c>
      <c r="N109" s="23">
        <v>12500</v>
      </c>
      <c r="O109" s="23">
        <v>12500</v>
      </c>
      <c r="P109" s="23">
        <v>12500</v>
      </c>
      <c r="Q109" s="48"/>
    </row>
    <row r="110" spans="2:17" ht="25.5">
      <c r="B110" s="104">
        <v>3581</v>
      </c>
      <c r="C110" s="99" t="s">
        <v>105</v>
      </c>
      <c r="D110" s="97">
        <v>5000</v>
      </c>
      <c r="E110" s="23">
        <v>400</v>
      </c>
      <c r="F110" s="23">
        <v>400</v>
      </c>
      <c r="G110" s="23">
        <v>400</v>
      </c>
      <c r="H110" s="23">
        <v>400</v>
      </c>
      <c r="I110" s="23">
        <v>500</v>
      </c>
      <c r="J110" s="23">
        <v>400</v>
      </c>
      <c r="K110" s="23">
        <v>400</v>
      </c>
      <c r="L110" s="23">
        <v>500</v>
      </c>
      <c r="M110" s="23">
        <v>400</v>
      </c>
      <c r="N110" s="23">
        <v>400</v>
      </c>
      <c r="O110" s="23">
        <v>400</v>
      </c>
      <c r="P110" s="23">
        <v>400</v>
      </c>
      <c r="Q110" s="48"/>
    </row>
    <row r="111" spans="2:17" ht="15">
      <c r="B111" s="103">
        <v>3700</v>
      </c>
      <c r="C111" s="100" t="s">
        <v>184</v>
      </c>
      <c r="D111" s="23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48"/>
    </row>
    <row r="112" spans="2:17" ht="15">
      <c r="B112" s="104">
        <v>3721</v>
      </c>
      <c r="C112" s="99" t="s">
        <v>108</v>
      </c>
      <c r="D112" s="97">
        <v>10000</v>
      </c>
      <c r="E112" s="23">
        <v>1000</v>
      </c>
      <c r="F112" s="23">
        <v>1000</v>
      </c>
      <c r="G112" s="23">
        <v>1000</v>
      </c>
      <c r="H112" s="23">
        <v>0</v>
      </c>
      <c r="I112" s="23">
        <v>1000</v>
      </c>
      <c r="J112" s="23">
        <v>1000</v>
      </c>
      <c r="K112" s="23">
        <v>1000</v>
      </c>
      <c r="L112" s="23">
        <v>1000</v>
      </c>
      <c r="M112" s="23">
        <v>1000</v>
      </c>
      <c r="N112" s="23">
        <v>1000</v>
      </c>
      <c r="O112" s="23">
        <v>1000</v>
      </c>
      <c r="P112" s="23">
        <v>0</v>
      </c>
      <c r="Q112" s="48"/>
    </row>
    <row r="113" spans="2:17" s="34" customFormat="1" ht="15">
      <c r="B113" s="104">
        <v>3751</v>
      </c>
      <c r="C113" s="99" t="s">
        <v>185</v>
      </c>
      <c r="D113" s="97">
        <v>20000</v>
      </c>
      <c r="E113" s="23">
        <v>2000</v>
      </c>
      <c r="F113" s="23">
        <v>2000</v>
      </c>
      <c r="G113" s="23">
        <v>2000</v>
      </c>
      <c r="H113" s="23">
        <v>0</v>
      </c>
      <c r="I113" s="23">
        <v>2000</v>
      </c>
      <c r="J113" s="23">
        <v>2000</v>
      </c>
      <c r="K113" s="23">
        <v>2000</v>
      </c>
      <c r="L113" s="23">
        <v>2000</v>
      </c>
      <c r="M113" s="23">
        <v>2000</v>
      </c>
      <c r="N113" s="23">
        <v>2000</v>
      </c>
      <c r="O113" s="23">
        <v>2000</v>
      </c>
      <c r="P113" s="23">
        <v>0</v>
      </c>
      <c r="Q113" s="48"/>
    </row>
    <row r="114" spans="2:17" ht="15">
      <c r="B114" s="103">
        <v>3900</v>
      </c>
      <c r="C114" s="100" t="s">
        <v>148</v>
      </c>
      <c r="D114" s="23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48"/>
    </row>
    <row r="115" spans="2:17" ht="15">
      <c r="B115" s="104">
        <v>3921</v>
      </c>
      <c r="C115" s="99" t="s">
        <v>49</v>
      </c>
      <c r="D115" s="97">
        <v>15000</v>
      </c>
      <c r="E115" s="23">
        <v>1250</v>
      </c>
      <c r="F115" s="23">
        <v>1250</v>
      </c>
      <c r="G115" s="23">
        <v>1250</v>
      </c>
      <c r="H115" s="23">
        <v>1250</v>
      </c>
      <c r="I115" s="23">
        <v>1250</v>
      </c>
      <c r="J115" s="23">
        <v>1250</v>
      </c>
      <c r="K115" s="23">
        <v>1250</v>
      </c>
      <c r="L115" s="23">
        <v>1250</v>
      </c>
      <c r="M115" s="23">
        <v>1250</v>
      </c>
      <c r="N115" s="23">
        <v>1250</v>
      </c>
      <c r="O115" s="23">
        <v>1250</v>
      </c>
      <c r="P115" s="23">
        <v>1250</v>
      </c>
      <c r="Q115" s="48"/>
    </row>
    <row r="116" spans="2:17" ht="15">
      <c r="B116" s="104">
        <v>3941</v>
      </c>
      <c r="C116" s="99" t="s">
        <v>72</v>
      </c>
      <c r="D116" s="97">
        <v>150000</v>
      </c>
      <c r="E116" s="23">
        <v>150000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48"/>
    </row>
    <row r="117" spans="2:17" ht="25.5">
      <c r="B117" s="104">
        <v>3981</v>
      </c>
      <c r="C117" s="99" t="s">
        <v>186</v>
      </c>
      <c r="D117" s="97">
        <v>240000</v>
      </c>
      <c r="E117" s="23">
        <v>20000</v>
      </c>
      <c r="F117" s="23">
        <v>20000</v>
      </c>
      <c r="G117" s="23">
        <v>20000</v>
      </c>
      <c r="H117" s="23">
        <v>20000</v>
      </c>
      <c r="I117" s="23">
        <v>20000</v>
      </c>
      <c r="J117" s="23">
        <v>20000</v>
      </c>
      <c r="K117" s="23">
        <v>20000</v>
      </c>
      <c r="L117" s="23">
        <v>20000</v>
      </c>
      <c r="M117" s="23">
        <v>20000</v>
      </c>
      <c r="N117" s="23">
        <v>20000</v>
      </c>
      <c r="O117" s="23">
        <v>20000</v>
      </c>
      <c r="P117" s="23">
        <v>20000</v>
      </c>
      <c r="Q117" s="48"/>
    </row>
    <row r="118" spans="2:16" ht="33" customHeight="1">
      <c r="B118" s="119" t="s">
        <v>51</v>
      </c>
      <c r="C118" s="120"/>
      <c r="D118" s="36">
        <v>2322000</v>
      </c>
      <c r="E118" s="36">
        <v>322650</v>
      </c>
      <c r="F118" s="36">
        <v>205650</v>
      </c>
      <c r="G118" s="36">
        <v>178650</v>
      </c>
      <c r="H118" s="36">
        <v>172650</v>
      </c>
      <c r="I118" s="36">
        <v>175250</v>
      </c>
      <c r="J118" s="36">
        <v>172650</v>
      </c>
      <c r="K118" s="36">
        <v>175650</v>
      </c>
      <c r="L118" s="36">
        <v>175750</v>
      </c>
      <c r="M118" s="36">
        <v>186650</v>
      </c>
      <c r="N118" s="36">
        <v>185150</v>
      </c>
      <c r="O118" s="36">
        <v>188150</v>
      </c>
      <c r="P118" s="36">
        <v>183150</v>
      </c>
    </row>
    <row r="119" spans="2:16" s="46" customFormat="1" ht="33.75"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4"/>
    </row>
    <row r="120" spans="2:23" ht="15.75" customHeight="1">
      <c r="B120" s="111" t="s">
        <v>195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5"/>
      <c r="R120" s="5"/>
      <c r="S120" s="5"/>
      <c r="T120" s="5"/>
      <c r="U120" s="5"/>
      <c r="V120" s="5"/>
      <c r="W120" s="5"/>
    </row>
    <row r="121" spans="2:23" ht="16.5" customHeight="1">
      <c r="B121" s="112" t="s">
        <v>1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5"/>
      <c r="R121" s="5"/>
      <c r="S121" s="5"/>
      <c r="T121" s="5"/>
      <c r="U121" s="5"/>
      <c r="V121" s="5"/>
      <c r="W121" s="5"/>
    </row>
    <row r="122" spans="2:23" ht="12.75" customHeight="1">
      <c r="B122" s="6"/>
      <c r="C122" s="6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8"/>
      <c r="P122" s="8"/>
      <c r="Q122" s="5"/>
      <c r="R122" s="5"/>
      <c r="S122" s="5"/>
      <c r="T122" s="5"/>
      <c r="U122" s="5"/>
      <c r="V122" s="5"/>
      <c r="W122" s="5"/>
    </row>
    <row r="123" spans="2:23" ht="18" customHeight="1">
      <c r="B123" s="113" t="s">
        <v>0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5"/>
      <c r="R123" s="5"/>
      <c r="S123" s="5"/>
      <c r="T123" s="5"/>
      <c r="U123" s="5"/>
      <c r="V123" s="5"/>
      <c r="W123" s="5"/>
    </row>
    <row r="124" spans="2:23" ht="12.75" customHeight="1">
      <c r="B124" s="6"/>
      <c r="C124" s="6"/>
      <c r="D124" s="7"/>
      <c r="E124" s="7"/>
      <c r="F124" s="7"/>
      <c r="G124" s="7"/>
      <c r="H124" s="7"/>
      <c r="I124" s="7"/>
      <c r="J124" s="7"/>
      <c r="K124" s="7"/>
      <c r="L124" s="9"/>
      <c r="M124" s="9"/>
      <c r="N124" s="10"/>
      <c r="O124" s="11"/>
      <c r="P124" s="7"/>
      <c r="Q124" s="5"/>
      <c r="R124" s="5"/>
      <c r="S124" s="5"/>
      <c r="T124" s="5"/>
      <c r="U124" s="5"/>
      <c r="V124" s="5"/>
      <c r="W124" s="5"/>
    </row>
    <row r="125" spans="2:23" ht="20.25" customHeight="1">
      <c r="B125" s="116" t="s">
        <v>2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5"/>
      <c r="R125" s="5"/>
      <c r="S125" s="5"/>
      <c r="T125" s="5"/>
      <c r="U125" s="5"/>
      <c r="V125" s="5"/>
      <c r="W125" s="5"/>
    </row>
    <row r="126" spans="2:16" ht="15">
      <c r="B126" s="37"/>
      <c r="C126" s="37"/>
      <c r="D126" s="38"/>
      <c r="E126" s="38"/>
      <c r="F126" s="38"/>
      <c r="G126" s="38"/>
      <c r="H126" s="38"/>
      <c r="I126" s="38"/>
      <c r="J126" s="38"/>
      <c r="K126" s="38"/>
      <c r="L126" s="39"/>
      <c r="M126" s="39"/>
      <c r="N126" s="40"/>
      <c r="O126" s="40"/>
      <c r="P126" s="41"/>
    </row>
    <row r="127" spans="2:16" ht="15" customHeight="1">
      <c r="B127" s="117" t="s">
        <v>3</v>
      </c>
      <c r="C127" s="118" t="s">
        <v>4</v>
      </c>
      <c r="D127" s="114" t="s">
        <v>5</v>
      </c>
      <c r="E127" s="115" t="s">
        <v>6</v>
      </c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 ht="15">
      <c r="B128" s="117"/>
      <c r="C128" s="118"/>
      <c r="D128" s="114"/>
      <c r="E128" s="16" t="s">
        <v>7</v>
      </c>
      <c r="F128" s="16" t="s">
        <v>8</v>
      </c>
      <c r="G128" s="16" t="s">
        <v>9</v>
      </c>
      <c r="H128" s="16" t="s">
        <v>10</v>
      </c>
      <c r="I128" s="16" t="s">
        <v>11</v>
      </c>
      <c r="J128" s="16" t="s">
        <v>12</v>
      </c>
      <c r="K128" s="16" t="s">
        <v>13</v>
      </c>
      <c r="L128" s="16" t="s">
        <v>14</v>
      </c>
      <c r="M128" s="16" t="s">
        <v>15</v>
      </c>
      <c r="N128" s="16" t="s">
        <v>16</v>
      </c>
      <c r="O128" s="16" t="s">
        <v>17</v>
      </c>
      <c r="P128" s="16" t="s">
        <v>18</v>
      </c>
    </row>
    <row r="129" spans="2:16" ht="15">
      <c r="B129" s="45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2:16" ht="15">
      <c r="B130" s="93">
        <v>4400</v>
      </c>
      <c r="C130" s="94" t="s">
        <v>150</v>
      </c>
      <c r="D130" s="30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2:16" ht="30">
      <c r="B131" s="21">
        <v>4419</v>
      </c>
      <c r="C131" s="22" t="s">
        <v>187</v>
      </c>
      <c r="D131" s="97">
        <v>30000</v>
      </c>
      <c r="E131" s="23">
        <v>2500</v>
      </c>
      <c r="F131" s="23">
        <v>2500</v>
      </c>
      <c r="G131" s="23">
        <v>2500</v>
      </c>
      <c r="H131" s="23">
        <v>2500</v>
      </c>
      <c r="I131" s="23">
        <v>2500</v>
      </c>
      <c r="J131" s="23">
        <v>2500</v>
      </c>
      <c r="K131" s="23">
        <v>2500</v>
      </c>
      <c r="L131" s="23">
        <v>2500</v>
      </c>
      <c r="M131" s="23">
        <v>2500</v>
      </c>
      <c r="N131" s="23">
        <v>2500</v>
      </c>
      <c r="O131" s="23">
        <v>2500</v>
      </c>
      <c r="P131" s="23">
        <v>2500</v>
      </c>
    </row>
    <row r="132" spans="2:16" ht="15">
      <c r="B132" s="45"/>
      <c r="C132" s="29"/>
      <c r="D132" s="31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2:16" ht="38.25" customHeight="1">
      <c r="B133" s="109" t="s">
        <v>188</v>
      </c>
      <c r="C133" s="110"/>
      <c r="D133" s="36">
        <v>30000</v>
      </c>
      <c r="E133" s="36">
        <v>2500</v>
      </c>
      <c r="F133" s="36">
        <v>2500</v>
      </c>
      <c r="G133" s="36">
        <v>2500</v>
      </c>
      <c r="H133" s="36">
        <v>2500</v>
      </c>
      <c r="I133" s="36">
        <v>2500</v>
      </c>
      <c r="J133" s="36">
        <v>2500</v>
      </c>
      <c r="K133" s="36">
        <v>2500</v>
      </c>
      <c r="L133" s="36">
        <v>2500</v>
      </c>
      <c r="M133" s="36">
        <v>2500</v>
      </c>
      <c r="N133" s="36">
        <v>2500</v>
      </c>
      <c r="O133" s="36">
        <v>2500</v>
      </c>
      <c r="P133" s="36">
        <v>2500</v>
      </c>
    </row>
    <row r="134" spans="2:16" s="46" customFormat="1" ht="33.75"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4"/>
    </row>
    <row r="135" spans="2:23" ht="15.75" customHeight="1">
      <c r="B135" s="111" t="s">
        <v>195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5"/>
      <c r="R135" s="5"/>
      <c r="S135" s="5"/>
      <c r="T135" s="5"/>
      <c r="U135" s="5"/>
      <c r="V135" s="5"/>
      <c r="W135" s="5"/>
    </row>
    <row r="136" spans="2:23" ht="12.75" customHeight="1">
      <c r="B136" s="112" t="s">
        <v>1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5"/>
      <c r="R136" s="5"/>
      <c r="S136" s="5"/>
      <c r="T136" s="5"/>
      <c r="U136" s="5"/>
      <c r="V136" s="5"/>
      <c r="W136" s="5"/>
    </row>
    <row r="137" spans="2:23" ht="12.75" customHeight="1">
      <c r="B137" s="6"/>
      <c r="C137" s="6"/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8"/>
      <c r="P137" s="8"/>
      <c r="Q137" s="5"/>
      <c r="R137" s="5"/>
      <c r="S137" s="5"/>
      <c r="T137" s="5"/>
      <c r="U137" s="5"/>
      <c r="V137" s="5"/>
      <c r="W137" s="5"/>
    </row>
    <row r="138" spans="2:23" ht="18" customHeight="1">
      <c r="B138" s="113" t="s">
        <v>0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5"/>
      <c r="R138" s="5"/>
      <c r="S138" s="5"/>
      <c r="T138" s="5"/>
      <c r="U138" s="5"/>
      <c r="V138" s="5"/>
      <c r="W138" s="5"/>
    </row>
    <row r="139" spans="2:23" ht="12.75" customHeight="1">
      <c r="B139" s="6"/>
      <c r="C139" s="6"/>
      <c r="D139" s="7"/>
      <c r="E139" s="7"/>
      <c r="F139" s="7"/>
      <c r="G139" s="7"/>
      <c r="H139" s="7"/>
      <c r="I139" s="7"/>
      <c r="J139" s="7"/>
      <c r="K139" s="7"/>
      <c r="L139" s="9"/>
      <c r="M139" s="9"/>
      <c r="N139" s="10"/>
      <c r="O139" s="11"/>
      <c r="P139" s="7"/>
      <c r="Q139" s="5"/>
      <c r="R139" s="5"/>
      <c r="S139" s="5"/>
      <c r="T139" s="5"/>
      <c r="U139" s="5"/>
      <c r="V139" s="5"/>
      <c r="W139" s="5"/>
    </row>
    <row r="140" spans="2:23" ht="21" customHeight="1">
      <c r="B140" s="116" t="s">
        <v>2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5"/>
      <c r="R140" s="5"/>
      <c r="S140" s="5"/>
      <c r="T140" s="5"/>
      <c r="U140" s="5"/>
      <c r="V140" s="5"/>
      <c r="W140" s="5"/>
    </row>
    <row r="141" spans="2:16" s="46" customFormat="1" ht="15">
      <c r="B141" s="37"/>
      <c r="C141" s="37"/>
      <c r="D141" s="38"/>
      <c r="E141" s="38"/>
      <c r="F141" s="38"/>
      <c r="G141" s="38"/>
      <c r="H141" s="38"/>
      <c r="I141" s="38"/>
      <c r="J141" s="38"/>
      <c r="K141" s="38"/>
      <c r="L141" s="39"/>
      <c r="M141" s="39"/>
      <c r="N141" s="40"/>
      <c r="O141" s="40"/>
      <c r="P141" s="41"/>
    </row>
    <row r="142" spans="2:16" s="46" customFormat="1" ht="15" customHeight="1">
      <c r="B142" s="117" t="s">
        <v>3</v>
      </c>
      <c r="C142" s="118" t="s">
        <v>4</v>
      </c>
      <c r="D142" s="114" t="s">
        <v>5</v>
      </c>
      <c r="E142" s="115" t="s">
        <v>6</v>
      </c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 s="46" customFormat="1" ht="15">
      <c r="B143" s="117"/>
      <c r="C143" s="118"/>
      <c r="D143" s="114"/>
      <c r="E143" s="16" t="s">
        <v>7</v>
      </c>
      <c r="F143" s="16" t="s">
        <v>8</v>
      </c>
      <c r="G143" s="16" t="s">
        <v>9</v>
      </c>
      <c r="H143" s="16" t="s">
        <v>10</v>
      </c>
      <c r="I143" s="16" t="s">
        <v>11</v>
      </c>
      <c r="J143" s="16" t="s">
        <v>12</v>
      </c>
      <c r="K143" s="16" t="s">
        <v>13</v>
      </c>
      <c r="L143" s="16" t="s">
        <v>14</v>
      </c>
      <c r="M143" s="16" t="s">
        <v>15</v>
      </c>
      <c r="N143" s="16" t="s">
        <v>16</v>
      </c>
      <c r="O143" s="16" t="s">
        <v>17</v>
      </c>
      <c r="P143" s="16" t="s">
        <v>18</v>
      </c>
    </row>
    <row r="144" spans="2:16" ht="15">
      <c r="B144" s="45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2:16" ht="30">
      <c r="B145" s="93">
        <v>5100</v>
      </c>
      <c r="C145" s="94" t="s">
        <v>189</v>
      </c>
      <c r="D145" s="30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2:16" ht="15">
      <c r="B146" s="21">
        <v>5111</v>
      </c>
      <c r="C146" s="22" t="s">
        <v>190</v>
      </c>
      <c r="D146" s="97">
        <v>10000</v>
      </c>
      <c r="E146" s="23">
        <v>0</v>
      </c>
      <c r="F146" s="23">
        <v>0</v>
      </c>
      <c r="G146" s="23">
        <v>0</v>
      </c>
      <c r="H146" s="23">
        <v>10000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</row>
    <row r="147" spans="2:16" ht="30">
      <c r="B147" s="21">
        <v>5151</v>
      </c>
      <c r="C147" s="22" t="s">
        <v>191</v>
      </c>
      <c r="D147" s="97">
        <v>30000</v>
      </c>
      <c r="E147" s="23">
        <v>0</v>
      </c>
      <c r="F147" s="23">
        <v>0</v>
      </c>
      <c r="G147" s="23">
        <v>30000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</row>
    <row r="148" spans="2:16" ht="30">
      <c r="B148" s="93">
        <v>5400</v>
      </c>
      <c r="C148" s="94" t="s">
        <v>192</v>
      </c>
      <c r="D148" s="30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2:16" ht="60">
      <c r="B149" s="21">
        <v>5411</v>
      </c>
      <c r="C149" s="22" t="s">
        <v>193</v>
      </c>
      <c r="D149" s="97" t="e">
        <v>#VALUE!</v>
      </c>
      <c r="E149" s="23" t="e">
        <v>#VALUE!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</row>
    <row r="150" spans="2:16" ht="30">
      <c r="B150" s="93">
        <v>5600</v>
      </c>
      <c r="C150" s="94" t="s">
        <v>152</v>
      </c>
      <c r="D150" s="33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2:16" ht="30">
      <c r="B151" s="21">
        <v>5611</v>
      </c>
      <c r="C151" s="22" t="s">
        <v>53</v>
      </c>
      <c r="D151" s="97">
        <v>230000</v>
      </c>
      <c r="E151" s="23">
        <v>230000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</row>
    <row r="152" spans="2:16" s="34" customFormat="1" ht="15">
      <c r="B152" s="21">
        <v>5621</v>
      </c>
      <c r="C152" s="22" t="s">
        <v>54</v>
      </c>
      <c r="D152" s="97">
        <v>80000</v>
      </c>
      <c r="E152" s="23">
        <v>0</v>
      </c>
      <c r="F152" s="23">
        <v>80000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</row>
    <row r="153" spans="2:16" ht="30">
      <c r="B153" s="21">
        <v>5651</v>
      </c>
      <c r="C153" s="22" t="s">
        <v>194</v>
      </c>
      <c r="D153" s="97">
        <v>40000</v>
      </c>
      <c r="E153" s="23">
        <v>0</v>
      </c>
      <c r="F153" s="23">
        <v>40000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</row>
    <row r="154" spans="2:16" ht="30">
      <c r="B154" s="21">
        <v>5671</v>
      </c>
      <c r="C154" s="22" t="s">
        <v>56</v>
      </c>
      <c r="D154" s="97">
        <v>18000</v>
      </c>
      <c r="E154" s="23">
        <v>0</v>
      </c>
      <c r="F154" s="23">
        <v>18000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</row>
    <row r="155" spans="2:16" ht="35.25" customHeight="1">
      <c r="B155" s="105" t="s">
        <v>155</v>
      </c>
      <c r="C155" s="106"/>
      <c r="D155" s="36" t="e">
        <v>#VALUE!</v>
      </c>
      <c r="E155" s="36" t="e">
        <v>#VALUE!</v>
      </c>
      <c r="F155" s="36">
        <v>138000</v>
      </c>
      <c r="G155" s="36">
        <v>30000</v>
      </c>
      <c r="H155" s="36">
        <v>10000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</row>
    <row r="156" spans="2:16" ht="33.75"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3"/>
      <c r="P156" s="4"/>
    </row>
    <row r="158" spans="2:16" ht="15">
      <c r="B158" s="107" t="s">
        <v>57</v>
      </c>
      <c r="C158" s="108"/>
      <c r="D158" s="49" t="e">
        <v>#VALUE!</v>
      </c>
      <c r="E158" s="49" t="e">
        <v>#VALUE!</v>
      </c>
      <c r="F158" s="49">
        <v>1771161</v>
      </c>
      <c r="G158" s="49">
        <v>1624050</v>
      </c>
      <c r="H158" s="49">
        <v>1616550</v>
      </c>
      <c r="I158" s="49">
        <v>1606150</v>
      </c>
      <c r="J158" s="49">
        <v>1596050</v>
      </c>
      <c r="K158" s="49">
        <v>1604550</v>
      </c>
      <c r="L158" s="49">
        <v>1597150</v>
      </c>
      <c r="M158" s="49">
        <v>1607050</v>
      </c>
      <c r="N158" s="49">
        <v>1599550</v>
      </c>
      <c r="O158" s="49">
        <v>1605150</v>
      </c>
      <c r="P158" s="49">
        <v>1596650</v>
      </c>
    </row>
  </sheetData>
  <sheetProtection/>
  <mergeCells count="46">
    <mergeCell ref="B85:P85"/>
    <mergeCell ref="B87:B88"/>
    <mergeCell ref="B35:C35"/>
    <mergeCell ref="B37:P37"/>
    <mergeCell ref="B38:P38"/>
    <mergeCell ref="C142:C143"/>
    <mergeCell ref="B118:C118"/>
    <mergeCell ref="B120:P120"/>
    <mergeCell ref="B121:P121"/>
    <mergeCell ref="B40:P40"/>
    <mergeCell ref="B42:P42"/>
    <mergeCell ref="B80:P80"/>
    <mergeCell ref="B2:P2"/>
    <mergeCell ref="B3:P3"/>
    <mergeCell ref="B5:P5"/>
    <mergeCell ref="B7:P7"/>
    <mergeCell ref="E44:P44"/>
    <mergeCell ref="B78:C78"/>
    <mergeCell ref="B9:B10"/>
    <mergeCell ref="C9:C10"/>
    <mergeCell ref="B81:P81"/>
    <mergeCell ref="D87:D88"/>
    <mergeCell ref="E87:P87"/>
    <mergeCell ref="B83:P83"/>
    <mergeCell ref="D9:D10"/>
    <mergeCell ref="E9:P9"/>
    <mergeCell ref="C87:C88"/>
    <mergeCell ref="B44:B45"/>
    <mergeCell ref="C44:C45"/>
    <mergeCell ref="D44:D45"/>
    <mergeCell ref="B123:P123"/>
    <mergeCell ref="B125:P125"/>
    <mergeCell ref="B127:B128"/>
    <mergeCell ref="C127:C128"/>
    <mergeCell ref="D127:D128"/>
    <mergeCell ref="E127:P127"/>
    <mergeCell ref="B155:C155"/>
    <mergeCell ref="B158:C158"/>
    <mergeCell ref="B133:C133"/>
    <mergeCell ref="B135:P135"/>
    <mergeCell ref="B136:P136"/>
    <mergeCell ref="B138:P138"/>
    <mergeCell ref="D142:D143"/>
    <mergeCell ref="E142:P142"/>
    <mergeCell ref="B140:P140"/>
    <mergeCell ref="B142:B1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4"/>
  <sheetViews>
    <sheetView zoomScalePageLayoutView="0" workbookViewId="0" topLeftCell="A129">
      <selection activeCell="E135" sqref="E135"/>
    </sheetView>
  </sheetViews>
  <sheetFormatPr defaultColWidth="11.421875" defaultRowHeight="15"/>
  <cols>
    <col min="1" max="1" width="3.7109375" style="0" customWidth="1"/>
    <col min="2" max="3" width="8.00390625" style="0" customWidth="1"/>
    <col min="4" max="4" width="48.421875" style="0" customWidth="1"/>
    <col min="5" max="5" width="16.421875" style="0" bestFit="1" customWidth="1"/>
    <col min="6" max="6" width="22.421875" style="57" hidden="1" customWidth="1"/>
    <col min="7" max="7" width="16.28125" style="0" hidden="1" customWidth="1"/>
    <col min="8" max="8" width="15.421875" style="0" hidden="1" customWidth="1"/>
    <col min="9" max="9" width="15.421875" style="48" hidden="1" customWidth="1"/>
    <col min="10" max="10" width="15.421875" style="0" customWidth="1"/>
    <col min="11" max="11" width="15.421875" style="0" hidden="1" customWidth="1"/>
    <col min="12" max="12" width="0" style="48" hidden="1" customWidth="1"/>
    <col min="13" max="13" width="13.140625" style="57" bestFit="1" customWidth="1"/>
  </cols>
  <sheetData>
    <row r="1" ht="15.75" thickBot="1"/>
    <row r="2" spans="2:13" ht="24" thickBot="1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61"/>
    </row>
    <row r="3" spans="8:9" ht="15.75" thickBot="1">
      <c r="H3" s="48"/>
      <c r="I3"/>
    </row>
    <row r="4" spans="2:13" ht="21" thickBot="1">
      <c r="B4" s="62"/>
      <c r="C4" s="63"/>
      <c r="D4" s="63"/>
      <c r="E4" s="63"/>
      <c r="F4" s="63"/>
      <c r="G4" s="63"/>
      <c r="H4" s="63"/>
      <c r="I4" s="63"/>
      <c r="J4" s="63"/>
      <c r="K4" s="63"/>
      <c r="L4" s="64"/>
      <c r="M4" s="61"/>
    </row>
    <row r="5" spans="8:9" ht="15.75" thickBot="1">
      <c r="H5" s="48"/>
      <c r="I5"/>
    </row>
    <row r="6" spans="2:9" ht="21" hidden="1" thickBot="1">
      <c r="B6" s="123" t="s">
        <v>60</v>
      </c>
      <c r="C6" s="124"/>
      <c r="D6" s="125"/>
      <c r="H6" s="48"/>
      <c r="I6"/>
    </row>
    <row r="7" ht="15.75" hidden="1" thickBot="1"/>
    <row r="8" spans="2:13" ht="27" thickBot="1">
      <c r="B8" s="65" t="s">
        <v>61</v>
      </c>
      <c r="C8" s="66"/>
      <c r="D8" s="67" t="s">
        <v>62</v>
      </c>
      <c r="E8" s="67" t="s">
        <v>63</v>
      </c>
      <c r="F8" s="68" t="s">
        <v>64</v>
      </c>
      <c r="G8" s="67" t="s">
        <v>65</v>
      </c>
      <c r="H8" s="67" t="s">
        <v>66</v>
      </c>
      <c r="I8" s="69" t="s">
        <v>67</v>
      </c>
      <c r="J8" s="70" t="s">
        <v>68</v>
      </c>
      <c r="K8" s="70" t="s">
        <v>69</v>
      </c>
      <c r="L8" s="70" t="s">
        <v>70</v>
      </c>
      <c r="M8" s="71" t="s">
        <v>71</v>
      </c>
    </row>
    <row r="9" spans="2:11" ht="15">
      <c r="B9" s="72"/>
      <c r="C9" s="72"/>
      <c r="D9" s="72"/>
      <c r="E9" s="72"/>
      <c r="F9" s="73"/>
      <c r="G9" s="72"/>
      <c r="H9" s="72"/>
      <c r="I9" s="74"/>
      <c r="J9" s="72"/>
      <c r="K9" s="72"/>
    </row>
    <row r="10" spans="2:11" ht="15">
      <c r="B10" s="55">
        <v>1000</v>
      </c>
      <c r="C10" s="55">
        <v>1000</v>
      </c>
      <c r="D10" s="56" t="s">
        <v>59</v>
      </c>
      <c r="E10" s="72"/>
      <c r="F10" s="73"/>
      <c r="G10" s="72"/>
      <c r="H10" s="72"/>
      <c r="I10" s="74"/>
      <c r="J10" s="72"/>
      <c r="K10" s="72"/>
    </row>
    <row r="12" spans="2:13" ht="30">
      <c r="B12" s="21">
        <v>1100</v>
      </c>
      <c r="C12" s="93">
        <v>1100</v>
      </c>
      <c r="D12" s="94" t="s">
        <v>19</v>
      </c>
      <c r="E12" s="23"/>
      <c r="F12" s="75"/>
      <c r="G12" s="76"/>
      <c r="H12" s="76"/>
      <c r="I12" s="33"/>
      <c r="J12" s="76"/>
      <c r="K12" s="76"/>
      <c r="L12" s="30"/>
      <c r="M12" s="77"/>
    </row>
    <row r="13" spans="2:13" ht="15">
      <c r="B13" s="21">
        <v>1101</v>
      </c>
      <c r="C13" s="21">
        <v>1131</v>
      </c>
      <c r="D13" s="22" t="s">
        <v>133</v>
      </c>
      <c r="E13" s="23">
        <f>'[1]1000'!C13</f>
        <v>7999200</v>
      </c>
      <c r="F13" s="75">
        <v>300727</v>
      </c>
      <c r="G13" s="33">
        <f>E13+F13</f>
        <v>8299927</v>
      </c>
      <c r="H13" s="33">
        <f>'[1]NOV'!I13</f>
        <v>7389658.71</v>
      </c>
      <c r="I13" s="33">
        <v>649113.79</v>
      </c>
      <c r="J13" s="33">
        <f>H13+I13</f>
        <v>8038772.5</v>
      </c>
      <c r="K13" s="33">
        <f>G13-J13</f>
        <v>261154.5</v>
      </c>
      <c r="L13" s="78">
        <f>J13/G13</f>
        <v>0.9685353256721414</v>
      </c>
      <c r="M13" s="77">
        <v>8340000</v>
      </c>
    </row>
    <row r="14" spans="2:13" ht="30">
      <c r="B14" s="21">
        <v>1200</v>
      </c>
      <c r="C14" s="93">
        <v>1200</v>
      </c>
      <c r="D14" s="94" t="s">
        <v>20</v>
      </c>
      <c r="E14" s="24"/>
      <c r="F14" s="75"/>
      <c r="G14" s="76"/>
      <c r="H14" s="33"/>
      <c r="I14" s="33"/>
      <c r="J14" s="33"/>
      <c r="K14" s="76"/>
      <c r="L14" s="78"/>
      <c r="M14" s="77"/>
    </row>
    <row r="15" spans="2:13" ht="15">
      <c r="B15" s="21">
        <v>1204</v>
      </c>
      <c r="C15" s="21">
        <v>1221</v>
      </c>
      <c r="D15" s="22" t="s">
        <v>134</v>
      </c>
      <c r="E15" s="23">
        <f>'[1]1000'!C15</f>
        <v>360000</v>
      </c>
      <c r="F15" s="75">
        <f>300000+300000</f>
        <v>600000</v>
      </c>
      <c r="G15" s="33">
        <f>E15+F15</f>
        <v>960000</v>
      </c>
      <c r="H15" s="33">
        <f>'[1]NOV'!I15</f>
        <v>798338.1799999999</v>
      </c>
      <c r="I15" s="33">
        <v>122657.9</v>
      </c>
      <c r="J15" s="33">
        <f>H15+I15</f>
        <v>920996.08</v>
      </c>
      <c r="K15" s="33">
        <f>G15-J15</f>
        <v>39003.92000000004</v>
      </c>
      <c r="L15" s="78">
        <f>J15/G15</f>
        <v>0.9593709166666666</v>
      </c>
      <c r="M15" s="77">
        <v>980000</v>
      </c>
    </row>
    <row r="16" spans="2:13" ht="15">
      <c r="B16" s="21">
        <v>1300</v>
      </c>
      <c r="C16" s="93">
        <v>1300</v>
      </c>
      <c r="D16" s="94" t="s">
        <v>21</v>
      </c>
      <c r="E16" s="24"/>
      <c r="F16" s="75"/>
      <c r="G16" s="33"/>
      <c r="H16" s="33"/>
      <c r="I16" s="33"/>
      <c r="J16" s="33"/>
      <c r="K16" s="33"/>
      <c r="L16" s="78"/>
      <c r="M16" s="77"/>
    </row>
    <row r="17" spans="2:13" ht="30">
      <c r="B17" s="21">
        <v>1301</v>
      </c>
      <c r="C17" s="21">
        <v>1311</v>
      </c>
      <c r="D17" s="22" t="s">
        <v>135</v>
      </c>
      <c r="E17" s="24">
        <f>'[1]1000'!C17</f>
        <v>56400</v>
      </c>
      <c r="F17" s="75"/>
      <c r="G17" s="33">
        <f>E17+F17</f>
        <v>56400</v>
      </c>
      <c r="H17" s="33">
        <f>'[1]NOV'!I17</f>
        <v>45655.2</v>
      </c>
      <c r="I17" s="33">
        <v>4662.72</v>
      </c>
      <c r="J17" s="33">
        <f>H17+I17</f>
        <v>50317.92</v>
      </c>
      <c r="K17" s="33">
        <f>G17-J17</f>
        <v>6082.080000000002</v>
      </c>
      <c r="L17" s="78">
        <f>J17/G17</f>
        <v>0.8921617021276596</v>
      </c>
      <c r="M17" s="77">
        <v>65000</v>
      </c>
    </row>
    <row r="18" spans="2:13" ht="15">
      <c r="B18" s="21">
        <v>1311</v>
      </c>
      <c r="C18" s="21">
        <v>1321</v>
      </c>
      <c r="D18" s="22" t="s">
        <v>22</v>
      </c>
      <c r="E18" s="24">
        <f>'[1]1000'!C19</f>
        <v>171600</v>
      </c>
      <c r="F18" s="75"/>
      <c r="G18" s="33">
        <f>E18+F18</f>
        <v>171600</v>
      </c>
      <c r="H18" s="33">
        <f>'[1]NOV'!I19</f>
        <v>140944.32</v>
      </c>
      <c r="I18" s="33">
        <v>3385.58</v>
      </c>
      <c r="J18" s="33">
        <f>H18+I18</f>
        <v>144329.9</v>
      </c>
      <c r="K18" s="33">
        <f>G18-J18</f>
        <v>27270.100000000006</v>
      </c>
      <c r="L18" s="78">
        <f>J18/G18</f>
        <v>0.8410833333333333</v>
      </c>
      <c r="M18" s="77">
        <v>168000</v>
      </c>
    </row>
    <row r="19" spans="2:13" ht="15">
      <c r="B19" s="21">
        <v>1312</v>
      </c>
      <c r="C19" s="21">
        <v>1322</v>
      </c>
      <c r="D19" s="22" t="s">
        <v>23</v>
      </c>
      <c r="E19" s="24">
        <f>'[1]1000'!C20</f>
        <v>1111200</v>
      </c>
      <c r="F19" s="75">
        <v>90000</v>
      </c>
      <c r="G19" s="33">
        <f>E19+F19</f>
        <v>1201200</v>
      </c>
      <c r="H19" s="33">
        <f>'[1]NOV'!I20</f>
        <v>615196.7799999999</v>
      </c>
      <c r="I19" s="33">
        <v>496157.69</v>
      </c>
      <c r="J19" s="33">
        <f>H19+I19</f>
        <v>1111354.47</v>
      </c>
      <c r="K19" s="33">
        <f>G19-J19</f>
        <v>89845.53000000003</v>
      </c>
      <c r="L19" s="78">
        <f>J19/G19</f>
        <v>0.9252035214785215</v>
      </c>
      <c r="M19" s="77">
        <v>1158000</v>
      </c>
    </row>
    <row r="20" spans="2:13" ht="15">
      <c r="B20" s="21"/>
      <c r="C20" s="21">
        <v>1341</v>
      </c>
      <c r="D20" s="22" t="s">
        <v>132</v>
      </c>
      <c r="E20" s="24">
        <f>'[1]1000'!C18</f>
        <v>0</v>
      </c>
      <c r="F20" s="75">
        <v>80000</v>
      </c>
      <c r="G20" s="33">
        <f>E20+F20</f>
        <v>80000</v>
      </c>
      <c r="H20" s="33">
        <f>'[1]NOV'!I18</f>
        <v>52790.79</v>
      </c>
      <c r="I20" s="33">
        <v>4867.62</v>
      </c>
      <c r="J20" s="33">
        <f>H20+I20</f>
        <v>57658.41</v>
      </c>
      <c r="K20" s="33">
        <f>G20-J20</f>
        <v>22341.589999999997</v>
      </c>
      <c r="L20" s="78">
        <f>J20/G20</f>
        <v>0.720730125</v>
      </c>
      <c r="M20" s="77">
        <v>60000</v>
      </c>
    </row>
    <row r="21" spans="2:13" ht="15">
      <c r="B21" s="21">
        <v>1400</v>
      </c>
      <c r="C21" s="93">
        <v>1400</v>
      </c>
      <c r="D21" s="94" t="s">
        <v>136</v>
      </c>
      <c r="E21" s="23"/>
      <c r="F21" s="75"/>
      <c r="G21" s="33"/>
      <c r="H21" s="33"/>
      <c r="I21" s="33"/>
      <c r="J21" s="33"/>
      <c r="K21" s="33"/>
      <c r="L21" s="78"/>
      <c r="M21" s="77"/>
    </row>
    <row r="22" spans="2:13" ht="15">
      <c r="B22" s="21">
        <v>1404</v>
      </c>
      <c r="C22" s="21">
        <v>1411</v>
      </c>
      <c r="D22" s="22" t="s">
        <v>27</v>
      </c>
      <c r="E22" s="24">
        <f>'[1]1000'!C28</f>
        <v>520800</v>
      </c>
      <c r="F22" s="75"/>
      <c r="G22" s="33">
        <f>E22+F22</f>
        <v>520800</v>
      </c>
      <c r="H22" s="33">
        <f>'[1]NOV'!I28</f>
        <v>403938.14000000013</v>
      </c>
      <c r="I22" s="33">
        <v>39181.53</v>
      </c>
      <c r="J22" s="33">
        <f>H22+I22</f>
        <v>443119.67000000016</v>
      </c>
      <c r="K22" s="33">
        <f>G22-J22</f>
        <v>77680.32999999984</v>
      </c>
      <c r="L22" s="78">
        <f>J22/G22</f>
        <v>0.8508442204301079</v>
      </c>
      <c r="M22" s="77">
        <v>520800</v>
      </c>
    </row>
    <row r="23" spans="2:13" ht="15">
      <c r="B23" s="21">
        <v>1402</v>
      </c>
      <c r="C23" s="21">
        <v>1421</v>
      </c>
      <c r="D23" s="22" t="s">
        <v>26</v>
      </c>
      <c r="E23" s="24">
        <f>'[1]1000'!C25</f>
        <v>252000</v>
      </c>
      <c r="F23" s="75">
        <v>12000</v>
      </c>
      <c r="G23" s="33">
        <f>E23+F23</f>
        <v>264000</v>
      </c>
      <c r="H23" s="33">
        <f>'[1]NOV'!I25</f>
        <v>220124.85999999996</v>
      </c>
      <c r="I23" s="33">
        <v>19488.32</v>
      </c>
      <c r="J23" s="33">
        <f>H23+I23</f>
        <v>239613.17999999996</v>
      </c>
      <c r="K23" s="33">
        <f>G23-J23</f>
        <v>24386.820000000036</v>
      </c>
      <c r="L23" s="78">
        <f>J23/G23</f>
        <v>0.9076256818181817</v>
      </c>
      <c r="M23" s="77">
        <v>252000</v>
      </c>
    </row>
    <row r="24" spans="2:13" ht="15">
      <c r="B24" s="21">
        <v>1401</v>
      </c>
      <c r="C24" s="21">
        <v>1431</v>
      </c>
      <c r="D24" s="22" t="s">
        <v>25</v>
      </c>
      <c r="E24" s="24">
        <f>'[1]1000'!C24</f>
        <v>756000</v>
      </c>
      <c r="F24" s="75">
        <v>150000</v>
      </c>
      <c r="G24" s="33">
        <f>E24+F24</f>
        <v>906000</v>
      </c>
      <c r="H24" s="33">
        <f>'[1]NOV'!I24</f>
        <v>770434.8800000001</v>
      </c>
      <c r="I24" s="33">
        <v>68208.94</v>
      </c>
      <c r="J24" s="33">
        <f>H24+I24</f>
        <v>838643.8200000001</v>
      </c>
      <c r="K24" s="33">
        <f>G24-J24</f>
        <v>67356.17999999993</v>
      </c>
      <c r="L24" s="78">
        <f>J24/G24</f>
        <v>0.9256554304635762</v>
      </c>
      <c r="M24" s="77">
        <v>1000800</v>
      </c>
    </row>
    <row r="25" spans="2:13" ht="30">
      <c r="B25" s="21">
        <v>1405</v>
      </c>
      <c r="C25" s="21">
        <v>1432</v>
      </c>
      <c r="D25" s="22" t="s">
        <v>74</v>
      </c>
      <c r="E25" s="24">
        <f>'[1]1000'!C29</f>
        <v>160800</v>
      </c>
      <c r="F25" s="75">
        <v>7000</v>
      </c>
      <c r="G25" s="33">
        <f>E25+F25</f>
        <v>167800</v>
      </c>
      <c r="H25" s="33">
        <f>'[1]NOV'!I29</f>
        <v>145987.14999999997</v>
      </c>
      <c r="I25" s="33">
        <v>12911.94</v>
      </c>
      <c r="J25" s="33">
        <f>H25+I25</f>
        <v>158899.08999999997</v>
      </c>
      <c r="K25" s="33">
        <f>G25-J25</f>
        <v>8900.910000000033</v>
      </c>
      <c r="L25" s="78">
        <f>J25/G25</f>
        <v>0.946955244338498</v>
      </c>
      <c r="M25" s="77">
        <v>166800</v>
      </c>
    </row>
    <row r="26" spans="2:13" ht="30">
      <c r="B26" s="21">
        <v>1403</v>
      </c>
      <c r="C26" s="21">
        <v>1441</v>
      </c>
      <c r="D26" s="22" t="s">
        <v>73</v>
      </c>
      <c r="E26" s="24">
        <f>'[1]1000'!C26</f>
        <v>60000</v>
      </c>
      <c r="F26" s="75"/>
      <c r="G26" s="33">
        <f>E26+F26</f>
        <v>60000</v>
      </c>
      <c r="H26" s="33">
        <f>'[1]NOV'!I26</f>
        <v>33853.22</v>
      </c>
      <c r="I26" s="33">
        <v>0</v>
      </c>
      <c r="J26" s="33">
        <f>H26+I26</f>
        <v>33853.22</v>
      </c>
      <c r="K26" s="33">
        <f>G26-J26</f>
        <v>26146.78</v>
      </c>
      <c r="L26" s="78">
        <f>J26/G26</f>
        <v>0.5642203333333333</v>
      </c>
      <c r="M26" s="77">
        <v>60000</v>
      </c>
    </row>
    <row r="27" spans="2:13" ht="15">
      <c r="B27" s="95"/>
      <c r="C27" s="93">
        <v>1500</v>
      </c>
      <c r="D27" s="94" t="s">
        <v>153</v>
      </c>
      <c r="E27" s="24"/>
      <c r="F27" s="75"/>
      <c r="G27" s="33"/>
      <c r="H27" s="33"/>
      <c r="I27" s="33"/>
      <c r="J27" s="33"/>
      <c r="K27" s="33"/>
      <c r="L27" s="78"/>
      <c r="M27" s="77"/>
    </row>
    <row r="28" spans="2:13" ht="15">
      <c r="B28" s="95"/>
      <c r="C28" s="21">
        <v>1521</v>
      </c>
      <c r="D28" s="22" t="s">
        <v>154</v>
      </c>
      <c r="E28" s="24"/>
      <c r="F28" s="75"/>
      <c r="G28" s="33"/>
      <c r="H28" s="33"/>
      <c r="I28" s="33"/>
      <c r="J28" s="33"/>
      <c r="K28" s="33"/>
      <c r="L28" s="78"/>
      <c r="M28" s="77">
        <v>150000</v>
      </c>
    </row>
    <row r="29" spans="3:13" ht="15">
      <c r="C29" s="93">
        <v>1600</v>
      </c>
      <c r="D29" s="94" t="s">
        <v>138</v>
      </c>
      <c r="E29" s="23"/>
      <c r="F29" s="75"/>
      <c r="G29" s="33"/>
      <c r="H29" s="33"/>
      <c r="I29" s="33"/>
      <c r="J29" s="33"/>
      <c r="K29" s="33"/>
      <c r="L29" s="78"/>
      <c r="M29" s="77"/>
    </row>
    <row r="30" spans="3:13" ht="15">
      <c r="C30" s="21">
        <v>1611</v>
      </c>
      <c r="D30" s="22" t="s">
        <v>30</v>
      </c>
      <c r="E30" s="24">
        <f>'[1]1000'!C34</f>
        <v>733200</v>
      </c>
      <c r="F30" s="75">
        <v>-733200</v>
      </c>
      <c r="G30" s="33">
        <f>E30+F30</f>
        <v>0</v>
      </c>
      <c r="H30" s="33">
        <f>'[1]NOV'!I34</f>
        <v>0</v>
      </c>
      <c r="I30" s="33">
        <v>0</v>
      </c>
      <c r="J30" s="33">
        <f>H30+I30</f>
        <v>0</v>
      </c>
      <c r="K30" s="33">
        <f>G30-J30</f>
        <v>0</v>
      </c>
      <c r="L30" s="78" t="e">
        <f>J30/G30</f>
        <v>#DIV/0!</v>
      </c>
      <c r="M30" s="77">
        <v>780000</v>
      </c>
    </row>
    <row r="31" spans="2:13" ht="15">
      <c r="B31" s="21">
        <v>1600</v>
      </c>
      <c r="C31" s="93">
        <v>1700</v>
      </c>
      <c r="D31" s="94" t="s">
        <v>137</v>
      </c>
      <c r="E31" s="23"/>
      <c r="F31" s="75"/>
      <c r="G31" s="33"/>
      <c r="H31" s="33"/>
      <c r="I31" s="33"/>
      <c r="J31" s="33"/>
      <c r="K31" s="33"/>
      <c r="L31" s="78"/>
      <c r="M31" s="77"/>
    </row>
    <row r="32" spans="2:13" ht="15">
      <c r="B32" s="21">
        <v>1601</v>
      </c>
      <c r="C32" s="21">
        <v>1712</v>
      </c>
      <c r="D32" s="22" t="s">
        <v>28</v>
      </c>
      <c r="E32" s="24">
        <f>'[1]1000'!C31</f>
        <v>631200</v>
      </c>
      <c r="F32" s="75"/>
      <c r="G32" s="33">
        <f>E32+F32</f>
        <v>631200</v>
      </c>
      <c r="H32" s="33">
        <f>'[1]NOV'!I31</f>
        <v>574564.6900000001</v>
      </c>
      <c r="I32" s="33">
        <v>48729.2</v>
      </c>
      <c r="J32" s="33">
        <f>H32+I32</f>
        <v>623293.89</v>
      </c>
      <c r="K32" s="33">
        <f>G32-J32</f>
        <v>7906.109999999986</v>
      </c>
      <c r="L32" s="78">
        <f>J32/G32</f>
        <v>0.9874744771863118</v>
      </c>
      <c r="M32" s="77">
        <v>636000</v>
      </c>
    </row>
    <row r="33" spans="2:13" ht="15">
      <c r="B33" s="21">
        <v>1602</v>
      </c>
      <c r="C33" s="21">
        <v>1713</v>
      </c>
      <c r="D33" s="22" t="s">
        <v>29</v>
      </c>
      <c r="E33" s="24">
        <f>'[1]1000'!C32</f>
        <v>422400</v>
      </c>
      <c r="F33" s="75"/>
      <c r="G33" s="33">
        <f>E33+F33</f>
        <v>422400</v>
      </c>
      <c r="H33" s="33">
        <f>'[1]NOV'!I32</f>
        <v>355719.43000000005</v>
      </c>
      <c r="I33" s="33">
        <v>32605.49</v>
      </c>
      <c r="J33" s="33">
        <f>H33+I33</f>
        <v>388324.92000000004</v>
      </c>
      <c r="K33" s="33">
        <f>G33-J33</f>
        <v>34075.07999999996</v>
      </c>
      <c r="L33" s="78">
        <f>J33/G33</f>
        <v>0.9193298295454546</v>
      </c>
      <c r="M33" s="77">
        <v>432000</v>
      </c>
    </row>
    <row r="34" spans="2:13" ht="15">
      <c r="B34" s="21">
        <v>1325</v>
      </c>
      <c r="C34" s="21">
        <v>1715</v>
      </c>
      <c r="D34" s="22" t="s">
        <v>24</v>
      </c>
      <c r="E34" s="24">
        <f>'[1]1000'!C22</f>
        <v>307200</v>
      </c>
      <c r="F34" s="75">
        <v>-21527</v>
      </c>
      <c r="G34" s="33">
        <f>E34+F34</f>
        <v>285673</v>
      </c>
      <c r="H34" s="33">
        <f>'[1]NOV'!I22</f>
        <v>285672.81</v>
      </c>
      <c r="I34" s="33">
        <v>0</v>
      </c>
      <c r="J34" s="33">
        <f>H34+I34</f>
        <v>285672.81</v>
      </c>
      <c r="K34" s="33">
        <f>G34-J34</f>
        <v>0.1900000000023283</v>
      </c>
      <c r="L34" s="78">
        <f>J34/G34</f>
        <v>0.9999993349038936</v>
      </c>
      <c r="M34" s="77">
        <v>321600</v>
      </c>
    </row>
    <row r="35" spans="2:13" ht="15">
      <c r="B35" s="25"/>
      <c r="C35" s="25"/>
      <c r="D35" s="26" t="s">
        <v>32</v>
      </c>
      <c r="E35" s="79">
        <f aca="true" t="shared" si="0" ref="E35:K35">SUM(E13:E105)</f>
        <v>13782000</v>
      </c>
      <c r="F35" s="79">
        <f t="shared" si="0"/>
        <v>485000</v>
      </c>
      <c r="G35" s="79">
        <f t="shared" si="0"/>
        <v>14267000</v>
      </c>
      <c r="H35" s="79">
        <f t="shared" si="0"/>
        <v>11832879.16</v>
      </c>
      <c r="I35" s="79">
        <f t="shared" si="0"/>
        <v>1710464.72</v>
      </c>
      <c r="J35" s="79">
        <f t="shared" si="0"/>
        <v>13543343.880000003</v>
      </c>
      <c r="K35" s="79">
        <f t="shared" si="0"/>
        <v>723656.1199999999</v>
      </c>
      <c r="L35" s="80">
        <f>J35/G35</f>
        <v>0.949277625289129</v>
      </c>
      <c r="M35" s="79">
        <f>SUM(M13:M34)</f>
        <v>15091000</v>
      </c>
    </row>
    <row r="36" ht="15.75" thickBot="1"/>
    <row r="37" spans="2:13" ht="27" thickBot="1">
      <c r="B37" s="65" t="s">
        <v>61</v>
      </c>
      <c r="C37" s="66"/>
      <c r="D37" s="67" t="s">
        <v>62</v>
      </c>
      <c r="E37" s="67" t="s">
        <v>75</v>
      </c>
      <c r="F37" s="68" t="s">
        <v>64</v>
      </c>
      <c r="G37" s="67" t="s">
        <v>65</v>
      </c>
      <c r="H37" s="67" t="str">
        <f>H8</f>
        <v>EJERCIDO AL 30/11/13</v>
      </c>
      <c r="I37" s="69" t="str">
        <f>I8</f>
        <v>EJERCIDO DICIEMBRE</v>
      </c>
      <c r="J37" s="70" t="s">
        <v>76</v>
      </c>
      <c r="K37" s="70" t="s">
        <v>69</v>
      </c>
      <c r="L37" s="70" t="s">
        <v>70</v>
      </c>
      <c r="M37" s="71" t="s">
        <v>71</v>
      </c>
    </row>
    <row r="39" spans="2:11" ht="15">
      <c r="B39" s="55">
        <v>2000</v>
      </c>
      <c r="C39" s="55"/>
      <c r="D39" s="26" t="s">
        <v>77</v>
      </c>
      <c r="E39" s="81"/>
      <c r="F39" s="82"/>
      <c r="G39" s="46"/>
      <c r="H39" s="46"/>
      <c r="I39" s="83"/>
      <c r="J39" s="46"/>
      <c r="K39" s="46"/>
    </row>
    <row r="40" spans="2:5" ht="15">
      <c r="B40" s="52"/>
      <c r="C40" s="52"/>
      <c r="D40" s="53"/>
      <c r="E40" s="48"/>
    </row>
    <row r="41" spans="2:13" ht="30">
      <c r="B41" s="21">
        <v>2100</v>
      </c>
      <c r="C41" s="93">
        <v>2100</v>
      </c>
      <c r="D41" s="94" t="s">
        <v>139</v>
      </c>
      <c r="E41" s="23"/>
      <c r="F41" s="77"/>
      <c r="G41" s="76"/>
      <c r="H41" s="76"/>
      <c r="I41" s="33"/>
      <c r="J41" s="76"/>
      <c r="K41" s="76"/>
      <c r="L41" s="33"/>
      <c r="M41" s="77"/>
    </row>
    <row r="42" spans="2:13" ht="15">
      <c r="B42" s="21">
        <v>2101</v>
      </c>
      <c r="C42" s="21">
        <v>2111</v>
      </c>
      <c r="D42" s="22" t="s">
        <v>33</v>
      </c>
      <c r="E42" s="23">
        <f>'[1]2000'!C17</f>
        <v>42000</v>
      </c>
      <c r="F42" s="77"/>
      <c r="G42" s="33">
        <f>E42+F42</f>
        <v>42000</v>
      </c>
      <c r="H42" s="33">
        <f>'[1]NOV'!I43</f>
        <v>32223.4</v>
      </c>
      <c r="I42" s="33">
        <v>1643.13</v>
      </c>
      <c r="J42" s="33">
        <f>H42+I42</f>
        <v>33866.53</v>
      </c>
      <c r="K42" s="33">
        <f aca="true" t="shared" si="1" ref="K42:K47">G42-J42</f>
        <v>8133.470000000001</v>
      </c>
      <c r="L42" s="78">
        <f aca="true" t="shared" si="2" ref="L42:L47">J42/G42</f>
        <v>0.8063459523809523</v>
      </c>
      <c r="M42" s="77">
        <v>40000</v>
      </c>
    </row>
    <row r="43" spans="2:13" ht="15">
      <c r="B43" s="21"/>
      <c r="C43" s="21">
        <v>2121</v>
      </c>
      <c r="D43" s="22" t="s">
        <v>36</v>
      </c>
      <c r="E43" s="23">
        <f>'[1]2000'!C21</f>
        <v>3000</v>
      </c>
      <c r="F43" s="77"/>
      <c r="G43" s="33">
        <f>E43+F43</f>
        <v>3000</v>
      </c>
      <c r="H43" s="33">
        <f>'[1]NOV'!I47</f>
        <v>1032.2</v>
      </c>
      <c r="I43" s="33">
        <v>0</v>
      </c>
      <c r="J43" s="33">
        <f>H43+I43</f>
        <v>1032.2</v>
      </c>
      <c r="K43" s="33">
        <f>G43-J43</f>
        <v>1967.8</v>
      </c>
      <c r="L43" s="78">
        <f t="shared" si="2"/>
        <v>0.3440666666666667</v>
      </c>
      <c r="M43" s="77">
        <v>2000</v>
      </c>
    </row>
    <row r="44" spans="2:13" ht="30">
      <c r="B44" s="21"/>
      <c r="C44" s="21">
        <v>2141</v>
      </c>
      <c r="D44" s="22" t="s">
        <v>79</v>
      </c>
      <c r="E44" s="23">
        <f>'[1]2000'!C22</f>
        <v>12000</v>
      </c>
      <c r="F44" s="77"/>
      <c r="G44" s="33">
        <f>E44+F44</f>
        <v>12000</v>
      </c>
      <c r="H44" s="33">
        <f>'[1]NOV'!I48</f>
        <v>5573.92</v>
      </c>
      <c r="I44" s="33">
        <v>999</v>
      </c>
      <c r="J44" s="33">
        <f>H44+I44</f>
        <v>6572.92</v>
      </c>
      <c r="K44" s="33">
        <f>G44-J44</f>
        <v>5427.08</v>
      </c>
      <c r="L44" s="78">
        <f t="shared" si="2"/>
        <v>0.5477433333333334</v>
      </c>
      <c r="M44" s="77">
        <v>8000</v>
      </c>
    </row>
    <row r="45" spans="2:13" ht="15">
      <c r="B45" s="21">
        <v>2102</v>
      </c>
      <c r="C45" s="21">
        <v>2161</v>
      </c>
      <c r="D45" s="22" t="s">
        <v>34</v>
      </c>
      <c r="E45" s="23">
        <f>'[1]2000'!C18</f>
        <v>18000</v>
      </c>
      <c r="F45" s="77"/>
      <c r="G45" s="33">
        <f aca="true" t="shared" si="3" ref="G45:G52">E45+F45</f>
        <v>18000</v>
      </c>
      <c r="H45" s="33">
        <f>'[1]NOV'!I44</f>
        <v>16013.7</v>
      </c>
      <c r="I45" s="33">
        <v>0</v>
      </c>
      <c r="J45" s="33">
        <f aca="true" t="shared" si="4" ref="J45:J52">H45+I45</f>
        <v>16013.7</v>
      </c>
      <c r="K45" s="33">
        <f t="shared" si="1"/>
        <v>1986.2999999999993</v>
      </c>
      <c r="L45" s="78">
        <f t="shared" si="2"/>
        <v>0.88965</v>
      </c>
      <c r="M45" s="77">
        <v>68000</v>
      </c>
    </row>
    <row r="46" spans="2:13" ht="15">
      <c r="B46" s="21">
        <v>2103</v>
      </c>
      <c r="C46" s="21">
        <v>2171</v>
      </c>
      <c r="D46" s="22" t="s">
        <v>35</v>
      </c>
      <c r="E46" s="23">
        <f>'[1]2000'!C19</f>
        <v>10000</v>
      </c>
      <c r="F46" s="77"/>
      <c r="G46" s="33">
        <f t="shared" si="3"/>
        <v>10000</v>
      </c>
      <c r="H46" s="33">
        <f>'[1]NOV'!I45</f>
        <v>399.31</v>
      </c>
      <c r="I46" s="33">
        <v>0</v>
      </c>
      <c r="J46" s="33">
        <f t="shared" si="4"/>
        <v>399.31</v>
      </c>
      <c r="K46" s="33">
        <f t="shared" si="1"/>
        <v>9600.69</v>
      </c>
      <c r="L46" s="78">
        <f t="shared" si="2"/>
        <v>0.039931</v>
      </c>
      <c r="M46" s="77">
        <v>2000</v>
      </c>
    </row>
    <row r="47" spans="2:13" ht="15" hidden="1">
      <c r="B47" s="21">
        <v>2104</v>
      </c>
      <c r="C47" s="21"/>
      <c r="D47" s="22" t="s">
        <v>78</v>
      </c>
      <c r="E47" s="23">
        <f>'[1]2000'!C20</f>
        <v>2000</v>
      </c>
      <c r="F47" s="77"/>
      <c r="G47" s="33">
        <f t="shared" si="3"/>
        <v>2000</v>
      </c>
      <c r="H47" s="33">
        <f>'[1]NOV'!I46</f>
        <v>0</v>
      </c>
      <c r="I47" s="33">
        <v>0</v>
      </c>
      <c r="J47" s="33">
        <f t="shared" si="4"/>
        <v>0</v>
      </c>
      <c r="K47" s="33">
        <f t="shared" si="1"/>
        <v>2000</v>
      </c>
      <c r="L47" s="78">
        <f t="shared" si="2"/>
        <v>0</v>
      </c>
      <c r="M47" s="77">
        <v>0</v>
      </c>
    </row>
    <row r="48" spans="2:13" ht="15">
      <c r="B48" s="21">
        <v>2200</v>
      </c>
      <c r="C48" s="93">
        <v>2200</v>
      </c>
      <c r="D48" s="94" t="s">
        <v>37</v>
      </c>
      <c r="E48" s="23"/>
      <c r="F48" s="77"/>
      <c r="G48" s="33"/>
      <c r="H48" s="33"/>
      <c r="I48" s="33"/>
      <c r="J48" s="33"/>
      <c r="K48" s="33"/>
      <c r="L48" s="78"/>
      <c r="M48" s="77"/>
    </row>
    <row r="49" spans="2:13" ht="30">
      <c r="B49" s="21">
        <v>2201</v>
      </c>
      <c r="C49" s="21">
        <v>2214</v>
      </c>
      <c r="D49" s="22" t="s">
        <v>80</v>
      </c>
      <c r="E49" s="23">
        <f>'[1]2000'!C24</f>
        <v>90000</v>
      </c>
      <c r="F49" s="77"/>
      <c r="G49" s="33">
        <f t="shared" si="3"/>
        <v>90000</v>
      </c>
      <c r="H49" s="33">
        <f>'[1]NOV'!I50</f>
        <v>35642.219999999994</v>
      </c>
      <c r="I49" s="33">
        <v>6721.51</v>
      </c>
      <c r="J49" s="33">
        <f t="shared" si="4"/>
        <v>42363.729999999996</v>
      </c>
      <c r="K49" s="33">
        <f>G49-J49</f>
        <v>47636.270000000004</v>
      </c>
      <c r="L49" s="78">
        <f>J49/G49</f>
        <v>0.47070811111111105</v>
      </c>
      <c r="M49" s="77">
        <v>60000</v>
      </c>
    </row>
    <row r="50" spans="2:13" ht="15">
      <c r="B50" s="21">
        <v>2204</v>
      </c>
      <c r="C50" s="21">
        <v>2231</v>
      </c>
      <c r="D50" s="22" t="s">
        <v>38</v>
      </c>
      <c r="E50" s="23">
        <f>'[1]2000'!C25</f>
        <v>2000</v>
      </c>
      <c r="F50" s="77"/>
      <c r="G50" s="33">
        <f t="shared" si="3"/>
        <v>2000</v>
      </c>
      <c r="H50" s="33">
        <f>'[1]NOV'!I51</f>
        <v>1695.94</v>
      </c>
      <c r="I50" s="33">
        <v>0</v>
      </c>
      <c r="J50" s="33">
        <f t="shared" si="4"/>
        <v>1695.94</v>
      </c>
      <c r="K50" s="33">
        <f>G50-J50</f>
        <v>304.05999999999995</v>
      </c>
      <c r="L50" s="78">
        <f>J50/G50</f>
        <v>0.84797</v>
      </c>
      <c r="M50" s="77">
        <v>2000</v>
      </c>
    </row>
    <row r="51" spans="2:13" ht="30">
      <c r="B51" s="21">
        <v>2300</v>
      </c>
      <c r="C51" s="93">
        <v>2300</v>
      </c>
      <c r="D51" s="94" t="s">
        <v>140</v>
      </c>
      <c r="E51" s="23"/>
      <c r="F51" s="77"/>
      <c r="G51" s="33"/>
      <c r="H51" s="33"/>
      <c r="I51" s="33"/>
      <c r="J51" s="33"/>
      <c r="K51" s="33"/>
      <c r="L51" s="78"/>
      <c r="M51" s="77"/>
    </row>
    <row r="52" spans="2:13" ht="30">
      <c r="B52" s="21">
        <v>2301</v>
      </c>
      <c r="C52" s="21">
        <v>2311</v>
      </c>
      <c r="D52" s="22" t="s">
        <v>81</v>
      </c>
      <c r="E52" s="23">
        <f>'[1]2000'!C27</f>
        <v>40000</v>
      </c>
      <c r="F52" s="77"/>
      <c r="G52" s="33">
        <f t="shared" si="3"/>
        <v>40000</v>
      </c>
      <c r="H52" s="33">
        <f>'[1]NOV'!I53</f>
        <v>13920</v>
      </c>
      <c r="I52" s="33">
        <v>0</v>
      </c>
      <c r="J52" s="33">
        <f t="shared" si="4"/>
        <v>13920</v>
      </c>
      <c r="K52" s="33">
        <f>G52-J52</f>
        <v>26080</v>
      </c>
      <c r="L52" s="78">
        <f>J52/G52</f>
        <v>0.348</v>
      </c>
      <c r="M52" s="77">
        <v>20000</v>
      </c>
    </row>
    <row r="53" spans="2:13" ht="30">
      <c r="B53" s="21"/>
      <c r="C53" s="93">
        <v>2400</v>
      </c>
      <c r="D53" s="94" t="s">
        <v>141</v>
      </c>
      <c r="E53" s="23"/>
      <c r="F53" s="77"/>
      <c r="G53" s="33"/>
      <c r="H53" s="33"/>
      <c r="I53" s="33"/>
      <c r="J53" s="33"/>
      <c r="K53" s="33"/>
      <c r="L53" s="78"/>
      <c r="M53" s="77"/>
    </row>
    <row r="54" spans="2:13" ht="15">
      <c r="B54" s="21"/>
      <c r="C54" s="21">
        <v>2421</v>
      </c>
      <c r="D54" s="22" t="s">
        <v>39</v>
      </c>
      <c r="E54" s="23">
        <f>'[1]2000'!C30</f>
        <v>70000</v>
      </c>
      <c r="F54" s="77"/>
      <c r="G54" s="33">
        <f>E54+F54</f>
        <v>70000</v>
      </c>
      <c r="H54" s="33">
        <f>'[1]NOV'!I56</f>
        <v>45192.560000000005</v>
      </c>
      <c r="I54" s="33">
        <v>10646.8</v>
      </c>
      <c r="J54" s="33">
        <f>H54+I54</f>
        <v>55839.36</v>
      </c>
      <c r="K54" s="33">
        <f>G54-J54</f>
        <v>14160.64</v>
      </c>
      <c r="L54" s="78">
        <f>J54/G54</f>
        <v>0.7977051428571429</v>
      </c>
      <c r="M54" s="77">
        <v>140000</v>
      </c>
    </row>
    <row r="55" spans="2:13" ht="15">
      <c r="B55" s="21"/>
      <c r="C55" s="21">
        <v>2461</v>
      </c>
      <c r="D55" s="22" t="s">
        <v>88</v>
      </c>
      <c r="E55" s="23">
        <f>'[1]2000'!C33</f>
        <v>50000</v>
      </c>
      <c r="F55" s="77"/>
      <c r="G55" s="33">
        <f>E55+F55</f>
        <v>50000</v>
      </c>
      <c r="H55" s="33">
        <f>'[1]NOV'!I59</f>
        <v>949.46</v>
      </c>
      <c r="I55" s="33">
        <v>0</v>
      </c>
      <c r="J55" s="33">
        <f>H55+I55</f>
        <v>949.46</v>
      </c>
      <c r="K55" s="33">
        <f>G55-J55</f>
        <v>49050.54</v>
      </c>
      <c r="L55" s="78">
        <f>J55/G55</f>
        <v>0.0189892</v>
      </c>
      <c r="M55" s="77">
        <v>10000</v>
      </c>
    </row>
    <row r="56" spans="2:13" ht="15">
      <c r="B56" s="21"/>
      <c r="C56" s="21">
        <v>2471</v>
      </c>
      <c r="D56" s="22" t="s">
        <v>87</v>
      </c>
      <c r="E56" s="23">
        <f>'[1]2000'!C31</f>
        <v>70000</v>
      </c>
      <c r="F56" s="77"/>
      <c r="G56" s="33">
        <f>E56+F56</f>
        <v>70000</v>
      </c>
      <c r="H56" s="33">
        <f>'[1]NOV'!I57</f>
        <v>18905.62</v>
      </c>
      <c r="I56" s="33">
        <v>28667.9</v>
      </c>
      <c r="J56" s="33">
        <f>H56+I56</f>
        <v>47573.520000000004</v>
      </c>
      <c r="K56" s="33">
        <f>G56-J56</f>
        <v>22426.479999999996</v>
      </c>
      <c r="L56" s="78">
        <f>J56/G56</f>
        <v>0.6796217142857144</v>
      </c>
      <c r="M56" s="77">
        <v>300000</v>
      </c>
    </row>
    <row r="57" spans="2:13" ht="15">
      <c r="B57" s="21"/>
      <c r="C57" s="21">
        <v>2481</v>
      </c>
      <c r="D57" s="22" t="s">
        <v>40</v>
      </c>
      <c r="E57" s="23">
        <f>'[1]2000'!C32</f>
        <v>10000</v>
      </c>
      <c r="F57" s="77"/>
      <c r="G57" s="33">
        <f>E57+F57</f>
        <v>10000</v>
      </c>
      <c r="H57" s="33">
        <f>'[1]NOV'!I58</f>
        <v>8600.6</v>
      </c>
      <c r="I57" s="33">
        <v>1334</v>
      </c>
      <c r="J57" s="33">
        <f>H57+I57</f>
        <v>9934.6</v>
      </c>
      <c r="K57" s="33">
        <f>G57-J57</f>
        <v>65.39999999999964</v>
      </c>
      <c r="L57" s="78">
        <f>J57/G57</f>
        <v>0.99346</v>
      </c>
      <c r="M57" s="77">
        <v>10000</v>
      </c>
    </row>
    <row r="58" spans="2:13" ht="30">
      <c r="B58" s="21"/>
      <c r="C58" s="93">
        <v>2500</v>
      </c>
      <c r="D58" s="94" t="s">
        <v>142</v>
      </c>
      <c r="E58" s="23"/>
      <c r="F58" s="77"/>
      <c r="G58" s="33"/>
      <c r="H58" s="33"/>
      <c r="I58" s="33"/>
      <c r="J58" s="33"/>
      <c r="K58" s="33"/>
      <c r="L58" s="78"/>
      <c r="M58" s="77"/>
    </row>
    <row r="59" spans="2:13" ht="15">
      <c r="B59" s="21"/>
      <c r="C59" s="21">
        <v>2521</v>
      </c>
      <c r="D59" s="22" t="s">
        <v>89</v>
      </c>
      <c r="E59" s="23">
        <f>'[1]2000'!C35</f>
        <v>50000</v>
      </c>
      <c r="F59" s="77"/>
      <c r="G59" s="33">
        <f>E59+F59</f>
        <v>50000</v>
      </c>
      <c r="H59" s="33">
        <f>'[1]NOV'!I61</f>
        <v>966</v>
      </c>
      <c r="I59" s="33">
        <v>0</v>
      </c>
      <c r="J59" s="33">
        <f>H59+I59</f>
        <v>966</v>
      </c>
      <c r="K59" s="33">
        <f>G59-J59</f>
        <v>49034</v>
      </c>
      <c r="L59" s="78">
        <f>J59/G59</f>
        <v>0.01932</v>
      </c>
      <c r="M59" s="77">
        <v>20000</v>
      </c>
    </row>
    <row r="60" spans="2:13" ht="15">
      <c r="B60" s="21"/>
      <c r="C60" s="21">
        <v>2531</v>
      </c>
      <c r="D60" s="22" t="s">
        <v>41</v>
      </c>
      <c r="E60" s="23">
        <f>'[1]2000'!C36</f>
        <v>20000</v>
      </c>
      <c r="F60" s="77"/>
      <c r="G60" s="33">
        <f>E60+F60</f>
        <v>20000</v>
      </c>
      <c r="H60" s="33">
        <f>'[1]NOV'!I62</f>
        <v>13173.64</v>
      </c>
      <c r="I60" s="33">
        <v>0</v>
      </c>
      <c r="J60" s="33">
        <f>H60+I60</f>
        <v>13173.64</v>
      </c>
      <c r="K60" s="33">
        <f>G60-J60</f>
        <v>6826.360000000001</v>
      </c>
      <c r="L60" s="78">
        <f>J60/G60</f>
        <v>0.658682</v>
      </c>
      <c r="M60" s="77">
        <v>15000</v>
      </c>
    </row>
    <row r="61" spans="2:13" ht="15">
      <c r="B61" s="21"/>
      <c r="C61" s="93">
        <v>2600</v>
      </c>
      <c r="D61" s="94" t="s">
        <v>42</v>
      </c>
      <c r="E61" s="23"/>
      <c r="F61" s="77"/>
      <c r="G61" s="33"/>
      <c r="H61" s="33"/>
      <c r="I61" s="33"/>
      <c r="J61" s="33"/>
      <c r="K61" s="33"/>
      <c r="L61" s="78"/>
      <c r="M61" s="77"/>
    </row>
    <row r="62" spans="2:13" ht="60">
      <c r="B62" s="21"/>
      <c r="C62" s="21">
        <v>2611</v>
      </c>
      <c r="D62" s="22" t="s">
        <v>90</v>
      </c>
      <c r="E62" s="23">
        <f>'[1]2000'!C38</f>
        <v>720000</v>
      </c>
      <c r="F62" s="77"/>
      <c r="G62" s="33">
        <f>E62+F62</f>
        <v>720000</v>
      </c>
      <c r="H62" s="33">
        <f>'[1]NOV'!I64</f>
        <v>422061.62</v>
      </c>
      <c r="I62" s="33">
        <v>76954.81</v>
      </c>
      <c r="J62" s="33">
        <f>H62+I62</f>
        <v>499016.43</v>
      </c>
      <c r="K62" s="33">
        <f>G62-J62</f>
        <v>220983.57</v>
      </c>
      <c r="L62" s="78">
        <f>J62/G62</f>
        <v>0.693078375</v>
      </c>
      <c r="M62" s="77">
        <v>805000</v>
      </c>
    </row>
    <row r="63" spans="2:13" ht="30">
      <c r="B63" s="21"/>
      <c r="C63" s="93">
        <v>2700</v>
      </c>
      <c r="D63" s="94" t="s">
        <v>43</v>
      </c>
      <c r="E63" s="23"/>
      <c r="F63" s="77"/>
      <c r="G63" s="33"/>
      <c r="H63" s="33"/>
      <c r="I63" s="33"/>
      <c r="J63" s="33"/>
      <c r="K63" s="76"/>
      <c r="L63" s="78"/>
      <c r="M63" s="77"/>
    </row>
    <row r="64" spans="2:13" ht="15">
      <c r="B64" s="21"/>
      <c r="C64" s="21">
        <v>2711</v>
      </c>
      <c r="D64" s="22" t="s">
        <v>91</v>
      </c>
      <c r="E64" s="23">
        <f>'[1]2000'!C41</f>
        <v>150000</v>
      </c>
      <c r="F64" s="77"/>
      <c r="G64" s="33">
        <f>E64+F64</f>
        <v>150000</v>
      </c>
      <c r="H64" s="33">
        <f>'[1]NOV'!I67</f>
        <v>68717.61</v>
      </c>
      <c r="I64" s="33">
        <v>2552</v>
      </c>
      <c r="J64" s="33">
        <f>H64+I64</f>
        <v>71269.61</v>
      </c>
      <c r="K64" s="33">
        <f>G64-J64</f>
        <v>78730.39</v>
      </c>
      <c r="L64" s="78">
        <f>J64/G64</f>
        <v>0.47513073333333333</v>
      </c>
      <c r="M64" s="77">
        <v>150000</v>
      </c>
    </row>
    <row r="65" spans="2:13" ht="15">
      <c r="B65" s="21"/>
      <c r="C65" s="21">
        <v>2721</v>
      </c>
      <c r="D65" s="22" t="s">
        <v>92</v>
      </c>
      <c r="E65" s="23">
        <f>'[1]2000'!C42</f>
        <v>30000</v>
      </c>
      <c r="F65" s="77"/>
      <c r="G65" s="33">
        <f>E65+F65</f>
        <v>30000</v>
      </c>
      <c r="H65" s="33">
        <f>'[1]NOV'!I68</f>
        <v>15736.14</v>
      </c>
      <c r="I65" s="33">
        <v>0</v>
      </c>
      <c r="J65" s="33">
        <f>H65+I65</f>
        <v>15736.14</v>
      </c>
      <c r="K65" s="33">
        <f>G65-J65</f>
        <v>14263.86</v>
      </c>
      <c r="L65" s="78">
        <f>J65/G65</f>
        <v>0.524538</v>
      </c>
      <c r="M65" s="77">
        <v>25000</v>
      </c>
    </row>
    <row r="66" spans="2:13" ht="15">
      <c r="B66" s="21"/>
      <c r="C66" s="21">
        <v>2731</v>
      </c>
      <c r="D66" s="22" t="s">
        <v>44</v>
      </c>
      <c r="E66" s="23">
        <f>'[1]2000'!C43</f>
        <v>8126</v>
      </c>
      <c r="F66" s="77"/>
      <c r="G66" s="33">
        <f>E66+F66</f>
        <v>8126</v>
      </c>
      <c r="H66" s="33">
        <f>'[1]NOV'!I69</f>
        <v>180</v>
      </c>
      <c r="I66" s="33">
        <v>0</v>
      </c>
      <c r="J66" s="33">
        <f>H66+I66</f>
        <v>180</v>
      </c>
      <c r="K66" s="33">
        <f>G66-J66</f>
        <v>7946</v>
      </c>
      <c r="L66" s="78">
        <f>J66/G66</f>
        <v>0.02215111986217081</v>
      </c>
      <c r="M66" s="77">
        <v>4000</v>
      </c>
    </row>
    <row r="67" spans="2:13" ht="30">
      <c r="B67" s="21"/>
      <c r="C67" s="93">
        <v>2900</v>
      </c>
      <c r="D67" s="94" t="s">
        <v>143</v>
      </c>
      <c r="E67" s="23"/>
      <c r="F67" s="77"/>
      <c r="G67" s="33"/>
      <c r="H67" s="33"/>
      <c r="I67" s="33"/>
      <c r="J67" s="33"/>
      <c r="K67" s="33"/>
      <c r="L67" s="78"/>
      <c r="M67" s="77"/>
    </row>
    <row r="68" spans="2:13" ht="15">
      <c r="B68" s="21"/>
      <c r="C68" s="21">
        <v>2911</v>
      </c>
      <c r="D68" s="22" t="s">
        <v>83</v>
      </c>
      <c r="E68" s="23"/>
      <c r="F68" s="77"/>
      <c r="G68" s="33"/>
      <c r="H68" s="33"/>
      <c r="I68" s="33"/>
      <c r="J68" s="33"/>
      <c r="K68" s="33"/>
      <c r="L68" s="78"/>
      <c r="M68" s="77">
        <v>40000</v>
      </c>
    </row>
    <row r="69" spans="2:13" ht="15">
      <c r="B69" s="21"/>
      <c r="C69" s="21">
        <v>2921</v>
      </c>
      <c r="D69" s="22" t="s">
        <v>84</v>
      </c>
      <c r="E69" s="23"/>
      <c r="F69" s="77"/>
      <c r="G69" s="33"/>
      <c r="H69" s="33"/>
      <c r="I69" s="33"/>
      <c r="J69" s="33"/>
      <c r="K69" s="33"/>
      <c r="L69" s="78"/>
      <c r="M69" s="77">
        <v>25000</v>
      </c>
    </row>
    <row r="70" spans="2:13" ht="30">
      <c r="B70" s="21"/>
      <c r="C70" s="21">
        <v>2931</v>
      </c>
      <c r="D70" s="22" t="s">
        <v>85</v>
      </c>
      <c r="E70" s="23"/>
      <c r="F70" s="77"/>
      <c r="G70" s="33"/>
      <c r="H70" s="33"/>
      <c r="I70" s="33"/>
      <c r="J70" s="33"/>
      <c r="K70" s="33"/>
      <c r="L70" s="78"/>
      <c r="M70" s="77">
        <v>5000</v>
      </c>
    </row>
    <row r="71" spans="2:13" ht="30">
      <c r="B71" s="21"/>
      <c r="C71" s="21">
        <v>2941</v>
      </c>
      <c r="D71" s="22" t="s">
        <v>86</v>
      </c>
      <c r="E71" s="23"/>
      <c r="F71" s="77"/>
      <c r="G71" s="33"/>
      <c r="H71" s="33"/>
      <c r="I71" s="33"/>
      <c r="J71" s="33"/>
      <c r="K71" s="33"/>
      <c r="L71" s="78"/>
      <c r="M71" s="77">
        <v>15000</v>
      </c>
    </row>
    <row r="72" spans="2:13" ht="30">
      <c r="B72" s="21">
        <v>2400</v>
      </c>
      <c r="C72" s="21">
        <v>2961</v>
      </c>
      <c r="D72" s="22" t="s">
        <v>82</v>
      </c>
      <c r="E72" s="23">
        <f>'[1]2000'!C28</f>
        <v>360000</v>
      </c>
      <c r="F72" s="77"/>
      <c r="G72" s="33">
        <f>E72+F72</f>
        <v>360000</v>
      </c>
      <c r="H72" s="33">
        <f>'[1]NOV'!I54</f>
        <v>248843.41</v>
      </c>
      <c r="I72" s="33">
        <v>26919.4</v>
      </c>
      <c r="J72" s="33">
        <f>H72+I72</f>
        <v>275762.81</v>
      </c>
      <c r="K72" s="33">
        <f>G72-J72</f>
        <v>84237.19</v>
      </c>
      <c r="L72" s="78">
        <f>J72/G72</f>
        <v>0.7660078055555556</v>
      </c>
      <c r="M72" s="77">
        <v>330000</v>
      </c>
    </row>
    <row r="73" spans="2:14" ht="15">
      <c r="B73" s="25"/>
      <c r="C73" s="25"/>
      <c r="D73" s="26" t="s">
        <v>93</v>
      </c>
      <c r="E73" s="27">
        <f aca="true" t="shared" si="5" ref="E73:K73">SUM(E42:E72)</f>
        <v>1757126</v>
      </c>
      <c r="F73" s="84">
        <f t="shared" si="5"/>
        <v>0</v>
      </c>
      <c r="G73" s="27">
        <f t="shared" si="5"/>
        <v>1757126</v>
      </c>
      <c r="H73" s="27">
        <f t="shared" si="5"/>
        <v>949827.35</v>
      </c>
      <c r="I73" s="27">
        <f t="shared" si="5"/>
        <v>156438.55</v>
      </c>
      <c r="J73" s="27">
        <f t="shared" si="5"/>
        <v>1106265.9</v>
      </c>
      <c r="K73" s="27">
        <f t="shared" si="5"/>
        <v>650860.1000000001</v>
      </c>
      <c r="L73" s="85">
        <f>J73/G73</f>
        <v>0.629588259464603</v>
      </c>
      <c r="M73" s="27">
        <f>SUM(M42:M72)</f>
        <v>2096000</v>
      </c>
      <c r="N73" s="48"/>
    </row>
    <row r="74" ht="15.75" thickBot="1"/>
    <row r="75" spans="2:13" ht="27" thickBot="1">
      <c r="B75" s="65" t="s">
        <v>61</v>
      </c>
      <c r="C75" s="66"/>
      <c r="D75" s="67" t="s">
        <v>62</v>
      </c>
      <c r="E75" s="67" t="s">
        <v>75</v>
      </c>
      <c r="F75" s="68" t="s">
        <v>64</v>
      </c>
      <c r="G75" s="67" t="s">
        <v>65</v>
      </c>
      <c r="H75" s="67" t="str">
        <f>H37</f>
        <v>EJERCIDO AL 30/11/13</v>
      </c>
      <c r="I75" s="69" t="str">
        <f>I8</f>
        <v>EJERCIDO DICIEMBRE</v>
      </c>
      <c r="J75" s="70" t="s">
        <v>76</v>
      </c>
      <c r="K75" s="70" t="s">
        <v>69</v>
      </c>
      <c r="L75" s="70" t="s">
        <v>70</v>
      </c>
      <c r="M75" s="71" t="s">
        <v>71</v>
      </c>
    </row>
    <row r="77" spans="2:4" ht="15">
      <c r="B77" s="55">
        <v>3000</v>
      </c>
      <c r="C77" s="55">
        <v>3000</v>
      </c>
      <c r="D77" s="26" t="s">
        <v>94</v>
      </c>
    </row>
    <row r="78" spans="2:4" ht="15">
      <c r="B78" s="52"/>
      <c r="C78" s="52"/>
      <c r="D78" s="53"/>
    </row>
    <row r="79" spans="2:13" ht="12.75" customHeight="1">
      <c r="B79" s="21">
        <v>3100</v>
      </c>
      <c r="C79" s="93">
        <v>3100</v>
      </c>
      <c r="D79" s="94" t="s">
        <v>46</v>
      </c>
      <c r="E79" s="86"/>
      <c r="F79" s="77"/>
      <c r="G79" s="29"/>
      <c r="H79" s="29"/>
      <c r="I79" s="30"/>
      <c r="J79" s="29"/>
      <c r="K79" s="29"/>
      <c r="L79" s="30"/>
      <c r="M79" s="77"/>
    </row>
    <row r="80" spans="2:13" ht="15">
      <c r="B80" s="21">
        <v>3104</v>
      </c>
      <c r="C80" s="21">
        <v>3111</v>
      </c>
      <c r="D80" s="22" t="s">
        <v>47</v>
      </c>
      <c r="E80" s="86">
        <f>'[1]3000'!C17</f>
        <v>450000</v>
      </c>
      <c r="F80" s="77"/>
      <c r="G80" s="33">
        <f aca="true" t="shared" si="6" ref="G80:G101">E80+F80</f>
        <v>450000</v>
      </c>
      <c r="H80" s="33">
        <f>'[1]NOV'!I78</f>
        <v>399993</v>
      </c>
      <c r="I80" s="30">
        <v>35099</v>
      </c>
      <c r="J80" s="33">
        <f aca="true" t="shared" si="7" ref="J80:J101">H80+I80</f>
        <v>435092</v>
      </c>
      <c r="K80" s="33">
        <f>G80-J80</f>
        <v>14908</v>
      </c>
      <c r="L80" s="78">
        <f>J80/G80</f>
        <v>0.9668711111111111</v>
      </c>
      <c r="M80" s="77">
        <v>530000</v>
      </c>
    </row>
    <row r="81" spans="2:13" ht="15">
      <c r="B81" s="21"/>
      <c r="C81" s="21">
        <v>3121</v>
      </c>
      <c r="D81" s="22" t="s">
        <v>96</v>
      </c>
      <c r="E81" s="86"/>
      <c r="F81" s="77"/>
      <c r="G81" s="33"/>
      <c r="H81" s="33"/>
      <c r="I81" s="30"/>
      <c r="J81" s="33"/>
      <c r="K81" s="33"/>
      <c r="L81" s="78"/>
      <c r="M81" s="77">
        <v>10000</v>
      </c>
    </row>
    <row r="82" spans="2:13" ht="15">
      <c r="B82" s="21"/>
      <c r="C82" s="21">
        <v>3141</v>
      </c>
      <c r="D82" s="22" t="s">
        <v>95</v>
      </c>
      <c r="E82" s="86">
        <f>'[1]3000'!C16</f>
        <v>168000</v>
      </c>
      <c r="F82" s="77"/>
      <c r="G82" s="33">
        <f>E82+F82</f>
        <v>168000</v>
      </c>
      <c r="H82" s="33">
        <f>'[1]NOV'!I77</f>
        <v>124453.30000000002</v>
      </c>
      <c r="I82" s="30">
        <v>8871.22</v>
      </c>
      <c r="J82" s="33">
        <f>H82+I82</f>
        <v>133324.52000000002</v>
      </c>
      <c r="K82" s="33">
        <f>G82-J82</f>
        <v>34675.47999999998</v>
      </c>
      <c r="L82" s="78">
        <f>J82/G82</f>
        <v>0.7935983333333334</v>
      </c>
      <c r="M82" s="77">
        <v>140000</v>
      </c>
    </row>
    <row r="83" spans="2:13" ht="15">
      <c r="B83" s="21">
        <v>3200</v>
      </c>
      <c r="C83" s="93">
        <v>3200</v>
      </c>
      <c r="D83" s="94" t="s">
        <v>48</v>
      </c>
      <c r="E83" s="86"/>
      <c r="F83" s="77"/>
      <c r="G83" s="33"/>
      <c r="H83" s="33"/>
      <c r="I83" s="30"/>
      <c r="J83" s="33"/>
      <c r="K83" s="33"/>
      <c r="L83" s="78"/>
      <c r="M83" s="77"/>
    </row>
    <row r="84" spans="2:13" ht="30">
      <c r="B84" s="21">
        <v>3203</v>
      </c>
      <c r="C84" s="21">
        <v>3231</v>
      </c>
      <c r="D84" s="22" t="s">
        <v>97</v>
      </c>
      <c r="E84" s="86">
        <f>'[1]3000'!C19</f>
        <v>36000</v>
      </c>
      <c r="F84" s="77"/>
      <c r="G84" s="33">
        <f t="shared" si="6"/>
        <v>36000</v>
      </c>
      <c r="H84" s="33">
        <f>'[1]NOV'!I80</f>
        <v>18666.72</v>
      </c>
      <c r="I84" s="30">
        <v>2032.09</v>
      </c>
      <c r="J84" s="33">
        <f t="shared" si="7"/>
        <v>20698.81</v>
      </c>
      <c r="K84" s="33">
        <f>G84-J84</f>
        <v>15301.189999999999</v>
      </c>
      <c r="L84" s="78">
        <f>J84/G84</f>
        <v>0.5749669444444445</v>
      </c>
      <c r="M84" s="77">
        <v>20000</v>
      </c>
    </row>
    <row r="85" spans="2:13" ht="30">
      <c r="B85" s="21">
        <v>3300</v>
      </c>
      <c r="C85" s="93">
        <v>3300</v>
      </c>
      <c r="D85" s="94" t="s">
        <v>144</v>
      </c>
      <c r="E85" s="86"/>
      <c r="F85" s="77"/>
      <c r="G85" s="33"/>
      <c r="H85" s="33"/>
      <c r="I85" s="30"/>
      <c r="J85" s="33"/>
      <c r="K85" s="33"/>
      <c r="L85" s="78"/>
      <c r="M85" s="77"/>
    </row>
    <row r="86" spans="2:13" ht="12.75" customHeight="1">
      <c r="B86" s="21">
        <v>3301</v>
      </c>
      <c r="C86" s="21">
        <v>3311</v>
      </c>
      <c r="D86" s="22" t="s">
        <v>98</v>
      </c>
      <c r="E86" s="86">
        <f>'[1]3000'!C21</f>
        <v>120000</v>
      </c>
      <c r="F86" s="77"/>
      <c r="G86" s="33">
        <f t="shared" si="6"/>
        <v>120000</v>
      </c>
      <c r="H86" s="33">
        <f>'[1]NOV'!I82</f>
        <v>87928</v>
      </c>
      <c r="I86" s="30">
        <v>15000</v>
      </c>
      <c r="J86" s="33">
        <f t="shared" si="7"/>
        <v>102928</v>
      </c>
      <c r="K86" s="33">
        <f>G86-J86</f>
        <v>17072</v>
      </c>
      <c r="L86" s="78">
        <f>J86/G86</f>
        <v>0.8577333333333333</v>
      </c>
      <c r="M86" s="77">
        <v>120000</v>
      </c>
    </row>
    <row r="87" spans="2:13" ht="12.75" customHeight="1">
      <c r="B87" s="21"/>
      <c r="C87" s="21">
        <v>3362</v>
      </c>
      <c r="D87" s="22" t="s">
        <v>107</v>
      </c>
      <c r="E87" s="86">
        <f>'[1]3000'!C38</f>
        <v>18000</v>
      </c>
      <c r="F87" s="77"/>
      <c r="G87" s="33">
        <f>E87+F87</f>
        <v>18000</v>
      </c>
      <c r="H87" s="33">
        <f>'[1]NOV'!I99</f>
        <v>1917.6</v>
      </c>
      <c r="I87" s="30">
        <v>3387.2</v>
      </c>
      <c r="J87" s="33">
        <f>H87+I87</f>
        <v>5304.799999999999</v>
      </c>
      <c r="K87" s="33">
        <f>G87-J87</f>
        <v>12695.2</v>
      </c>
      <c r="L87" s="78">
        <f>J87/G87</f>
        <v>0.2947111111111111</v>
      </c>
      <c r="M87" s="77">
        <v>10000</v>
      </c>
    </row>
    <row r="88" spans="2:13" ht="12.75" customHeight="1">
      <c r="B88" s="21"/>
      <c r="C88" s="21">
        <v>3363</v>
      </c>
      <c r="D88" s="22" t="s">
        <v>106</v>
      </c>
      <c r="E88" s="86">
        <f>'[1]3000'!C37</f>
        <v>192000</v>
      </c>
      <c r="F88" s="77"/>
      <c r="G88" s="33">
        <f>E88+F88</f>
        <v>192000</v>
      </c>
      <c r="H88" s="33">
        <f>'[1]NOV'!I98</f>
        <v>185108.45</v>
      </c>
      <c r="I88" s="30">
        <v>1032.4</v>
      </c>
      <c r="J88" s="33">
        <f>H88+I88</f>
        <v>186140.85</v>
      </c>
      <c r="K88" s="33">
        <f>G88-J88</f>
        <v>5859.149999999994</v>
      </c>
      <c r="L88" s="78">
        <f>J88/G88</f>
        <v>0.96948359375</v>
      </c>
      <c r="M88" s="77">
        <v>50000</v>
      </c>
    </row>
    <row r="89" spans="2:13" ht="30">
      <c r="B89" s="21">
        <v>3400</v>
      </c>
      <c r="C89" s="93">
        <v>3400</v>
      </c>
      <c r="D89" s="94" t="s">
        <v>145</v>
      </c>
      <c r="E89" s="86"/>
      <c r="F89" s="77"/>
      <c r="G89" s="33"/>
      <c r="H89" s="33"/>
      <c r="I89" s="30"/>
      <c r="J89" s="33"/>
      <c r="K89" s="33"/>
      <c r="L89" s="78"/>
      <c r="M89" s="77"/>
    </row>
    <row r="90" spans="2:13" ht="15">
      <c r="B90" s="21">
        <v>3402</v>
      </c>
      <c r="C90" s="21">
        <v>3411</v>
      </c>
      <c r="D90" s="22" t="s">
        <v>100</v>
      </c>
      <c r="E90" s="86">
        <f>'[1]3000'!C27</f>
        <v>21600</v>
      </c>
      <c r="F90" s="77"/>
      <c r="G90" s="33">
        <f>E90+F90</f>
        <v>21600</v>
      </c>
      <c r="H90" s="33">
        <f>'[1]NOV'!I88</f>
        <v>18884.28</v>
      </c>
      <c r="I90" s="30">
        <v>1593.84</v>
      </c>
      <c r="J90" s="33">
        <f>H90+I90</f>
        <v>20478.12</v>
      </c>
      <c r="K90" s="33">
        <f>G90-J90</f>
        <v>1121.880000000001</v>
      </c>
      <c r="L90" s="78">
        <f>J90/G90</f>
        <v>0.948061111111111</v>
      </c>
      <c r="M90" s="77">
        <v>22000</v>
      </c>
    </row>
    <row r="91" spans="2:13" ht="15">
      <c r="B91" s="21">
        <v>3404</v>
      </c>
      <c r="C91" s="21">
        <v>3451</v>
      </c>
      <c r="D91" s="22" t="s">
        <v>99</v>
      </c>
      <c r="E91" s="86">
        <f>'[1]3000'!C26</f>
        <v>264000</v>
      </c>
      <c r="F91" s="77"/>
      <c r="G91" s="33">
        <f t="shared" si="6"/>
        <v>264000</v>
      </c>
      <c r="H91" s="33">
        <f>'[1]NOV'!I87</f>
        <v>260199.21</v>
      </c>
      <c r="I91" s="30">
        <v>0</v>
      </c>
      <c r="J91" s="33">
        <f t="shared" si="7"/>
        <v>260199.21</v>
      </c>
      <c r="K91" s="33">
        <f>G91-J91</f>
        <v>3800.790000000008</v>
      </c>
      <c r="L91" s="78">
        <f>J91/G91</f>
        <v>0.9856030681818182</v>
      </c>
      <c r="M91" s="77">
        <v>270000</v>
      </c>
    </row>
    <row r="92" spans="2:13" ht="30">
      <c r="B92" s="21">
        <v>3500</v>
      </c>
      <c r="C92" s="93">
        <v>3500</v>
      </c>
      <c r="D92" s="94" t="s">
        <v>146</v>
      </c>
      <c r="E92" s="86"/>
      <c r="F92" s="77"/>
      <c r="G92" s="33"/>
      <c r="H92" s="33"/>
      <c r="I92" s="30"/>
      <c r="J92" s="33"/>
      <c r="K92" s="33"/>
      <c r="L92" s="78"/>
      <c r="M92" s="77"/>
    </row>
    <row r="93" spans="2:13" ht="30">
      <c r="B93" s="21"/>
      <c r="C93" s="21">
        <v>3512</v>
      </c>
      <c r="D93" s="22" t="s">
        <v>104</v>
      </c>
      <c r="E93" s="86">
        <f>'[1]3000'!C33</f>
        <v>240000</v>
      </c>
      <c r="F93" s="77">
        <v>100000</v>
      </c>
      <c r="G93" s="33">
        <f>E93+F93</f>
        <v>340000</v>
      </c>
      <c r="H93" s="33">
        <f>'[1]NOV'!I94</f>
        <v>304134.28</v>
      </c>
      <c r="I93" s="33">
        <v>24343.36</v>
      </c>
      <c r="J93" s="33">
        <f>H93+I93</f>
        <v>328477.64</v>
      </c>
      <c r="K93" s="33">
        <f aca="true" t="shared" si="8" ref="K93:K98">G93-J93</f>
        <v>11522.359999999986</v>
      </c>
      <c r="L93" s="78">
        <f aca="true" t="shared" si="9" ref="L93:L98">J93/G93</f>
        <v>0.9661107058823529</v>
      </c>
      <c r="M93" s="77">
        <v>300000</v>
      </c>
    </row>
    <row r="94" spans="2:13" ht="30">
      <c r="B94" s="21">
        <v>3501</v>
      </c>
      <c r="C94" s="21">
        <v>3521</v>
      </c>
      <c r="D94" s="22" t="s">
        <v>101</v>
      </c>
      <c r="E94" s="86">
        <f>'[1]3000'!C30</f>
        <v>36000</v>
      </c>
      <c r="F94" s="77"/>
      <c r="G94" s="33">
        <f t="shared" si="6"/>
        <v>36000</v>
      </c>
      <c r="H94" s="33">
        <f>'[1]NOV'!I91</f>
        <v>28358.879999999997</v>
      </c>
      <c r="I94" s="30">
        <v>120.64</v>
      </c>
      <c r="J94" s="33">
        <f t="shared" si="7"/>
        <v>28479.519999999997</v>
      </c>
      <c r="K94" s="33">
        <f t="shared" si="8"/>
        <v>7520.480000000003</v>
      </c>
      <c r="L94" s="78">
        <f t="shared" si="9"/>
        <v>0.7910977777777777</v>
      </c>
      <c r="M94" s="77">
        <v>30000</v>
      </c>
    </row>
    <row r="95" spans="2:13" ht="30">
      <c r="B95" s="21">
        <v>3502</v>
      </c>
      <c r="C95" s="21">
        <v>3531</v>
      </c>
      <c r="D95" s="22" t="s">
        <v>102</v>
      </c>
      <c r="E95" s="86">
        <f>'[1]3000'!C31</f>
        <v>108000</v>
      </c>
      <c r="F95" s="77"/>
      <c r="G95" s="33">
        <f t="shared" si="6"/>
        <v>108000</v>
      </c>
      <c r="H95" s="33">
        <f>'[1]NOV'!I92</f>
        <v>19905.6</v>
      </c>
      <c r="I95" s="30">
        <v>522</v>
      </c>
      <c r="J95" s="33">
        <f t="shared" si="7"/>
        <v>20427.6</v>
      </c>
      <c r="K95" s="33">
        <f t="shared" si="8"/>
        <v>87572.4</v>
      </c>
      <c r="L95" s="78">
        <f t="shared" si="9"/>
        <v>0.18914444444444442</v>
      </c>
      <c r="M95" s="77">
        <v>50000</v>
      </c>
    </row>
    <row r="96" spans="2:13" ht="30">
      <c r="B96" s="21">
        <v>3503</v>
      </c>
      <c r="C96" s="21">
        <v>3551</v>
      </c>
      <c r="D96" s="22" t="s">
        <v>103</v>
      </c>
      <c r="E96" s="86">
        <f>'[1]3000'!C32</f>
        <v>204000</v>
      </c>
      <c r="F96" s="77"/>
      <c r="G96" s="33">
        <f t="shared" si="6"/>
        <v>204000</v>
      </c>
      <c r="H96" s="33">
        <f>'[1]NOV'!I93</f>
        <v>136502.88</v>
      </c>
      <c r="I96" s="30">
        <v>10298.21</v>
      </c>
      <c r="J96" s="33">
        <f t="shared" si="7"/>
        <v>146801.09</v>
      </c>
      <c r="K96" s="33">
        <f t="shared" si="8"/>
        <v>57198.91</v>
      </c>
      <c r="L96" s="78">
        <f t="shared" si="9"/>
        <v>0.7196131862745098</v>
      </c>
      <c r="M96" s="77">
        <v>180000</v>
      </c>
    </row>
    <row r="97" spans="2:13" ht="30">
      <c r="B97" s="21">
        <v>3506</v>
      </c>
      <c r="C97" s="21">
        <v>3572</v>
      </c>
      <c r="D97" s="22" t="s">
        <v>50</v>
      </c>
      <c r="E97" s="86">
        <f>'[1]3000'!C34</f>
        <v>120000</v>
      </c>
      <c r="F97" s="77"/>
      <c r="G97" s="33">
        <f t="shared" si="6"/>
        <v>120000</v>
      </c>
      <c r="H97" s="33">
        <f>'[1]NOV'!I95</f>
        <v>110293.39</v>
      </c>
      <c r="I97" s="30">
        <v>0</v>
      </c>
      <c r="J97" s="33">
        <f t="shared" si="7"/>
        <v>110293.39</v>
      </c>
      <c r="K97" s="33">
        <f t="shared" si="8"/>
        <v>9706.61</v>
      </c>
      <c r="L97" s="78">
        <f t="shared" si="9"/>
        <v>0.9191115833333333</v>
      </c>
      <c r="M97" s="77">
        <v>150000</v>
      </c>
    </row>
    <row r="98" spans="2:13" ht="15">
      <c r="B98" s="21">
        <v>3507</v>
      </c>
      <c r="C98" s="21">
        <v>3581</v>
      </c>
      <c r="D98" s="22" t="s">
        <v>105</v>
      </c>
      <c r="E98" s="86">
        <f>'[1]3000'!C35</f>
        <v>18000</v>
      </c>
      <c r="F98" s="77"/>
      <c r="G98" s="33">
        <f t="shared" si="6"/>
        <v>18000</v>
      </c>
      <c r="H98" s="33">
        <f>'[1]NOV'!I96</f>
        <v>1364</v>
      </c>
      <c r="I98" s="30">
        <v>271</v>
      </c>
      <c r="J98" s="33">
        <f t="shared" si="7"/>
        <v>1635</v>
      </c>
      <c r="K98" s="33">
        <f t="shared" si="8"/>
        <v>16365</v>
      </c>
      <c r="L98" s="78">
        <f t="shared" si="9"/>
        <v>0.09083333333333334</v>
      </c>
      <c r="M98" s="77">
        <v>5000</v>
      </c>
    </row>
    <row r="99" spans="2:13" ht="15">
      <c r="B99" s="21">
        <v>3700</v>
      </c>
      <c r="C99" s="93">
        <v>3700</v>
      </c>
      <c r="D99" s="94" t="s">
        <v>147</v>
      </c>
      <c r="E99" s="86"/>
      <c r="F99" s="77"/>
      <c r="G99" s="33"/>
      <c r="H99" s="33"/>
      <c r="I99" s="30"/>
      <c r="J99" s="33"/>
      <c r="K99" s="33"/>
      <c r="L99" s="78"/>
      <c r="M99" s="77"/>
    </row>
    <row r="100" spans="2:13" ht="15">
      <c r="B100" s="21">
        <v>3701</v>
      </c>
      <c r="C100" s="21">
        <v>3721</v>
      </c>
      <c r="D100" s="22" t="s">
        <v>108</v>
      </c>
      <c r="E100" s="86">
        <f>'[1]3000'!C41</f>
        <v>30000</v>
      </c>
      <c r="F100" s="77"/>
      <c r="G100" s="33">
        <f t="shared" si="6"/>
        <v>30000</v>
      </c>
      <c r="H100" s="33">
        <f>'[1]NOV'!I102</f>
        <v>10640</v>
      </c>
      <c r="I100" s="30">
        <v>108</v>
      </c>
      <c r="J100" s="33">
        <f t="shared" si="7"/>
        <v>10748</v>
      </c>
      <c r="K100" s="33">
        <f>G100-J100</f>
        <v>19252</v>
      </c>
      <c r="L100" s="78">
        <f>J100/G100</f>
        <v>0.3582666666666667</v>
      </c>
      <c r="M100" s="77">
        <v>10000</v>
      </c>
    </row>
    <row r="101" spans="2:13" ht="15">
      <c r="B101" s="21">
        <v>3702</v>
      </c>
      <c r="C101" s="21">
        <v>3751</v>
      </c>
      <c r="D101" s="22" t="s">
        <v>109</v>
      </c>
      <c r="E101" s="86">
        <f>'[1]3000'!C42</f>
        <v>60000</v>
      </c>
      <c r="F101" s="77"/>
      <c r="G101" s="33">
        <f t="shared" si="6"/>
        <v>60000</v>
      </c>
      <c r="H101" s="33">
        <f>'[1]NOV'!I103</f>
        <v>8928</v>
      </c>
      <c r="I101" s="30">
        <v>0</v>
      </c>
      <c r="J101" s="33">
        <f t="shared" si="7"/>
        <v>8928</v>
      </c>
      <c r="K101" s="33">
        <f>G101-J101</f>
        <v>51072</v>
      </c>
      <c r="L101" s="78">
        <f>J101/G101</f>
        <v>0.1488</v>
      </c>
      <c r="M101" s="77">
        <v>20000</v>
      </c>
    </row>
    <row r="102" spans="2:13" ht="15">
      <c r="B102" s="21">
        <v>3800</v>
      </c>
      <c r="C102" s="93">
        <v>3900</v>
      </c>
      <c r="D102" s="94" t="s">
        <v>148</v>
      </c>
      <c r="E102" s="86"/>
      <c r="F102" s="77"/>
      <c r="G102" s="33"/>
      <c r="H102" s="33"/>
      <c r="I102" s="30"/>
      <c r="J102" s="33"/>
      <c r="K102" s="33"/>
      <c r="L102" s="78"/>
      <c r="M102" s="77"/>
    </row>
    <row r="103" spans="2:13" ht="15">
      <c r="B103" s="21"/>
      <c r="C103" s="21">
        <v>3921</v>
      </c>
      <c r="D103" s="22" t="s">
        <v>49</v>
      </c>
      <c r="E103" s="86">
        <f>'[1]3000'!C28</f>
        <v>21600</v>
      </c>
      <c r="F103" s="77"/>
      <c r="G103" s="33">
        <f>E103+F103</f>
        <v>21600</v>
      </c>
      <c r="H103" s="33">
        <f>'[1]NOV'!I89</f>
        <v>11821.55</v>
      </c>
      <c r="I103" s="30">
        <v>0</v>
      </c>
      <c r="J103" s="33">
        <f>H103+I103</f>
        <v>11821.55</v>
      </c>
      <c r="K103" s="33">
        <f>G103-J103</f>
        <v>9778.45</v>
      </c>
      <c r="L103" s="78">
        <f>J103/G103</f>
        <v>0.5472939814814815</v>
      </c>
      <c r="M103" s="77">
        <v>15000</v>
      </c>
    </row>
    <row r="104" spans="2:13" ht="15">
      <c r="B104" s="21">
        <v>1314</v>
      </c>
      <c r="C104" s="21">
        <v>3941</v>
      </c>
      <c r="D104" s="22" t="s">
        <v>72</v>
      </c>
      <c r="E104" s="24">
        <f>'[1]1000'!C21</f>
        <v>1200000</v>
      </c>
      <c r="F104" s="75">
        <f>-300000-80000-105000</f>
        <v>-485000</v>
      </c>
      <c r="G104" s="33">
        <f>E104+F104</f>
        <v>715000</v>
      </c>
      <c r="H104" s="33">
        <f>'[1]NOV'!I21</f>
        <v>175210.21</v>
      </c>
      <c r="I104" s="33"/>
      <c r="J104" s="33">
        <f>H104+I104</f>
        <v>175210.21</v>
      </c>
      <c r="K104" s="33">
        <f>G104-J104</f>
        <v>539789.79</v>
      </c>
      <c r="L104" s="78">
        <f>J104/G104</f>
        <v>0.24504924475524476</v>
      </c>
      <c r="M104" s="77">
        <v>150000</v>
      </c>
    </row>
    <row r="105" spans="2:13" ht="15">
      <c r="B105" s="21"/>
      <c r="C105" s="21">
        <v>3981</v>
      </c>
      <c r="D105" s="22" t="s">
        <v>31</v>
      </c>
      <c r="E105" s="24">
        <f>'[1]1000'!C35</f>
        <v>240000</v>
      </c>
      <c r="F105" s="75"/>
      <c r="G105" s="33">
        <f>E105+F105</f>
        <v>240000</v>
      </c>
      <c r="H105" s="33">
        <f>'[1]NOV'!I35</f>
        <v>0</v>
      </c>
      <c r="I105" s="33">
        <v>208494</v>
      </c>
      <c r="J105" s="33">
        <f>H105+I105</f>
        <v>208494</v>
      </c>
      <c r="K105" s="33">
        <f>G105-J105</f>
        <v>31506</v>
      </c>
      <c r="L105" s="78">
        <f>J105/G105</f>
        <v>0.868725</v>
      </c>
      <c r="M105" s="77">
        <v>240000</v>
      </c>
    </row>
    <row r="106" spans="2:14" ht="12.75" customHeight="1">
      <c r="B106" s="25"/>
      <c r="C106" s="25"/>
      <c r="D106" s="26" t="s">
        <v>93</v>
      </c>
      <c r="E106" s="27">
        <f aca="true" t="shared" si="10" ref="E106:K106">SUM(E80:E102)</f>
        <v>2085600</v>
      </c>
      <c r="F106" s="27">
        <f t="shared" si="10"/>
        <v>100000</v>
      </c>
      <c r="G106" s="27">
        <f t="shared" si="10"/>
        <v>2185600</v>
      </c>
      <c r="H106" s="27">
        <f t="shared" si="10"/>
        <v>1717277.59</v>
      </c>
      <c r="I106" s="27">
        <f t="shared" si="10"/>
        <v>102678.95999999999</v>
      </c>
      <c r="J106" s="27">
        <f t="shared" si="10"/>
        <v>1819956.5500000003</v>
      </c>
      <c r="K106" s="27">
        <f t="shared" si="10"/>
        <v>365643.44999999995</v>
      </c>
      <c r="L106" s="85">
        <f>J106/G106</f>
        <v>0.8327033995241583</v>
      </c>
      <c r="M106" s="27">
        <f>SUM(M80:M105)</f>
        <v>2322000</v>
      </c>
      <c r="N106" s="48"/>
    </row>
    <row r="107" ht="15.75" thickBot="1">
      <c r="E107" s="87"/>
    </row>
    <row r="108" spans="2:13" ht="27" thickBot="1">
      <c r="B108" s="65" t="s">
        <v>110</v>
      </c>
      <c r="C108" s="66"/>
      <c r="D108" s="67" t="s">
        <v>62</v>
      </c>
      <c r="E108" s="67" t="s">
        <v>75</v>
      </c>
      <c r="F108" s="68" t="s">
        <v>64</v>
      </c>
      <c r="G108" s="67" t="s">
        <v>65</v>
      </c>
      <c r="H108" s="67" t="str">
        <f>H75</f>
        <v>EJERCIDO AL 30/11/13</v>
      </c>
      <c r="I108" s="69" t="str">
        <f>I8</f>
        <v>EJERCIDO DICIEMBRE</v>
      </c>
      <c r="J108" s="70" t="s">
        <v>76</v>
      </c>
      <c r="K108" s="70" t="s">
        <v>69</v>
      </c>
      <c r="L108" s="70" t="s">
        <v>70</v>
      </c>
      <c r="M108" s="71" t="s">
        <v>71</v>
      </c>
    </row>
    <row r="109" ht="15">
      <c r="E109" s="87"/>
    </row>
    <row r="110" spans="2:5" ht="25.5">
      <c r="B110" s="55">
        <v>4000</v>
      </c>
      <c r="C110" s="55">
        <v>4000</v>
      </c>
      <c r="D110" s="26" t="s">
        <v>149</v>
      </c>
      <c r="E110" s="81"/>
    </row>
    <row r="111" spans="2:5" ht="15">
      <c r="B111" s="52"/>
      <c r="C111" s="52"/>
      <c r="D111" s="53"/>
      <c r="E111" s="54"/>
    </row>
    <row r="112" spans="2:13" ht="15">
      <c r="B112" s="21">
        <v>4500</v>
      </c>
      <c r="C112" s="93">
        <v>4400</v>
      </c>
      <c r="D112" s="94" t="s">
        <v>150</v>
      </c>
      <c r="E112" s="23"/>
      <c r="F112" s="77"/>
      <c r="G112" s="29"/>
      <c r="H112" s="29"/>
      <c r="I112" s="30"/>
      <c r="J112" s="29"/>
      <c r="K112" s="29"/>
      <c r="L112" s="30"/>
      <c r="M112" s="29"/>
    </row>
    <row r="113" spans="2:13" ht="15">
      <c r="B113" s="21">
        <v>4511</v>
      </c>
      <c r="C113" s="21">
        <v>4419</v>
      </c>
      <c r="D113" s="22" t="s">
        <v>111</v>
      </c>
      <c r="E113" s="23">
        <f>'[1]4000'!C20</f>
        <v>120000</v>
      </c>
      <c r="F113" s="77"/>
      <c r="G113" s="30">
        <f>(E113+F113)</f>
        <v>120000</v>
      </c>
      <c r="H113" s="33">
        <f>'[1]NOV'!I113</f>
        <v>0</v>
      </c>
      <c r="I113" s="30">
        <v>0</v>
      </c>
      <c r="J113" s="33">
        <f>H113+I113</f>
        <v>0</v>
      </c>
      <c r="K113" s="33">
        <f>G113-J113</f>
        <v>120000</v>
      </c>
      <c r="L113" s="78">
        <f>J113/G113</f>
        <v>0</v>
      </c>
      <c r="M113" s="33">
        <v>30000</v>
      </c>
    </row>
    <row r="114" spans="2:13" ht="15">
      <c r="B114" s="25"/>
      <c r="C114" s="25"/>
      <c r="D114" s="26" t="s">
        <v>93</v>
      </c>
      <c r="E114" s="27">
        <f aca="true" t="shared" si="11" ref="E114:M114">SUM(E113:E113)</f>
        <v>120000</v>
      </c>
      <c r="F114" s="84">
        <f t="shared" si="11"/>
        <v>0</v>
      </c>
      <c r="G114" s="27">
        <f t="shared" si="11"/>
        <v>120000</v>
      </c>
      <c r="H114" s="27">
        <f t="shared" si="11"/>
        <v>0</v>
      </c>
      <c r="I114" s="27">
        <f t="shared" si="11"/>
        <v>0</v>
      </c>
      <c r="J114" s="27">
        <f t="shared" si="11"/>
        <v>0</v>
      </c>
      <c r="K114" s="27">
        <f t="shared" si="11"/>
        <v>120000</v>
      </c>
      <c r="L114" s="85">
        <f>J114/G114</f>
        <v>0</v>
      </c>
      <c r="M114" s="27">
        <f t="shared" si="11"/>
        <v>30000</v>
      </c>
    </row>
    <row r="115" ht="15.75" thickBot="1"/>
    <row r="116" spans="2:13" ht="27" thickBot="1">
      <c r="B116" s="65" t="s">
        <v>61</v>
      </c>
      <c r="C116" s="66"/>
      <c r="D116" s="67" t="s">
        <v>62</v>
      </c>
      <c r="E116" s="67" t="s">
        <v>75</v>
      </c>
      <c r="F116" s="68" t="s">
        <v>64</v>
      </c>
      <c r="G116" s="67" t="s">
        <v>65</v>
      </c>
      <c r="H116" s="67" t="str">
        <f>H108</f>
        <v>EJERCIDO AL 30/11/13</v>
      </c>
      <c r="I116" s="69" t="str">
        <f>I8</f>
        <v>EJERCIDO DICIEMBRE</v>
      </c>
      <c r="J116" s="70" t="s">
        <v>76</v>
      </c>
      <c r="K116" s="70" t="s">
        <v>69</v>
      </c>
      <c r="L116" s="70" t="s">
        <v>70</v>
      </c>
      <c r="M116" s="71" t="s">
        <v>71</v>
      </c>
    </row>
    <row r="118" spans="2:5" ht="15">
      <c r="B118" s="55">
        <v>5000</v>
      </c>
      <c r="C118" s="55">
        <v>5000</v>
      </c>
      <c r="D118" s="26" t="s">
        <v>151</v>
      </c>
      <c r="E118" s="81"/>
    </row>
    <row r="119" spans="2:5" ht="15">
      <c r="B119" s="52" t="s">
        <v>110</v>
      </c>
      <c r="C119" s="52"/>
      <c r="D119" s="53"/>
      <c r="E119" s="88"/>
    </row>
    <row r="120" spans="2:13" ht="15">
      <c r="B120" s="21">
        <v>5100</v>
      </c>
      <c r="C120" s="93">
        <v>5100</v>
      </c>
      <c r="D120" s="94" t="s">
        <v>52</v>
      </c>
      <c r="E120" s="89"/>
      <c r="F120" s="77"/>
      <c r="G120" s="29"/>
      <c r="H120" s="29"/>
      <c r="I120" s="30"/>
      <c r="J120" s="29"/>
      <c r="K120" s="29"/>
      <c r="L120" s="30"/>
      <c r="M120" s="29"/>
    </row>
    <row r="121" spans="2:13" ht="15">
      <c r="B121" s="21">
        <v>5101</v>
      </c>
      <c r="C121" s="21">
        <v>5111</v>
      </c>
      <c r="D121" s="22" t="s">
        <v>112</v>
      </c>
      <c r="E121" s="89">
        <f>'[1]5000'!C19</f>
        <v>6000</v>
      </c>
      <c r="F121" s="77"/>
      <c r="G121" s="30">
        <f>E121+F121</f>
        <v>6000</v>
      </c>
      <c r="H121" s="33">
        <f>'[1]NOV'!I121</f>
        <v>0</v>
      </c>
      <c r="I121" s="30">
        <v>0</v>
      </c>
      <c r="J121" s="30">
        <f>H121+I121</f>
        <v>0</v>
      </c>
      <c r="K121" s="30">
        <f>G121-J121</f>
        <v>6000</v>
      </c>
      <c r="L121" s="78">
        <f>J121/G121</f>
        <v>0</v>
      </c>
      <c r="M121" s="30">
        <v>10000</v>
      </c>
    </row>
    <row r="122" spans="2:13" ht="15">
      <c r="B122" s="21"/>
      <c r="C122" s="21">
        <v>5151</v>
      </c>
      <c r="D122" s="22" t="s">
        <v>114</v>
      </c>
      <c r="E122" s="89">
        <f>'[1]5000'!C25</f>
        <v>48000</v>
      </c>
      <c r="F122" s="77"/>
      <c r="G122" s="30">
        <f>E122+F122</f>
        <v>48000</v>
      </c>
      <c r="H122" s="33">
        <f>'[1]NOV'!I127</f>
        <v>0</v>
      </c>
      <c r="I122" s="30">
        <v>0</v>
      </c>
      <c r="J122" s="30">
        <f>H122+I122</f>
        <v>0</v>
      </c>
      <c r="K122" s="30">
        <f>G122-J122</f>
        <v>48000</v>
      </c>
      <c r="L122" s="78">
        <f>J122/G122</f>
        <v>0</v>
      </c>
      <c r="M122" s="30">
        <v>30000</v>
      </c>
    </row>
    <row r="123" spans="2:13" ht="15">
      <c r="B123" s="21"/>
      <c r="C123" s="93">
        <v>5400</v>
      </c>
      <c r="D123" s="94" t="s">
        <v>55</v>
      </c>
      <c r="E123" s="89"/>
      <c r="F123" s="77"/>
      <c r="G123" s="29"/>
      <c r="H123" s="33"/>
      <c r="I123" s="30"/>
      <c r="J123" s="29">
        <f>H123+I123</f>
        <v>0</v>
      </c>
      <c r="K123" s="29"/>
      <c r="L123" s="78"/>
      <c r="M123" s="29"/>
    </row>
    <row r="124" spans="2:13" ht="30">
      <c r="B124" s="21"/>
      <c r="C124" s="21">
        <v>5411</v>
      </c>
      <c r="D124" s="22" t="s">
        <v>115</v>
      </c>
      <c r="E124" s="89">
        <f>'[1]5000'!C27</f>
        <v>180000</v>
      </c>
      <c r="F124" s="77"/>
      <c r="G124" s="30">
        <f>E124+F124</f>
        <v>180000</v>
      </c>
      <c r="H124" s="33">
        <f>'[1]NOV'!I129</f>
        <v>0</v>
      </c>
      <c r="I124" s="30">
        <v>0</v>
      </c>
      <c r="J124" s="30">
        <f>H124+I124</f>
        <v>0</v>
      </c>
      <c r="K124" s="30">
        <f>G124-J124</f>
        <v>180000</v>
      </c>
      <c r="L124" s="78">
        <v>0</v>
      </c>
      <c r="M124" s="30">
        <v>250000</v>
      </c>
    </row>
    <row r="125" spans="2:13" ht="15">
      <c r="B125" s="21">
        <v>5200</v>
      </c>
      <c r="C125" s="93">
        <v>5600</v>
      </c>
      <c r="D125" s="94" t="s">
        <v>152</v>
      </c>
      <c r="E125" s="23"/>
      <c r="F125" s="77"/>
      <c r="G125" s="29"/>
      <c r="H125" s="33"/>
      <c r="I125" s="30"/>
      <c r="J125" s="29"/>
      <c r="K125" s="29"/>
      <c r="L125" s="78"/>
      <c r="M125" s="29"/>
    </row>
    <row r="126" spans="2:13" ht="15">
      <c r="B126" s="21">
        <v>5201</v>
      </c>
      <c r="C126" s="21">
        <v>5611</v>
      </c>
      <c r="D126" s="22" t="s">
        <v>53</v>
      </c>
      <c r="E126" s="89">
        <f>'[1]5000'!C22</f>
        <v>144000</v>
      </c>
      <c r="F126" s="77"/>
      <c r="G126" s="30">
        <f>E126+F126</f>
        <v>144000</v>
      </c>
      <c r="H126" s="33">
        <f>'[1]NOV'!I124</f>
        <v>54764</v>
      </c>
      <c r="I126" s="30">
        <v>0</v>
      </c>
      <c r="J126" s="30">
        <f>H126+I126</f>
        <v>54764</v>
      </c>
      <c r="K126" s="30">
        <f>G126-J126</f>
        <v>89236</v>
      </c>
      <c r="L126" s="78">
        <f>J126/G126</f>
        <v>0.38030555555555556</v>
      </c>
      <c r="M126" s="30">
        <v>230000</v>
      </c>
    </row>
    <row r="127" spans="2:15" ht="15">
      <c r="B127" s="21">
        <v>5202</v>
      </c>
      <c r="C127" s="21">
        <v>5621</v>
      </c>
      <c r="D127" s="22" t="s">
        <v>54</v>
      </c>
      <c r="E127" s="89">
        <f>'[1]5000'!C23</f>
        <v>0</v>
      </c>
      <c r="F127" s="77"/>
      <c r="G127" s="30">
        <f>E127+F127</f>
        <v>0</v>
      </c>
      <c r="H127" s="33">
        <f>'[1]NOV'!I125</f>
        <v>0</v>
      </c>
      <c r="I127" s="30">
        <v>0</v>
      </c>
      <c r="J127" s="30">
        <f>H127+I127</f>
        <v>0</v>
      </c>
      <c r="K127" s="30">
        <f>G127-J127</f>
        <v>0</v>
      </c>
      <c r="L127" s="78">
        <v>0</v>
      </c>
      <c r="M127" s="30">
        <v>80000</v>
      </c>
      <c r="N127" s="96"/>
      <c r="O127" s="50"/>
    </row>
    <row r="128" spans="2:13" ht="15">
      <c r="B128" s="21">
        <v>5204</v>
      </c>
      <c r="C128" s="21">
        <v>5651</v>
      </c>
      <c r="D128" s="22" t="s">
        <v>113</v>
      </c>
      <c r="E128" s="89">
        <f>'[1]5000'!C24</f>
        <v>0</v>
      </c>
      <c r="F128" s="77"/>
      <c r="G128" s="30">
        <f>E128+F128</f>
        <v>0</v>
      </c>
      <c r="H128" s="33">
        <f>'[1]NOV'!I126</f>
        <v>0</v>
      </c>
      <c r="I128" s="30">
        <v>0</v>
      </c>
      <c r="J128" s="30">
        <f>H128+I128</f>
        <v>0</v>
      </c>
      <c r="K128" s="30">
        <f>G128-J128</f>
        <v>0</v>
      </c>
      <c r="L128" s="78" t="e">
        <f>J128/G128</f>
        <v>#DIV/0!</v>
      </c>
      <c r="M128" s="30">
        <v>40000</v>
      </c>
    </row>
    <row r="129" spans="2:13" ht="15">
      <c r="B129" s="21">
        <v>5206</v>
      </c>
      <c r="C129" s="21">
        <v>5671</v>
      </c>
      <c r="D129" s="22" t="s">
        <v>56</v>
      </c>
      <c r="E129" s="89">
        <f>'[1]5000'!C31</f>
        <v>0</v>
      </c>
      <c r="F129" s="77"/>
      <c r="G129" s="30">
        <f>E129+F129</f>
        <v>0</v>
      </c>
      <c r="H129" s="33">
        <f>'[1]NOV'!I133</f>
        <v>0</v>
      </c>
      <c r="I129" s="30">
        <v>0</v>
      </c>
      <c r="J129" s="30">
        <f>H129+I129</f>
        <v>0</v>
      </c>
      <c r="K129" s="30">
        <f>G129-J129</f>
        <v>0</v>
      </c>
      <c r="L129" s="78">
        <v>0</v>
      </c>
      <c r="M129" s="30">
        <v>18000</v>
      </c>
    </row>
    <row r="130" ht="15">
      <c r="B130" s="21">
        <v>5300</v>
      </c>
    </row>
    <row r="131" spans="2:13" ht="15">
      <c r="B131" s="25"/>
      <c r="C131" s="25"/>
      <c r="D131" s="90" t="s">
        <v>93</v>
      </c>
      <c r="E131" s="91">
        <f aca="true" t="shared" si="12" ref="E131:K131">SUM(E120:E130)</f>
        <v>378000</v>
      </c>
      <c r="F131" s="92">
        <f t="shared" si="12"/>
        <v>0</v>
      </c>
      <c r="G131" s="91">
        <f t="shared" si="12"/>
        <v>378000</v>
      </c>
      <c r="H131" s="91">
        <f t="shared" si="12"/>
        <v>54764</v>
      </c>
      <c r="I131" s="91">
        <f t="shared" si="12"/>
        <v>0</v>
      </c>
      <c r="J131" s="91">
        <f t="shared" si="12"/>
        <v>54764</v>
      </c>
      <c r="K131" s="91">
        <f t="shared" si="12"/>
        <v>323236</v>
      </c>
      <c r="L131" s="85">
        <f>J131/G131</f>
        <v>0.14487830687830688</v>
      </c>
      <c r="M131" s="91">
        <f>SUM(M120:M130)</f>
        <v>658000</v>
      </c>
    </row>
    <row r="134" spans="2:12" ht="12.75" customHeight="1" hidden="1">
      <c r="B134" s="25"/>
      <c r="C134" s="25"/>
      <c r="D134" s="90" t="s">
        <v>116</v>
      </c>
      <c r="E134" s="91">
        <f aca="true" t="shared" si="13" ref="E134:K134">E35+E73+E106+E131+E114</f>
        <v>18774726</v>
      </c>
      <c r="F134" s="92">
        <f t="shared" si="13"/>
        <v>485000</v>
      </c>
      <c r="G134" s="91">
        <f t="shared" si="13"/>
        <v>19259726</v>
      </c>
      <c r="H134" s="91">
        <f t="shared" si="13"/>
        <v>14693465.799999999</v>
      </c>
      <c r="I134" s="91">
        <f t="shared" si="13"/>
        <v>1974582.23</v>
      </c>
      <c r="J134" s="91">
        <f t="shared" si="13"/>
        <v>16668048.030000003</v>
      </c>
      <c r="K134" s="91">
        <f t="shared" si="13"/>
        <v>2591677.9699999997</v>
      </c>
      <c r="L134" s="85">
        <f>J134/G134</f>
        <v>0.865435366525983</v>
      </c>
    </row>
    <row r="135" spans="4:13" ht="15">
      <c r="D135" t="s">
        <v>58</v>
      </c>
      <c r="E135" s="48">
        <f>E35+E73+E106+E114+E131</f>
        <v>18774726</v>
      </c>
      <c r="J135" s="48">
        <f>J35+J73+J106+J114+J131</f>
        <v>16668048.030000003</v>
      </c>
      <c r="M135" s="48">
        <f>M35+M73+M106+M114+M131</f>
        <v>20197000</v>
      </c>
    </row>
    <row r="136" ht="15">
      <c r="N136" s="48"/>
    </row>
    <row r="137" spans="3:10" ht="15">
      <c r="C137" t="s">
        <v>117</v>
      </c>
      <c r="J137" s="48"/>
    </row>
    <row r="138" spans="4:10" ht="15">
      <c r="D138" t="s">
        <v>118</v>
      </c>
      <c r="J138" s="48"/>
    </row>
    <row r="139" spans="4:5" ht="15">
      <c r="D139" t="s">
        <v>119</v>
      </c>
      <c r="E139" s="48"/>
    </row>
    <row r="140" ht="15">
      <c r="D140" t="s">
        <v>120</v>
      </c>
    </row>
    <row r="141" ht="15">
      <c r="D141" t="s">
        <v>121</v>
      </c>
    </row>
    <row r="142" spans="6:12" ht="15">
      <c r="F142"/>
      <c r="I142"/>
      <c r="J142" s="48"/>
      <c r="L142"/>
    </row>
    <row r="143" ht="15">
      <c r="C143" t="s">
        <v>122</v>
      </c>
    </row>
    <row r="144" ht="15">
      <c r="D144" t="s">
        <v>123</v>
      </c>
    </row>
    <row r="145" ht="15">
      <c r="D145" t="s">
        <v>124</v>
      </c>
    </row>
    <row r="147" ht="15">
      <c r="D147" t="s">
        <v>125</v>
      </c>
    </row>
    <row r="148" ht="15">
      <c r="D148" t="s">
        <v>126</v>
      </c>
    </row>
    <row r="149" ht="15">
      <c r="D149" t="s">
        <v>127</v>
      </c>
    </row>
    <row r="151" ht="15">
      <c r="C151" t="s">
        <v>128</v>
      </c>
    </row>
    <row r="152" ht="15">
      <c r="D152" t="s">
        <v>129</v>
      </c>
    </row>
    <row r="153" ht="15">
      <c r="D153" t="s">
        <v>130</v>
      </c>
    </row>
    <row r="154" ht="15">
      <c r="D154" t="s">
        <v>131</v>
      </c>
    </row>
  </sheetData>
  <sheetProtection/>
  <mergeCells count="1"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Gonzalez Villa</dc:creator>
  <cp:keywords/>
  <dc:description/>
  <cp:lastModifiedBy>WEB</cp:lastModifiedBy>
  <cp:lastPrinted>2014-10-10T14:48:08Z</cp:lastPrinted>
  <dcterms:created xsi:type="dcterms:W3CDTF">2010-07-19T19:24:08Z</dcterms:created>
  <dcterms:modified xsi:type="dcterms:W3CDTF">2016-02-05T15:14:04Z</dcterms:modified>
  <cp:category/>
  <cp:version/>
  <cp:contentType/>
  <cp:contentStatus/>
</cp:coreProperties>
</file>