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240" yWindow="195" windowWidth="18855" windowHeight="7020"/>
  </bookViews>
  <sheets>
    <sheet name="Resumen Propuesta PPIP 2018" sheetId="33" r:id="rId1"/>
    <sheet name=" APAUR (Urbano)" sheetId="21" r:id="rId2"/>
    <sheet name=" APARURAL (Rural) " sheetId="22" r:id="rId3"/>
    <sheet name="Agua Limpia " sheetId="6" r:id="rId4"/>
    <sheet name="Cultura del Agua " sheetId="18" r:id="rId5"/>
  </sheets>
  <definedNames>
    <definedName name="_xlnm.Print_Area" localSheetId="2">' APARURAL (Rural) '!$A$1:$M$26</definedName>
    <definedName name="_xlnm.Print_Area" localSheetId="1">' APAUR (Urbano)'!$A$1:$M$19</definedName>
    <definedName name="_xlnm.Print_Area" localSheetId="3">'Agua Limpia '!$A$1:$M$20</definedName>
    <definedName name="_xlnm.Print_Area" localSheetId="4">'Cultura del Agua '!$A$1:$M$19</definedName>
    <definedName name="_xlnm.Print_Area" localSheetId="0">'Resumen Propuesta PPIP 2018'!$A$1:$H$14</definedName>
    <definedName name="_xlnm.Print_Titles" localSheetId="2">' APARURAL (Rural) '!$1:$11</definedName>
    <definedName name="_xlnm.Print_Titles" localSheetId="1">' APAUR (Urbano)'!$1:$11</definedName>
  </definedNames>
  <calcPr calcId="162913"/>
</workbook>
</file>

<file path=xl/calcChain.xml><?xml version="1.0" encoding="utf-8"?>
<calcChain xmlns="http://schemas.openxmlformats.org/spreadsheetml/2006/main">
  <c r="J23" i="22" l="1"/>
  <c r="I23" i="22"/>
  <c r="B10" i="33" l="1"/>
  <c r="B12" i="33"/>
  <c r="J18" i="6" l="1"/>
  <c r="I18" i="6"/>
  <c r="K21" i="22" l="1"/>
  <c r="K17" i="22"/>
  <c r="K22" i="22" s="1"/>
  <c r="F11" i="33" s="1"/>
  <c r="B11" i="33"/>
  <c r="H21" i="22"/>
  <c r="H26" i="22" s="1"/>
  <c r="J20" i="22"/>
  <c r="I20" i="22"/>
  <c r="J19" i="22"/>
  <c r="J21" i="22" s="1"/>
  <c r="I19" i="22"/>
  <c r="H17" i="22"/>
  <c r="J13" i="22"/>
  <c r="J17" i="22" s="1"/>
  <c r="I13" i="22"/>
  <c r="I17" i="22" s="1"/>
  <c r="J26" i="22" l="1"/>
  <c r="I21" i="22"/>
  <c r="I26" i="22" s="1"/>
  <c r="K16" i="21"/>
  <c r="B13" i="33" l="1"/>
  <c r="B14" i="33" l="1"/>
  <c r="H16" i="21" l="1"/>
  <c r="H19" i="21" s="1"/>
  <c r="C11" i="33" l="1"/>
  <c r="H20" i="6" l="1"/>
  <c r="C12" i="33" s="1"/>
  <c r="J19" i="6"/>
  <c r="I19" i="6"/>
  <c r="J16" i="6"/>
  <c r="I16" i="6"/>
  <c r="J15" i="6"/>
  <c r="I15" i="6"/>
  <c r="J14" i="6"/>
  <c r="I14" i="6"/>
  <c r="J13" i="6"/>
  <c r="I13" i="6"/>
  <c r="K18" i="18" l="1"/>
  <c r="K20" i="6"/>
  <c r="F12" i="33" l="1"/>
  <c r="F13" i="33"/>
  <c r="E11" i="33" l="1"/>
  <c r="D11" i="33"/>
  <c r="K17" i="21" l="1"/>
  <c r="I16" i="21" l="1"/>
  <c r="I19" i="21" s="1"/>
  <c r="J16" i="21"/>
  <c r="J19" i="21" s="1"/>
  <c r="C10" i="33"/>
  <c r="E10" i="33" l="1"/>
  <c r="H18" i="18" l="1"/>
  <c r="J13" i="18"/>
  <c r="I13" i="18"/>
  <c r="H13" i="18"/>
  <c r="C13" i="33" l="1"/>
  <c r="C14" i="33" s="1"/>
  <c r="D10" i="33"/>
  <c r="J18" i="18"/>
  <c r="I18" i="18"/>
  <c r="E13" i="33" l="1"/>
  <c r="D13" i="33"/>
  <c r="J12" i="6" l="1"/>
  <c r="J20" i="6" s="1"/>
  <c r="E12" i="33" s="1"/>
  <c r="E14" i="33" s="1"/>
  <c r="I12" i="6"/>
  <c r="I20" i="6" s="1"/>
  <c r="D12" i="33" s="1"/>
  <c r="D14" i="33" s="1"/>
</calcChain>
</file>

<file path=xl/sharedStrings.xml><?xml version="1.0" encoding="utf-8"?>
<sst xmlns="http://schemas.openxmlformats.org/spreadsheetml/2006/main" count="190" uniqueCount="102">
  <si>
    <t>COMISIÓN ESTATAL DEL AGUA DE JALISCO</t>
  </si>
  <si>
    <t>SECRETARIA DE INFRAESTRUCTURA Y OBRA PÚBLICA</t>
  </si>
  <si>
    <t>DEPENDENCIA</t>
  </si>
  <si>
    <t>COMISIÓN  ESTATAL  DEL AGUA DE JALISCO</t>
  </si>
  <si>
    <t>ORGANISMO</t>
  </si>
  <si>
    <t>No.</t>
  </si>
  <si>
    <t>Programa Presupuestario</t>
  </si>
  <si>
    <t>Dependencia Ejecutora</t>
  </si>
  <si>
    <t>Clave Presupuestal</t>
  </si>
  <si>
    <t>Municipio</t>
  </si>
  <si>
    <t>Localidad</t>
  </si>
  <si>
    <t>Nombre de la Obra</t>
  </si>
  <si>
    <t>Inversión           Federal</t>
  </si>
  <si>
    <t>Inversión
Estatal</t>
  </si>
  <si>
    <t>Número de Beneficiarios</t>
  </si>
  <si>
    <t>Fechas Programadas</t>
  </si>
  <si>
    <t>Nombre</t>
  </si>
  <si>
    <t>Inicio</t>
  </si>
  <si>
    <t>Término</t>
  </si>
  <si>
    <t>203 Gestión Integral de los Recursos Hídricos</t>
  </si>
  <si>
    <t>CEA</t>
  </si>
  <si>
    <t>TOTAL</t>
  </si>
  <si>
    <t xml:space="preserve">Inversión 
Total </t>
  </si>
  <si>
    <t>Inversión 
Federal</t>
  </si>
  <si>
    <t>Inversión 
Estatal</t>
  </si>
  <si>
    <t>Agua Potable</t>
  </si>
  <si>
    <t>Alcantarillado</t>
  </si>
  <si>
    <t>Inversión 
Total</t>
  </si>
  <si>
    <t>Inversión           Total</t>
  </si>
  <si>
    <t>Varios</t>
  </si>
  <si>
    <t>Varias</t>
  </si>
  <si>
    <t xml:space="preserve"> </t>
  </si>
  <si>
    <t>Inversión          Total</t>
  </si>
  <si>
    <t>Inversión               Federal</t>
  </si>
  <si>
    <t>Inversión              Estatal</t>
  </si>
  <si>
    <t>des. Anexo tec.</t>
  </si>
  <si>
    <t>CULTURA DEL AGUA 2013</t>
  </si>
  <si>
    <t>05 10 4156 00</t>
  </si>
  <si>
    <t>Contribuir a consolidar la participación de los usuarios, la sociedad organizada y los ciudadanos en el manejo del agua y promover la cultura de su buen uso, a través de la concertación y promoción de acciones educativas y culturales en coordinación con los ayuntamientos, para difundir la importancia del recurso hídrico en el bienestar social, en el desarrollo económico y la preservación de la riqueza ecológica, para lograr el desarrollo humano sustentable del Estado.</t>
  </si>
  <si>
    <t>Espacios de Cultura del Agua</t>
  </si>
  <si>
    <t>Formación de Competencias</t>
  </si>
  <si>
    <t>Eventos</t>
  </si>
  <si>
    <t>Material Didáctico</t>
  </si>
  <si>
    <t xml:space="preserve">06023 4156 </t>
  </si>
  <si>
    <t>Total Agua Potable</t>
  </si>
  <si>
    <t>Huejuquilla el Alto</t>
  </si>
  <si>
    <t>Supervisión Técnica</t>
  </si>
  <si>
    <t>Contraloría Social</t>
  </si>
  <si>
    <t xml:space="preserve">                          SECRETARIA DE INFRAESTRUCTURA Y OBRA PÚBLICA</t>
  </si>
  <si>
    <t xml:space="preserve">            COMISIÓN  ESTATAL  DEL AGUA DE JALISCO</t>
  </si>
  <si>
    <t>Programa de Gobierno</t>
  </si>
  <si>
    <t xml:space="preserve">06023 4246 </t>
  </si>
  <si>
    <t>Sub Total Alcantarillado</t>
  </si>
  <si>
    <t>Comisión Estatal del  Agua de Jalisco</t>
  </si>
  <si>
    <t>Programa/Proyecto</t>
  </si>
  <si>
    <t>No. Acciones</t>
  </si>
  <si>
    <t>Estructura Financiera</t>
  </si>
  <si>
    <t>Total</t>
  </si>
  <si>
    <t>Federal</t>
  </si>
  <si>
    <t>Estatal</t>
  </si>
  <si>
    <t>Beneficiarios</t>
  </si>
  <si>
    <t>APAUR (Urbano)</t>
  </si>
  <si>
    <t>APARURAL (Rural)</t>
  </si>
  <si>
    <t>AAL (Agua Limpia)</t>
  </si>
  <si>
    <t>Total General</t>
  </si>
  <si>
    <t xml:space="preserve">06023 4156  </t>
  </si>
  <si>
    <t>Reposición de equipo de desinfección.</t>
  </si>
  <si>
    <t xml:space="preserve">Monitoreo de cloro libre residual  </t>
  </si>
  <si>
    <t xml:space="preserve">Suministro de plata coloidal </t>
  </si>
  <si>
    <t xml:space="preserve">Suministro de hipoclorito de calcio </t>
  </si>
  <si>
    <t>Protección de fuentes de abastecimiento.</t>
  </si>
  <si>
    <t>Instalación de caseta de desinfección.</t>
  </si>
  <si>
    <t>0.02% Órgano Estatal de Control.</t>
  </si>
  <si>
    <t>PROAGUA APAUR (Urbano)</t>
  </si>
  <si>
    <t>PROAGUA APARURAL (Rural)</t>
  </si>
  <si>
    <t xml:space="preserve"> PROAGUA AAL (Agua Limpia) </t>
  </si>
  <si>
    <t>Sub Total Agua Potable</t>
  </si>
  <si>
    <t>Programa Presupuestario de Inversión Pública 2018</t>
  </si>
  <si>
    <t>E005 Capacitación Ambiental y Desarrollo
 Sustentable en materia de Cultura del Agua</t>
  </si>
  <si>
    <t>E005 Capacitación Ambiental y Desarrollo Sustentable en materia de Cultura del Agua</t>
  </si>
  <si>
    <t xml:space="preserve">TOTAL </t>
  </si>
  <si>
    <t>Poncitlán</t>
  </si>
  <si>
    <t>San Pedro Itzicán</t>
  </si>
  <si>
    <t>Suministro de insumos ( Tubería Bentonita etc.) para perforación de pozo profundo .</t>
  </si>
  <si>
    <t>Yahualica de Gonzalez Gallo</t>
  </si>
  <si>
    <t>Perforación de pozo profundo.</t>
  </si>
  <si>
    <t>Capacitación escuela del agua ( Cursos y talleres relacionados con la operación y administración de los sistemas de agua potable dirigidos a los prestadores de servicios de agua potable, alcantarillado y saneamiento).</t>
  </si>
  <si>
    <t>Chalpicote</t>
  </si>
  <si>
    <t>La Zapotera</t>
  </si>
  <si>
    <t>Agua Caliente</t>
  </si>
  <si>
    <t>Santa María de la Joya</t>
  </si>
  <si>
    <t>Ampliación de red de alcantarillado sanitario, incluye descargas domiciliarias.</t>
  </si>
  <si>
    <t>Ampliación de red de alcantarillado sanitario, incluye descargas domiciliarias y emisor</t>
  </si>
  <si>
    <t>Tenzompa</t>
  </si>
  <si>
    <t>Tolimán</t>
  </si>
  <si>
    <t>Santa Elena (Santa Elena de la Cruz)</t>
  </si>
  <si>
    <t>Desarrollo Institucional</t>
  </si>
  <si>
    <t>Operativos de saneamiento básico</t>
  </si>
  <si>
    <t xml:space="preserve">Electrificación y equipamiento de pozo profundo "El Mirto", incluye línea de conducción, tanques El Mirto - La Joya y red de distribución en Santa María La Joya y El Mirto; (17 tomas domiciliarias).  Segunda etapa de dos </t>
  </si>
  <si>
    <t>Atención Social</t>
  </si>
  <si>
    <t>Monitoreo de obras años anteriores</t>
  </si>
  <si>
    <t>Programa Presupuestario de Inversión Pública (PPIP)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</si>
</sst>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[Red]\-#,##0.00\ "/>
    <numFmt numFmtId="166" formatCode="_-[$€-2]* #,##0.00_-;\-[$€-2]* #,##0.00_-;_-[$€-2]* &quot;-&quot;??_-"/>
    <numFmt numFmtId="167" formatCode="_-&quot;$&quot;* #,##0_-;\-&quot;$&quot;* #,##0_-;_-&quot;$&quot;* &quot;-&quot;??_-;_-@_-"/>
    <numFmt numFmtId="168" formatCode="[$$-80A]#,##0"/>
    <numFmt numFmtId="169" formatCode="[$$-80A]#,##0.00"/>
    <numFmt numFmtId="170" formatCode="#,##0.00_ ;\-#,##0.00\ "/>
  </numFmts>
  <fonts count="36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12"/>
      <color theme="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color indexed="9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10"/>
      <name val="Tahoma"/>
      <family val="2"/>
    </font>
    <font>
      <sz val="9"/>
      <color theme="1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10"/>
      <color theme="0"/>
      <name val="Tahoma"/>
      <family val="2"/>
    </font>
    <font>
      <sz val="14"/>
      <name val="Tahoma"/>
      <family val="2"/>
    </font>
    <font>
      <sz val="9"/>
      <color theme="0"/>
      <name val="Tahoma"/>
      <family val="2"/>
    </font>
    <font>
      <b/>
      <sz val="2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19" fillId="4" borderId="0" xfId="0" applyFont="1" applyFill="1" applyBorder="1" applyAlignment="1">
      <alignment vertical="center"/>
    </xf>
    <xf numFmtId="4" fontId="20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4" fontId="20" fillId="0" borderId="0" xfId="3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20" fillId="4" borderId="10" xfId="1" applyNumberFormat="1" applyFont="1" applyFill="1" applyBorder="1" applyAlignment="1">
      <alignment vertical="center" wrapText="1"/>
    </xf>
    <xf numFmtId="167" fontId="20" fillId="4" borderId="11" xfId="1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" fontId="20" fillId="0" borderId="0" xfId="3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0" xfId="0" applyFont="1" applyBorder="1"/>
    <xf numFmtId="0" fontId="1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9" xfId="2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horizontal="center"/>
    </xf>
    <xf numFmtId="0" fontId="2" fillId="0" borderId="0" xfId="23" applyFont="1" applyFill="1" applyAlignment="1">
      <alignment horizontal="center"/>
    </xf>
    <xf numFmtId="0" fontId="3" fillId="0" borderId="0" xfId="23" applyFont="1" applyBorder="1" applyAlignment="1"/>
    <xf numFmtId="0" fontId="19" fillId="0" borderId="0" xfId="23" applyFont="1" applyFill="1" applyBorder="1" applyAlignment="1">
      <alignment vertical="center"/>
    </xf>
    <xf numFmtId="0" fontId="19" fillId="0" borderId="0" xfId="23" applyFont="1" applyFill="1" applyBorder="1" applyAlignment="1">
      <alignment horizontal="center" vertical="center"/>
    </xf>
    <xf numFmtId="4" fontId="20" fillId="0" borderId="0" xfId="33" applyNumberFormat="1" applyFont="1" applyFill="1" applyBorder="1" applyAlignment="1">
      <alignment horizontal="center" vertical="center"/>
    </xf>
    <xf numFmtId="4" fontId="20" fillId="0" borderId="0" xfId="33" applyNumberFormat="1" applyFont="1" applyFill="1" applyBorder="1" applyAlignment="1">
      <alignment horizontal="right" vertical="center"/>
    </xf>
    <xf numFmtId="0" fontId="14" fillId="0" borderId="0" xfId="23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center" vertical="center" wrapText="1"/>
    </xf>
    <xf numFmtId="0" fontId="14" fillId="0" borderId="0" xfId="23" applyFont="1" applyFill="1" applyBorder="1" applyAlignment="1">
      <alignment horizontal="right"/>
    </xf>
    <xf numFmtId="0" fontId="20" fillId="0" borderId="8" xfId="23" applyFont="1" applyFill="1" applyBorder="1" applyAlignment="1">
      <alignment horizontal="center"/>
    </xf>
    <xf numFmtId="0" fontId="3" fillId="0" borderId="8" xfId="23" applyFont="1" applyFill="1" applyBorder="1" applyAlignment="1">
      <alignment horizontal="center"/>
    </xf>
    <xf numFmtId="0" fontId="3" fillId="0" borderId="0" xfId="23" applyFont="1" applyBorder="1"/>
    <xf numFmtId="0" fontId="13" fillId="0" borderId="0" xfId="23" applyFont="1" applyFill="1" applyBorder="1" applyAlignment="1">
      <alignment wrapText="1"/>
    </xf>
    <xf numFmtId="0" fontId="3" fillId="0" borderId="0" xfId="23" applyFont="1" applyBorder="1" applyAlignment="1">
      <alignment horizontal="center" vertical="center"/>
    </xf>
    <xf numFmtId="0" fontId="3" fillId="0" borderId="0" xfId="23" applyFont="1" applyBorder="1" applyAlignment="1">
      <alignment horizontal="center"/>
    </xf>
    <xf numFmtId="0" fontId="20" fillId="0" borderId="0" xfId="32" applyFont="1" applyBorder="1" applyAlignment="1">
      <alignment horizontal="center"/>
    </xf>
    <xf numFmtId="0" fontId="2" fillId="0" borderId="0" xfId="32" applyFont="1" applyBorder="1" applyAlignment="1"/>
    <xf numFmtId="0" fontId="29" fillId="0" borderId="0" xfId="32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4" fontId="20" fillId="0" borderId="0" xfId="32" applyNumberFormat="1" applyFont="1" applyFill="1" applyBorder="1" applyAlignment="1">
      <alignment horizontal="left" vertical="center"/>
    </xf>
    <xf numFmtId="4" fontId="14" fillId="0" borderId="0" xfId="32" applyNumberFormat="1" applyFont="1" applyFill="1" applyBorder="1" applyAlignment="1">
      <alignment horizontal="center" vertical="center"/>
    </xf>
    <xf numFmtId="0" fontId="8" fillId="0" borderId="0" xfId="23" applyFont="1" applyFill="1" applyBorder="1" applyAlignment="1">
      <alignment vertical="center"/>
    </xf>
    <xf numFmtId="0" fontId="30" fillId="0" borderId="0" xfId="0" applyFont="1" applyBorder="1" applyAlignment="1"/>
    <xf numFmtId="0" fontId="8" fillId="0" borderId="0" xfId="0" applyFont="1" applyBorder="1" applyAlignment="1">
      <alignment horizontal="left"/>
    </xf>
    <xf numFmtId="0" fontId="21" fillId="2" borderId="5" xfId="0" applyFont="1" applyFill="1" applyBorder="1" applyAlignment="1">
      <alignment horizontal="center" vertical="center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14" fillId="0" borderId="0" xfId="0" applyFont="1"/>
    <xf numFmtId="4" fontId="32" fillId="0" borderId="0" xfId="0" applyNumberFormat="1" applyFont="1" applyBorder="1"/>
    <xf numFmtId="0" fontId="10" fillId="0" borderId="0" xfId="0" applyFont="1"/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33" fillId="0" borderId="0" xfId="0" applyFont="1" applyBorder="1" applyAlignment="1"/>
    <xf numFmtId="0" fontId="3" fillId="0" borderId="0" xfId="0" applyFont="1" applyBorder="1" applyAlignment="1">
      <alignment wrapText="1"/>
    </xf>
    <xf numFmtId="0" fontId="20" fillId="0" borderId="0" xfId="0" applyFont="1" applyBorder="1" applyAlignment="1"/>
    <xf numFmtId="4" fontId="24" fillId="0" borderId="5" xfId="0" applyNumberFormat="1" applyFont="1" applyBorder="1" applyAlignment="1">
      <alignment horizontal="center" vertical="center"/>
    </xf>
    <xf numFmtId="167" fontId="28" fillId="0" borderId="5" xfId="1" applyNumberFormat="1" applyFont="1" applyFill="1" applyBorder="1" applyAlignment="1">
      <alignment horizontal="center" vertical="center" wrapText="1"/>
    </xf>
    <xf numFmtId="167" fontId="31" fillId="0" borderId="5" xfId="1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67" fontId="20" fillId="0" borderId="10" xfId="1" applyNumberFormat="1" applyFont="1" applyBorder="1" applyAlignment="1">
      <alignment vertical="center"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4" fillId="0" borderId="0" xfId="0" applyFont="1" applyFill="1" applyBorder="1"/>
    <xf numFmtId="4" fontId="3" fillId="0" borderId="5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7" fontId="14" fillId="0" borderId="0" xfId="0" applyNumberFormat="1" applyFont="1"/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/>
    </xf>
    <xf numFmtId="0" fontId="2" fillId="0" borderId="0" xfId="23" applyFont="1" applyFill="1" applyBorder="1" applyAlignment="1"/>
    <xf numFmtId="0" fontId="21" fillId="2" borderId="5" xfId="0" applyFont="1" applyFill="1" applyBorder="1" applyAlignment="1">
      <alignment horizontal="center" vertical="center" wrapText="1"/>
    </xf>
    <xf numFmtId="167" fontId="20" fillId="0" borderId="11" xfId="1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/>
    </xf>
    <xf numFmtId="3" fontId="3" fillId="0" borderId="5" xfId="18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" fontId="20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1" fillId="2" borderId="7" xfId="0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37" fontId="24" fillId="0" borderId="6" xfId="35" applyNumberFormat="1" applyFont="1" applyFill="1" applyBorder="1" applyAlignment="1">
      <alignment horizontal="right" vertical="center" wrapText="1"/>
    </xf>
    <xf numFmtId="37" fontId="24" fillId="0" borderId="5" xfId="35" applyNumberFormat="1" applyFont="1" applyFill="1" applyBorder="1" applyAlignment="1">
      <alignment horizontal="right" vertical="center" wrapText="1"/>
    </xf>
    <xf numFmtId="0" fontId="24" fillId="0" borderId="0" xfId="36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8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center" vertical="center"/>
    </xf>
    <xf numFmtId="1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Fill="1" applyBorder="1" applyAlignment="1">
      <alignment horizontal="left" vertical="center" wrapText="1"/>
    </xf>
    <xf numFmtId="3" fontId="34" fillId="0" borderId="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3" fontId="24" fillId="0" borderId="5" xfId="35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25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3" fontId="3" fillId="0" borderId="5" xfId="35" applyNumberFormat="1" applyFont="1" applyFill="1" applyBorder="1" applyAlignment="1">
      <alignment horizontal="right" vertical="center" wrapText="1"/>
    </xf>
    <xf numFmtId="3" fontId="3" fillId="0" borderId="22" xfId="35" applyNumberFormat="1" applyFont="1" applyFill="1" applyBorder="1" applyAlignment="1">
      <alignment horizontal="right" vertical="center" wrapText="1"/>
    </xf>
    <xf numFmtId="0" fontId="2" fillId="0" borderId="8" xfId="23" applyFont="1" applyFill="1" applyBorder="1" applyAlignment="1">
      <alignment horizontal="center" vertical="center" wrapText="1"/>
    </xf>
    <xf numFmtId="0" fontId="21" fillId="2" borderId="6" xfId="2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26" fillId="3" borderId="0" xfId="23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vertical="center" wrapText="1"/>
    </xf>
    <xf numFmtId="3" fontId="3" fillId="3" borderId="22" xfId="1" applyNumberFormat="1" applyFont="1" applyFill="1" applyBorder="1" applyAlignment="1">
      <alignment vertical="center" wrapText="1"/>
    </xf>
    <xf numFmtId="164" fontId="9" fillId="0" borderId="5" xfId="1" applyNumberFormat="1" applyFont="1" applyFill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164" fontId="32" fillId="0" borderId="0" xfId="0" applyNumberFormat="1" applyFont="1" applyFill="1"/>
    <xf numFmtId="0" fontId="23" fillId="0" borderId="6" xfId="0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7" fontId="3" fillId="0" borderId="5" xfId="0" applyNumberFormat="1" applyFont="1" applyBorder="1" applyAlignment="1">
      <alignment horizontal="center" vertical="center"/>
    </xf>
    <xf numFmtId="37" fontId="3" fillId="0" borderId="5" xfId="35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0" fontId="3" fillId="0" borderId="5" xfId="26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3" borderId="5" xfId="1" applyNumberFormat="1" applyFont="1" applyFill="1" applyBorder="1" applyAlignment="1">
      <alignment horizontal="right" vertical="center" wrapText="1"/>
    </xf>
    <xf numFmtId="3" fontId="24" fillId="3" borderId="6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44" fontId="20" fillId="4" borderId="18" xfId="1" applyNumberFormat="1" applyFont="1" applyFill="1" applyBorder="1" applyAlignment="1">
      <alignment vertical="center" wrapText="1"/>
    </xf>
    <xf numFmtId="0" fontId="25" fillId="0" borderId="17" xfId="36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right" vertical="center" wrapText="1"/>
    </xf>
    <xf numFmtId="0" fontId="3" fillId="0" borderId="5" xfId="3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0" borderId="0" xfId="36" applyFont="1" applyFill="1" applyBorder="1" applyAlignment="1">
      <alignment vertical="center"/>
    </xf>
    <xf numFmtId="168" fontId="20" fillId="0" borderId="11" xfId="0" applyNumberFormat="1" applyFont="1" applyFill="1" applyBorder="1" applyAlignment="1">
      <alignment horizontal="right" vertical="center" wrapText="1"/>
    </xf>
    <xf numFmtId="17" fontId="3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3" fontId="24" fillId="3" borderId="5" xfId="1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34" fillId="3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169" fontId="20" fillId="0" borderId="18" xfId="0" applyNumberFormat="1" applyFont="1" applyFill="1" applyBorder="1" applyAlignment="1">
      <alignment horizontal="right" vertical="center" wrapText="1"/>
    </xf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"/>
    </xf>
    <xf numFmtId="3" fontId="24" fillId="0" borderId="6" xfId="0" applyNumberFormat="1" applyFont="1" applyFill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64" fontId="28" fillId="3" borderId="5" xfId="1" applyNumberFormat="1" applyFont="1" applyFill="1" applyBorder="1" applyAlignment="1">
      <alignment horizontal="right" vertical="center" wrapText="1"/>
    </xf>
    <xf numFmtId="164" fontId="28" fillId="3" borderId="6" xfId="1" applyNumberFormat="1" applyFont="1" applyFill="1" applyBorder="1" applyAlignment="1">
      <alignment horizontal="right" vertical="center" wrapText="1"/>
    </xf>
    <xf numFmtId="167" fontId="20" fillId="4" borderId="1" xfId="1" applyNumberFormat="1" applyFont="1" applyFill="1" applyBorder="1" applyAlignment="1">
      <alignment vertical="center" wrapText="1"/>
    </xf>
    <xf numFmtId="167" fontId="20" fillId="4" borderId="2" xfId="1" applyNumberFormat="1" applyFont="1" applyFill="1" applyBorder="1" applyAlignment="1">
      <alignment vertical="center" wrapText="1"/>
    </xf>
    <xf numFmtId="43" fontId="31" fillId="0" borderId="5" xfId="35" applyFont="1" applyBorder="1" applyAlignment="1">
      <alignment horizontal="right" vertical="center" wrapText="1"/>
    </xf>
    <xf numFmtId="43" fontId="31" fillId="0" borderId="6" xfId="35" applyFont="1" applyBorder="1" applyAlignment="1">
      <alignment horizontal="right" vertical="center" wrapText="1"/>
    </xf>
    <xf numFmtId="43" fontId="20" fillId="4" borderId="10" xfId="35" applyFont="1" applyFill="1" applyBorder="1" applyAlignment="1">
      <alignment vertical="center" wrapText="1"/>
    </xf>
    <xf numFmtId="43" fontId="20" fillId="4" borderId="11" xfId="35" applyFont="1" applyFill="1" applyBorder="1" applyAlignment="1">
      <alignment vertical="center" wrapText="1"/>
    </xf>
    <xf numFmtId="43" fontId="31" fillId="3" borderId="5" xfId="35" applyFont="1" applyFill="1" applyBorder="1" applyAlignment="1">
      <alignment horizontal="right" vertical="center" wrapText="1"/>
    </xf>
    <xf numFmtId="170" fontId="11" fillId="0" borderId="0" xfId="1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3" fontId="26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vertical="center"/>
    </xf>
    <xf numFmtId="0" fontId="20" fillId="0" borderId="8" xfId="0" applyFont="1" applyBorder="1" applyAlignment="1">
      <alignment horizontal="right"/>
    </xf>
    <xf numFmtId="4" fontId="20" fillId="0" borderId="8" xfId="32" applyNumberFormat="1" applyFont="1" applyFill="1" applyBorder="1" applyAlignment="1">
      <alignment horizontal="right" vertical="center"/>
    </xf>
    <xf numFmtId="0" fontId="2" fillId="0" borderId="8" xfId="23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vertical="center" wrapText="1"/>
    </xf>
    <xf numFmtId="0" fontId="27" fillId="3" borderId="20" xfId="23" applyFont="1" applyFill="1" applyBorder="1" applyAlignment="1">
      <alignment horizontal="left" vertical="center" wrapText="1"/>
    </xf>
    <xf numFmtId="0" fontId="21" fillId="2" borderId="6" xfId="23" applyFont="1" applyFill="1" applyBorder="1" applyAlignment="1">
      <alignment horizontal="center" vertical="center" wrapText="1"/>
    </xf>
    <xf numFmtId="0" fontId="21" fillId="2" borderId="19" xfId="23" applyFont="1" applyFill="1" applyBorder="1" applyAlignment="1">
      <alignment horizontal="center" vertical="center" wrapText="1"/>
    </xf>
    <xf numFmtId="0" fontId="21" fillId="2" borderId="5" xfId="23" applyFont="1" applyFill="1" applyBorder="1" applyAlignment="1">
      <alignment horizontal="center" vertical="center" wrapText="1"/>
    </xf>
    <xf numFmtId="0" fontId="27" fillId="0" borderId="8" xfId="26" applyFont="1" applyFill="1" applyBorder="1" applyAlignment="1">
      <alignment horizontal="left" vertical="center" wrapText="1"/>
    </xf>
    <xf numFmtId="0" fontId="3" fillId="0" borderId="13" xfId="26" applyFont="1" applyFill="1" applyBorder="1" applyAlignment="1">
      <alignment horizontal="center" vertical="center" wrapText="1"/>
    </xf>
    <xf numFmtId="0" fontId="3" fillId="0" borderId="14" xfId="26" applyFont="1" applyFill="1" applyBorder="1" applyAlignment="1">
      <alignment horizontal="center" vertical="center" wrapText="1"/>
    </xf>
    <xf numFmtId="3" fontId="24" fillId="3" borderId="6" xfId="1" applyNumberFormat="1" applyFont="1" applyFill="1" applyBorder="1" applyAlignment="1">
      <alignment horizontal="right" vertical="center" wrapText="1"/>
    </xf>
    <xf numFmtId="3" fontId="24" fillId="3" borderId="19" xfId="1" applyNumberFormat="1" applyFont="1" applyFill="1" applyBorder="1" applyAlignment="1">
      <alignment horizontal="right" vertical="center" wrapText="1"/>
    </xf>
    <xf numFmtId="3" fontId="24" fillId="3" borderId="4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3" fontId="3" fillId="3" borderId="19" xfId="1" applyNumberFormat="1" applyFont="1" applyFill="1" applyBorder="1" applyAlignment="1">
      <alignment horizontal="righ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17" fontId="3" fillId="0" borderId="6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left" vertical="center" wrapText="1"/>
    </xf>
    <xf numFmtId="3" fontId="24" fillId="0" borderId="4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26" applyFont="1" applyFill="1" applyBorder="1" applyAlignment="1">
      <alignment horizontal="center" vertical="center" wrapText="1"/>
    </xf>
    <xf numFmtId="0" fontId="3" fillId="0" borderId="19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center" vertical="center" wrapText="1"/>
    </xf>
    <xf numFmtId="0" fontId="3" fillId="0" borderId="6" xfId="26" applyFont="1" applyBorder="1" applyAlignment="1">
      <alignment horizontal="center" vertical="center"/>
    </xf>
    <xf numFmtId="0" fontId="3" fillId="0" borderId="19" xfId="26" applyFont="1" applyBorder="1" applyAlignment="1">
      <alignment horizontal="center" vertical="center"/>
    </xf>
    <xf numFmtId="0" fontId="3" fillId="0" borderId="4" xfId="2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17" fontId="3" fillId="0" borderId="5" xfId="18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18" applyFont="1" applyFill="1" applyBorder="1" applyAlignment="1">
      <alignment horizontal="center" vertical="center"/>
    </xf>
    <xf numFmtId="0" fontId="3" fillId="0" borderId="19" xfId="18" applyFont="1" applyFill="1" applyBorder="1" applyAlignment="1">
      <alignment horizontal="center" vertical="center"/>
    </xf>
    <xf numFmtId="0" fontId="3" fillId="0" borderId="4" xfId="18" applyFont="1" applyFill="1" applyBorder="1" applyAlignment="1">
      <alignment horizontal="center" vertical="center"/>
    </xf>
  </cellXfs>
  <cellStyles count="39">
    <cellStyle name="Euro" xfId="2"/>
    <cellStyle name="Euro 2" xfId="3"/>
    <cellStyle name="Euro 2 2" xfId="4"/>
    <cellStyle name="Millares" xfId="35" builtinId="3"/>
    <cellStyle name="Millares 2" xfId="5"/>
    <cellStyle name="Millares 2 2" xfId="6"/>
    <cellStyle name="Millares 2 2 2" xfId="7"/>
    <cellStyle name="Millares 3" xfId="8"/>
    <cellStyle name="Millares 4 2" xfId="9"/>
    <cellStyle name="Moneda" xfId="1" builtinId="4"/>
    <cellStyle name="Moneda 2" xfId="10"/>
    <cellStyle name="Moneda 2 2" xfId="11"/>
    <cellStyle name="Moneda 2 3" xfId="12"/>
    <cellStyle name="Moneda 2 3 2" xfId="13"/>
    <cellStyle name="Moneda 3" xfId="14"/>
    <cellStyle name="Moneda 3 2" xfId="15"/>
    <cellStyle name="Moneda 4" xfId="16"/>
    <cellStyle name="Moneda 4 2" xfId="17"/>
    <cellStyle name="Normal" xfId="0" builtinId="0"/>
    <cellStyle name="Normal 2" xfId="18"/>
    <cellStyle name="Normal 2 2" xfId="38"/>
    <cellStyle name="Normal 3" xfId="19"/>
    <cellStyle name="Normal 3 2" xfId="20"/>
    <cellStyle name="Normal 3 2 2" xfId="21"/>
    <cellStyle name="Normal 3 2 3" xfId="22"/>
    <cellStyle name="Normal 3 2_POA J.G MAYO 2012" xfId="23"/>
    <cellStyle name="Normal 3 2_POA J.G MAYO 2012 2" xfId="36"/>
    <cellStyle name="Normal 3 3" xfId="24"/>
    <cellStyle name="Normal 3 3 2" xfId="25"/>
    <cellStyle name="Normal 4" xfId="26"/>
    <cellStyle name="Normal 4 2" xfId="27"/>
    <cellStyle name="Normal 5" xfId="28"/>
    <cellStyle name="Normal 5 2" xfId="29"/>
    <cellStyle name="Normal 6" xfId="30"/>
    <cellStyle name="Normal 6 2" xfId="37"/>
    <cellStyle name="Normal 7" xfId="31"/>
    <cellStyle name="Normal_OBRAS_1" xfId="32"/>
    <cellStyle name="Normal_OBRAS_1 2" xfId="33"/>
    <cellStyle name="Porcentual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2</xdr:row>
      <xdr:rowOff>135255</xdr:rowOff>
    </xdr:from>
    <xdr:to>
      <xdr:col>0</xdr:col>
      <xdr:colOff>1238250</xdr:colOff>
      <xdr:row>4</xdr:row>
      <xdr:rowOff>198120</xdr:rowOff>
    </xdr:to>
    <xdr:pic>
      <xdr:nvPicPr>
        <xdr:cNvPr id="2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" y="401955"/>
          <a:ext cx="95631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289560</xdr:colOff>
      <xdr:row>2</xdr:row>
      <xdr:rowOff>91440</xdr:rowOff>
    </xdr:from>
    <xdr:to>
      <xdr:col>5</xdr:col>
      <xdr:colOff>1217295</xdr:colOff>
      <xdr:row>4</xdr:row>
      <xdr:rowOff>38100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380" y="350520"/>
          <a:ext cx="927735" cy="510540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4</xdr:row>
      <xdr:rowOff>123825</xdr:rowOff>
    </xdr:to>
    <xdr:pic>
      <xdr:nvPicPr>
        <xdr:cNvPr id="33" name="3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9525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200525" y="2548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20052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11</xdr:row>
      <xdr:rowOff>0</xdr:rowOff>
    </xdr:to>
    <xdr:pic>
      <xdr:nvPicPr>
        <xdr:cNvPr id="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13</xdr:row>
      <xdr:rowOff>0</xdr:rowOff>
    </xdr:from>
    <xdr:to>
      <xdr:col>5</xdr:col>
      <xdr:colOff>438150</xdr:colOff>
      <xdr:row>13</xdr:row>
      <xdr:rowOff>200025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3</xdr:col>
      <xdr:colOff>285750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6"/>
          <a:ext cx="2362200" cy="8096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376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5467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67200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H30"/>
  <sheetViews>
    <sheetView tabSelected="1" workbookViewId="0">
      <selection activeCell="J12" sqref="J12"/>
    </sheetView>
  </sheetViews>
  <sheetFormatPr baseColWidth="10" defaultColWidth="11.42578125" defaultRowHeight="10.5" x14ac:dyDescent="0.2"/>
  <cols>
    <col min="1" max="1" width="56" style="2" customWidth="1"/>
    <col min="2" max="2" width="13.42578125" style="2" customWidth="1"/>
    <col min="3" max="3" width="24" style="2" customWidth="1"/>
    <col min="4" max="4" width="23" style="2" customWidth="1"/>
    <col min="5" max="5" width="22.7109375" style="9" customWidth="1"/>
    <col min="6" max="6" width="21.7109375" style="2" customWidth="1"/>
    <col min="7" max="8" width="11.42578125" style="2" hidden="1" customWidth="1"/>
    <col min="9" max="16384" width="11.42578125" style="2"/>
  </cols>
  <sheetData>
    <row r="3" spans="1:8" ht="15" x14ac:dyDescent="0.2">
      <c r="A3" s="1"/>
      <c r="B3" s="1"/>
      <c r="C3" s="1"/>
      <c r="D3" s="1"/>
      <c r="E3" s="1"/>
    </row>
    <row r="4" spans="1:8" ht="30" x14ac:dyDescent="0.2">
      <c r="A4" s="222" t="s">
        <v>53</v>
      </c>
      <c r="B4" s="222"/>
      <c r="C4" s="222"/>
      <c r="D4" s="222"/>
      <c r="E4" s="222"/>
      <c r="F4" s="222"/>
      <c r="G4" s="188"/>
      <c r="H4" s="188"/>
    </row>
    <row r="5" spans="1:8" ht="30" x14ac:dyDescent="0.2">
      <c r="A5" s="188"/>
      <c r="B5" s="188"/>
      <c r="C5" s="188"/>
      <c r="D5" s="188"/>
      <c r="E5" s="188"/>
      <c r="F5" s="188"/>
    </row>
    <row r="6" spans="1:8" ht="22.5" x14ac:dyDescent="0.2">
      <c r="A6" s="223" t="s">
        <v>101</v>
      </c>
      <c r="B6" s="223"/>
      <c r="C6" s="223"/>
      <c r="D6" s="223"/>
      <c r="E6" s="223"/>
      <c r="F6" s="223"/>
      <c r="G6" s="223"/>
      <c r="H6" s="223"/>
    </row>
    <row r="7" spans="1:8" ht="26.25" thickBot="1" x14ac:dyDescent="0.25">
      <c r="A7" s="224"/>
      <c r="B7" s="224"/>
      <c r="C7" s="224"/>
      <c r="D7" s="224"/>
      <c r="E7" s="224"/>
      <c r="F7" s="224"/>
      <c r="G7" s="224"/>
      <c r="H7" s="224"/>
    </row>
    <row r="8" spans="1:8" ht="25.5" customHeight="1" x14ac:dyDescent="0.2">
      <c r="A8" s="225" t="s">
        <v>54</v>
      </c>
      <c r="B8" s="225" t="s">
        <v>55</v>
      </c>
      <c r="C8" s="226" t="s">
        <v>56</v>
      </c>
      <c r="D8" s="226"/>
      <c r="E8" s="226"/>
      <c r="F8" s="225" t="s">
        <v>60</v>
      </c>
      <c r="G8" s="3"/>
      <c r="H8" s="3"/>
    </row>
    <row r="9" spans="1:8" ht="19.5" customHeight="1" x14ac:dyDescent="0.2">
      <c r="A9" s="225"/>
      <c r="B9" s="225"/>
      <c r="C9" s="189" t="s">
        <v>57</v>
      </c>
      <c r="D9" s="189" t="s">
        <v>58</v>
      </c>
      <c r="E9" s="189" t="s">
        <v>59</v>
      </c>
      <c r="F9" s="225"/>
      <c r="G9" s="156"/>
      <c r="H9" s="156"/>
    </row>
    <row r="10" spans="1:8" s="4" customFormat="1" ht="24.75" customHeight="1" x14ac:dyDescent="0.2">
      <c r="A10" s="159" t="s">
        <v>61</v>
      </c>
      <c r="B10" s="167">
        <f>' APAUR (Urbano)'!A15</f>
        <v>3</v>
      </c>
      <c r="C10" s="164">
        <f>' APAUR (Urbano)'!H19</f>
        <v>4293990.4000000004</v>
      </c>
      <c r="D10" s="166">
        <f>' APAUR (Urbano)'!I19</f>
        <v>2146995.2000000002</v>
      </c>
      <c r="E10" s="166">
        <f>' APAUR (Urbano)'!J19</f>
        <v>2146995.2000000002</v>
      </c>
      <c r="F10" s="197">
        <v>0</v>
      </c>
      <c r="G10" s="5"/>
    </row>
    <row r="11" spans="1:8" s="4" customFormat="1" ht="21" customHeight="1" x14ac:dyDescent="0.2">
      <c r="A11" s="159" t="s">
        <v>62</v>
      </c>
      <c r="B11" s="167">
        <f>' APARURAL (Rural) '!A20</f>
        <v>3</v>
      </c>
      <c r="C11" s="164">
        <f>' APARURAL (Rural) '!H26</f>
        <v>13637920.149999999</v>
      </c>
      <c r="D11" s="166">
        <f>' APARURAL (Rural) '!I26</f>
        <v>8133420.2180000003</v>
      </c>
      <c r="E11" s="166">
        <f>' APARURAL (Rural) '!J26</f>
        <v>5504499.9419999998</v>
      </c>
      <c r="F11" s="197">
        <f>' APARURAL (Rural) '!K22</f>
        <v>3992</v>
      </c>
      <c r="G11" s="5"/>
    </row>
    <row r="12" spans="1:8" s="4" customFormat="1" ht="21" customHeight="1" x14ac:dyDescent="0.2">
      <c r="A12" s="157" t="s">
        <v>63</v>
      </c>
      <c r="B12" s="165">
        <f>'Agua Limpia '!A19</f>
        <v>8</v>
      </c>
      <c r="C12" s="164">
        <f>'Agua Limpia '!H20</f>
        <v>1268772.0000000002</v>
      </c>
      <c r="D12" s="166">
        <f>'Agua Limpia '!I20</f>
        <v>620679.00000000012</v>
      </c>
      <c r="E12" s="166">
        <f>'Agua Limpia '!J20</f>
        <v>648093.00000000012</v>
      </c>
      <c r="F12" s="197">
        <f>'Agua Limpia '!K20</f>
        <v>2994065</v>
      </c>
      <c r="G12" s="5"/>
    </row>
    <row r="13" spans="1:8" s="4" customFormat="1" ht="33" customHeight="1" x14ac:dyDescent="0.2">
      <c r="A13" s="190" t="s">
        <v>78</v>
      </c>
      <c r="B13" s="167">
        <f>'Cultura del Agua '!A17</f>
        <v>4</v>
      </c>
      <c r="C13" s="164">
        <f>'Cultura del Agua '!H18</f>
        <v>2300000</v>
      </c>
      <c r="D13" s="166">
        <f>'Cultura del Agua '!I18</f>
        <v>1000000</v>
      </c>
      <c r="E13" s="166">
        <f>'Cultura del Agua '!J18</f>
        <v>1300000</v>
      </c>
      <c r="F13" s="197">
        <f>'Cultura del Agua '!K18</f>
        <v>1600254</v>
      </c>
      <c r="G13" s="5"/>
    </row>
    <row r="14" spans="1:8" ht="30" customHeight="1" x14ac:dyDescent="0.2">
      <c r="A14" s="160" t="s">
        <v>64</v>
      </c>
      <c r="B14" s="6">
        <f>SUM(B10:B13)</f>
        <v>18</v>
      </c>
      <c r="C14" s="170">
        <f>SUM(C10:C13)</f>
        <v>21500682.549999997</v>
      </c>
      <c r="D14" s="170">
        <f>SUM(D10:D13)</f>
        <v>11901094.418000001</v>
      </c>
      <c r="E14" s="170">
        <f>SUM(E10:E13)</f>
        <v>9599588.1420000009</v>
      </c>
      <c r="F14" s="6"/>
    </row>
    <row r="16" spans="1:8" s="9" customFormat="1" ht="12.75" x14ac:dyDescent="0.2">
      <c r="A16" s="7"/>
      <c r="B16" s="158"/>
      <c r="C16" s="2"/>
      <c r="D16" s="2"/>
      <c r="F16" s="2"/>
      <c r="G16" s="2"/>
      <c r="H16" s="2"/>
    </row>
    <row r="17" spans="1:8" s="9" customFormat="1" ht="14.25" x14ac:dyDescent="0.2">
      <c r="A17" s="2"/>
      <c r="B17" s="10"/>
      <c r="C17" s="10"/>
      <c r="D17" s="10"/>
      <c r="F17" s="2"/>
      <c r="G17" s="2"/>
      <c r="H17" s="2"/>
    </row>
    <row r="18" spans="1:8" s="9" customFormat="1" ht="14.25" x14ac:dyDescent="0.2">
      <c r="A18" s="2"/>
      <c r="B18" s="11"/>
      <c r="C18" s="218"/>
      <c r="D18" s="218"/>
      <c r="E18" s="218"/>
      <c r="F18" s="2"/>
      <c r="G18" s="2"/>
      <c r="H18" s="2"/>
    </row>
    <row r="19" spans="1:8" s="9" customFormat="1" ht="14.25" x14ac:dyDescent="0.2">
      <c r="A19" s="2"/>
      <c r="B19" s="10"/>
      <c r="C19" s="218"/>
      <c r="D19" s="218"/>
      <c r="E19" s="218"/>
      <c r="F19" s="2"/>
      <c r="G19" s="2"/>
      <c r="H19" s="2"/>
    </row>
    <row r="20" spans="1:8" s="9" customFormat="1" ht="14.25" x14ac:dyDescent="0.2">
      <c r="A20" s="2"/>
      <c r="B20" s="10"/>
      <c r="C20" s="218"/>
      <c r="D20" s="218"/>
      <c r="E20" s="218"/>
      <c r="F20" s="2"/>
      <c r="G20" s="2"/>
      <c r="H20" s="2"/>
    </row>
    <row r="21" spans="1:8" s="9" customFormat="1" ht="14.25" x14ac:dyDescent="0.2">
      <c r="A21" s="2"/>
      <c r="B21" s="10"/>
      <c r="C21" s="218"/>
      <c r="D21" s="218"/>
      <c r="E21" s="218"/>
      <c r="F21" s="2"/>
      <c r="G21" s="2"/>
      <c r="H21" s="2"/>
    </row>
    <row r="22" spans="1:8" s="9" customFormat="1" ht="14.25" x14ac:dyDescent="0.2">
      <c r="A22" s="2"/>
      <c r="B22" s="10"/>
      <c r="C22" s="218"/>
      <c r="D22" s="218"/>
      <c r="E22" s="218"/>
      <c r="F22" s="2"/>
      <c r="G22" s="2"/>
      <c r="H22" s="2"/>
    </row>
    <row r="23" spans="1:8" s="9" customFormat="1" ht="14.25" x14ac:dyDescent="0.2">
      <c r="A23" s="2"/>
      <c r="B23" s="12"/>
      <c r="C23" s="218"/>
      <c r="D23" s="218"/>
      <c r="F23" s="2"/>
      <c r="G23" s="2"/>
      <c r="H23" s="2"/>
    </row>
    <row r="24" spans="1:8" s="9" customFormat="1" ht="14.25" x14ac:dyDescent="0.2">
      <c r="A24" s="2"/>
      <c r="B24" s="10"/>
      <c r="C24" s="10"/>
      <c r="D24" s="218"/>
      <c r="F24" s="2"/>
      <c r="G24" s="2"/>
      <c r="H24" s="2"/>
    </row>
    <row r="25" spans="1:8" s="9" customFormat="1" ht="14.25" x14ac:dyDescent="0.2">
      <c r="A25" s="2"/>
      <c r="B25" s="10"/>
      <c r="C25" s="10"/>
      <c r="D25" s="10"/>
      <c r="F25" s="2"/>
      <c r="G25" s="2"/>
      <c r="H25" s="2"/>
    </row>
    <row r="26" spans="1:8" s="9" customFormat="1" ht="14.25" x14ac:dyDescent="0.2">
      <c r="A26" s="2"/>
      <c r="B26" s="10"/>
      <c r="C26" s="10"/>
      <c r="D26" s="10"/>
      <c r="F26" s="2"/>
      <c r="G26" s="2"/>
      <c r="H26" s="2"/>
    </row>
    <row r="27" spans="1:8" s="9" customFormat="1" ht="14.25" x14ac:dyDescent="0.2">
      <c r="A27" s="2"/>
      <c r="B27" s="10"/>
      <c r="C27" s="10"/>
      <c r="D27" s="10"/>
      <c r="F27" s="2"/>
      <c r="G27" s="2"/>
      <c r="H27" s="2"/>
    </row>
    <row r="28" spans="1:8" s="9" customFormat="1" ht="14.25" x14ac:dyDescent="0.2">
      <c r="A28" s="2"/>
      <c r="B28" s="10"/>
      <c r="C28" s="10"/>
      <c r="D28" s="10"/>
      <c r="F28" s="2"/>
      <c r="G28" s="2"/>
      <c r="H28" s="2"/>
    </row>
    <row r="29" spans="1:8" s="9" customFormat="1" ht="14.25" x14ac:dyDescent="0.2">
      <c r="A29" s="2"/>
      <c r="B29" s="10"/>
      <c r="C29" s="10"/>
      <c r="D29" s="10"/>
      <c r="F29" s="2"/>
      <c r="G29" s="2"/>
      <c r="H29" s="2"/>
    </row>
    <row r="30" spans="1:8" s="9" customFormat="1" ht="15" x14ac:dyDescent="0.2">
      <c r="A30" s="2"/>
      <c r="B30" s="2"/>
      <c r="C30" s="13"/>
      <c r="D30" s="2"/>
      <c r="F30" s="2"/>
      <c r="G30" s="2"/>
      <c r="H30" s="2"/>
    </row>
  </sheetData>
  <mergeCells count="7">
    <mergeCell ref="A4:F4"/>
    <mergeCell ref="A6:H6"/>
    <mergeCell ref="A7:H7"/>
    <mergeCell ref="A8:A9"/>
    <mergeCell ref="B8:B9"/>
    <mergeCell ref="C8:E8"/>
    <mergeCell ref="F8:F9"/>
  </mergeCells>
  <printOptions horizontalCentered="1"/>
  <pageMargins left="0.78740157480314965" right="0.78740157480314965" top="0.78740157480314965" bottom="0.78740157480314965" header="0.31496062992125984" footer="0.31496062992125984"/>
  <pageSetup scale="70" orientation="landscape" r:id="rId1"/>
  <headerFooter>
    <oddFooter>&amp;LJUNTA DE GOBIERNO &amp;R26 DE ABRIL DE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topLeftCell="A10" zoomScaleNormal="100" workbookViewId="0">
      <selection activeCell="I19" sqref="I19:J19"/>
    </sheetView>
  </sheetViews>
  <sheetFormatPr baseColWidth="10" defaultRowHeight="10.5" x14ac:dyDescent="0.15"/>
  <cols>
    <col min="1" max="1" width="4.7109375" style="47" customWidth="1"/>
    <col min="2" max="2" width="13.7109375" style="45" customWidth="1"/>
    <col min="3" max="3" width="11.7109375" style="39" customWidth="1"/>
    <col min="4" max="4" width="13.7109375" style="39" customWidth="1"/>
    <col min="5" max="6" width="13.7109375" style="149" customWidth="1"/>
    <col min="7" max="7" width="31.7109375" style="39" customWidth="1"/>
    <col min="8" max="10" width="15.7109375" style="47" customWidth="1"/>
    <col min="11" max="11" width="13.7109375" style="47" customWidth="1"/>
    <col min="12" max="13" width="7.7109375" style="47" customWidth="1"/>
    <col min="14" max="255" width="11.42578125" style="39"/>
    <col min="256" max="256" width="4.7109375" style="39" customWidth="1"/>
    <col min="257" max="257" width="13.7109375" style="39" customWidth="1"/>
    <col min="258" max="258" width="11.7109375" style="39" customWidth="1"/>
    <col min="259" max="260" width="13.7109375" style="39" customWidth="1"/>
    <col min="261" max="261" width="13.5703125" style="39" customWidth="1"/>
    <col min="262" max="262" width="31.7109375" style="39" customWidth="1"/>
    <col min="263" max="265" width="15.7109375" style="39" customWidth="1"/>
    <col min="266" max="266" width="13.5703125" style="39" customWidth="1"/>
    <col min="267" max="268" width="7.7109375" style="39" customWidth="1"/>
    <col min="269" max="269" width="13.28515625" style="39" customWidth="1"/>
    <col min="270" max="511" width="11.42578125" style="39"/>
    <col min="512" max="512" width="4.7109375" style="39" customWidth="1"/>
    <col min="513" max="513" width="13.7109375" style="39" customWidth="1"/>
    <col min="514" max="514" width="11.7109375" style="39" customWidth="1"/>
    <col min="515" max="516" width="13.7109375" style="39" customWidth="1"/>
    <col min="517" max="517" width="13.5703125" style="39" customWidth="1"/>
    <col min="518" max="518" width="31.7109375" style="39" customWidth="1"/>
    <col min="519" max="521" width="15.7109375" style="39" customWidth="1"/>
    <col min="522" max="522" width="13.5703125" style="39" customWidth="1"/>
    <col min="523" max="524" width="7.7109375" style="39" customWidth="1"/>
    <col min="525" max="525" width="13.28515625" style="39" customWidth="1"/>
    <col min="526" max="767" width="11.42578125" style="39"/>
    <col min="768" max="768" width="4.7109375" style="39" customWidth="1"/>
    <col min="769" max="769" width="13.7109375" style="39" customWidth="1"/>
    <col min="770" max="770" width="11.7109375" style="39" customWidth="1"/>
    <col min="771" max="772" width="13.7109375" style="39" customWidth="1"/>
    <col min="773" max="773" width="13.5703125" style="39" customWidth="1"/>
    <col min="774" max="774" width="31.7109375" style="39" customWidth="1"/>
    <col min="775" max="777" width="15.7109375" style="39" customWidth="1"/>
    <col min="778" max="778" width="13.5703125" style="39" customWidth="1"/>
    <col min="779" max="780" width="7.7109375" style="39" customWidth="1"/>
    <col min="781" max="781" width="13.28515625" style="39" customWidth="1"/>
    <col min="782" max="1023" width="11.42578125" style="39"/>
    <col min="1024" max="1024" width="4.7109375" style="39" customWidth="1"/>
    <col min="1025" max="1025" width="13.7109375" style="39" customWidth="1"/>
    <col min="1026" max="1026" width="11.7109375" style="39" customWidth="1"/>
    <col min="1027" max="1028" width="13.7109375" style="39" customWidth="1"/>
    <col min="1029" max="1029" width="13.5703125" style="39" customWidth="1"/>
    <col min="1030" max="1030" width="31.7109375" style="39" customWidth="1"/>
    <col min="1031" max="1033" width="15.7109375" style="39" customWidth="1"/>
    <col min="1034" max="1034" width="13.5703125" style="39" customWidth="1"/>
    <col min="1035" max="1036" width="7.7109375" style="39" customWidth="1"/>
    <col min="1037" max="1037" width="13.28515625" style="39" customWidth="1"/>
    <col min="1038" max="1279" width="11.42578125" style="39"/>
    <col min="1280" max="1280" width="4.7109375" style="39" customWidth="1"/>
    <col min="1281" max="1281" width="13.7109375" style="39" customWidth="1"/>
    <col min="1282" max="1282" width="11.7109375" style="39" customWidth="1"/>
    <col min="1283" max="1284" width="13.7109375" style="39" customWidth="1"/>
    <col min="1285" max="1285" width="13.5703125" style="39" customWidth="1"/>
    <col min="1286" max="1286" width="31.7109375" style="39" customWidth="1"/>
    <col min="1287" max="1289" width="15.7109375" style="39" customWidth="1"/>
    <col min="1290" max="1290" width="13.5703125" style="39" customWidth="1"/>
    <col min="1291" max="1292" width="7.7109375" style="39" customWidth="1"/>
    <col min="1293" max="1293" width="13.28515625" style="39" customWidth="1"/>
    <col min="1294" max="1535" width="11.42578125" style="39"/>
    <col min="1536" max="1536" width="4.7109375" style="39" customWidth="1"/>
    <col min="1537" max="1537" width="13.7109375" style="39" customWidth="1"/>
    <col min="1538" max="1538" width="11.7109375" style="39" customWidth="1"/>
    <col min="1539" max="1540" width="13.7109375" style="39" customWidth="1"/>
    <col min="1541" max="1541" width="13.5703125" style="39" customWidth="1"/>
    <col min="1542" max="1542" width="31.7109375" style="39" customWidth="1"/>
    <col min="1543" max="1545" width="15.7109375" style="39" customWidth="1"/>
    <col min="1546" max="1546" width="13.5703125" style="39" customWidth="1"/>
    <col min="1547" max="1548" width="7.7109375" style="39" customWidth="1"/>
    <col min="1549" max="1549" width="13.28515625" style="39" customWidth="1"/>
    <col min="1550" max="1791" width="11.42578125" style="39"/>
    <col min="1792" max="1792" width="4.7109375" style="39" customWidth="1"/>
    <col min="1793" max="1793" width="13.7109375" style="39" customWidth="1"/>
    <col min="1794" max="1794" width="11.7109375" style="39" customWidth="1"/>
    <col min="1795" max="1796" width="13.7109375" style="39" customWidth="1"/>
    <col min="1797" max="1797" width="13.5703125" style="39" customWidth="1"/>
    <col min="1798" max="1798" width="31.7109375" style="39" customWidth="1"/>
    <col min="1799" max="1801" width="15.7109375" style="39" customWidth="1"/>
    <col min="1802" max="1802" width="13.5703125" style="39" customWidth="1"/>
    <col min="1803" max="1804" width="7.7109375" style="39" customWidth="1"/>
    <col min="1805" max="1805" width="13.28515625" style="39" customWidth="1"/>
    <col min="1806" max="2047" width="11.42578125" style="39"/>
    <col min="2048" max="2048" width="4.7109375" style="39" customWidth="1"/>
    <col min="2049" max="2049" width="13.7109375" style="39" customWidth="1"/>
    <col min="2050" max="2050" width="11.7109375" style="39" customWidth="1"/>
    <col min="2051" max="2052" width="13.7109375" style="39" customWidth="1"/>
    <col min="2053" max="2053" width="13.5703125" style="39" customWidth="1"/>
    <col min="2054" max="2054" width="31.7109375" style="39" customWidth="1"/>
    <col min="2055" max="2057" width="15.7109375" style="39" customWidth="1"/>
    <col min="2058" max="2058" width="13.5703125" style="39" customWidth="1"/>
    <col min="2059" max="2060" width="7.7109375" style="39" customWidth="1"/>
    <col min="2061" max="2061" width="13.28515625" style="39" customWidth="1"/>
    <col min="2062" max="2303" width="11.42578125" style="39"/>
    <col min="2304" max="2304" width="4.7109375" style="39" customWidth="1"/>
    <col min="2305" max="2305" width="13.7109375" style="39" customWidth="1"/>
    <col min="2306" max="2306" width="11.7109375" style="39" customWidth="1"/>
    <col min="2307" max="2308" width="13.7109375" style="39" customWidth="1"/>
    <col min="2309" max="2309" width="13.5703125" style="39" customWidth="1"/>
    <col min="2310" max="2310" width="31.7109375" style="39" customWidth="1"/>
    <col min="2311" max="2313" width="15.7109375" style="39" customWidth="1"/>
    <col min="2314" max="2314" width="13.5703125" style="39" customWidth="1"/>
    <col min="2315" max="2316" width="7.7109375" style="39" customWidth="1"/>
    <col min="2317" max="2317" width="13.28515625" style="39" customWidth="1"/>
    <col min="2318" max="2559" width="11.42578125" style="39"/>
    <col min="2560" max="2560" width="4.7109375" style="39" customWidth="1"/>
    <col min="2561" max="2561" width="13.7109375" style="39" customWidth="1"/>
    <col min="2562" max="2562" width="11.7109375" style="39" customWidth="1"/>
    <col min="2563" max="2564" width="13.7109375" style="39" customWidth="1"/>
    <col min="2565" max="2565" width="13.5703125" style="39" customWidth="1"/>
    <col min="2566" max="2566" width="31.7109375" style="39" customWidth="1"/>
    <col min="2567" max="2569" width="15.7109375" style="39" customWidth="1"/>
    <col min="2570" max="2570" width="13.5703125" style="39" customWidth="1"/>
    <col min="2571" max="2572" width="7.7109375" style="39" customWidth="1"/>
    <col min="2573" max="2573" width="13.28515625" style="39" customWidth="1"/>
    <col min="2574" max="2815" width="11.42578125" style="39"/>
    <col min="2816" max="2816" width="4.7109375" style="39" customWidth="1"/>
    <col min="2817" max="2817" width="13.7109375" style="39" customWidth="1"/>
    <col min="2818" max="2818" width="11.7109375" style="39" customWidth="1"/>
    <col min="2819" max="2820" width="13.7109375" style="39" customWidth="1"/>
    <col min="2821" max="2821" width="13.5703125" style="39" customWidth="1"/>
    <col min="2822" max="2822" width="31.7109375" style="39" customWidth="1"/>
    <col min="2823" max="2825" width="15.7109375" style="39" customWidth="1"/>
    <col min="2826" max="2826" width="13.5703125" style="39" customWidth="1"/>
    <col min="2827" max="2828" width="7.7109375" style="39" customWidth="1"/>
    <col min="2829" max="2829" width="13.28515625" style="39" customWidth="1"/>
    <col min="2830" max="3071" width="11.42578125" style="39"/>
    <col min="3072" max="3072" width="4.7109375" style="39" customWidth="1"/>
    <col min="3073" max="3073" width="13.7109375" style="39" customWidth="1"/>
    <col min="3074" max="3074" width="11.7109375" style="39" customWidth="1"/>
    <col min="3075" max="3076" width="13.7109375" style="39" customWidth="1"/>
    <col min="3077" max="3077" width="13.5703125" style="39" customWidth="1"/>
    <col min="3078" max="3078" width="31.7109375" style="39" customWidth="1"/>
    <col min="3079" max="3081" width="15.7109375" style="39" customWidth="1"/>
    <col min="3082" max="3082" width="13.5703125" style="39" customWidth="1"/>
    <col min="3083" max="3084" width="7.7109375" style="39" customWidth="1"/>
    <col min="3085" max="3085" width="13.28515625" style="39" customWidth="1"/>
    <col min="3086" max="3327" width="11.42578125" style="39"/>
    <col min="3328" max="3328" width="4.7109375" style="39" customWidth="1"/>
    <col min="3329" max="3329" width="13.7109375" style="39" customWidth="1"/>
    <col min="3330" max="3330" width="11.7109375" style="39" customWidth="1"/>
    <col min="3331" max="3332" width="13.7109375" style="39" customWidth="1"/>
    <col min="3333" max="3333" width="13.5703125" style="39" customWidth="1"/>
    <col min="3334" max="3334" width="31.7109375" style="39" customWidth="1"/>
    <col min="3335" max="3337" width="15.7109375" style="39" customWidth="1"/>
    <col min="3338" max="3338" width="13.5703125" style="39" customWidth="1"/>
    <col min="3339" max="3340" width="7.7109375" style="39" customWidth="1"/>
    <col min="3341" max="3341" width="13.28515625" style="39" customWidth="1"/>
    <col min="3342" max="3583" width="11.42578125" style="39"/>
    <col min="3584" max="3584" width="4.7109375" style="39" customWidth="1"/>
    <col min="3585" max="3585" width="13.7109375" style="39" customWidth="1"/>
    <col min="3586" max="3586" width="11.7109375" style="39" customWidth="1"/>
    <col min="3587" max="3588" width="13.7109375" style="39" customWidth="1"/>
    <col min="3589" max="3589" width="13.5703125" style="39" customWidth="1"/>
    <col min="3590" max="3590" width="31.7109375" style="39" customWidth="1"/>
    <col min="3591" max="3593" width="15.7109375" style="39" customWidth="1"/>
    <col min="3594" max="3594" width="13.5703125" style="39" customWidth="1"/>
    <col min="3595" max="3596" width="7.7109375" style="39" customWidth="1"/>
    <col min="3597" max="3597" width="13.28515625" style="39" customWidth="1"/>
    <col min="3598" max="3839" width="11.42578125" style="39"/>
    <col min="3840" max="3840" width="4.7109375" style="39" customWidth="1"/>
    <col min="3841" max="3841" width="13.7109375" style="39" customWidth="1"/>
    <col min="3842" max="3842" width="11.7109375" style="39" customWidth="1"/>
    <col min="3843" max="3844" width="13.7109375" style="39" customWidth="1"/>
    <col min="3845" max="3845" width="13.5703125" style="39" customWidth="1"/>
    <col min="3846" max="3846" width="31.7109375" style="39" customWidth="1"/>
    <col min="3847" max="3849" width="15.7109375" style="39" customWidth="1"/>
    <col min="3850" max="3850" width="13.5703125" style="39" customWidth="1"/>
    <col min="3851" max="3852" width="7.7109375" style="39" customWidth="1"/>
    <col min="3853" max="3853" width="13.28515625" style="39" customWidth="1"/>
    <col min="3854" max="4095" width="11.42578125" style="39"/>
    <col min="4096" max="4096" width="4.7109375" style="39" customWidth="1"/>
    <col min="4097" max="4097" width="13.7109375" style="39" customWidth="1"/>
    <col min="4098" max="4098" width="11.7109375" style="39" customWidth="1"/>
    <col min="4099" max="4100" width="13.7109375" style="39" customWidth="1"/>
    <col min="4101" max="4101" width="13.5703125" style="39" customWidth="1"/>
    <col min="4102" max="4102" width="31.7109375" style="39" customWidth="1"/>
    <col min="4103" max="4105" width="15.7109375" style="39" customWidth="1"/>
    <col min="4106" max="4106" width="13.5703125" style="39" customWidth="1"/>
    <col min="4107" max="4108" width="7.7109375" style="39" customWidth="1"/>
    <col min="4109" max="4109" width="13.28515625" style="39" customWidth="1"/>
    <col min="4110" max="4351" width="11.42578125" style="39"/>
    <col min="4352" max="4352" width="4.7109375" style="39" customWidth="1"/>
    <col min="4353" max="4353" width="13.7109375" style="39" customWidth="1"/>
    <col min="4354" max="4354" width="11.7109375" style="39" customWidth="1"/>
    <col min="4355" max="4356" width="13.7109375" style="39" customWidth="1"/>
    <col min="4357" max="4357" width="13.5703125" style="39" customWidth="1"/>
    <col min="4358" max="4358" width="31.7109375" style="39" customWidth="1"/>
    <col min="4359" max="4361" width="15.7109375" style="39" customWidth="1"/>
    <col min="4362" max="4362" width="13.5703125" style="39" customWidth="1"/>
    <col min="4363" max="4364" width="7.7109375" style="39" customWidth="1"/>
    <col min="4365" max="4365" width="13.28515625" style="39" customWidth="1"/>
    <col min="4366" max="4607" width="11.42578125" style="39"/>
    <col min="4608" max="4608" width="4.7109375" style="39" customWidth="1"/>
    <col min="4609" max="4609" width="13.7109375" style="39" customWidth="1"/>
    <col min="4610" max="4610" width="11.7109375" style="39" customWidth="1"/>
    <col min="4611" max="4612" width="13.7109375" style="39" customWidth="1"/>
    <col min="4613" max="4613" width="13.5703125" style="39" customWidth="1"/>
    <col min="4614" max="4614" width="31.7109375" style="39" customWidth="1"/>
    <col min="4615" max="4617" width="15.7109375" style="39" customWidth="1"/>
    <col min="4618" max="4618" width="13.5703125" style="39" customWidth="1"/>
    <col min="4619" max="4620" width="7.7109375" style="39" customWidth="1"/>
    <col min="4621" max="4621" width="13.28515625" style="39" customWidth="1"/>
    <col min="4622" max="4863" width="11.42578125" style="39"/>
    <col min="4864" max="4864" width="4.7109375" style="39" customWidth="1"/>
    <col min="4865" max="4865" width="13.7109375" style="39" customWidth="1"/>
    <col min="4866" max="4866" width="11.7109375" style="39" customWidth="1"/>
    <col min="4867" max="4868" width="13.7109375" style="39" customWidth="1"/>
    <col min="4869" max="4869" width="13.5703125" style="39" customWidth="1"/>
    <col min="4870" max="4870" width="31.7109375" style="39" customWidth="1"/>
    <col min="4871" max="4873" width="15.7109375" style="39" customWidth="1"/>
    <col min="4874" max="4874" width="13.5703125" style="39" customWidth="1"/>
    <col min="4875" max="4876" width="7.7109375" style="39" customWidth="1"/>
    <col min="4877" max="4877" width="13.28515625" style="39" customWidth="1"/>
    <col min="4878" max="5119" width="11.42578125" style="39"/>
    <col min="5120" max="5120" width="4.7109375" style="39" customWidth="1"/>
    <col min="5121" max="5121" width="13.7109375" style="39" customWidth="1"/>
    <col min="5122" max="5122" width="11.7109375" style="39" customWidth="1"/>
    <col min="5123" max="5124" width="13.7109375" style="39" customWidth="1"/>
    <col min="5125" max="5125" width="13.5703125" style="39" customWidth="1"/>
    <col min="5126" max="5126" width="31.7109375" style="39" customWidth="1"/>
    <col min="5127" max="5129" width="15.7109375" style="39" customWidth="1"/>
    <col min="5130" max="5130" width="13.5703125" style="39" customWidth="1"/>
    <col min="5131" max="5132" width="7.7109375" style="39" customWidth="1"/>
    <col min="5133" max="5133" width="13.28515625" style="39" customWidth="1"/>
    <col min="5134" max="5375" width="11.42578125" style="39"/>
    <col min="5376" max="5376" width="4.7109375" style="39" customWidth="1"/>
    <col min="5377" max="5377" width="13.7109375" style="39" customWidth="1"/>
    <col min="5378" max="5378" width="11.7109375" style="39" customWidth="1"/>
    <col min="5379" max="5380" width="13.7109375" style="39" customWidth="1"/>
    <col min="5381" max="5381" width="13.5703125" style="39" customWidth="1"/>
    <col min="5382" max="5382" width="31.7109375" style="39" customWidth="1"/>
    <col min="5383" max="5385" width="15.7109375" style="39" customWidth="1"/>
    <col min="5386" max="5386" width="13.5703125" style="39" customWidth="1"/>
    <col min="5387" max="5388" width="7.7109375" style="39" customWidth="1"/>
    <col min="5389" max="5389" width="13.28515625" style="39" customWidth="1"/>
    <col min="5390" max="5631" width="11.42578125" style="39"/>
    <col min="5632" max="5632" width="4.7109375" style="39" customWidth="1"/>
    <col min="5633" max="5633" width="13.7109375" style="39" customWidth="1"/>
    <col min="5634" max="5634" width="11.7109375" style="39" customWidth="1"/>
    <col min="5635" max="5636" width="13.7109375" style="39" customWidth="1"/>
    <col min="5637" max="5637" width="13.5703125" style="39" customWidth="1"/>
    <col min="5638" max="5638" width="31.7109375" style="39" customWidth="1"/>
    <col min="5639" max="5641" width="15.7109375" style="39" customWidth="1"/>
    <col min="5642" max="5642" width="13.5703125" style="39" customWidth="1"/>
    <col min="5643" max="5644" width="7.7109375" style="39" customWidth="1"/>
    <col min="5645" max="5645" width="13.28515625" style="39" customWidth="1"/>
    <col min="5646" max="5887" width="11.42578125" style="39"/>
    <col min="5888" max="5888" width="4.7109375" style="39" customWidth="1"/>
    <col min="5889" max="5889" width="13.7109375" style="39" customWidth="1"/>
    <col min="5890" max="5890" width="11.7109375" style="39" customWidth="1"/>
    <col min="5891" max="5892" width="13.7109375" style="39" customWidth="1"/>
    <col min="5893" max="5893" width="13.5703125" style="39" customWidth="1"/>
    <col min="5894" max="5894" width="31.7109375" style="39" customWidth="1"/>
    <col min="5895" max="5897" width="15.7109375" style="39" customWidth="1"/>
    <col min="5898" max="5898" width="13.5703125" style="39" customWidth="1"/>
    <col min="5899" max="5900" width="7.7109375" style="39" customWidth="1"/>
    <col min="5901" max="5901" width="13.28515625" style="39" customWidth="1"/>
    <col min="5902" max="6143" width="11.42578125" style="39"/>
    <col min="6144" max="6144" width="4.7109375" style="39" customWidth="1"/>
    <col min="6145" max="6145" width="13.7109375" style="39" customWidth="1"/>
    <col min="6146" max="6146" width="11.7109375" style="39" customWidth="1"/>
    <col min="6147" max="6148" width="13.7109375" style="39" customWidth="1"/>
    <col min="6149" max="6149" width="13.5703125" style="39" customWidth="1"/>
    <col min="6150" max="6150" width="31.7109375" style="39" customWidth="1"/>
    <col min="6151" max="6153" width="15.7109375" style="39" customWidth="1"/>
    <col min="6154" max="6154" width="13.5703125" style="39" customWidth="1"/>
    <col min="6155" max="6156" width="7.7109375" style="39" customWidth="1"/>
    <col min="6157" max="6157" width="13.28515625" style="39" customWidth="1"/>
    <col min="6158" max="6399" width="11.42578125" style="39"/>
    <col min="6400" max="6400" width="4.7109375" style="39" customWidth="1"/>
    <col min="6401" max="6401" width="13.7109375" style="39" customWidth="1"/>
    <col min="6402" max="6402" width="11.7109375" style="39" customWidth="1"/>
    <col min="6403" max="6404" width="13.7109375" style="39" customWidth="1"/>
    <col min="6405" max="6405" width="13.5703125" style="39" customWidth="1"/>
    <col min="6406" max="6406" width="31.7109375" style="39" customWidth="1"/>
    <col min="6407" max="6409" width="15.7109375" style="39" customWidth="1"/>
    <col min="6410" max="6410" width="13.5703125" style="39" customWidth="1"/>
    <col min="6411" max="6412" width="7.7109375" style="39" customWidth="1"/>
    <col min="6413" max="6413" width="13.28515625" style="39" customWidth="1"/>
    <col min="6414" max="6655" width="11.42578125" style="39"/>
    <col min="6656" max="6656" width="4.7109375" style="39" customWidth="1"/>
    <col min="6657" max="6657" width="13.7109375" style="39" customWidth="1"/>
    <col min="6658" max="6658" width="11.7109375" style="39" customWidth="1"/>
    <col min="6659" max="6660" width="13.7109375" style="39" customWidth="1"/>
    <col min="6661" max="6661" width="13.5703125" style="39" customWidth="1"/>
    <col min="6662" max="6662" width="31.7109375" style="39" customWidth="1"/>
    <col min="6663" max="6665" width="15.7109375" style="39" customWidth="1"/>
    <col min="6666" max="6666" width="13.5703125" style="39" customWidth="1"/>
    <col min="6667" max="6668" width="7.7109375" style="39" customWidth="1"/>
    <col min="6669" max="6669" width="13.28515625" style="39" customWidth="1"/>
    <col min="6670" max="6911" width="11.42578125" style="39"/>
    <col min="6912" max="6912" width="4.7109375" style="39" customWidth="1"/>
    <col min="6913" max="6913" width="13.7109375" style="39" customWidth="1"/>
    <col min="6914" max="6914" width="11.7109375" style="39" customWidth="1"/>
    <col min="6915" max="6916" width="13.7109375" style="39" customWidth="1"/>
    <col min="6917" max="6917" width="13.5703125" style="39" customWidth="1"/>
    <col min="6918" max="6918" width="31.7109375" style="39" customWidth="1"/>
    <col min="6919" max="6921" width="15.7109375" style="39" customWidth="1"/>
    <col min="6922" max="6922" width="13.5703125" style="39" customWidth="1"/>
    <col min="6923" max="6924" width="7.7109375" style="39" customWidth="1"/>
    <col min="6925" max="6925" width="13.28515625" style="39" customWidth="1"/>
    <col min="6926" max="7167" width="11.42578125" style="39"/>
    <col min="7168" max="7168" width="4.7109375" style="39" customWidth="1"/>
    <col min="7169" max="7169" width="13.7109375" style="39" customWidth="1"/>
    <col min="7170" max="7170" width="11.7109375" style="39" customWidth="1"/>
    <col min="7171" max="7172" width="13.7109375" style="39" customWidth="1"/>
    <col min="7173" max="7173" width="13.5703125" style="39" customWidth="1"/>
    <col min="7174" max="7174" width="31.7109375" style="39" customWidth="1"/>
    <col min="7175" max="7177" width="15.7109375" style="39" customWidth="1"/>
    <col min="7178" max="7178" width="13.5703125" style="39" customWidth="1"/>
    <col min="7179" max="7180" width="7.7109375" style="39" customWidth="1"/>
    <col min="7181" max="7181" width="13.28515625" style="39" customWidth="1"/>
    <col min="7182" max="7423" width="11.42578125" style="39"/>
    <col min="7424" max="7424" width="4.7109375" style="39" customWidth="1"/>
    <col min="7425" max="7425" width="13.7109375" style="39" customWidth="1"/>
    <col min="7426" max="7426" width="11.7109375" style="39" customWidth="1"/>
    <col min="7427" max="7428" width="13.7109375" style="39" customWidth="1"/>
    <col min="7429" max="7429" width="13.5703125" style="39" customWidth="1"/>
    <col min="7430" max="7430" width="31.7109375" style="39" customWidth="1"/>
    <col min="7431" max="7433" width="15.7109375" style="39" customWidth="1"/>
    <col min="7434" max="7434" width="13.5703125" style="39" customWidth="1"/>
    <col min="7435" max="7436" width="7.7109375" style="39" customWidth="1"/>
    <col min="7437" max="7437" width="13.28515625" style="39" customWidth="1"/>
    <col min="7438" max="7679" width="11.42578125" style="39"/>
    <col min="7680" max="7680" width="4.7109375" style="39" customWidth="1"/>
    <col min="7681" max="7681" width="13.7109375" style="39" customWidth="1"/>
    <col min="7682" max="7682" width="11.7109375" style="39" customWidth="1"/>
    <col min="7683" max="7684" width="13.7109375" style="39" customWidth="1"/>
    <col min="7685" max="7685" width="13.5703125" style="39" customWidth="1"/>
    <col min="7686" max="7686" width="31.7109375" style="39" customWidth="1"/>
    <col min="7687" max="7689" width="15.7109375" style="39" customWidth="1"/>
    <col min="7690" max="7690" width="13.5703125" style="39" customWidth="1"/>
    <col min="7691" max="7692" width="7.7109375" style="39" customWidth="1"/>
    <col min="7693" max="7693" width="13.28515625" style="39" customWidth="1"/>
    <col min="7694" max="7935" width="11.42578125" style="39"/>
    <col min="7936" max="7936" width="4.7109375" style="39" customWidth="1"/>
    <col min="7937" max="7937" width="13.7109375" style="39" customWidth="1"/>
    <col min="7938" max="7938" width="11.7109375" style="39" customWidth="1"/>
    <col min="7939" max="7940" width="13.7109375" style="39" customWidth="1"/>
    <col min="7941" max="7941" width="13.5703125" style="39" customWidth="1"/>
    <col min="7942" max="7942" width="31.7109375" style="39" customWidth="1"/>
    <col min="7943" max="7945" width="15.7109375" style="39" customWidth="1"/>
    <col min="7946" max="7946" width="13.5703125" style="39" customWidth="1"/>
    <col min="7947" max="7948" width="7.7109375" style="39" customWidth="1"/>
    <col min="7949" max="7949" width="13.28515625" style="39" customWidth="1"/>
    <col min="7950" max="8191" width="11.42578125" style="39"/>
    <col min="8192" max="8192" width="4.7109375" style="39" customWidth="1"/>
    <col min="8193" max="8193" width="13.7109375" style="39" customWidth="1"/>
    <col min="8194" max="8194" width="11.7109375" style="39" customWidth="1"/>
    <col min="8195" max="8196" width="13.7109375" style="39" customWidth="1"/>
    <col min="8197" max="8197" width="13.5703125" style="39" customWidth="1"/>
    <col min="8198" max="8198" width="31.7109375" style="39" customWidth="1"/>
    <col min="8199" max="8201" width="15.7109375" style="39" customWidth="1"/>
    <col min="8202" max="8202" width="13.5703125" style="39" customWidth="1"/>
    <col min="8203" max="8204" width="7.7109375" style="39" customWidth="1"/>
    <col min="8205" max="8205" width="13.28515625" style="39" customWidth="1"/>
    <col min="8206" max="8447" width="11.42578125" style="39"/>
    <col min="8448" max="8448" width="4.7109375" style="39" customWidth="1"/>
    <col min="8449" max="8449" width="13.7109375" style="39" customWidth="1"/>
    <col min="8450" max="8450" width="11.7109375" style="39" customWidth="1"/>
    <col min="8451" max="8452" width="13.7109375" style="39" customWidth="1"/>
    <col min="8453" max="8453" width="13.5703125" style="39" customWidth="1"/>
    <col min="8454" max="8454" width="31.7109375" style="39" customWidth="1"/>
    <col min="8455" max="8457" width="15.7109375" style="39" customWidth="1"/>
    <col min="8458" max="8458" width="13.5703125" style="39" customWidth="1"/>
    <col min="8459" max="8460" width="7.7109375" style="39" customWidth="1"/>
    <col min="8461" max="8461" width="13.28515625" style="39" customWidth="1"/>
    <col min="8462" max="8703" width="11.42578125" style="39"/>
    <col min="8704" max="8704" width="4.7109375" style="39" customWidth="1"/>
    <col min="8705" max="8705" width="13.7109375" style="39" customWidth="1"/>
    <col min="8706" max="8706" width="11.7109375" style="39" customWidth="1"/>
    <col min="8707" max="8708" width="13.7109375" style="39" customWidth="1"/>
    <col min="8709" max="8709" width="13.5703125" style="39" customWidth="1"/>
    <col min="8710" max="8710" width="31.7109375" style="39" customWidth="1"/>
    <col min="8711" max="8713" width="15.7109375" style="39" customWidth="1"/>
    <col min="8714" max="8714" width="13.5703125" style="39" customWidth="1"/>
    <col min="8715" max="8716" width="7.7109375" style="39" customWidth="1"/>
    <col min="8717" max="8717" width="13.28515625" style="39" customWidth="1"/>
    <col min="8718" max="8959" width="11.42578125" style="39"/>
    <col min="8960" max="8960" width="4.7109375" style="39" customWidth="1"/>
    <col min="8961" max="8961" width="13.7109375" style="39" customWidth="1"/>
    <col min="8962" max="8962" width="11.7109375" style="39" customWidth="1"/>
    <col min="8963" max="8964" width="13.7109375" style="39" customWidth="1"/>
    <col min="8965" max="8965" width="13.5703125" style="39" customWidth="1"/>
    <col min="8966" max="8966" width="31.7109375" style="39" customWidth="1"/>
    <col min="8967" max="8969" width="15.7109375" style="39" customWidth="1"/>
    <col min="8970" max="8970" width="13.5703125" style="39" customWidth="1"/>
    <col min="8971" max="8972" width="7.7109375" style="39" customWidth="1"/>
    <col min="8973" max="8973" width="13.28515625" style="39" customWidth="1"/>
    <col min="8974" max="9215" width="11.42578125" style="39"/>
    <col min="9216" max="9216" width="4.7109375" style="39" customWidth="1"/>
    <col min="9217" max="9217" width="13.7109375" style="39" customWidth="1"/>
    <col min="9218" max="9218" width="11.7109375" style="39" customWidth="1"/>
    <col min="9219" max="9220" width="13.7109375" style="39" customWidth="1"/>
    <col min="9221" max="9221" width="13.5703125" style="39" customWidth="1"/>
    <col min="9222" max="9222" width="31.7109375" style="39" customWidth="1"/>
    <col min="9223" max="9225" width="15.7109375" style="39" customWidth="1"/>
    <col min="9226" max="9226" width="13.5703125" style="39" customWidth="1"/>
    <col min="9227" max="9228" width="7.7109375" style="39" customWidth="1"/>
    <col min="9229" max="9229" width="13.28515625" style="39" customWidth="1"/>
    <col min="9230" max="9471" width="11.42578125" style="39"/>
    <col min="9472" max="9472" width="4.7109375" style="39" customWidth="1"/>
    <col min="9473" max="9473" width="13.7109375" style="39" customWidth="1"/>
    <col min="9474" max="9474" width="11.7109375" style="39" customWidth="1"/>
    <col min="9475" max="9476" width="13.7109375" style="39" customWidth="1"/>
    <col min="9477" max="9477" width="13.5703125" style="39" customWidth="1"/>
    <col min="9478" max="9478" width="31.7109375" style="39" customWidth="1"/>
    <col min="9479" max="9481" width="15.7109375" style="39" customWidth="1"/>
    <col min="9482" max="9482" width="13.5703125" style="39" customWidth="1"/>
    <col min="9483" max="9484" width="7.7109375" style="39" customWidth="1"/>
    <col min="9485" max="9485" width="13.28515625" style="39" customWidth="1"/>
    <col min="9486" max="9727" width="11.42578125" style="39"/>
    <col min="9728" max="9728" width="4.7109375" style="39" customWidth="1"/>
    <col min="9729" max="9729" width="13.7109375" style="39" customWidth="1"/>
    <col min="9730" max="9730" width="11.7109375" style="39" customWidth="1"/>
    <col min="9731" max="9732" width="13.7109375" style="39" customWidth="1"/>
    <col min="9733" max="9733" width="13.5703125" style="39" customWidth="1"/>
    <col min="9734" max="9734" width="31.7109375" style="39" customWidth="1"/>
    <col min="9735" max="9737" width="15.7109375" style="39" customWidth="1"/>
    <col min="9738" max="9738" width="13.5703125" style="39" customWidth="1"/>
    <col min="9739" max="9740" width="7.7109375" style="39" customWidth="1"/>
    <col min="9741" max="9741" width="13.28515625" style="39" customWidth="1"/>
    <col min="9742" max="9983" width="11.42578125" style="39"/>
    <col min="9984" max="9984" width="4.7109375" style="39" customWidth="1"/>
    <col min="9985" max="9985" width="13.7109375" style="39" customWidth="1"/>
    <col min="9986" max="9986" width="11.7109375" style="39" customWidth="1"/>
    <col min="9987" max="9988" width="13.7109375" style="39" customWidth="1"/>
    <col min="9989" max="9989" width="13.5703125" style="39" customWidth="1"/>
    <col min="9990" max="9990" width="31.7109375" style="39" customWidth="1"/>
    <col min="9991" max="9993" width="15.7109375" style="39" customWidth="1"/>
    <col min="9994" max="9994" width="13.5703125" style="39" customWidth="1"/>
    <col min="9995" max="9996" width="7.7109375" style="39" customWidth="1"/>
    <col min="9997" max="9997" width="13.28515625" style="39" customWidth="1"/>
    <col min="9998" max="10239" width="11.42578125" style="39"/>
    <col min="10240" max="10240" width="4.7109375" style="39" customWidth="1"/>
    <col min="10241" max="10241" width="13.7109375" style="39" customWidth="1"/>
    <col min="10242" max="10242" width="11.7109375" style="39" customWidth="1"/>
    <col min="10243" max="10244" width="13.7109375" style="39" customWidth="1"/>
    <col min="10245" max="10245" width="13.5703125" style="39" customWidth="1"/>
    <col min="10246" max="10246" width="31.7109375" style="39" customWidth="1"/>
    <col min="10247" max="10249" width="15.7109375" style="39" customWidth="1"/>
    <col min="10250" max="10250" width="13.5703125" style="39" customWidth="1"/>
    <col min="10251" max="10252" width="7.7109375" style="39" customWidth="1"/>
    <col min="10253" max="10253" width="13.28515625" style="39" customWidth="1"/>
    <col min="10254" max="10495" width="11.42578125" style="39"/>
    <col min="10496" max="10496" width="4.7109375" style="39" customWidth="1"/>
    <col min="10497" max="10497" width="13.7109375" style="39" customWidth="1"/>
    <col min="10498" max="10498" width="11.7109375" style="39" customWidth="1"/>
    <col min="10499" max="10500" width="13.7109375" style="39" customWidth="1"/>
    <col min="10501" max="10501" width="13.5703125" style="39" customWidth="1"/>
    <col min="10502" max="10502" width="31.7109375" style="39" customWidth="1"/>
    <col min="10503" max="10505" width="15.7109375" style="39" customWidth="1"/>
    <col min="10506" max="10506" width="13.5703125" style="39" customWidth="1"/>
    <col min="10507" max="10508" width="7.7109375" style="39" customWidth="1"/>
    <col min="10509" max="10509" width="13.28515625" style="39" customWidth="1"/>
    <col min="10510" max="10751" width="11.42578125" style="39"/>
    <col min="10752" max="10752" width="4.7109375" style="39" customWidth="1"/>
    <col min="10753" max="10753" width="13.7109375" style="39" customWidth="1"/>
    <col min="10754" max="10754" width="11.7109375" style="39" customWidth="1"/>
    <col min="10755" max="10756" width="13.7109375" style="39" customWidth="1"/>
    <col min="10757" max="10757" width="13.5703125" style="39" customWidth="1"/>
    <col min="10758" max="10758" width="31.7109375" style="39" customWidth="1"/>
    <col min="10759" max="10761" width="15.7109375" style="39" customWidth="1"/>
    <col min="10762" max="10762" width="13.5703125" style="39" customWidth="1"/>
    <col min="10763" max="10764" width="7.7109375" style="39" customWidth="1"/>
    <col min="10765" max="10765" width="13.28515625" style="39" customWidth="1"/>
    <col min="10766" max="11007" width="11.42578125" style="39"/>
    <col min="11008" max="11008" width="4.7109375" style="39" customWidth="1"/>
    <col min="11009" max="11009" width="13.7109375" style="39" customWidth="1"/>
    <col min="11010" max="11010" width="11.7109375" style="39" customWidth="1"/>
    <col min="11011" max="11012" width="13.7109375" style="39" customWidth="1"/>
    <col min="11013" max="11013" width="13.5703125" style="39" customWidth="1"/>
    <col min="11014" max="11014" width="31.7109375" style="39" customWidth="1"/>
    <col min="11015" max="11017" width="15.7109375" style="39" customWidth="1"/>
    <col min="11018" max="11018" width="13.5703125" style="39" customWidth="1"/>
    <col min="11019" max="11020" width="7.7109375" style="39" customWidth="1"/>
    <col min="11021" max="11021" width="13.28515625" style="39" customWidth="1"/>
    <col min="11022" max="11263" width="11.42578125" style="39"/>
    <col min="11264" max="11264" width="4.7109375" style="39" customWidth="1"/>
    <col min="11265" max="11265" width="13.7109375" style="39" customWidth="1"/>
    <col min="11266" max="11266" width="11.7109375" style="39" customWidth="1"/>
    <col min="11267" max="11268" width="13.7109375" style="39" customWidth="1"/>
    <col min="11269" max="11269" width="13.5703125" style="39" customWidth="1"/>
    <col min="11270" max="11270" width="31.7109375" style="39" customWidth="1"/>
    <col min="11271" max="11273" width="15.7109375" style="39" customWidth="1"/>
    <col min="11274" max="11274" width="13.5703125" style="39" customWidth="1"/>
    <col min="11275" max="11276" width="7.7109375" style="39" customWidth="1"/>
    <col min="11277" max="11277" width="13.28515625" style="39" customWidth="1"/>
    <col min="11278" max="11519" width="11.42578125" style="39"/>
    <col min="11520" max="11520" width="4.7109375" style="39" customWidth="1"/>
    <col min="11521" max="11521" width="13.7109375" style="39" customWidth="1"/>
    <col min="11522" max="11522" width="11.7109375" style="39" customWidth="1"/>
    <col min="11523" max="11524" width="13.7109375" style="39" customWidth="1"/>
    <col min="11525" max="11525" width="13.5703125" style="39" customWidth="1"/>
    <col min="11526" max="11526" width="31.7109375" style="39" customWidth="1"/>
    <col min="11527" max="11529" width="15.7109375" style="39" customWidth="1"/>
    <col min="11530" max="11530" width="13.5703125" style="39" customWidth="1"/>
    <col min="11531" max="11532" width="7.7109375" style="39" customWidth="1"/>
    <col min="11533" max="11533" width="13.28515625" style="39" customWidth="1"/>
    <col min="11534" max="11775" width="11.42578125" style="39"/>
    <col min="11776" max="11776" width="4.7109375" style="39" customWidth="1"/>
    <col min="11777" max="11777" width="13.7109375" style="39" customWidth="1"/>
    <col min="11778" max="11778" width="11.7109375" style="39" customWidth="1"/>
    <col min="11779" max="11780" width="13.7109375" style="39" customWidth="1"/>
    <col min="11781" max="11781" width="13.5703125" style="39" customWidth="1"/>
    <col min="11782" max="11782" width="31.7109375" style="39" customWidth="1"/>
    <col min="11783" max="11785" width="15.7109375" style="39" customWidth="1"/>
    <col min="11786" max="11786" width="13.5703125" style="39" customWidth="1"/>
    <col min="11787" max="11788" width="7.7109375" style="39" customWidth="1"/>
    <col min="11789" max="11789" width="13.28515625" style="39" customWidth="1"/>
    <col min="11790" max="12031" width="11.42578125" style="39"/>
    <col min="12032" max="12032" width="4.7109375" style="39" customWidth="1"/>
    <col min="12033" max="12033" width="13.7109375" style="39" customWidth="1"/>
    <col min="12034" max="12034" width="11.7109375" style="39" customWidth="1"/>
    <col min="12035" max="12036" width="13.7109375" style="39" customWidth="1"/>
    <col min="12037" max="12037" width="13.5703125" style="39" customWidth="1"/>
    <col min="12038" max="12038" width="31.7109375" style="39" customWidth="1"/>
    <col min="12039" max="12041" width="15.7109375" style="39" customWidth="1"/>
    <col min="12042" max="12042" width="13.5703125" style="39" customWidth="1"/>
    <col min="12043" max="12044" width="7.7109375" style="39" customWidth="1"/>
    <col min="12045" max="12045" width="13.28515625" style="39" customWidth="1"/>
    <col min="12046" max="12287" width="11.42578125" style="39"/>
    <col min="12288" max="12288" width="4.7109375" style="39" customWidth="1"/>
    <col min="12289" max="12289" width="13.7109375" style="39" customWidth="1"/>
    <col min="12290" max="12290" width="11.7109375" style="39" customWidth="1"/>
    <col min="12291" max="12292" width="13.7109375" style="39" customWidth="1"/>
    <col min="12293" max="12293" width="13.5703125" style="39" customWidth="1"/>
    <col min="12294" max="12294" width="31.7109375" style="39" customWidth="1"/>
    <col min="12295" max="12297" width="15.7109375" style="39" customWidth="1"/>
    <col min="12298" max="12298" width="13.5703125" style="39" customWidth="1"/>
    <col min="12299" max="12300" width="7.7109375" style="39" customWidth="1"/>
    <col min="12301" max="12301" width="13.28515625" style="39" customWidth="1"/>
    <col min="12302" max="12543" width="11.42578125" style="39"/>
    <col min="12544" max="12544" width="4.7109375" style="39" customWidth="1"/>
    <col min="12545" max="12545" width="13.7109375" style="39" customWidth="1"/>
    <col min="12546" max="12546" width="11.7109375" style="39" customWidth="1"/>
    <col min="12547" max="12548" width="13.7109375" style="39" customWidth="1"/>
    <col min="12549" max="12549" width="13.5703125" style="39" customWidth="1"/>
    <col min="12550" max="12550" width="31.7109375" style="39" customWidth="1"/>
    <col min="12551" max="12553" width="15.7109375" style="39" customWidth="1"/>
    <col min="12554" max="12554" width="13.5703125" style="39" customWidth="1"/>
    <col min="12555" max="12556" width="7.7109375" style="39" customWidth="1"/>
    <col min="12557" max="12557" width="13.28515625" style="39" customWidth="1"/>
    <col min="12558" max="12799" width="11.42578125" style="39"/>
    <col min="12800" max="12800" width="4.7109375" style="39" customWidth="1"/>
    <col min="12801" max="12801" width="13.7109375" style="39" customWidth="1"/>
    <col min="12802" max="12802" width="11.7109375" style="39" customWidth="1"/>
    <col min="12803" max="12804" width="13.7109375" style="39" customWidth="1"/>
    <col min="12805" max="12805" width="13.5703125" style="39" customWidth="1"/>
    <col min="12806" max="12806" width="31.7109375" style="39" customWidth="1"/>
    <col min="12807" max="12809" width="15.7109375" style="39" customWidth="1"/>
    <col min="12810" max="12810" width="13.5703125" style="39" customWidth="1"/>
    <col min="12811" max="12812" width="7.7109375" style="39" customWidth="1"/>
    <col min="12813" max="12813" width="13.28515625" style="39" customWidth="1"/>
    <col min="12814" max="13055" width="11.42578125" style="39"/>
    <col min="13056" max="13056" width="4.7109375" style="39" customWidth="1"/>
    <col min="13057" max="13057" width="13.7109375" style="39" customWidth="1"/>
    <col min="13058" max="13058" width="11.7109375" style="39" customWidth="1"/>
    <col min="13059" max="13060" width="13.7109375" style="39" customWidth="1"/>
    <col min="13061" max="13061" width="13.5703125" style="39" customWidth="1"/>
    <col min="13062" max="13062" width="31.7109375" style="39" customWidth="1"/>
    <col min="13063" max="13065" width="15.7109375" style="39" customWidth="1"/>
    <col min="13066" max="13066" width="13.5703125" style="39" customWidth="1"/>
    <col min="13067" max="13068" width="7.7109375" style="39" customWidth="1"/>
    <col min="13069" max="13069" width="13.28515625" style="39" customWidth="1"/>
    <col min="13070" max="13311" width="11.42578125" style="39"/>
    <col min="13312" max="13312" width="4.7109375" style="39" customWidth="1"/>
    <col min="13313" max="13313" width="13.7109375" style="39" customWidth="1"/>
    <col min="13314" max="13314" width="11.7109375" style="39" customWidth="1"/>
    <col min="13315" max="13316" width="13.7109375" style="39" customWidth="1"/>
    <col min="13317" max="13317" width="13.5703125" style="39" customWidth="1"/>
    <col min="13318" max="13318" width="31.7109375" style="39" customWidth="1"/>
    <col min="13319" max="13321" width="15.7109375" style="39" customWidth="1"/>
    <col min="13322" max="13322" width="13.5703125" style="39" customWidth="1"/>
    <col min="13323" max="13324" width="7.7109375" style="39" customWidth="1"/>
    <col min="13325" max="13325" width="13.28515625" style="39" customWidth="1"/>
    <col min="13326" max="13567" width="11.42578125" style="39"/>
    <col min="13568" max="13568" width="4.7109375" style="39" customWidth="1"/>
    <col min="13569" max="13569" width="13.7109375" style="39" customWidth="1"/>
    <col min="13570" max="13570" width="11.7109375" style="39" customWidth="1"/>
    <col min="13571" max="13572" width="13.7109375" style="39" customWidth="1"/>
    <col min="13573" max="13573" width="13.5703125" style="39" customWidth="1"/>
    <col min="13574" max="13574" width="31.7109375" style="39" customWidth="1"/>
    <col min="13575" max="13577" width="15.7109375" style="39" customWidth="1"/>
    <col min="13578" max="13578" width="13.5703125" style="39" customWidth="1"/>
    <col min="13579" max="13580" width="7.7109375" style="39" customWidth="1"/>
    <col min="13581" max="13581" width="13.28515625" style="39" customWidth="1"/>
    <col min="13582" max="13823" width="11.42578125" style="39"/>
    <col min="13824" max="13824" width="4.7109375" style="39" customWidth="1"/>
    <col min="13825" max="13825" width="13.7109375" style="39" customWidth="1"/>
    <col min="13826" max="13826" width="11.7109375" style="39" customWidth="1"/>
    <col min="13827" max="13828" width="13.7109375" style="39" customWidth="1"/>
    <col min="13829" max="13829" width="13.5703125" style="39" customWidth="1"/>
    <col min="13830" max="13830" width="31.7109375" style="39" customWidth="1"/>
    <col min="13831" max="13833" width="15.7109375" style="39" customWidth="1"/>
    <col min="13834" max="13834" width="13.5703125" style="39" customWidth="1"/>
    <col min="13835" max="13836" width="7.7109375" style="39" customWidth="1"/>
    <col min="13837" max="13837" width="13.28515625" style="39" customWidth="1"/>
    <col min="13838" max="14079" width="11.42578125" style="39"/>
    <col min="14080" max="14080" width="4.7109375" style="39" customWidth="1"/>
    <col min="14081" max="14081" width="13.7109375" style="39" customWidth="1"/>
    <col min="14082" max="14082" width="11.7109375" style="39" customWidth="1"/>
    <col min="14083" max="14084" width="13.7109375" style="39" customWidth="1"/>
    <col min="14085" max="14085" width="13.5703125" style="39" customWidth="1"/>
    <col min="14086" max="14086" width="31.7109375" style="39" customWidth="1"/>
    <col min="14087" max="14089" width="15.7109375" style="39" customWidth="1"/>
    <col min="14090" max="14090" width="13.5703125" style="39" customWidth="1"/>
    <col min="14091" max="14092" width="7.7109375" style="39" customWidth="1"/>
    <col min="14093" max="14093" width="13.28515625" style="39" customWidth="1"/>
    <col min="14094" max="14335" width="11.42578125" style="39"/>
    <col min="14336" max="14336" width="4.7109375" style="39" customWidth="1"/>
    <col min="14337" max="14337" width="13.7109375" style="39" customWidth="1"/>
    <col min="14338" max="14338" width="11.7109375" style="39" customWidth="1"/>
    <col min="14339" max="14340" width="13.7109375" style="39" customWidth="1"/>
    <col min="14341" max="14341" width="13.5703125" style="39" customWidth="1"/>
    <col min="14342" max="14342" width="31.7109375" style="39" customWidth="1"/>
    <col min="14343" max="14345" width="15.7109375" style="39" customWidth="1"/>
    <col min="14346" max="14346" width="13.5703125" style="39" customWidth="1"/>
    <col min="14347" max="14348" width="7.7109375" style="39" customWidth="1"/>
    <col min="14349" max="14349" width="13.28515625" style="39" customWidth="1"/>
    <col min="14350" max="14591" width="11.42578125" style="39"/>
    <col min="14592" max="14592" width="4.7109375" style="39" customWidth="1"/>
    <col min="14593" max="14593" width="13.7109375" style="39" customWidth="1"/>
    <col min="14594" max="14594" width="11.7109375" style="39" customWidth="1"/>
    <col min="14595" max="14596" width="13.7109375" style="39" customWidth="1"/>
    <col min="14597" max="14597" width="13.5703125" style="39" customWidth="1"/>
    <col min="14598" max="14598" width="31.7109375" style="39" customWidth="1"/>
    <col min="14599" max="14601" width="15.7109375" style="39" customWidth="1"/>
    <col min="14602" max="14602" width="13.5703125" style="39" customWidth="1"/>
    <col min="14603" max="14604" width="7.7109375" style="39" customWidth="1"/>
    <col min="14605" max="14605" width="13.28515625" style="39" customWidth="1"/>
    <col min="14606" max="14847" width="11.42578125" style="39"/>
    <col min="14848" max="14848" width="4.7109375" style="39" customWidth="1"/>
    <col min="14849" max="14849" width="13.7109375" style="39" customWidth="1"/>
    <col min="14850" max="14850" width="11.7109375" style="39" customWidth="1"/>
    <col min="14851" max="14852" width="13.7109375" style="39" customWidth="1"/>
    <col min="14853" max="14853" width="13.5703125" style="39" customWidth="1"/>
    <col min="14854" max="14854" width="31.7109375" style="39" customWidth="1"/>
    <col min="14855" max="14857" width="15.7109375" style="39" customWidth="1"/>
    <col min="14858" max="14858" width="13.5703125" style="39" customWidth="1"/>
    <col min="14859" max="14860" width="7.7109375" style="39" customWidth="1"/>
    <col min="14861" max="14861" width="13.28515625" style="39" customWidth="1"/>
    <col min="14862" max="15103" width="11.42578125" style="39"/>
    <col min="15104" max="15104" width="4.7109375" style="39" customWidth="1"/>
    <col min="15105" max="15105" width="13.7109375" style="39" customWidth="1"/>
    <col min="15106" max="15106" width="11.7109375" style="39" customWidth="1"/>
    <col min="15107" max="15108" width="13.7109375" style="39" customWidth="1"/>
    <col min="15109" max="15109" width="13.5703125" style="39" customWidth="1"/>
    <col min="15110" max="15110" width="31.7109375" style="39" customWidth="1"/>
    <col min="15111" max="15113" width="15.7109375" style="39" customWidth="1"/>
    <col min="15114" max="15114" width="13.5703125" style="39" customWidth="1"/>
    <col min="15115" max="15116" width="7.7109375" style="39" customWidth="1"/>
    <col min="15117" max="15117" width="13.28515625" style="39" customWidth="1"/>
    <col min="15118" max="15359" width="11.42578125" style="39"/>
    <col min="15360" max="15360" width="4.7109375" style="39" customWidth="1"/>
    <col min="15361" max="15361" width="13.7109375" style="39" customWidth="1"/>
    <col min="15362" max="15362" width="11.7109375" style="39" customWidth="1"/>
    <col min="15363" max="15364" width="13.7109375" style="39" customWidth="1"/>
    <col min="15365" max="15365" width="13.5703125" style="39" customWidth="1"/>
    <col min="15366" max="15366" width="31.7109375" style="39" customWidth="1"/>
    <col min="15367" max="15369" width="15.7109375" style="39" customWidth="1"/>
    <col min="15370" max="15370" width="13.5703125" style="39" customWidth="1"/>
    <col min="15371" max="15372" width="7.7109375" style="39" customWidth="1"/>
    <col min="15373" max="15373" width="13.28515625" style="39" customWidth="1"/>
    <col min="15374" max="15615" width="11.42578125" style="39"/>
    <col min="15616" max="15616" width="4.7109375" style="39" customWidth="1"/>
    <col min="15617" max="15617" width="13.7109375" style="39" customWidth="1"/>
    <col min="15618" max="15618" width="11.7109375" style="39" customWidth="1"/>
    <col min="15619" max="15620" width="13.7109375" style="39" customWidth="1"/>
    <col min="15621" max="15621" width="13.5703125" style="39" customWidth="1"/>
    <col min="15622" max="15622" width="31.7109375" style="39" customWidth="1"/>
    <col min="15623" max="15625" width="15.7109375" style="39" customWidth="1"/>
    <col min="15626" max="15626" width="13.5703125" style="39" customWidth="1"/>
    <col min="15627" max="15628" width="7.7109375" style="39" customWidth="1"/>
    <col min="15629" max="15629" width="13.28515625" style="39" customWidth="1"/>
    <col min="15630" max="15871" width="11.42578125" style="39"/>
    <col min="15872" max="15872" width="4.7109375" style="39" customWidth="1"/>
    <col min="15873" max="15873" width="13.7109375" style="39" customWidth="1"/>
    <col min="15874" max="15874" width="11.7109375" style="39" customWidth="1"/>
    <col min="15875" max="15876" width="13.7109375" style="39" customWidth="1"/>
    <col min="15877" max="15877" width="13.5703125" style="39" customWidth="1"/>
    <col min="15878" max="15878" width="31.7109375" style="39" customWidth="1"/>
    <col min="15879" max="15881" width="15.7109375" style="39" customWidth="1"/>
    <col min="15882" max="15882" width="13.5703125" style="39" customWidth="1"/>
    <col min="15883" max="15884" width="7.7109375" style="39" customWidth="1"/>
    <col min="15885" max="15885" width="13.28515625" style="39" customWidth="1"/>
    <col min="15886" max="16127" width="11.42578125" style="39"/>
    <col min="16128" max="16128" width="4.7109375" style="39" customWidth="1"/>
    <col min="16129" max="16129" width="13.7109375" style="39" customWidth="1"/>
    <col min="16130" max="16130" width="11.7109375" style="39" customWidth="1"/>
    <col min="16131" max="16132" width="13.7109375" style="39" customWidth="1"/>
    <col min="16133" max="16133" width="13.5703125" style="39" customWidth="1"/>
    <col min="16134" max="16134" width="31.7109375" style="39" customWidth="1"/>
    <col min="16135" max="16137" width="15.7109375" style="39" customWidth="1"/>
    <col min="16138" max="16138" width="13.5703125" style="39" customWidth="1"/>
    <col min="16139" max="16140" width="7.7109375" style="39" customWidth="1"/>
    <col min="16141" max="16141" width="13.28515625" style="39" customWidth="1"/>
    <col min="16142" max="16384" width="11.42578125" style="39"/>
  </cols>
  <sheetData>
    <row r="1" spans="1:13" s="20" customFormat="1" ht="15" customHeight="1" x14ac:dyDescent="0.1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s="14" customFormat="1" ht="15" x14ac:dyDescent="0.2">
      <c r="A2" s="126"/>
      <c r="B2" s="27"/>
      <c r="C2" s="20"/>
      <c r="D2" s="20"/>
      <c r="E2" s="128"/>
      <c r="F2" s="128"/>
      <c r="G2" s="8"/>
      <c r="H2" s="27"/>
      <c r="I2" s="27"/>
      <c r="J2" s="232"/>
      <c r="K2" s="232"/>
      <c r="L2" s="232"/>
      <c r="M2" s="232"/>
    </row>
    <row r="3" spans="1:13" s="14" customFormat="1" ht="15" x14ac:dyDescent="0.15">
      <c r="A3" s="126"/>
      <c r="B3" s="27"/>
      <c r="C3" s="20"/>
      <c r="D3" s="31"/>
      <c r="E3" s="129"/>
      <c r="F3" s="129"/>
      <c r="G3" s="31"/>
      <c r="H3" s="32"/>
      <c r="I3" s="32"/>
      <c r="J3" s="32"/>
      <c r="K3" s="32"/>
      <c r="L3" s="32"/>
      <c r="M3" s="32"/>
    </row>
    <row r="4" spans="1:13" s="14" customFormat="1" ht="14.25" customHeight="1" x14ac:dyDescent="0.15">
      <c r="A4" s="126"/>
      <c r="B4" s="27"/>
      <c r="C4" s="20"/>
      <c r="D4" s="20"/>
      <c r="E4" s="130"/>
      <c r="F4" s="128"/>
      <c r="G4" s="8"/>
      <c r="H4" s="126"/>
      <c r="I4" s="19"/>
      <c r="J4" s="236" t="s">
        <v>48</v>
      </c>
      <c r="K4" s="236"/>
      <c r="L4" s="236"/>
      <c r="M4" s="236"/>
    </row>
    <row r="5" spans="1:13" s="14" customFormat="1" ht="12.75" x14ac:dyDescent="0.15">
      <c r="A5" s="126"/>
      <c r="B5" s="27"/>
      <c r="C5" s="20"/>
      <c r="D5" s="20"/>
      <c r="E5" s="130"/>
      <c r="F5" s="128"/>
      <c r="G5" s="8"/>
      <c r="H5" s="27"/>
      <c r="I5" s="27"/>
      <c r="J5" s="33"/>
      <c r="K5" s="119"/>
      <c r="L5" s="34"/>
      <c r="M5" s="34" t="s">
        <v>2</v>
      </c>
    </row>
    <row r="6" spans="1:13" s="14" customFormat="1" ht="12.75" x14ac:dyDescent="0.15">
      <c r="A6" s="126"/>
      <c r="B6" s="27"/>
      <c r="C6" s="20"/>
      <c r="D6" s="20"/>
      <c r="E6" s="130"/>
      <c r="F6" s="128"/>
      <c r="G6" s="8"/>
      <c r="H6" s="27"/>
      <c r="I6" s="27"/>
      <c r="J6" s="33"/>
      <c r="K6" s="119"/>
      <c r="L6" s="34"/>
      <c r="M6" s="34"/>
    </row>
    <row r="7" spans="1:13" s="14" customFormat="1" ht="18" customHeight="1" x14ac:dyDescent="0.15">
      <c r="A7" s="235" t="s">
        <v>77</v>
      </c>
      <c r="B7" s="235"/>
      <c r="C7" s="235"/>
      <c r="D7" s="235"/>
      <c r="E7" s="235"/>
      <c r="F7" s="235"/>
      <c r="G7" s="20"/>
      <c r="H7" s="126"/>
      <c r="I7" s="126"/>
      <c r="J7" s="237" t="s">
        <v>49</v>
      </c>
      <c r="K7" s="237"/>
      <c r="L7" s="237"/>
      <c r="M7" s="237"/>
    </row>
    <row r="8" spans="1:13" s="14" customFormat="1" ht="14.25" x14ac:dyDescent="0.2">
      <c r="A8" s="233" t="s">
        <v>73</v>
      </c>
      <c r="B8" s="233"/>
      <c r="C8" s="233"/>
      <c r="D8" s="233"/>
      <c r="E8" s="233"/>
      <c r="F8" s="233"/>
      <c r="G8" s="233"/>
      <c r="H8" s="36"/>
      <c r="I8" s="36"/>
      <c r="J8" s="36"/>
      <c r="K8" s="37"/>
      <c r="L8" s="37"/>
      <c r="M8" s="34" t="s">
        <v>4</v>
      </c>
    </row>
    <row r="9" spans="1:13" ht="15" x14ac:dyDescent="0.15">
      <c r="A9" s="234"/>
      <c r="B9" s="234"/>
      <c r="C9" s="234"/>
      <c r="D9" s="234"/>
      <c r="E9" s="234"/>
      <c r="F9" s="234"/>
      <c r="G9" s="234"/>
      <c r="H9" s="127"/>
      <c r="I9" s="127"/>
      <c r="J9" s="24"/>
      <c r="K9" s="24"/>
      <c r="L9" s="24"/>
      <c r="M9" s="38"/>
    </row>
    <row r="10" spans="1:13" s="40" customFormat="1" ht="23.1" customHeight="1" x14ac:dyDescent="0.15">
      <c r="A10" s="228" t="s">
        <v>5</v>
      </c>
      <c r="B10" s="121" t="s">
        <v>50</v>
      </c>
      <c r="C10" s="230" t="s">
        <v>7</v>
      </c>
      <c r="D10" s="230" t="s">
        <v>8</v>
      </c>
      <c r="E10" s="228" t="s">
        <v>9</v>
      </c>
      <c r="F10" s="228" t="s">
        <v>10</v>
      </c>
      <c r="G10" s="230" t="s">
        <v>11</v>
      </c>
      <c r="H10" s="228" t="s">
        <v>22</v>
      </c>
      <c r="I10" s="230" t="s">
        <v>23</v>
      </c>
      <c r="J10" s="230" t="s">
        <v>24</v>
      </c>
      <c r="K10" s="230" t="s">
        <v>14</v>
      </c>
      <c r="L10" s="230" t="s">
        <v>15</v>
      </c>
      <c r="M10" s="230"/>
    </row>
    <row r="11" spans="1:13" s="40" customFormat="1" ht="23.1" customHeight="1" x14ac:dyDescent="0.15">
      <c r="A11" s="229"/>
      <c r="B11" s="125" t="s">
        <v>16</v>
      </c>
      <c r="C11" s="230"/>
      <c r="D11" s="230"/>
      <c r="E11" s="229"/>
      <c r="F11" s="229"/>
      <c r="G11" s="230"/>
      <c r="H11" s="229"/>
      <c r="I11" s="230"/>
      <c r="J11" s="230"/>
      <c r="K11" s="230"/>
      <c r="L11" s="125" t="s">
        <v>17</v>
      </c>
      <c r="M11" s="125" t="s">
        <v>18</v>
      </c>
    </row>
    <row r="12" spans="1:13" s="40" customFormat="1" ht="15.75" customHeight="1" x14ac:dyDescent="0.15">
      <c r="A12" s="227" t="s">
        <v>25</v>
      </c>
      <c r="B12" s="227"/>
      <c r="C12" s="227"/>
      <c r="D12" s="227"/>
      <c r="E12" s="131"/>
      <c r="F12" s="131"/>
      <c r="G12" s="41"/>
      <c r="H12" s="42"/>
      <c r="I12" s="42"/>
      <c r="J12" s="42"/>
      <c r="K12" s="43"/>
      <c r="L12" s="44"/>
      <c r="M12" s="44"/>
    </row>
    <row r="13" spans="1:13" ht="42" customHeight="1" x14ac:dyDescent="0.15">
      <c r="A13" s="183">
        <v>1</v>
      </c>
      <c r="B13" s="184" t="s">
        <v>19</v>
      </c>
      <c r="C13" s="114" t="s">
        <v>20</v>
      </c>
      <c r="D13" s="185" t="s">
        <v>65</v>
      </c>
      <c r="E13" s="186" t="s">
        <v>81</v>
      </c>
      <c r="F13" s="186" t="s">
        <v>82</v>
      </c>
      <c r="G13" s="122" t="s">
        <v>83</v>
      </c>
      <c r="H13" s="133">
        <v>1101861.1599999999</v>
      </c>
      <c r="I13" s="172">
        <v>550930.57999999996</v>
      </c>
      <c r="J13" s="172">
        <v>550930.57999999996</v>
      </c>
      <c r="K13" s="173">
        <v>0</v>
      </c>
      <c r="L13" s="171">
        <v>43191</v>
      </c>
      <c r="M13" s="171">
        <v>43435</v>
      </c>
    </row>
    <row r="14" spans="1:13" ht="39" customHeight="1" x14ac:dyDescent="0.15">
      <c r="A14" s="183">
        <v>2</v>
      </c>
      <c r="B14" s="184" t="s">
        <v>19</v>
      </c>
      <c r="C14" s="114" t="s">
        <v>20</v>
      </c>
      <c r="D14" s="185" t="s">
        <v>65</v>
      </c>
      <c r="E14" s="186" t="s">
        <v>84</v>
      </c>
      <c r="F14" s="199" t="s">
        <v>84</v>
      </c>
      <c r="G14" s="122" t="s">
        <v>85</v>
      </c>
      <c r="H14" s="132">
        <v>2075172.3</v>
      </c>
      <c r="I14" s="172">
        <v>1037586.15</v>
      </c>
      <c r="J14" s="172">
        <v>1037586.15</v>
      </c>
      <c r="K14" s="173">
        <v>0</v>
      </c>
      <c r="L14" s="187">
        <v>43191</v>
      </c>
      <c r="M14" s="187">
        <v>43435</v>
      </c>
    </row>
    <row r="15" spans="1:13" ht="81" customHeight="1" thickBot="1" x14ac:dyDescent="0.2">
      <c r="A15" s="183">
        <v>3</v>
      </c>
      <c r="B15" s="184" t="s">
        <v>19</v>
      </c>
      <c r="C15" s="114" t="s">
        <v>20</v>
      </c>
      <c r="D15" s="185" t="s">
        <v>65</v>
      </c>
      <c r="E15" s="186"/>
      <c r="F15" s="186"/>
      <c r="G15" s="122" t="s">
        <v>86</v>
      </c>
      <c r="H15" s="132">
        <v>1000000</v>
      </c>
      <c r="I15" s="172">
        <v>500000</v>
      </c>
      <c r="J15" s="172">
        <v>500000</v>
      </c>
      <c r="K15" s="173">
        <v>0</v>
      </c>
      <c r="L15" s="187">
        <v>43191</v>
      </c>
      <c r="M15" s="187">
        <v>43435</v>
      </c>
    </row>
    <row r="16" spans="1:13" ht="14.25" customHeight="1" thickBot="1" x14ac:dyDescent="0.2">
      <c r="A16" s="134"/>
      <c r="B16" s="135"/>
      <c r="C16" s="135"/>
      <c r="D16" s="136"/>
      <c r="E16" s="137"/>
      <c r="F16" s="137"/>
      <c r="G16" s="123" t="s">
        <v>44</v>
      </c>
      <c r="H16" s="182">
        <f>SUM(H13:H15)</f>
        <v>4177033.46</v>
      </c>
      <c r="I16" s="182">
        <f>SUM(I13:I15)</f>
        <v>2088516.73</v>
      </c>
      <c r="J16" s="192">
        <f>SUM(J13:J15)</f>
        <v>2088516.73</v>
      </c>
      <c r="K16" s="198">
        <f>SUM(K13:K15)</f>
        <v>0</v>
      </c>
      <c r="L16" s="139"/>
      <c r="M16" s="139"/>
    </row>
    <row r="17" spans="1:13" ht="15" customHeight="1" x14ac:dyDescent="0.15">
      <c r="A17" s="140"/>
      <c r="B17" s="141"/>
      <c r="C17" s="142"/>
      <c r="D17" s="142"/>
      <c r="E17" s="143"/>
      <c r="F17" s="143"/>
      <c r="G17" s="145" t="s">
        <v>46</v>
      </c>
      <c r="H17" s="146">
        <v>110956.94</v>
      </c>
      <c r="I17" s="152">
        <v>55478.47</v>
      </c>
      <c r="J17" s="153">
        <v>55478.47</v>
      </c>
      <c r="K17" s="144" t="e">
        <f>#REF!+#REF!+K16</f>
        <v>#REF!</v>
      </c>
      <c r="L17" s="139"/>
      <c r="M17" s="139"/>
    </row>
    <row r="18" spans="1:13" ht="13.5" customHeight="1" x14ac:dyDescent="0.15">
      <c r="A18" s="140"/>
      <c r="B18" s="141"/>
      <c r="C18" s="142"/>
      <c r="D18" s="142"/>
      <c r="E18" s="143"/>
      <c r="F18" s="143"/>
      <c r="G18" s="145" t="s">
        <v>47</v>
      </c>
      <c r="H18" s="146">
        <v>6000</v>
      </c>
      <c r="I18" s="152">
        <v>3000</v>
      </c>
      <c r="J18" s="153">
        <v>3000</v>
      </c>
      <c r="K18" s="138"/>
      <c r="L18" s="139"/>
      <c r="M18" s="139"/>
    </row>
    <row r="19" spans="1:13" ht="14.25" customHeight="1" thickBot="1" x14ac:dyDescent="0.2">
      <c r="A19" s="140"/>
      <c r="B19" s="141"/>
      <c r="C19" s="142"/>
      <c r="D19" s="142"/>
      <c r="E19" s="143"/>
      <c r="F19" s="143"/>
      <c r="G19" s="181" t="s">
        <v>80</v>
      </c>
      <c r="H19" s="202">
        <f>H18+H17+H16</f>
        <v>4293990.4000000004</v>
      </c>
      <c r="I19" s="202">
        <f t="shared" ref="I19:J19" si="0">I18+I17+I16</f>
        <v>2146995.2000000002</v>
      </c>
      <c r="J19" s="202">
        <f t="shared" si="0"/>
        <v>2146995.2000000002</v>
      </c>
      <c r="K19" s="138"/>
      <c r="L19" s="139"/>
      <c r="M19" s="139"/>
    </row>
    <row r="20" spans="1:13" ht="11.25" x14ac:dyDescent="0.15">
      <c r="B20" s="147"/>
      <c r="C20" s="148"/>
      <c r="H20" s="150"/>
    </row>
    <row r="22" spans="1:13" x14ac:dyDescent="0.15">
      <c r="H22" s="151"/>
      <c r="I22" s="151"/>
      <c r="J22" s="151"/>
    </row>
    <row r="23" spans="1:13" x14ac:dyDescent="0.15">
      <c r="J23" s="151"/>
    </row>
    <row r="24" spans="1:13" x14ac:dyDescent="0.15">
      <c r="J24" s="151"/>
    </row>
    <row r="27" spans="1:13" x14ac:dyDescent="0.15">
      <c r="J27" s="151"/>
    </row>
  </sheetData>
  <mergeCells count="20">
    <mergeCell ref="F10:F11"/>
    <mergeCell ref="G10:G11"/>
    <mergeCell ref="A1:M1"/>
    <mergeCell ref="J2:M2"/>
    <mergeCell ref="A8:D8"/>
    <mergeCell ref="E8:G8"/>
    <mergeCell ref="A9:G9"/>
    <mergeCell ref="H10:H11"/>
    <mergeCell ref="I10:I11"/>
    <mergeCell ref="J10:J11"/>
    <mergeCell ref="K10:K11"/>
    <mergeCell ref="L10:M10"/>
    <mergeCell ref="A7:F7"/>
    <mergeCell ref="J4:M4"/>
    <mergeCell ref="J7:M7"/>
    <mergeCell ref="A12:D12"/>
    <mergeCell ref="A10:A11"/>
    <mergeCell ref="C10:C11"/>
    <mergeCell ref="D10:D11"/>
    <mergeCell ref="E10:E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&amp;N&amp;R26 DE ABRIL DE 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"/>
  <sheetViews>
    <sheetView topLeftCell="A10" workbookViewId="0">
      <selection activeCell="M24" sqref="M24"/>
    </sheetView>
  </sheetViews>
  <sheetFormatPr baseColWidth="10" defaultColWidth="11.42578125" defaultRowHeight="10.5" x14ac:dyDescent="0.15"/>
  <cols>
    <col min="1" max="1" width="4.7109375" style="63" customWidth="1"/>
    <col min="2" max="2" width="13.7109375" style="65" customWidth="1"/>
    <col min="3" max="3" width="11.7109375" style="63" customWidth="1"/>
    <col min="4" max="6" width="13.7109375" style="63" customWidth="1"/>
    <col min="7" max="7" width="31.7109375" style="63" customWidth="1"/>
    <col min="8" max="10" width="15.7109375" style="66" customWidth="1"/>
    <col min="11" max="11" width="13.7109375" style="66" customWidth="1"/>
    <col min="12" max="13" width="7.7109375" style="66" customWidth="1"/>
    <col min="14" max="14" width="2.28515625" style="63" customWidth="1"/>
    <col min="15" max="19" width="0" style="63" hidden="1" customWidth="1"/>
    <col min="20" max="16384" width="11.42578125" style="63"/>
  </cols>
  <sheetData>
    <row r="1" spans="1:13" s="53" customFormat="1" ht="15" x14ac:dyDescent="0.2">
      <c r="A1" s="48"/>
      <c r="B1" s="49"/>
      <c r="C1" s="48"/>
      <c r="D1" s="48"/>
      <c r="E1" s="50"/>
      <c r="F1" s="50"/>
      <c r="G1" s="50"/>
      <c r="H1" s="49"/>
      <c r="I1" s="49"/>
      <c r="J1" s="51"/>
      <c r="K1" s="51"/>
      <c r="L1" s="51"/>
      <c r="M1" s="52"/>
    </row>
    <row r="2" spans="1:13" s="53" customFormat="1" ht="15" x14ac:dyDescent="0.2">
      <c r="A2" s="48"/>
      <c r="B2" s="49"/>
      <c r="C2" s="48"/>
      <c r="D2" s="48"/>
      <c r="E2" s="50"/>
      <c r="F2" s="50"/>
      <c r="G2" s="50"/>
      <c r="H2" s="49"/>
      <c r="I2" s="49"/>
      <c r="J2" s="111"/>
      <c r="K2" s="111"/>
      <c r="L2" s="111"/>
      <c r="M2" s="111"/>
    </row>
    <row r="3" spans="1:13" s="53" customFormat="1" ht="15" x14ac:dyDescent="0.15">
      <c r="A3" s="48"/>
      <c r="B3" s="49"/>
      <c r="C3" s="48"/>
      <c r="D3" s="54"/>
      <c r="E3" s="54"/>
      <c r="F3" s="54"/>
      <c r="G3" s="54"/>
      <c r="H3" s="55"/>
      <c r="I3" s="55"/>
      <c r="J3" s="237" t="s">
        <v>1</v>
      </c>
      <c r="K3" s="237"/>
      <c r="L3" s="237"/>
      <c r="M3" s="237"/>
    </row>
    <row r="4" spans="1:13" s="53" customFormat="1" ht="12" customHeight="1" x14ac:dyDescent="0.15">
      <c r="A4" s="48"/>
      <c r="B4" s="49"/>
      <c r="C4" s="48"/>
      <c r="D4" s="48"/>
      <c r="E4" s="48"/>
      <c r="F4" s="50"/>
      <c r="G4" s="50"/>
      <c r="H4" s="51"/>
      <c r="I4" s="51"/>
      <c r="J4" s="51"/>
      <c r="K4" s="19"/>
      <c r="L4" s="19"/>
      <c r="M4" s="34" t="s">
        <v>2</v>
      </c>
    </row>
    <row r="5" spans="1:13" s="53" customFormat="1" ht="12.75" x14ac:dyDescent="0.15">
      <c r="A5" s="48"/>
      <c r="B5" s="49"/>
      <c r="C5" s="48"/>
      <c r="D5" s="48"/>
      <c r="E5" s="48"/>
      <c r="F5" s="50"/>
      <c r="G5" s="50"/>
      <c r="H5" s="49"/>
      <c r="I5" s="49"/>
      <c r="J5" s="56"/>
      <c r="K5" s="57"/>
      <c r="L5" s="58"/>
      <c r="M5" s="58"/>
    </row>
    <row r="6" spans="1:13" s="53" customFormat="1" ht="12.75" x14ac:dyDescent="0.15">
      <c r="A6" s="48"/>
      <c r="B6" s="49"/>
      <c r="C6" s="48"/>
      <c r="D6" s="48"/>
      <c r="E6" s="48"/>
      <c r="F6" s="50"/>
      <c r="G6" s="50"/>
      <c r="H6" s="49"/>
      <c r="I6" s="49"/>
      <c r="J6" s="56"/>
      <c r="K6" s="57"/>
      <c r="L6" s="58"/>
      <c r="M6" s="58"/>
    </row>
    <row r="7" spans="1:13" s="53" customFormat="1" ht="14.25" x14ac:dyDescent="0.15">
      <c r="A7" s="235" t="s">
        <v>77</v>
      </c>
      <c r="B7" s="235"/>
      <c r="C7" s="235"/>
      <c r="D7" s="235"/>
      <c r="E7" s="235"/>
      <c r="F7" s="235"/>
      <c r="G7" s="48"/>
      <c r="H7" s="51"/>
      <c r="I7" s="51"/>
      <c r="J7" s="237" t="s">
        <v>3</v>
      </c>
      <c r="K7" s="237"/>
      <c r="L7" s="237"/>
      <c r="M7" s="237"/>
    </row>
    <row r="8" spans="1:13" s="53" customFormat="1" ht="14.25" customHeight="1" x14ac:dyDescent="0.2">
      <c r="A8" s="233" t="s">
        <v>74</v>
      </c>
      <c r="B8" s="233"/>
      <c r="C8" s="233"/>
      <c r="D8" s="233"/>
      <c r="E8" s="239"/>
      <c r="F8" s="239"/>
      <c r="G8" s="239"/>
      <c r="H8" s="59"/>
      <c r="I8" s="59"/>
      <c r="J8" s="59"/>
      <c r="K8" s="60"/>
      <c r="L8" s="60"/>
      <c r="M8" s="34" t="s">
        <v>4</v>
      </c>
    </row>
    <row r="9" spans="1:13" ht="10.5" customHeight="1" x14ac:dyDescent="0.15">
      <c r="A9" s="238"/>
      <c r="B9" s="238"/>
      <c r="C9" s="238"/>
      <c r="D9" s="238"/>
      <c r="E9" s="238"/>
      <c r="F9" s="238"/>
      <c r="G9" s="238"/>
      <c r="H9" s="154"/>
      <c r="I9" s="154"/>
      <c r="J9" s="61"/>
      <c r="K9" s="61"/>
      <c r="L9" s="61"/>
      <c r="M9" s="62"/>
    </row>
    <row r="10" spans="1:13" s="64" customFormat="1" ht="20.25" customHeight="1" x14ac:dyDescent="0.15">
      <c r="A10" s="241" t="s">
        <v>5</v>
      </c>
      <c r="B10" s="121" t="s">
        <v>6</v>
      </c>
      <c r="C10" s="243" t="s">
        <v>7</v>
      </c>
      <c r="D10" s="243" t="s">
        <v>8</v>
      </c>
      <c r="E10" s="243" t="s">
        <v>9</v>
      </c>
      <c r="F10" s="243" t="s">
        <v>10</v>
      </c>
      <c r="G10" s="243" t="s">
        <v>11</v>
      </c>
      <c r="H10" s="241" t="s">
        <v>27</v>
      </c>
      <c r="I10" s="243" t="s">
        <v>23</v>
      </c>
      <c r="J10" s="243" t="s">
        <v>24</v>
      </c>
      <c r="K10" s="243" t="s">
        <v>14</v>
      </c>
      <c r="L10" s="243" t="s">
        <v>15</v>
      </c>
      <c r="M10" s="243"/>
    </row>
    <row r="11" spans="1:13" s="64" customFormat="1" ht="16.5" customHeight="1" x14ac:dyDescent="0.15">
      <c r="A11" s="242"/>
      <c r="B11" s="155" t="s">
        <v>16</v>
      </c>
      <c r="C11" s="241"/>
      <c r="D11" s="241"/>
      <c r="E11" s="241"/>
      <c r="F11" s="241"/>
      <c r="G11" s="241"/>
      <c r="H11" s="242"/>
      <c r="I11" s="241"/>
      <c r="J11" s="241"/>
      <c r="K11" s="241"/>
      <c r="L11" s="155" t="s">
        <v>17</v>
      </c>
      <c r="M11" s="155" t="s">
        <v>18</v>
      </c>
    </row>
    <row r="12" spans="1:13" s="64" customFormat="1" ht="14.25" customHeight="1" x14ac:dyDescent="0.15">
      <c r="A12" s="240" t="s">
        <v>25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spans="1:13" s="64" customFormat="1" ht="15.75" customHeight="1" x14ac:dyDescent="0.15">
      <c r="A13" s="265">
        <v>1</v>
      </c>
      <c r="B13" s="262" t="s">
        <v>19</v>
      </c>
      <c r="C13" s="268" t="s">
        <v>20</v>
      </c>
      <c r="D13" s="271" t="s">
        <v>43</v>
      </c>
      <c r="E13" s="259" t="s">
        <v>81</v>
      </c>
      <c r="F13" s="200" t="s">
        <v>87</v>
      </c>
      <c r="G13" s="256" t="s">
        <v>98</v>
      </c>
      <c r="H13" s="247">
        <v>5590992.1899999995</v>
      </c>
      <c r="I13" s="250">
        <f>H13*0.6</f>
        <v>3354595.3139999998</v>
      </c>
      <c r="J13" s="250">
        <f>H13*0.4</f>
        <v>2236396.8759999997</v>
      </c>
      <c r="K13" s="201">
        <v>623</v>
      </c>
      <c r="L13" s="253">
        <v>43171</v>
      </c>
      <c r="M13" s="253">
        <v>43291</v>
      </c>
    </row>
    <row r="14" spans="1:13" s="64" customFormat="1" ht="15.75" customHeight="1" x14ac:dyDescent="0.15">
      <c r="A14" s="266"/>
      <c r="B14" s="263"/>
      <c r="C14" s="269"/>
      <c r="D14" s="272"/>
      <c r="E14" s="260"/>
      <c r="F14" s="200" t="s">
        <v>88</v>
      </c>
      <c r="G14" s="257"/>
      <c r="H14" s="248"/>
      <c r="I14" s="251"/>
      <c r="J14" s="251"/>
      <c r="K14" s="201">
        <v>717</v>
      </c>
      <c r="L14" s="254"/>
      <c r="M14" s="254"/>
    </row>
    <row r="15" spans="1:13" s="64" customFormat="1" ht="19.5" customHeight="1" x14ac:dyDescent="0.15">
      <c r="A15" s="266"/>
      <c r="B15" s="263"/>
      <c r="C15" s="269"/>
      <c r="D15" s="272"/>
      <c r="E15" s="260"/>
      <c r="F15" s="200" t="s">
        <v>89</v>
      </c>
      <c r="G15" s="257"/>
      <c r="H15" s="248"/>
      <c r="I15" s="251"/>
      <c r="J15" s="251"/>
      <c r="K15" s="201">
        <v>988</v>
      </c>
      <c r="L15" s="254"/>
      <c r="M15" s="254"/>
    </row>
    <row r="16" spans="1:13" s="64" customFormat="1" ht="33.75" customHeight="1" thickBot="1" x14ac:dyDescent="0.2">
      <c r="A16" s="267"/>
      <c r="B16" s="264"/>
      <c r="C16" s="270"/>
      <c r="D16" s="273"/>
      <c r="E16" s="261"/>
      <c r="F16" s="200" t="s">
        <v>90</v>
      </c>
      <c r="G16" s="258"/>
      <c r="H16" s="249"/>
      <c r="I16" s="252"/>
      <c r="J16" s="252"/>
      <c r="K16" s="196">
        <v>121</v>
      </c>
      <c r="L16" s="255"/>
      <c r="M16" s="255"/>
    </row>
    <row r="17" spans="1:13" s="64" customFormat="1" ht="16.5" customHeight="1" thickBot="1" x14ac:dyDescent="0.2">
      <c r="A17" s="245"/>
      <c r="B17" s="245"/>
      <c r="C17" s="245"/>
      <c r="D17" s="245"/>
      <c r="E17" s="245"/>
      <c r="F17" s="246"/>
      <c r="G17" s="219" t="s">
        <v>76</v>
      </c>
      <c r="H17" s="29">
        <f>SUM(H13)</f>
        <v>5590992.1899999995</v>
      </c>
      <c r="I17" s="29">
        <f t="shared" ref="I17:J17" si="0">SUM(I13)</f>
        <v>3354595.3139999998</v>
      </c>
      <c r="J17" s="30">
        <f t="shared" si="0"/>
        <v>2236396.8759999997</v>
      </c>
      <c r="K17" s="206">
        <f>SUM(K13:K16)</f>
        <v>2449</v>
      </c>
      <c r="L17" s="207"/>
      <c r="M17" s="208"/>
    </row>
    <row r="18" spans="1:13" s="64" customFormat="1" ht="12.75" x14ac:dyDescent="0.15">
      <c r="A18" s="244" t="s">
        <v>26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</row>
    <row r="19" spans="1:13" s="64" customFormat="1" ht="42" customHeight="1" x14ac:dyDescent="0.15">
      <c r="A19" s="174">
        <v>2</v>
      </c>
      <c r="B19" s="194" t="s">
        <v>19</v>
      </c>
      <c r="C19" s="175" t="s">
        <v>20</v>
      </c>
      <c r="D19" s="176" t="s">
        <v>43</v>
      </c>
      <c r="E19" s="200" t="s">
        <v>45</v>
      </c>
      <c r="F19" s="200" t="s">
        <v>93</v>
      </c>
      <c r="G19" s="122" t="s">
        <v>91</v>
      </c>
      <c r="H19" s="195">
        <v>3431740</v>
      </c>
      <c r="I19" s="177">
        <f>H19*0.6</f>
        <v>2059044</v>
      </c>
      <c r="J19" s="177">
        <f>H19*0.4</f>
        <v>1372696</v>
      </c>
      <c r="K19" s="201">
        <v>793</v>
      </c>
      <c r="L19" s="193">
        <v>43171</v>
      </c>
      <c r="M19" s="193">
        <v>43261</v>
      </c>
    </row>
    <row r="20" spans="1:13" s="64" customFormat="1" ht="43.5" customHeight="1" thickBot="1" x14ac:dyDescent="0.2">
      <c r="A20" s="174">
        <v>3</v>
      </c>
      <c r="B20" s="194" t="s">
        <v>19</v>
      </c>
      <c r="C20" s="175" t="s">
        <v>20</v>
      </c>
      <c r="D20" s="176" t="s">
        <v>43</v>
      </c>
      <c r="E20" s="200" t="s">
        <v>94</v>
      </c>
      <c r="F20" s="200" t="s">
        <v>95</v>
      </c>
      <c r="G20" s="205" t="s">
        <v>92</v>
      </c>
      <c r="H20" s="178">
        <v>3763845.04</v>
      </c>
      <c r="I20" s="179">
        <f>H20*0.6</f>
        <v>2258307.0239999997</v>
      </c>
      <c r="J20" s="179">
        <f>H20*0.4</f>
        <v>1505538.0160000001</v>
      </c>
      <c r="K20" s="201">
        <v>750</v>
      </c>
      <c r="L20" s="193">
        <v>43177</v>
      </c>
      <c r="M20" s="193">
        <v>43261</v>
      </c>
    </row>
    <row r="21" spans="1:13" s="64" customFormat="1" ht="15.75" customHeight="1" x14ac:dyDescent="0.15">
      <c r="A21" s="245"/>
      <c r="B21" s="245"/>
      <c r="C21" s="245"/>
      <c r="D21" s="245"/>
      <c r="E21" s="245"/>
      <c r="F21" s="246"/>
      <c r="G21" s="220" t="s">
        <v>52</v>
      </c>
      <c r="H21" s="211">
        <f>SUM(H19:H20)</f>
        <v>7195585.04</v>
      </c>
      <c r="I21" s="211">
        <f t="shared" ref="I21:J21" si="1">SUM(I19:I20)</f>
        <v>4317351.0240000002</v>
      </c>
      <c r="J21" s="212">
        <f t="shared" si="1"/>
        <v>2878234.0159999998</v>
      </c>
      <c r="K21" s="221">
        <f>SUM(K19:K20)</f>
        <v>1543</v>
      </c>
      <c r="L21" s="207"/>
      <c r="M21" s="207"/>
    </row>
    <row r="22" spans="1:13" ht="15.75" customHeight="1" x14ac:dyDescent="0.15">
      <c r="G22" s="145" t="s">
        <v>46</v>
      </c>
      <c r="H22" s="195">
        <v>358024.16</v>
      </c>
      <c r="I22" s="162">
        <v>214814.5</v>
      </c>
      <c r="J22" s="163">
        <v>143209.67000000001</v>
      </c>
      <c r="K22" s="161">
        <f>K17+K21</f>
        <v>3992</v>
      </c>
    </row>
    <row r="23" spans="1:13" ht="13.5" customHeight="1" x14ac:dyDescent="0.15">
      <c r="G23" s="145" t="s">
        <v>96</v>
      </c>
      <c r="H23" s="146">
        <v>395318.76</v>
      </c>
      <c r="I23" s="162">
        <f>H23*0.5</f>
        <v>197659.38</v>
      </c>
      <c r="J23" s="163">
        <f>H23*0.5</f>
        <v>197659.38</v>
      </c>
    </row>
    <row r="24" spans="1:13" ht="13.5" customHeight="1" x14ac:dyDescent="0.15">
      <c r="G24" s="145" t="s">
        <v>99</v>
      </c>
      <c r="H24" s="146">
        <v>70000</v>
      </c>
      <c r="I24" s="162">
        <v>35000</v>
      </c>
      <c r="J24" s="163">
        <v>35000</v>
      </c>
    </row>
    <row r="25" spans="1:13" ht="13.5" customHeight="1" x14ac:dyDescent="0.15">
      <c r="G25" s="145" t="s">
        <v>100</v>
      </c>
      <c r="H25" s="146">
        <v>28000</v>
      </c>
      <c r="I25" s="162">
        <v>14000</v>
      </c>
      <c r="J25" s="163">
        <v>14000</v>
      </c>
    </row>
    <row r="26" spans="1:13" ht="15.75" customHeight="1" thickBot="1" x14ac:dyDescent="0.2">
      <c r="G26" s="124" t="s">
        <v>21</v>
      </c>
      <c r="H26" s="180">
        <f>H25+H24+H23+H22+H21+H17</f>
        <v>13637920.149999999</v>
      </c>
      <c r="I26" s="180">
        <f t="shared" ref="I26" si="2">I25+I24+I23+I22+I21+I17</f>
        <v>8133420.2180000003</v>
      </c>
      <c r="J26" s="180">
        <f>J25+J24+J23+J22+J21+J17</f>
        <v>5504499.9419999998</v>
      </c>
    </row>
    <row r="27" spans="1:13" x14ac:dyDescent="0.15">
      <c r="H27" s="110"/>
    </row>
    <row r="28" spans="1:13" x14ac:dyDescent="0.15">
      <c r="H28" s="110"/>
      <c r="I28" s="110"/>
      <c r="J28" s="110"/>
    </row>
    <row r="29" spans="1:13" x14ac:dyDescent="0.15">
      <c r="H29" s="204"/>
      <c r="I29" s="204"/>
      <c r="J29" s="204"/>
    </row>
    <row r="31" spans="1:13" ht="11.25" customHeight="1" x14ac:dyDescent="0.15">
      <c r="D31" s="203"/>
      <c r="E31" s="203"/>
      <c r="F31" s="203"/>
      <c r="G31" s="203"/>
      <c r="H31" s="204"/>
      <c r="I31" s="204"/>
    </row>
    <row r="32" spans="1:13" x14ac:dyDescent="0.15">
      <c r="H32" s="204"/>
      <c r="J32" s="204"/>
    </row>
    <row r="33" spans="4:10" x14ac:dyDescent="0.15">
      <c r="D33" s="204"/>
      <c r="E33" s="204"/>
      <c r="F33" s="204"/>
      <c r="G33" s="204"/>
      <c r="H33" s="204"/>
      <c r="I33" s="204"/>
      <c r="J33" s="110"/>
    </row>
    <row r="34" spans="4:10" x14ac:dyDescent="0.15">
      <c r="D34" s="203"/>
      <c r="E34" s="203"/>
      <c r="H34" s="110"/>
      <c r="I34" s="204"/>
    </row>
    <row r="35" spans="4:10" x14ac:dyDescent="0.15">
      <c r="E35" s="203"/>
    </row>
    <row r="36" spans="4:10" x14ac:dyDescent="0.15">
      <c r="E36" s="203"/>
    </row>
  </sheetData>
  <mergeCells count="32">
    <mergeCell ref="A18:M18"/>
    <mergeCell ref="A21:F21"/>
    <mergeCell ref="H13:H16"/>
    <mergeCell ref="I13:I16"/>
    <mergeCell ref="J13:J16"/>
    <mergeCell ref="A17:F17"/>
    <mergeCell ref="L13:L16"/>
    <mergeCell ref="M13:M16"/>
    <mergeCell ref="G13:G16"/>
    <mergeCell ref="E13:E16"/>
    <mergeCell ref="B13:B16"/>
    <mergeCell ref="A13:A16"/>
    <mergeCell ref="C13:C16"/>
    <mergeCell ref="D13:D16"/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A9:G9"/>
    <mergeCell ref="J3:M3"/>
    <mergeCell ref="A7:F7"/>
    <mergeCell ref="J7:M7"/>
    <mergeCell ref="A8:D8"/>
    <mergeCell ref="E8:G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&amp;N&amp;R26 DE ABRIL DE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3"/>
  <sheetViews>
    <sheetView workbookViewId="0">
      <selection activeCell="I20" sqref="I20:J20"/>
    </sheetView>
  </sheetViews>
  <sheetFormatPr baseColWidth="10" defaultColWidth="11.42578125" defaultRowHeight="12.75" x14ac:dyDescent="0.2"/>
  <cols>
    <col min="1" max="1" width="4.7109375" style="84" customWidth="1"/>
    <col min="2" max="2" width="14.7109375" style="84" customWidth="1"/>
    <col min="3" max="3" width="11.7109375" style="84" customWidth="1"/>
    <col min="4" max="6" width="13.7109375" style="84" customWidth="1"/>
    <col min="7" max="7" width="31.7109375" style="84" customWidth="1"/>
    <col min="8" max="10" width="15.7109375" style="84" customWidth="1"/>
    <col min="11" max="11" width="13.7109375" style="84" customWidth="1"/>
    <col min="12" max="13" width="7.7109375" style="84" customWidth="1"/>
    <col min="14" max="16384" width="11.42578125" style="84"/>
  </cols>
  <sheetData>
    <row r="1" spans="1:13" s="14" customFormat="1" ht="12.75" customHeight="1" x14ac:dyDescent="0.15">
      <c r="G1" s="67"/>
      <c r="H1" s="67"/>
      <c r="I1" s="67"/>
      <c r="J1" s="67"/>
      <c r="K1" s="67"/>
      <c r="L1" s="67"/>
      <c r="M1" s="20"/>
    </row>
    <row r="2" spans="1:13" s="14" customFormat="1" ht="12" customHeight="1" x14ac:dyDescent="0.4">
      <c r="G2" s="68"/>
      <c r="H2" s="68"/>
      <c r="I2" s="68"/>
      <c r="J2" s="68"/>
      <c r="K2" s="68"/>
      <c r="L2" s="68"/>
      <c r="M2" s="69"/>
    </row>
    <row r="3" spans="1:13" s="14" customFormat="1" ht="15" customHeight="1" x14ac:dyDescent="0.15">
      <c r="H3" s="8"/>
      <c r="J3" s="237" t="s">
        <v>1</v>
      </c>
      <c r="K3" s="237"/>
      <c r="L3" s="237"/>
      <c r="M3" s="237"/>
    </row>
    <row r="4" spans="1:13" s="14" customFormat="1" ht="15" customHeight="1" x14ac:dyDescent="0.2">
      <c r="G4" s="20"/>
      <c r="H4" s="20"/>
      <c r="I4" s="70"/>
      <c r="J4" s="279" t="s">
        <v>2</v>
      </c>
      <c r="K4" s="279"/>
      <c r="L4" s="279"/>
      <c r="M4" s="279"/>
    </row>
    <row r="5" spans="1:13" s="14" customFormat="1" ht="13.5" customHeight="1" x14ac:dyDescent="0.15">
      <c r="H5" s="20"/>
      <c r="I5" s="20"/>
      <c r="K5" s="71"/>
      <c r="L5" s="16"/>
      <c r="M5" s="72"/>
    </row>
    <row r="6" spans="1:13" s="14" customFormat="1" ht="10.5" x14ac:dyDescent="0.15">
      <c r="H6" s="16"/>
      <c r="I6" s="19"/>
      <c r="J6" s="19"/>
      <c r="K6" s="19"/>
      <c r="L6" s="19"/>
      <c r="M6" s="19"/>
    </row>
    <row r="7" spans="1:13" s="20" customFormat="1" ht="13.5" customHeight="1" x14ac:dyDescent="0.15">
      <c r="A7" s="74" t="s">
        <v>77</v>
      </c>
      <c r="B7" s="74"/>
      <c r="C7" s="74"/>
      <c r="D7" s="74"/>
      <c r="H7" s="19"/>
      <c r="I7" s="19"/>
      <c r="J7" s="237" t="s">
        <v>0</v>
      </c>
      <c r="K7" s="237"/>
      <c r="L7" s="237"/>
      <c r="M7" s="237"/>
    </row>
    <row r="8" spans="1:13" s="14" customFormat="1" ht="17.25" customHeight="1" x14ac:dyDescent="0.25">
      <c r="A8" s="89" t="s">
        <v>75</v>
      </c>
      <c r="B8" s="89"/>
      <c r="C8" s="75"/>
      <c r="D8" s="75"/>
      <c r="H8" s="18"/>
      <c r="I8" s="21"/>
      <c r="J8" s="280" t="s">
        <v>4</v>
      </c>
      <c r="K8" s="280"/>
      <c r="L8" s="280"/>
      <c r="M8" s="280"/>
    </row>
    <row r="9" spans="1:13" s="14" customFormat="1" ht="9.9499999999999993" customHeight="1" x14ac:dyDescent="0.25">
      <c r="A9" s="76"/>
      <c r="B9" s="76"/>
      <c r="C9" s="75"/>
      <c r="D9" s="75"/>
      <c r="H9" s="18"/>
      <c r="I9" s="21"/>
      <c r="J9" s="22"/>
      <c r="K9" s="22"/>
      <c r="L9" s="22"/>
    </row>
    <row r="10" spans="1:13" s="14" customFormat="1" ht="22.5" customHeight="1" x14ac:dyDescent="0.15">
      <c r="A10" s="274" t="s">
        <v>5</v>
      </c>
      <c r="B10" s="25" t="s">
        <v>6</v>
      </c>
      <c r="C10" s="230" t="s">
        <v>7</v>
      </c>
      <c r="D10" s="230" t="s">
        <v>8</v>
      </c>
      <c r="E10" s="230" t="s">
        <v>9</v>
      </c>
      <c r="F10" s="230" t="s">
        <v>10</v>
      </c>
      <c r="G10" s="230" t="s">
        <v>11</v>
      </c>
      <c r="H10" s="230" t="s">
        <v>28</v>
      </c>
      <c r="I10" s="230" t="s">
        <v>12</v>
      </c>
      <c r="J10" s="230" t="s">
        <v>13</v>
      </c>
      <c r="K10" s="230" t="s">
        <v>14</v>
      </c>
      <c r="L10" s="230" t="s">
        <v>15</v>
      </c>
      <c r="M10" s="230"/>
    </row>
    <row r="11" spans="1:13" s="14" customFormat="1" ht="22.5" customHeight="1" x14ac:dyDescent="0.15">
      <c r="A11" s="275"/>
      <c r="B11" s="77" t="s">
        <v>16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6" t="s">
        <v>17</v>
      </c>
      <c r="M11" s="112" t="s">
        <v>18</v>
      </c>
    </row>
    <row r="12" spans="1:13" s="81" customFormat="1" ht="30.75" customHeight="1" x14ac:dyDescent="0.2">
      <c r="A12" s="116">
        <v>1</v>
      </c>
      <c r="B12" s="281" t="s">
        <v>19</v>
      </c>
      <c r="C12" s="281" t="s">
        <v>20</v>
      </c>
      <c r="D12" s="281" t="s">
        <v>43</v>
      </c>
      <c r="E12" s="282" t="s">
        <v>29</v>
      </c>
      <c r="F12" s="283" t="s">
        <v>30</v>
      </c>
      <c r="G12" s="115" t="s">
        <v>66</v>
      </c>
      <c r="H12" s="209">
        <v>300000</v>
      </c>
      <c r="I12" s="213">
        <f>H12*0.5</f>
        <v>150000</v>
      </c>
      <c r="J12" s="213">
        <f>H12*0.5</f>
        <v>150000</v>
      </c>
      <c r="K12" s="276">
        <v>2994065</v>
      </c>
      <c r="L12" s="277">
        <v>43191</v>
      </c>
      <c r="M12" s="278">
        <v>43465</v>
      </c>
    </row>
    <row r="13" spans="1:13" s="81" customFormat="1" ht="29.25" customHeight="1" x14ac:dyDescent="0.2">
      <c r="A13" s="116">
        <v>2</v>
      </c>
      <c r="B13" s="281"/>
      <c r="C13" s="281"/>
      <c r="D13" s="281"/>
      <c r="E13" s="282"/>
      <c r="F13" s="283"/>
      <c r="G13" s="115" t="s">
        <v>67</v>
      </c>
      <c r="H13" s="209">
        <v>280000</v>
      </c>
      <c r="I13" s="213">
        <f t="shared" ref="I13:I19" si="0">H13*0.5</f>
        <v>140000</v>
      </c>
      <c r="J13" s="213">
        <f t="shared" ref="J13:J19" si="1">H13*0.5</f>
        <v>140000</v>
      </c>
      <c r="K13" s="276"/>
      <c r="L13" s="277"/>
      <c r="M13" s="278"/>
    </row>
    <row r="14" spans="1:13" s="81" customFormat="1" ht="27.75" customHeight="1" x14ac:dyDescent="0.2">
      <c r="A14" s="116">
        <v>3</v>
      </c>
      <c r="B14" s="281"/>
      <c r="C14" s="281"/>
      <c r="D14" s="281"/>
      <c r="E14" s="282"/>
      <c r="F14" s="283"/>
      <c r="G14" s="115" t="s">
        <v>68</v>
      </c>
      <c r="H14" s="209">
        <v>19015.18</v>
      </c>
      <c r="I14" s="213">
        <f t="shared" si="0"/>
        <v>9507.59</v>
      </c>
      <c r="J14" s="213">
        <f t="shared" si="1"/>
        <v>9507.59</v>
      </c>
      <c r="K14" s="276"/>
      <c r="L14" s="277"/>
      <c r="M14" s="278"/>
    </row>
    <row r="15" spans="1:13" s="81" customFormat="1" ht="27.75" customHeight="1" x14ac:dyDescent="0.2">
      <c r="A15" s="116">
        <v>4</v>
      </c>
      <c r="B15" s="281"/>
      <c r="C15" s="281"/>
      <c r="D15" s="281"/>
      <c r="E15" s="282"/>
      <c r="F15" s="283"/>
      <c r="G15" s="115" t="s">
        <v>69</v>
      </c>
      <c r="H15" s="209">
        <v>86400</v>
      </c>
      <c r="I15" s="213">
        <f t="shared" si="0"/>
        <v>43200</v>
      </c>
      <c r="J15" s="213">
        <f t="shared" si="1"/>
        <v>43200</v>
      </c>
      <c r="K15" s="276"/>
      <c r="L15" s="277"/>
      <c r="M15" s="278"/>
    </row>
    <row r="16" spans="1:13" s="81" customFormat="1" ht="27.75" customHeight="1" x14ac:dyDescent="0.2">
      <c r="A16" s="116">
        <v>5</v>
      </c>
      <c r="B16" s="281"/>
      <c r="C16" s="281"/>
      <c r="D16" s="281"/>
      <c r="E16" s="282"/>
      <c r="F16" s="283"/>
      <c r="G16" s="115" t="s">
        <v>70</v>
      </c>
      <c r="H16" s="209">
        <v>340000</v>
      </c>
      <c r="I16" s="213">
        <f t="shared" si="0"/>
        <v>170000</v>
      </c>
      <c r="J16" s="213">
        <f t="shared" si="1"/>
        <v>170000</v>
      </c>
      <c r="K16" s="276"/>
      <c r="L16" s="277"/>
      <c r="M16" s="278"/>
    </row>
    <row r="17" spans="1:13" s="81" customFormat="1" ht="27.75" customHeight="1" x14ac:dyDescent="0.2">
      <c r="A17" s="116">
        <v>6</v>
      </c>
      <c r="B17" s="281"/>
      <c r="C17" s="281"/>
      <c r="D17" s="281"/>
      <c r="E17" s="282"/>
      <c r="F17" s="283"/>
      <c r="G17" s="115" t="s">
        <v>71</v>
      </c>
      <c r="H17" s="209">
        <v>212586</v>
      </c>
      <c r="I17" s="217">
        <v>92586</v>
      </c>
      <c r="J17" s="217">
        <v>120000</v>
      </c>
      <c r="K17" s="276"/>
      <c r="L17" s="277"/>
      <c r="M17" s="278"/>
    </row>
    <row r="18" spans="1:13" s="81" customFormat="1" ht="27.75" customHeight="1" x14ac:dyDescent="0.2">
      <c r="A18" s="116">
        <v>7</v>
      </c>
      <c r="B18" s="281"/>
      <c r="C18" s="281"/>
      <c r="D18" s="281"/>
      <c r="E18" s="282"/>
      <c r="F18" s="283"/>
      <c r="G18" s="169" t="s">
        <v>72</v>
      </c>
      <c r="H18" s="210">
        <v>830.72</v>
      </c>
      <c r="I18" s="214">
        <f t="shared" ref="I18" si="2">H18*0.5</f>
        <v>415.36</v>
      </c>
      <c r="J18" s="214">
        <f t="shared" ref="J18" si="3">H18*0.5</f>
        <v>415.36</v>
      </c>
      <c r="K18" s="276"/>
      <c r="L18" s="277"/>
      <c r="M18" s="278"/>
    </row>
    <row r="19" spans="1:13" s="81" customFormat="1" ht="29.25" customHeight="1" thickBot="1" x14ac:dyDescent="0.25">
      <c r="A19" s="116">
        <v>8</v>
      </c>
      <c r="B19" s="281"/>
      <c r="C19" s="281"/>
      <c r="D19" s="281"/>
      <c r="E19" s="282"/>
      <c r="F19" s="283"/>
      <c r="G19" s="169" t="s">
        <v>97</v>
      </c>
      <c r="H19" s="210">
        <v>29940.1</v>
      </c>
      <c r="I19" s="214">
        <f t="shared" si="0"/>
        <v>14970.05</v>
      </c>
      <c r="J19" s="214">
        <f t="shared" si="1"/>
        <v>14970.05</v>
      </c>
      <c r="K19" s="276"/>
      <c r="L19" s="277"/>
      <c r="M19" s="278"/>
    </row>
    <row r="20" spans="1:13" s="81" customFormat="1" ht="14.25" customHeight="1" thickBot="1" x14ac:dyDescent="0.25">
      <c r="G20" s="46" t="s">
        <v>21</v>
      </c>
      <c r="H20" s="29">
        <f>SUM(H12:H19)</f>
        <v>1268772.0000000002</v>
      </c>
      <c r="I20" s="215">
        <f>SUM(I12:I19)</f>
        <v>620679.00000000012</v>
      </c>
      <c r="J20" s="216">
        <f>SUM(J12:J19)</f>
        <v>648093.00000000012</v>
      </c>
      <c r="K20" s="82">
        <f>K12</f>
        <v>2994065</v>
      </c>
      <c r="L20" s="22"/>
      <c r="M20" s="22"/>
    </row>
    <row r="21" spans="1:13" s="81" customFormat="1" x14ac:dyDescent="0.2"/>
    <row r="22" spans="1:13" s="81" customFormat="1" x14ac:dyDescent="0.2">
      <c r="B22" s="83"/>
    </row>
    <row r="23" spans="1:13" s="81" customFormat="1" x14ac:dyDescent="0.2"/>
    <row r="24" spans="1:13" s="81" customFormat="1" x14ac:dyDescent="0.2"/>
    <row r="25" spans="1:13" s="81" customFormat="1" ht="81" customHeight="1" x14ac:dyDescent="0.2"/>
    <row r="26" spans="1:13" s="81" customFormat="1" ht="81" customHeight="1" x14ac:dyDescent="0.2"/>
    <row r="27" spans="1:13" s="81" customFormat="1" x14ac:dyDescent="0.2"/>
    <row r="28" spans="1:13" s="81" customFormat="1" x14ac:dyDescent="0.2"/>
    <row r="29" spans="1:13" s="81" customFormat="1" x14ac:dyDescent="0.2"/>
    <row r="31" spans="1:13" x14ac:dyDescent="0.2">
      <c r="I31" s="85"/>
    </row>
    <row r="32" spans="1:13" x14ac:dyDescent="0.2">
      <c r="J32" s="85"/>
    </row>
    <row r="33" spans="8:9" x14ac:dyDescent="0.2">
      <c r="H33" s="86"/>
      <c r="I33" s="87"/>
    </row>
  </sheetData>
  <mergeCells count="23">
    <mergeCell ref="B12:B19"/>
    <mergeCell ref="C12:C19"/>
    <mergeCell ref="D12:D19"/>
    <mergeCell ref="E12:E19"/>
    <mergeCell ref="F12:F19"/>
    <mergeCell ref="K12:K19"/>
    <mergeCell ref="L12:L19"/>
    <mergeCell ref="M12:M19"/>
    <mergeCell ref="J3:M3"/>
    <mergeCell ref="J4:M4"/>
    <mergeCell ref="L10:M10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&amp;N&amp;R26 DE ABRIL DE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workbookViewId="0">
      <selection activeCell="J18" sqref="J18"/>
    </sheetView>
  </sheetViews>
  <sheetFormatPr baseColWidth="10" defaultColWidth="11.42578125" defaultRowHeight="12.75" x14ac:dyDescent="0.2"/>
  <cols>
    <col min="1" max="1" width="4.7109375" style="81" customWidth="1"/>
    <col min="2" max="2" width="13.7109375" style="81" customWidth="1"/>
    <col min="3" max="3" width="11.7109375" style="81" customWidth="1"/>
    <col min="4" max="6" width="13.7109375" style="81" customWidth="1"/>
    <col min="7" max="7" width="31.7109375" style="81" customWidth="1"/>
    <col min="8" max="10" width="15.7109375" style="81" customWidth="1"/>
    <col min="11" max="11" width="13.7109375" style="81" customWidth="1"/>
    <col min="12" max="13" width="7.7109375" style="81" customWidth="1"/>
    <col min="14" max="14" width="2.85546875" style="81" customWidth="1"/>
    <col min="15" max="16384" width="11.42578125" style="81"/>
  </cols>
  <sheetData>
    <row r="1" spans="1:14" x14ac:dyDescent="0.2">
      <c r="A1" s="14"/>
      <c r="B1" s="14"/>
      <c r="C1" s="14"/>
      <c r="D1" s="14"/>
      <c r="E1" s="8"/>
      <c r="F1" s="8"/>
      <c r="G1" s="5"/>
      <c r="H1" s="8"/>
      <c r="I1" s="8"/>
      <c r="J1" s="19"/>
      <c r="K1" s="19"/>
      <c r="L1" s="19"/>
      <c r="M1" s="19"/>
      <c r="N1" s="20"/>
    </row>
    <row r="2" spans="1:14" ht="15" x14ac:dyDescent="0.2">
      <c r="A2" s="14"/>
      <c r="B2" s="14"/>
      <c r="C2" s="14"/>
      <c r="D2" s="15"/>
      <c r="E2" s="8"/>
      <c r="F2" s="5"/>
      <c r="G2" s="8"/>
      <c r="H2" s="8"/>
      <c r="I2" s="20"/>
      <c r="J2" s="5"/>
      <c r="K2" s="8"/>
      <c r="L2" s="8"/>
      <c r="M2" s="120"/>
      <c r="N2" s="19"/>
    </row>
    <row r="3" spans="1:14" x14ac:dyDescent="0.2">
      <c r="A3" s="14"/>
      <c r="B3" s="14"/>
      <c r="C3" s="14"/>
      <c r="D3" s="14"/>
      <c r="E3" s="19"/>
      <c r="F3" s="8"/>
      <c r="G3" s="5"/>
      <c r="H3" s="8"/>
      <c r="I3" s="20"/>
      <c r="J3" s="237" t="s">
        <v>1</v>
      </c>
      <c r="K3" s="237"/>
      <c r="L3" s="237"/>
      <c r="M3" s="237"/>
      <c r="N3" s="20"/>
    </row>
    <row r="4" spans="1:14" x14ac:dyDescent="0.2">
      <c r="A4" s="14"/>
      <c r="B4" s="14"/>
      <c r="C4" s="14"/>
      <c r="D4" s="14"/>
      <c r="E4" s="14"/>
      <c r="F4" s="8"/>
      <c r="G4" s="5"/>
      <c r="H4" s="8"/>
      <c r="I4" s="8"/>
      <c r="J4" s="279" t="s">
        <v>2</v>
      </c>
      <c r="K4" s="279"/>
      <c r="L4" s="279"/>
      <c r="M4" s="279"/>
      <c r="N4" s="20"/>
    </row>
    <row r="5" spans="1:14" x14ac:dyDescent="0.2">
      <c r="A5" s="14"/>
      <c r="B5" s="14"/>
      <c r="C5" s="14"/>
      <c r="D5" s="14"/>
      <c r="E5" s="14"/>
      <c r="F5" s="8"/>
      <c r="G5" s="5"/>
      <c r="H5" s="8"/>
      <c r="I5" s="8"/>
      <c r="J5" s="119"/>
      <c r="K5" s="119"/>
      <c r="L5" s="119"/>
      <c r="M5" s="120"/>
      <c r="N5" s="20"/>
    </row>
    <row r="6" spans="1:14" ht="14.25" x14ac:dyDescent="0.2">
      <c r="A6" s="14"/>
      <c r="B6" s="14"/>
      <c r="C6" s="35" t="s">
        <v>31</v>
      </c>
      <c r="D6" s="14"/>
      <c r="E6" s="19"/>
      <c r="F6" s="20"/>
      <c r="G6" s="88"/>
      <c r="H6" s="20"/>
      <c r="I6" s="20"/>
      <c r="J6" s="73"/>
      <c r="K6" s="7"/>
      <c r="L6" s="17"/>
      <c r="M6" s="120"/>
      <c r="N6" s="20"/>
    </row>
    <row r="7" spans="1:14" ht="14.25" x14ac:dyDescent="0.2">
      <c r="A7" s="74" t="s">
        <v>77</v>
      </c>
      <c r="B7" s="74"/>
      <c r="C7" s="74"/>
      <c r="D7" s="74"/>
      <c r="E7" s="19"/>
      <c r="F7" s="20"/>
      <c r="G7" s="88"/>
      <c r="H7" s="20"/>
      <c r="I7" s="20"/>
      <c r="J7" s="237" t="s">
        <v>0</v>
      </c>
      <c r="K7" s="237"/>
      <c r="L7" s="237"/>
      <c r="M7" s="237"/>
      <c r="N7" s="20"/>
    </row>
    <row r="8" spans="1:14" ht="18" x14ac:dyDescent="0.25">
      <c r="A8" s="191" t="s">
        <v>79</v>
      </c>
      <c r="B8" s="89"/>
      <c r="C8" s="90"/>
      <c r="D8" s="90"/>
      <c r="E8" s="91"/>
      <c r="F8" s="14"/>
      <c r="G8" s="92"/>
      <c r="H8" s="93"/>
      <c r="I8" s="14"/>
      <c r="J8" s="280" t="s">
        <v>4</v>
      </c>
      <c r="K8" s="280"/>
      <c r="L8" s="280"/>
      <c r="M8" s="280"/>
      <c r="N8" s="20"/>
    </row>
    <row r="9" spans="1:14" ht="9.9499999999999993" customHeight="1" x14ac:dyDescent="0.25">
      <c r="A9" s="75"/>
      <c r="B9" s="75"/>
      <c r="C9" s="75"/>
      <c r="D9" s="91"/>
      <c r="E9" s="91"/>
      <c r="F9" s="14"/>
      <c r="G9" s="92"/>
      <c r="H9" s="93"/>
      <c r="I9" s="14"/>
      <c r="J9" s="21"/>
      <c r="K9" s="22"/>
      <c r="L9" s="23"/>
      <c r="M9" s="120"/>
      <c r="N9" s="20"/>
    </row>
    <row r="10" spans="1:14" ht="21.95" customHeight="1" x14ac:dyDescent="0.2">
      <c r="A10" s="228" t="s">
        <v>5</v>
      </c>
      <c r="B10" s="121" t="s">
        <v>6</v>
      </c>
      <c r="C10" s="230" t="s">
        <v>7</v>
      </c>
      <c r="D10" s="230" t="s">
        <v>8</v>
      </c>
      <c r="E10" s="230" t="s">
        <v>9</v>
      </c>
      <c r="F10" s="230" t="s">
        <v>10</v>
      </c>
      <c r="G10" s="230" t="s">
        <v>11</v>
      </c>
      <c r="H10" s="230" t="s">
        <v>32</v>
      </c>
      <c r="I10" s="230" t="s">
        <v>33</v>
      </c>
      <c r="J10" s="230" t="s">
        <v>34</v>
      </c>
      <c r="K10" s="230" t="s">
        <v>14</v>
      </c>
      <c r="L10" s="230" t="s">
        <v>15</v>
      </c>
      <c r="M10" s="230"/>
      <c r="N10" s="40"/>
    </row>
    <row r="11" spans="1:14" ht="21.95" customHeight="1" x14ac:dyDescent="0.2">
      <c r="A11" s="229"/>
      <c r="B11" s="117" t="s">
        <v>16</v>
      </c>
      <c r="C11" s="230"/>
      <c r="D11" s="230"/>
      <c r="E11" s="230"/>
      <c r="F11" s="230"/>
      <c r="G11" s="230"/>
      <c r="H11" s="230" t="s">
        <v>35</v>
      </c>
      <c r="I11" s="230" t="s">
        <v>35</v>
      </c>
      <c r="J11" s="230" t="s">
        <v>35</v>
      </c>
      <c r="K11" s="230"/>
      <c r="L11" s="117" t="s">
        <v>17</v>
      </c>
      <c r="M11" s="117" t="s">
        <v>18</v>
      </c>
      <c r="N11" s="40"/>
    </row>
    <row r="12" spans="1:14" ht="330" hidden="1" customHeight="1" thickBot="1" x14ac:dyDescent="0.25">
      <c r="A12" s="118">
        <v>1</v>
      </c>
      <c r="B12" s="78" t="s">
        <v>36</v>
      </c>
      <c r="C12" s="114" t="s">
        <v>20</v>
      </c>
      <c r="D12" s="79" t="s">
        <v>37</v>
      </c>
      <c r="E12" s="94" t="s">
        <v>29</v>
      </c>
      <c r="F12" s="94" t="s">
        <v>30</v>
      </c>
      <c r="G12" s="115" t="s">
        <v>38</v>
      </c>
      <c r="H12" s="95">
        <v>2800000</v>
      </c>
      <c r="I12" s="96">
        <v>1400000</v>
      </c>
      <c r="J12" s="96">
        <v>1400000</v>
      </c>
      <c r="K12" s="97"/>
      <c r="L12" s="80">
        <v>41275</v>
      </c>
      <c r="M12" s="80">
        <v>41609</v>
      </c>
      <c r="N12" s="40"/>
    </row>
    <row r="13" spans="1:14" s="103" customFormat="1" ht="13.5" hidden="1" thickBot="1" x14ac:dyDescent="0.25">
      <c r="A13" s="27"/>
      <c r="B13" s="28"/>
      <c r="C13" s="27"/>
      <c r="D13" s="28"/>
      <c r="E13" s="5"/>
      <c r="F13" s="5"/>
      <c r="G13" s="98" t="s">
        <v>21</v>
      </c>
      <c r="H13" s="99">
        <f>SUM(H12)</f>
        <v>2800000</v>
      </c>
      <c r="I13" s="99">
        <f>SUM(I12)</f>
        <v>1400000</v>
      </c>
      <c r="J13" s="99">
        <f>SUM(J12)</f>
        <v>1400000</v>
      </c>
      <c r="K13" s="100"/>
      <c r="L13" s="101"/>
      <c r="M13" s="101"/>
      <c r="N13" s="102"/>
    </row>
    <row r="14" spans="1:14" ht="27.75" customHeight="1" x14ac:dyDescent="0.2">
      <c r="A14" s="114">
        <v>1</v>
      </c>
      <c r="B14" s="262" t="s">
        <v>19</v>
      </c>
      <c r="C14" s="284" t="s">
        <v>20</v>
      </c>
      <c r="D14" s="287" t="s">
        <v>51</v>
      </c>
      <c r="E14" s="104" t="s">
        <v>29</v>
      </c>
      <c r="F14" s="104" t="s">
        <v>30</v>
      </c>
      <c r="G14" s="115" t="s">
        <v>39</v>
      </c>
      <c r="H14" s="105">
        <v>435000</v>
      </c>
      <c r="I14" s="106">
        <v>170000</v>
      </c>
      <c r="J14" s="106">
        <v>265000</v>
      </c>
      <c r="K14" s="97">
        <v>500000</v>
      </c>
      <c r="L14" s="108">
        <v>43191</v>
      </c>
      <c r="M14" s="109">
        <v>43465</v>
      </c>
    </row>
    <row r="15" spans="1:14" ht="30.75" customHeight="1" x14ac:dyDescent="0.2">
      <c r="A15" s="114">
        <v>2</v>
      </c>
      <c r="B15" s="263"/>
      <c r="C15" s="285"/>
      <c r="D15" s="288"/>
      <c r="E15" s="104" t="s">
        <v>29</v>
      </c>
      <c r="F15" s="104" t="s">
        <v>30</v>
      </c>
      <c r="G15" s="115" t="s">
        <v>40</v>
      </c>
      <c r="H15" s="105">
        <v>415000</v>
      </c>
      <c r="I15" s="106">
        <v>160000</v>
      </c>
      <c r="J15" s="106">
        <v>255000</v>
      </c>
      <c r="K15" s="97">
        <v>254</v>
      </c>
      <c r="L15" s="108">
        <v>43191</v>
      </c>
      <c r="M15" s="187">
        <v>43465</v>
      </c>
    </row>
    <row r="16" spans="1:14" ht="26.25" customHeight="1" x14ac:dyDescent="0.2">
      <c r="A16" s="114">
        <v>3</v>
      </c>
      <c r="B16" s="263"/>
      <c r="C16" s="285"/>
      <c r="D16" s="288"/>
      <c r="E16" s="104" t="s">
        <v>29</v>
      </c>
      <c r="F16" s="104" t="s">
        <v>30</v>
      </c>
      <c r="G16" s="115" t="s">
        <v>42</v>
      </c>
      <c r="H16" s="105">
        <v>650000</v>
      </c>
      <c r="I16" s="106">
        <v>290000</v>
      </c>
      <c r="J16" s="106">
        <v>360000</v>
      </c>
      <c r="K16" s="97">
        <v>600000</v>
      </c>
      <c r="L16" s="108">
        <v>43191</v>
      </c>
      <c r="M16" s="187">
        <v>43465</v>
      </c>
    </row>
    <row r="17" spans="1:13" ht="26.25" customHeight="1" thickBot="1" x14ac:dyDescent="0.25">
      <c r="A17" s="114">
        <v>4</v>
      </c>
      <c r="B17" s="264"/>
      <c r="C17" s="286"/>
      <c r="D17" s="289"/>
      <c r="E17" s="104" t="s">
        <v>29</v>
      </c>
      <c r="F17" s="104" t="s">
        <v>30</v>
      </c>
      <c r="G17" s="115" t="s">
        <v>41</v>
      </c>
      <c r="H17" s="105">
        <v>800000</v>
      </c>
      <c r="I17" s="106">
        <v>380000</v>
      </c>
      <c r="J17" s="106">
        <v>420000</v>
      </c>
      <c r="K17" s="97">
        <v>500000</v>
      </c>
      <c r="L17" s="108">
        <v>43191</v>
      </c>
      <c r="M17" s="187">
        <v>43465</v>
      </c>
    </row>
    <row r="18" spans="1:13" ht="12.75" customHeight="1" thickBot="1" x14ac:dyDescent="0.25">
      <c r="G18" s="46" t="s">
        <v>21</v>
      </c>
      <c r="H18" s="99">
        <f>SUM(H14:H17)</f>
        <v>2300000</v>
      </c>
      <c r="I18" s="99">
        <f>SUM(I14:I17)</f>
        <v>1000000</v>
      </c>
      <c r="J18" s="113">
        <f>SUM(J14:J17)</f>
        <v>1300000</v>
      </c>
      <c r="K18" s="168">
        <f>SUM(K14:K17)</f>
        <v>1600254</v>
      </c>
    </row>
    <row r="20" spans="1:13" x14ac:dyDescent="0.2">
      <c r="B20" s="83"/>
      <c r="H20" s="107"/>
    </row>
  </sheetData>
  <mergeCells count="18">
    <mergeCell ref="B14:B17"/>
    <mergeCell ref="C14:C17"/>
    <mergeCell ref="D14:D17"/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  <mergeCell ref="A10:A11"/>
    <mergeCell ref="C10:C11"/>
    <mergeCell ref="D10:D11"/>
    <mergeCell ref="E10:E11"/>
    <mergeCell ref="F10:F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&amp;N&amp;R26 DE ABRIL DE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Resumen Propuesta PPIP 2018</vt:lpstr>
      <vt:lpstr> APAUR (Urbano)</vt:lpstr>
      <vt:lpstr> APARURAL (Rural) </vt:lpstr>
      <vt:lpstr>Agua Limpia </vt:lpstr>
      <vt:lpstr>Cultura del Agua </vt:lpstr>
      <vt:lpstr>' APARURAL (Rural) '!Área_de_impresión</vt:lpstr>
      <vt:lpstr>' APAUR (Urbano)'!Área_de_impresión</vt:lpstr>
      <vt:lpstr>'Agua Limpia '!Área_de_impresión</vt:lpstr>
      <vt:lpstr>'Cultura del Agua '!Área_de_impresión</vt:lpstr>
      <vt:lpstr>'Resumen Propuesta PPIP 2018'!Área_de_impresión</vt:lpstr>
      <vt:lpstr>' APARURAL (Rural) '!Títulos_a_imprimir</vt:lpstr>
      <vt:lpstr>' APAUR (Urbano)'!Títulos_a_imprimir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Laura Nayerli Pacheco Casillas</cp:lastModifiedBy>
  <cp:lastPrinted>2018-04-24T17:06:03Z</cp:lastPrinted>
  <dcterms:created xsi:type="dcterms:W3CDTF">2015-02-20T19:14:16Z</dcterms:created>
  <dcterms:modified xsi:type="dcterms:W3CDTF">2018-05-09T21:11:33Z</dcterms:modified>
</cp:coreProperties>
</file>