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440" windowHeight="9705"/>
  </bookViews>
  <sheets>
    <sheet name="Hoja1" sheetId="13" r:id="rId1"/>
  </sheets>
  <calcPr calcId="145621"/>
</workbook>
</file>

<file path=xl/calcChain.xml><?xml version="1.0" encoding="utf-8"?>
<calcChain xmlns="http://schemas.openxmlformats.org/spreadsheetml/2006/main">
  <c r="C31" i="13" l="1"/>
  <c r="D31" i="13"/>
  <c r="E11" i="13" l="1"/>
  <c r="C10" i="13"/>
  <c r="C40" i="13"/>
  <c r="E13" i="13" l="1"/>
  <c r="D34" i="13"/>
  <c r="E34" i="13" s="1"/>
  <c r="E12" i="13"/>
  <c r="E39" i="13" l="1"/>
  <c r="E38" i="13"/>
  <c r="E36" i="13"/>
  <c r="E33" i="13"/>
  <c r="E32" i="13"/>
  <c r="E30" i="13"/>
  <c r="E29" i="13"/>
  <c r="C29" i="13" s="1"/>
  <c r="E28" i="13"/>
  <c r="C28" i="13" s="1"/>
  <c r="E27" i="13"/>
  <c r="E26" i="13"/>
  <c r="D40" i="13"/>
  <c r="E23" i="13"/>
  <c r="E16" i="13"/>
  <c r="E15" i="13"/>
  <c r="E14" i="13"/>
  <c r="D11" i="13"/>
  <c r="D18" i="13" s="1"/>
  <c r="E7" i="13"/>
  <c r="E37" i="13" l="1"/>
  <c r="E18" i="13"/>
  <c r="C26" i="13"/>
  <c r="C27" i="13"/>
  <c r="C11" i="13"/>
  <c r="C18" i="13" s="1"/>
  <c r="C30" i="13"/>
  <c r="D43" i="13"/>
  <c r="C43" i="13" l="1"/>
  <c r="E24" i="13" l="1"/>
  <c r="E31" i="13" s="1"/>
  <c r="E40" i="13" l="1"/>
  <c r="E43" i="13" s="1"/>
  <c r="E45" i="13" s="1"/>
</calcChain>
</file>

<file path=xl/sharedStrings.xml><?xml version="1.0" encoding="utf-8"?>
<sst xmlns="http://schemas.openxmlformats.org/spreadsheetml/2006/main" count="83" uniqueCount="59">
  <si>
    <t>Tapalpa</t>
  </si>
  <si>
    <t>Mazamitla</t>
  </si>
  <si>
    <t>Lagos de Moreno</t>
  </si>
  <si>
    <t>Guadalajara</t>
  </si>
  <si>
    <t>TOTAL PUERTO VALLARTA</t>
  </si>
  <si>
    <t>ACCIONES</t>
  </si>
  <si>
    <t>TOTAL</t>
  </si>
  <si>
    <t xml:space="preserve">MUNICIPIO </t>
  </si>
  <si>
    <t xml:space="preserve">Aportación Estatal </t>
  </si>
  <si>
    <t>Aportación Federal</t>
  </si>
  <si>
    <t xml:space="preserve">Tequila </t>
  </si>
  <si>
    <t>San Sebastián del Oeste</t>
  </si>
  <si>
    <t>SECRETARÍA DE TURISMO</t>
  </si>
  <si>
    <t>DIRECCIÓN GENERAL DE PLANEACIÓN Y DESARROLLO DE DESTINOS TURÍSTICOS</t>
  </si>
  <si>
    <t xml:space="preserve">Puerto Vallarta </t>
  </si>
  <si>
    <t>Zapopan</t>
  </si>
  <si>
    <t>Tonalá</t>
  </si>
  <si>
    <t>San Juan de los Lagos</t>
  </si>
  <si>
    <t xml:space="preserve">Chapala </t>
  </si>
  <si>
    <t>Subtotal</t>
  </si>
  <si>
    <t>Mascota</t>
  </si>
  <si>
    <t xml:space="preserve">Talpa de Allende </t>
  </si>
  <si>
    <t>Elaboración de Proyecto Ejecutivo para el acceso al santuario de Santo Toribio Romo. ($780,000.00)</t>
  </si>
  <si>
    <t>Estudio del Sistema de Peatonalización, movilidad y transporte de Tequila. ($450,000.00)</t>
  </si>
  <si>
    <t>Promoción Tequila como destino ( adquisición y operación de drones para el monitoreo de la actividad turística). ($500,000.00)</t>
  </si>
  <si>
    <t>Elaboración de estudio técnico para la instrumentación del reglamento de Imagen Urbana de Tequila. ($1,600,000.00)</t>
  </si>
  <si>
    <t>Construcción del Paseo del Arrollo Atizcoa. ($52,360,123.84)</t>
  </si>
  <si>
    <t>TOTAL TEQUILA</t>
  </si>
  <si>
    <t>Andador Tapalpa Las Piedrotas</t>
  </si>
  <si>
    <t>Nomenclatura de calles, señalización  interna y externa hacia los atractivos turísticos.</t>
  </si>
  <si>
    <t>Iluminación de Barrios Tradicionales de Guadalajara (Panteón de Belén, Templo de Ntra. Sra. del Rosario y su Plaza, Templo de San José de Analco y su fuente, Ntra. Señora del Refugio, Templo de Santa Tere, Templo de San Juan Bautista y su Plaza y el mercado de Mexicaltzingo). ($17, 421, 297)</t>
  </si>
  <si>
    <t xml:space="preserve">Iluminación escénica de Edificios Patrimoniales: Templo del Refugio y Parroquia de Nuestra de Guadalupe </t>
  </si>
  <si>
    <t xml:space="preserve">Acceso desde la autopista 1ra. Etapa (Rehabilitación del tramo carretera autopista entre calle Francisco I. Madero y calle La Cofradía). ($6,030,398.16) </t>
  </si>
  <si>
    <t>II Etapa de iluminación escénica del malecón de Puerto Vallarta.</t>
  </si>
  <si>
    <t>Rehabilitación de Imagen Urbana en Fachadas, banquetas y empedrados con Infraestructura de Servicios Y Cableado Subterráneo de CFE (3ra etapa) y Telmex. ($4,676,000)</t>
  </si>
  <si>
    <t>Rehabilitación y ampliación de la Casa de La Cultura de Tapalpa.</t>
  </si>
  <si>
    <t>Construcción de Centro Integral de Atención al turista en el Centro Histórico de Tlaquepaque.</t>
  </si>
  <si>
    <t>San Padro Tlaquepaque</t>
  </si>
  <si>
    <t>Rehabilitación e Iluminación de Monumentos Históricos (fachada del Templo San Sebastián Mártir enSan Sebastián del Oeste.)</t>
  </si>
  <si>
    <t>III Etapa de Iluminación de Monumentos Históricos (Palacio de Gobierno, Palacio Legislativo y Museo Regional, Templo del Carmen, Jardín del Carmen, XV Zona Militar y Plaza Tapatía, San Felipe Neri). $26526618.66</t>
  </si>
  <si>
    <t>II Etapa Tonalá, Pueblo Museo $10000000</t>
  </si>
  <si>
    <t>Infraestructura y equipamiento Turístico del andador 20 de Noviembre en su tramo-Arco Basílica 10000000</t>
  </si>
  <si>
    <t>Renovación del Parque de la Cristiania Etapa I ($10,000,000.00)</t>
  </si>
  <si>
    <t xml:space="preserve">CONVENIO DE COORDINACIÓN PARA EL OTORGAMIENTO DE UN SUBSIDIO EN MATERIA DE DESARROLLO DE DESTINOS TURÍSTICOS DIVERSIFICADOS </t>
  </si>
  <si>
    <t xml:space="preserve">CONVENIO DE COORDINACIÓN PARA EL OTORGAMIENTO DE UN SUBSIDIO EN MATERIA DE FORTALECIMIENTO DE LA OFERTA TURÍSTICA </t>
  </si>
  <si>
    <t>Infraestructura y equipamiento turístico de calles en calles del polígono del Centro Histórico, Mascota.</t>
  </si>
  <si>
    <t>Renovación urbana y Mejoramiento de la calle San Martín-La Villa, Primera Etapa, Tequila.</t>
  </si>
  <si>
    <t>Señalización turística en Tequila</t>
  </si>
  <si>
    <t xml:space="preserve">Infraestructura y equipamiento urbano del circuito que conforman las calles San Vicente-Silverio de Anda-Luis Moreno San Juan de los Lagos. </t>
  </si>
  <si>
    <t>Rehabilitaciôn de imagen urbana y equipamiento turistîco de las calles Madero y Viecente Guerrero, Mazamitla.</t>
  </si>
  <si>
    <t>V Rehabilitación de Imagen Urbana de  calles, banquetas y fachadas en calles del Centro Histórico de Lagos de Moreno</t>
  </si>
  <si>
    <t>Infraestructura y equipamiento turístico, banquetas y fachadas en calles del polígono del Centro Histórico de Talpa de Allende (Obras de accesibilidad, renovación de aceras, señalética y nomenclatura e Iluminación Urbana).</t>
  </si>
  <si>
    <t xml:space="preserve">Total municipios 4 </t>
  </si>
  <si>
    <t xml:space="preserve">Total municipios 7 </t>
  </si>
  <si>
    <t>Partida de Origen Federal</t>
  </si>
  <si>
    <t>S248</t>
  </si>
  <si>
    <t>S253</t>
  </si>
  <si>
    <t>S255</t>
  </si>
  <si>
    <t>Partida de Origen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</si>
</sst>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68">
    <xf numFmtId="0" fontId="0" fillId="0" borderId="0" xfId="0"/>
    <xf numFmtId="3" fontId="5" fillId="0" borderId="0" xfId="0" applyNumberFormat="1" applyFont="1"/>
    <xf numFmtId="3" fontId="0" fillId="0" borderId="0" xfId="0" applyNumberFormat="1"/>
    <xf numFmtId="0" fontId="5" fillId="0" borderId="0" xfId="0" applyFont="1"/>
    <xf numFmtId="0" fontId="7" fillId="4" borderId="0" xfId="0" applyFont="1" applyFill="1" applyAlignment="1">
      <alignment horizontal="justify" vertical="center"/>
    </xf>
    <xf numFmtId="0" fontId="7" fillId="4" borderId="1" xfId="0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vertical="center" wrapText="1"/>
    </xf>
    <xf numFmtId="2" fontId="7" fillId="4" borderId="1" xfId="3" applyNumberFormat="1" applyFont="1" applyFill="1" applyBorder="1" applyAlignment="1">
      <alignment horizontal="justify" vertical="center" wrapText="1"/>
    </xf>
    <xf numFmtId="3" fontId="9" fillId="0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justify" vertical="center" wrapText="1"/>
    </xf>
    <xf numFmtId="0" fontId="7" fillId="0" borderId="0" xfId="0" applyFont="1"/>
    <xf numFmtId="3" fontId="4" fillId="0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2" fontId="7" fillId="0" borderId="1" xfId="3" applyNumberFormat="1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9" fillId="4" borderId="1" xfId="4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165" fontId="9" fillId="4" borderId="1" xfId="1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4" fontId="9" fillId="0" borderId="1" xfId="1" applyNumberFormat="1" applyFont="1" applyFill="1" applyBorder="1" applyAlignment="1">
      <alignment horizontal="right" vertical="center" wrapText="1"/>
    </xf>
    <xf numFmtId="4" fontId="7" fillId="4" borderId="1" xfId="3" applyNumberFormat="1" applyFont="1" applyFill="1" applyBorder="1" applyAlignment="1">
      <alignment horizontal="right" vertical="center" wrapText="1"/>
    </xf>
    <xf numFmtId="165" fontId="9" fillId="4" borderId="2" xfId="1" applyNumberFormat="1" applyFont="1" applyFill="1" applyBorder="1" applyAlignment="1">
      <alignment horizontal="right" vertical="center" wrapText="1"/>
    </xf>
    <xf numFmtId="2" fontId="9" fillId="0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/>
    </xf>
    <xf numFmtId="4" fontId="7" fillId="4" borderId="2" xfId="3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/>
    </xf>
    <xf numFmtId="2" fontId="7" fillId="5" borderId="1" xfId="3" applyNumberFormat="1" applyFont="1" applyFill="1" applyBorder="1" applyAlignment="1">
      <alignment horizontal="justify" vertical="center" wrapText="1"/>
    </xf>
    <xf numFmtId="165" fontId="9" fillId="5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right" vertical="center" wrapText="1"/>
    </xf>
    <xf numFmtId="164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164" fontId="7" fillId="4" borderId="1" xfId="1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/>
    </xf>
    <xf numFmtId="164" fontId="13" fillId="4" borderId="1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15" fillId="0" borderId="0" xfId="0" applyFont="1" applyBorder="1"/>
    <xf numFmtId="0" fontId="5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5">
    <cellStyle name="Millares" xfId="1" builtinId="3"/>
    <cellStyle name="Normal" xfId="0" builtinId="0"/>
    <cellStyle name="Normal 10" xfId="2"/>
    <cellStyle name="Normal 2" xfId="3"/>
    <cellStyle name="Normal 3" xfId="4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5" sqref="J5"/>
    </sheetView>
  </sheetViews>
  <sheetFormatPr baseColWidth="10" defaultColWidth="9.140625" defaultRowHeight="12.75" x14ac:dyDescent="0.2"/>
  <cols>
    <col min="1" max="1" width="18.28515625" customWidth="1"/>
    <col min="2" max="2" width="53.7109375" customWidth="1"/>
    <col min="3" max="3" width="17.28515625" customWidth="1"/>
    <col min="4" max="4" width="15.28515625" style="29" customWidth="1"/>
    <col min="5" max="5" width="15.5703125" style="29" customWidth="1"/>
    <col min="6" max="7" width="11.85546875" customWidth="1"/>
    <col min="8" max="8" width="16.42578125" customWidth="1"/>
    <col min="9" max="9" width="3.42578125" customWidth="1"/>
    <col min="10" max="10" width="14.42578125" customWidth="1"/>
  </cols>
  <sheetData>
    <row r="1" spans="1:7" ht="14.25" customHeight="1" x14ac:dyDescent="0.25">
      <c r="A1" s="63" t="s">
        <v>12</v>
      </c>
      <c r="B1" s="63"/>
      <c r="C1" s="63"/>
      <c r="D1" s="63"/>
      <c r="E1" s="63"/>
      <c r="F1" s="29"/>
    </row>
    <row r="2" spans="1:7" ht="18.75" customHeight="1" x14ac:dyDescent="0.2">
      <c r="A2" s="64" t="s">
        <v>13</v>
      </c>
      <c r="B2" s="64"/>
      <c r="C2" s="64"/>
      <c r="D2" s="64"/>
      <c r="E2" s="64"/>
    </row>
    <row r="3" spans="1:7" ht="30" customHeight="1" x14ac:dyDescent="0.2">
      <c r="A3" s="65" t="s">
        <v>43</v>
      </c>
      <c r="B3" s="66"/>
      <c r="C3" s="66"/>
      <c r="D3" s="66"/>
      <c r="E3" s="66"/>
    </row>
    <row r="4" spans="1:7" ht="19.5" customHeight="1" x14ac:dyDescent="0.2">
      <c r="A4" s="67"/>
      <c r="B4" s="67"/>
      <c r="C4" s="67"/>
      <c r="D4" s="67"/>
      <c r="E4" s="67"/>
      <c r="F4" s="3"/>
    </row>
    <row r="5" spans="1:7" ht="15" customHeight="1" x14ac:dyDescent="0.2">
      <c r="A5" s="60" t="s">
        <v>7</v>
      </c>
      <c r="B5" s="60" t="s">
        <v>5</v>
      </c>
      <c r="C5" s="61" t="s">
        <v>6</v>
      </c>
      <c r="D5" s="60"/>
      <c r="E5" s="60"/>
      <c r="F5" s="60" t="s">
        <v>54</v>
      </c>
      <c r="G5" s="60" t="s">
        <v>58</v>
      </c>
    </row>
    <row r="6" spans="1:7" ht="30" x14ac:dyDescent="0.2">
      <c r="A6" s="60"/>
      <c r="B6" s="60"/>
      <c r="C6" s="62"/>
      <c r="D6" s="40" t="s">
        <v>8</v>
      </c>
      <c r="E6" s="40" t="s">
        <v>9</v>
      </c>
      <c r="F6" s="60"/>
      <c r="G6" s="60"/>
    </row>
    <row r="7" spans="1:7" ht="83.25" hidden="1" customHeight="1" x14ac:dyDescent="0.2">
      <c r="A7" s="56" t="s">
        <v>3</v>
      </c>
      <c r="B7" s="5" t="s">
        <v>30</v>
      </c>
      <c r="C7" s="5"/>
      <c r="D7" s="8"/>
      <c r="E7" s="8">
        <f>D7*1.5</f>
        <v>0</v>
      </c>
      <c r="F7" s="1"/>
    </row>
    <row r="8" spans="1:7" ht="59.25" hidden="1" customHeight="1" x14ac:dyDescent="0.2">
      <c r="A8" s="56"/>
      <c r="B8" s="5" t="s">
        <v>39</v>
      </c>
      <c r="C8" s="30"/>
      <c r="D8" s="8"/>
      <c r="E8" s="8"/>
      <c r="F8" s="3"/>
    </row>
    <row r="9" spans="1:7" ht="32.25" customHeight="1" x14ac:dyDescent="0.2">
      <c r="A9" s="57" t="s">
        <v>14</v>
      </c>
      <c r="B9" s="5" t="s">
        <v>33</v>
      </c>
      <c r="C9" s="49">
        <v>7806478</v>
      </c>
      <c r="D9" s="50">
        <v>2250000</v>
      </c>
      <c r="E9" s="22">
        <v>5556478</v>
      </c>
      <c r="F9" s="54" t="s">
        <v>55</v>
      </c>
      <c r="G9" s="54">
        <v>4384</v>
      </c>
    </row>
    <row r="10" spans="1:7" ht="34.5" customHeight="1" x14ac:dyDescent="0.2">
      <c r="A10" s="57"/>
      <c r="B10" s="5" t="s">
        <v>31</v>
      </c>
      <c r="C10" s="49">
        <f>4603944.66+1493253.39*1.1</f>
        <v>6246523.3890000004</v>
      </c>
      <c r="D10" s="50">
        <v>2250000</v>
      </c>
      <c r="E10" s="22">
        <v>3996523</v>
      </c>
      <c r="F10" s="54" t="s">
        <v>55</v>
      </c>
      <c r="G10" s="54">
        <v>4384</v>
      </c>
    </row>
    <row r="11" spans="1:7" ht="19.5" customHeight="1" x14ac:dyDescent="0.2">
      <c r="A11" s="57"/>
      <c r="B11" s="48" t="s">
        <v>4</v>
      </c>
      <c r="C11" s="51">
        <f>SUM(C9:C10)</f>
        <v>14053001.389</v>
      </c>
      <c r="D11" s="27">
        <f>SUM(D9:D10)</f>
        <v>4500000</v>
      </c>
      <c r="E11" s="27">
        <f>E9+E10</f>
        <v>9553001</v>
      </c>
      <c r="F11" s="54" t="s">
        <v>55</v>
      </c>
      <c r="G11" s="54">
        <v>4384</v>
      </c>
    </row>
    <row r="12" spans="1:7" ht="39" customHeight="1" x14ac:dyDescent="0.2">
      <c r="A12" s="39" t="s">
        <v>0</v>
      </c>
      <c r="B12" s="47" t="s">
        <v>35</v>
      </c>
      <c r="C12" s="46">
        <v>5000000</v>
      </c>
      <c r="D12" s="22">
        <v>1200000</v>
      </c>
      <c r="E12" s="22">
        <f>C12-D12</f>
        <v>3800000</v>
      </c>
      <c r="F12" s="54" t="s">
        <v>55</v>
      </c>
      <c r="G12" s="54">
        <v>4384</v>
      </c>
    </row>
    <row r="13" spans="1:7" ht="39.75" customHeight="1" x14ac:dyDescent="0.2">
      <c r="A13" s="44" t="s">
        <v>11</v>
      </c>
      <c r="B13" s="7" t="s">
        <v>38</v>
      </c>
      <c r="C13" s="31">
        <v>2000000</v>
      </c>
      <c r="D13" s="8">
        <v>800000</v>
      </c>
      <c r="E13" s="22">
        <f>C13-D13</f>
        <v>1200000</v>
      </c>
      <c r="F13" s="54" t="s">
        <v>55</v>
      </c>
      <c r="G13" s="54">
        <v>4384</v>
      </c>
    </row>
    <row r="14" spans="1:7" ht="55.5" hidden="1" customHeight="1" x14ac:dyDescent="0.2">
      <c r="A14" s="38" t="s">
        <v>16</v>
      </c>
      <c r="B14" s="9" t="s">
        <v>40</v>
      </c>
      <c r="C14" s="31"/>
      <c r="D14" s="8"/>
      <c r="E14" s="22">
        <f>C14-D14</f>
        <v>0</v>
      </c>
      <c r="F14" s="54" t="s">
        <v>56</v>
      </c>
      <c r="G14" s="54">
        <v>4384</v>
      </c>
    </row>
    <row r="15" spans="1:7" ht="28.5" x14ac:dyDescent="0.2">
      <c r="A15" s="39" t="s">
        <v>37</v>
      </c>
      <c r="B15" s="18" t="s">
        <v>36</v>
      </c>
      <c r="C15" s="31">
        <v>10000000</v>
      </c>
      <c r="D15" s="22">
        <v>2000000</v>
      </c>
      <c r="E15" s="22">
        <f>C15-D15</f>
        <v>8000000</v>
      </c>
      <c r="F15" s="54" t="s">
        <v>55</v>
      </c>
      <c r="G15" s="54">
        <v>4384</v>
      </c>
    </row>
    <row r="16" spans="1:7" ht="28.5" hidden="1" x14ac:dyDescent="0.2">
      <c r="A16" s="38" t="s">
        <v>15</v>
      </c>
      <c r="B16" s="7" t="s">
        <v>41</v>
      </c>
      <c r="C16" s="31"/>
      <c r="D16" s="8"/>
      <c r="E16" s="22">
        <f>C16-D16</f>
        <v>0</v>
      </c>
      <c r="F16" s="54" t="s">
        <v>57</v>
      </c>
      <c r="G16" s="54">
        <v>4384</v>
      </c>
    </row>
    <row r="17" spans="1:7" ht="29.25" thickBot="1" x14ac:dyDescent="0.25">
      <c r="A17" s="38" t="s">
        <v>18</v>
      </c>
      <c r="B17" s="9" t="s">
        <v>42</v>
      </c>
      <c r="C17" s="36">
        <v>0</v>
      </c>
      <c r="D17" s="22">
        <v>0</v>
      </c>
      <c r="E17" s="22">
        <v>0</v>
      </c>
      <c r="F17" s="54" t="s">
        <v>55</v>
      </c>
      <c r="G17" s="54">
        <v>4384</v>
      </c>
    </row>
    <row r="18" spans="1:7" ht="18" customHeight="1" thickBot="1" x14ac:dyDescent="0.25">
      <c r="A18" s="53" t="s">
        <v>52</v>
      </c>
      <c r="B18" s="15" t="s">
        <v>19</v>
      </c>
      <c r="C18" s="52">
        <f>C11+C12+C13+C15+C17</f>
        <v>31053001.388999999</v>
      </c>
      <c r="D18" s="37">
        <f>D11+D12+D13+D15+D17</f>
        <v>8500000</v>
      </c>
      <c r="E18" s="37">
        <f>E8+E11+E12+E13+E14+E15+E16+E17</f>
        <v>22553001</v>
      </c>
      <c r="F18" s="2"/>
    </row>
    <row r="19" spans="1:7" ht="15.75" customHeight="1" x14ac:dyDescent="0.2">
      <c r="A19" s="10"/>
      <c r="B19" s="10"/>
      <c r="C19" s="10"/>
      <c r="D19" s="12"/>
      <c r="E19" s="12"/>
    </row>
    <row r="20" spans="1:7" ht="30" customHeight="1" x14ac:dyDescent="0.2">
      <c r="A20" s="58" t="s">
        <v>44</v>
      </c>
      <c r="B20" s="59"/>
      <c r="C20" s="59"/>
      <c r="D20" s="59"/>
      <c r="E20" s="59"/>
    </row>
    <row r="21" spans="1:7" ht="15" customHeight="1" x14ac:dyDescent="0.2">
      <c r="A21" s="60" t="s">
        <v>7</v>
      </c>
      <c r="B21" s="60" t="s">
        <v>5</v>
      </c>
      <c r="C21" s="61" t="s">
        <v>6</v>
      </c>
      <c r="D21" s="60"/>
      <c r="E21" s="60"/>
      <c r="F21" s="60" t="s">
        <v>54</v>
      </c>
      <c r="G21" s="60" t="s">
        <v>58</v>
      </c>
    </row>
    <row r="22" spans="1:7" ht="30" x14ac:dyDescent="0.2">
      <c r="A22" s="60"/>
      <c r="B22" s="60"/>
      <c r="C22" s="62"/>
      <c r="D22" s="40" t="s">
        <v>8</v>
      </c>
      <c r="E22" s="40" t="s">
        <v>9</v>
      </c>
      <c r="F22" s="60"/>
      <c r="G22" s="60"/>
    </row>
    <row r="23" spans="1:7" ht="53.25" hidden="1" customHeight="1" x14ac:dyDescent="0.2">
      <c r="A23" s="56" t="s">
        <v>10</v>
      </c>
      <c r="B23" s="13" t="s">
        <v>32</v>
      </c>
      <c r="C23" s="33">
        <v>0</v>
      </c>
      <c r="D23" s="34">
        <v>0</v>
      </c>
      <c r="E23" s="35">
        <f>C23-D23</f>
        <v>0</v>
      </c>
      <c r="F23" s="4"/>
    </row>
    <row r="24" spans="1:7" ht="25.5" customHeight="1" x14ac:dyDescent="0.2">
      <c r="A24" s="56"/>
      <c r="B24" s="13" t="s">
        <v>47</v>
      </c>
      <c r="C24" s="23">
        <v>2500000</v>
      </c>
      <c r="D24" s="6">
        <v>1000000</v>
      </c>
      <c r="E24" s="22">
        <f>C24-D24</f>
        <v>1500000</v>
      </c>
      <c r="F24" s="54" t="s">
        <v>55</v>
      </c>
      <c r="G24" s="54">
        <v>4384</v>
      </c>
    </row>
    <row r="25" spans="1:7" ht="28.5" x14ac:dyDescent="0.2">
      <c r="A25" s="56"/>
      <c r="B25" s="13" t="s">
        <v>46</v>
      </c>
      <c r="C25" s="23">
        <v>0</v>
      </c>
      <c r="D25" s="6">
        <v>0</v>
      </c>
      <c r="E25" s="22">
        <v>0</v>
      </c>
      <c r="F25" s="54"/>
      <c r="G25" s="54">
        <v>4384</v>
      </c>
    </row>
    <row r="26" spans="1:7" ht="28.5" hidden="1" x14ac:dyDescent="0.2">
      <c r="A26" s="56"/>
      <c r="B26" s="13" t="s">
        <v>26</v>
      </c>
      <c r="C26" s="23" t="e">
        <f>#REF!+D26</f>
        <v>#REF!</v>
      </c>
      <c r="D26" s="6">
        <v>0</v>
      </c>
      <c r="E26" s="22">
        <f t="shared" ref="E26:E30" si="0">D26*1.5</f>
        <v>0</v>
      </c>
      <c r="F26" s="55"/>
      <c r="G26" s="54">
        <v>4384</v>
      </c>
    </row>
    <row r="27" spans="1:7" ht="28.5" hidden="1" x14ac:dyDescent="0.2">
      <c r="A27" s="56"/>
      <c r="B27" s="13" t="s">
        <v>22</v>
      </c>
      <c r="C27" s="23" t="e">
        <f>#REF!+D27</f>
        <v>#REF!</v>
      </c>
      <c r="D27" s="6">
        <v>200000</v>
      </c>
      <c r="E27" s="22">
        <f t="shared" si="0"/>
        <v>300000</v>
      </c>
      <c r="F27" s="55"/>
      <c r="G27" s="54">
        <v>4384</v>
      </c>
    </row>
    <row r="28" spans="1:7" ht="33.75" hidden="1" customHeight="1" x14ac:dyDescent="0.2">
      <c r="A28" s="56"/>
      <c r="B28" s="13" t="s">
        <v>23</v>
      </c>
      <c r="C28" s="23" t="e">
        <f>#REF!+D28</f>
        <v>#REF!</v>
      </c>
      <c r="D28" s="6">
        <v>150000</v>
      </c>
      <c r="E28" s="22">
        <f t="shared" si="0"/>
        <v>225000</v>
      </c>
      <c r="F28" s="55"/>
      <c r="G28" s="54">
        <v>4384</v>
      </c>
    </row>
    <row r="29" spans="1:7" ht="48.75" hidden="1" customHeight="1" x14ac:dyDescent="0.2">
      <c r="A29" s="56"/>
      <c r="B29" s="13" t="s">
        <v>24</v>
      </c>
      <c r="C29" s="23" t="e">
        <f>#REF!+D29</f>
        <v>#REF!</v>
      </c>
      <c r="D29" s="6">
        <v>150000</v>
      </c>
      <c r="E29" s="22">
        <f t="shared" si="0"/>
        <v>225000</v>
      </c>
      <c r="F29" s="55"/>
      <c r="G29" s="54">
        <v>4384</v>
      </c>
    </row>
    <row r="30" spans="1:7" ht="29.25" hidden="1" customHeight="1" x14ac:dyDescent="0.2">
      <c r="A30" s="56"/>
      <c r="B30" s="13" t="s">
        <v>25</v>
      </c>
      <c r="C30" s="23" t="e">
        <f>#REF!+D30</f>
        <v>#REF!</v>
      </c>
      <c r="D30" s="6">
        <v>0</v>
      </c>
      <c r="E30" s="22">
        <f t="shared" si="0"/>
        <v>0</v>
      </c>
      <c r="F30" s="55"/>
      <c r="G30" s="54">
        <v>4384</v>
      </c>
    </row>
    <row r="31" spans="1:7" ht="21" customHeight="1" x14ac:dyDescent="0.2">
      <c r="A31" s="56"/>
      <c r="B31" s="20" t="s">
        <v>27</v>
      </c>
      <c r="C31" s="24">
        <f>C24+C25</f>
        <v>2500000</v>
      </c>
      <c r="D31" s="25">
        <f>D23+D24+D25</f>
        <v>1000000</v>
      </c>
      <c r="E31" s="27">
        <f>E23+E24+E25</f>
        <v>1500000</v>
      </c>
      <c r="F31" s="54" t="s">
        <v>55</v>
      </c>
      <c r="G31" s="54">
        <v>4384</v>
      </c>
    </row>
    <row r="32" spans="1:7" ht="42.75" x14ac:dyDescent="0.2">
      <c r="A32" s="38" t="s">
        <v>2</v>
      </c>
      <c r="B32" s="13" t="s">
        <v>50</v>
      </c>
      <c r="C32" s="23">
        <v>10000000</v>
      </c>
      <c r="D32" s="6">
        <v>4000000</v>
      </c>
      <c r="E32" s="22">
        <f>C32-D32</f>
        <v>6000000</v>
      </c>
      <c r="F32" s="54" t="s">
        <v>55</v>
      </c>
      <c r="G32" s="54">
        <v>4384</v>
      </c>
    </row>
    <row r="33" spans="1:7" ht="42.75" x14ac:dyDescent="0.2">
      <c r="A33" s="38" t="s">
        <v>1</v>
      </c>
      <c r="B33" s="13" t="s">
        <v>49</v>
      </c>
      <c r="C33" s="23">
        <v>10000000</v>
      </c>
      <c r="D33" s="6">
        <v>4000000</v>
      </c>
      <c r="E33" s="22">
        <f>C33-D33</f>
        <v>6000000</v>
      </c>
      <c r="F33" s="54" t="s">
        <v>55</v>
      </c>
      <c r="G33" s="54">
        <v>4384</v>
      </c>
    </row>
    <row r="34" spans="1:7" ht="15" hidden="1" x14ac:dyDescent="0.2">
      <c r="A34" s="57" t="s">
        <v>17</v>
      </c>
      <c r="B34" s="42" t="s">
        <v>28</v>
      </c>
      <c r="C34" s="43"/>
      <c r="D34" s="6" t="e">
        <f>#REF!*0.4</f>
        <v>#REF!</v>
      </c>
      <c r="E34" s="22" t="e">
        <f>C34-D34</f>
        <v>#REF!</v>
      </c>
      <c r="F34" s="55"/>
      <c r="G34" s="54">
        <v>4384</v>
      </c>
    </row>
    <row r="35" spans="1:7" ht="52.5" customHeight="1" x14ac:dyDescent="0.2">
      <c r="A35" s="57"/>
      <c r="B35" s="7" t="s">
        <v>48</v>
      </c>
      <c r="C35" s="45">
        <v>10000000</v>
      </c>
      <c r="D35" s="6">
        <v>2200000</v>
      </c>
      <c r="E35" s="22">
        <v>7800000</v>
      </c>
      <c r="F35" s="54" t="s">
        <v>55</v>
      </c>
      <c r="G35" s="54">
        <v>4384</v>
      </c>
    </row>
    <row r="36" spans="1:7" ht="57" hidden="1" x14ac:dyDescent="0.2">
      <c r="A36" s="57" t="s">
        <v>11</v>
      </c>
      <c r="B36" s="18" t="s">
        <v>34</v>
      </c>
      <c r="C36" s="26"/>
      <c r="D36" s="21"/>
      <c r="E36" s="22">
        <f>D36*1.5</f>
        <v>0</v>
      </c>
      <c r="F36" s="55"/>
      <c r="G36" s="54">
        <v>4384</v>
      </c>
    </row>
    <row r="37" spans="1:7" ht="28.5" x14ac:dyDescent="0.2">
      <c r="A37" s="57"/>
      <c r="B37" s="18" t="s">
        <v>29</v>
      </c>
      <c r="C37" s="26">
        <v>500000</v>
      </c>
      <c r="D37" s="21">
        <v>200000</v>
      </c>
      <c r="E37" s="22">
        <f>C37-D37</f>
        <v>300000</v>
      </c>
      <c r="F37" s="54" t="s">
        <v>55</v>
      </c>
      <c r="G37" s="54">
        <v>4384</v>
      </c>
    </row>
    <row r="38" spans="1:7" ht="28.5" x14ac:dyDescent="0.2">
      <c r="A38" s="38" t="s">
        <v>20</v>
      </c>
      <c r="B38" s="13" t="s">
        <v>45</v>
      </c>
      <c r="C38" s="23">
        <v>10000000</v>
      </c>
      <c r="D38" s="6">
        <v>3700000</v>
      </c>
      <c r="E38" s="22">
        <f>C38-D38</f>
        <v>6300000</v>
      </c>
      <c r="F38" s="54" t="s">
        <v>55</v>
      </c>
      <c r="G38" s="54">
        <v>4384</v>
      </c>
    </row>
    <row r="39" spans="1:7" ht="76.5" customHeight="1" thickBot="1" x14ac:dyDescent="0.25">
      <c r="A39" s="38" t="s">
        <v>21</v>
      </c>
      <c r="B39" s="9" t="s">
        <v>51</v>
      </c>
      <c r="C39" s="32">
        <v>6000000</v>
      </c>
      <c r="D39" s="21">
        <v>2400000</v>
      </c>
      <c r="E39" s="22">
        <f>C39-D39</f>
        <v>3600000</v>
      </c>
      <c r="F39" s="54" t="s">
        <v>55</v>
      </c>
      <c r="G39" s="54">
        <v>4384</v>
      </c>
    </row>
    <row r="40" spans="1:7" ht="18" customHeight="1" thickBot="1" x14ac:dyDescent="0.25">
      <c r="A40" s="53" t="s">
        <v>53</v>
      </c>
      <c r="B40" s="15" t="s">
        <v>19</v>
      </c>
      <c r="C40" s="28">
        <f>C31+C32+C33+C35+C37+C38+C39</f>
        <v>49000000</v>
      </c>
      <c r="D40" s="28">
        <f>D31+D32+D33+D35+D37+D38+D39</f>
        <v>17500000</v>
      </c>
      <c r="E40" s="28">
        <f>E31+E32+E33+E35+E37+E38+E39</f>
        <v>31500000</v>
      </c>
    </row>
    <row r="41" spans="1:7" ht="12" customHeight="1" x14ac:dyDescent="0.2">
      <c r="A41" s="19"/>
      <c r="B41" s="15"/>
      <c r="C41" s="15"/>
      <c r="D41" s="17"/>
      <c r="E41" s="17"/>
    </row>
    <row r="42" spans="1:7" ht="11.25" customHeight="1" thickBot="1" x14ac:dyDescent="0.25">
      <c r="A42" s="14"/>
      <c r="B42" s="15"/>
      <c r="C42" s="15"/>
      <c r="D42" s="16"/>
      <c r="E42" s="16"/>
    </row>
    <row r="43" spans="1:7" ht="15.75" thickBot="1" x14ac:dyDescent="0.25">
      <c r="A43" s="14"/>
      <c r="B43" s="15" t="s">
        <v>6</v>
      </c>
      <c r="C43" s="11">
        <f>C18+C40</f>
        <v>80053001.388999999</v>
      </c>
      <c r="D43" s="11">
        <f>D18+D40</f>
        <v>26000000</v>
      </c>
      <c r="E43" s="11">
        <f>E18+E40</f>
        <v>54053001</v>
      </c>
    </row>
    <row r="44" spans="1:7" ht="13.5" thickBot="1" x14ac:dyDescent="0.25"/>
    <row r="45" spans="1:7" ht="15.75" thickBot="1" x14ac:dyDescent="0.3">
      <c r="E45" s="41">
        <f>E43+D43</f>
        <v>80053001</v>
      </c>
    </row>
  </sheetData>
  <mergeCells count="22">
    <mergeCell ref="A1:E1"/>
    <mergeCell ref="A2:E2"/>
    <mergeCell ref="A3:E3"/>
    <mergeCell ref="A4:E4"/>
    <mergeCell ref="A5:A6"/>
    <mergeCell ref="B5:B6"/>
    <mergeCell ref="C5:C6"/>
    <mergeCell ref="D5:E5"/>
    <mergeCell ref="A34:A35"/>
    <mergeCell ref="A36:A37"/>
    <mergeCell ref="A7:A8"/>
    <mergeCell ref="A9:A11"/>
    <mergeCell ref="A20:E20"/>
    <mergeCell ref="A21:A22"/>
    <mergeCell ref="B21:B22"/>
    <mergeCell ref="C21:C22"/>
    <mergeCell ref="D21:E21"/>
    <mergeCell ref="G5:G6"/>
    <mergeCell ref="G21:G22"/>
    <mergeCell ref="F5:F6"/>
    <mergeCell ref="F21:F22"/>
    <mergeCell ref="A23:A31"/>
  </mergeCells>
  <pageMargins left="0.7" right="0.7" top="0.75" bottom="0.75" header="0.3" footer="0.3"/>
  <pageSetup orientation="portrait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Vazquez</dc:creator>
  <cp:lastModifiedBy>rosa.ortiz</cp:lastModifiedBy>
  <cp:lastPrinted>2016-01-28T22:45:50Z</cp:lastPrinted>
  <dcterms:created xsi:type="dcterms:W3CDTF">2013-07-03T21:05:06Z</dcterms:created>
  <dcterms:modified xsi:type="dcterms:W3CDTF">2016-11-23T14:09:27Z</dcterms:modified>
</cp:coreProperties>
</file>