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2915" windowHeight="8250" activeTab="1"/>
  </bookViews>
  <sheets>
    <sheet name="Administrativos bien" sheetId="4" r:id="rId1"/>
    <sheet name="Fortalecimiento bien" sheetId="5" r:id="rId2"/>
  </sheets>
  <calcPr calcId="145621"/>
</workbook>
</file>

<file path=xl/calcChain.xml><?xml version="1.0" encoding="utf-8"?>
<calcChain xmlns="http://schemas.openxmlformats.org/spreadsheetml/2006/main">
  <c r="S28" i="5" l="1"/>
  <c r="R28" i="5"/>
  <c r="Q28" i="5"/>
  <c r="P28" i="5"/>
  <c r="N28" i="5"/>
  <c r="L28" i="5"/>
  <c r="M28" i="5"/>
  <c r="K28" i="5"/>
  <c r="J28" i="5"/>
  <c r="I28" i="5"/>
  <c r="S9" i="5"/>
  <c r="R9" i="5"/>
  <c r="P9" i="5"/>
  <c r="Q9" i="5"/>
  <c r="N9" i="5"/>
  <c r="M9" i="5"/>
  <c r="K9" i="5"/>
  <c r="J9" i="5"/>
  <c r="I9" i="5"/>
  <c r="S65" i="4"/>
  <c r="R65" i="4"/>
  <c r="Q65" i="4"/>
  <c r="P65" i="4"/>
  <c r="N65" i="4"/>
  <c r="M65" i="4"/>
  <c r="L65" i="4"/>
  <c r="K65" i="4"/>
  <c r="J65" i="4"/>
  <c r="I65" i="4"/>
  <c r="S45" i="4"/>
  <c r="R45" i="4"/>
  <c r="Q45" i="4"/>
  <c r="P45" i="4"/>
  <c r="N45" i="4"/>
  <c r="M45" i="4"/>
  <c r="L45" i="4"/>
  <c r="K45" i="4"/>
  <c r="K47" i="4" s="1"/>
  <c r="J45" i="4"/>
  <c r="I45" i="4"/>
  <c r="S37" i="4"/>
  <c r="R37" i="4"/>
  <c r="Q37" i="4"/>
  <c r="P37" i="4"/>
  <c r="N37" i="4"/>
  <c r="M37" i="4"/>
  <c r="K37" i="4"/>
  <c r="J37" i="4"/>
  <c r="I37" i="4"/>
  <c r="L37" i="4"/>
  <c r="K33" i="4"/>
  <c r="L33" i="4"/>
  <c r="S33" i="4"/>
  <c r="R33" i="4"/>
  <c r="Q33" i="4"/>
  <c r="P33" i="4"/>
  <c r="N33" i="4"/>
  <c r="M33" i="4"/>
  <c r="M47" i="4" s="1"/>
  <c r="J33" i="4"/>
  <c r="I33" i="4"/>
  <c r="I47" i="4" s="1"/>
  <c r="I26" i="4"/>
  <c r="S26" i="4"/>
  <c r="S47" i="4" s="1"/>
  <c r="R26" i="4"/>
  <c r="Q26" i="4"/>
  <c r="P26" i="4"/>
  <c r="O6" i="4"/>
  <c r="N26" i="4"/>
  <c r="N47" i="4" s="1"/>
  <c r="M26" i="4"/>
  <c r="L26" i="4"/>
  <c r="L47" i="4" s="1"/>
  <c r="K26" i="4"/>
  <c r="J26" i="4"/>
  <c r="J47" i="4" s="1"/>
  <c r="O42" i="4"/>
  <c r="L9" i="5"/>
  <c r="O27" i="5"/>
  <c r="T27" i="5" s="1"/>
  <c r="T28" i="5" s="1"/>
  <c r="O7" i="5"/>
  <c r="T7" i="5" s="1"/>
  <c r="O8" i="5"/>
  <c r="T8" i="5" s="1"/>
  <c r="O6" i="5"/>
  <c r="T6" i="5" s="1"/>
  <c r="O28" i="5" l="1"/>
  <c r="R47" i="4"/>
  <c r="Q47" i="4"/>
  <c r="T9" i="5"/>
  <c r="O9" i="5"/>
  <c r="O30" i="5" s="1"/>
  <c r="O64" i="4"/>
  <c r="O41" i="4"/>
  <c r="T41" i="4" s="1"/>
  <c r="T42" i="4"/>
  <c r="O43" i="4"/>
  <c r="T43" i="4" s="1"/>
  <c r="O44" i="4"/>
  <c r="T44" i="4" s="1"/>
  <c r="O40" i="4"/>
  <c r="O36" i="4"/>
  <c r="O37" i="4" s="1"/>
  <c r="O30" i="4"/>
  <c r="T30" i="4" s="1"/>
  <c r="O31" i="4"/>
  <c r="T31" i="4" s="1"/>
  <c r="O32" i="4"/>
  <c r="T32" i="4" s="1"/>
  <c r="O29" i="4"/>
  <c r="O33" i="4" s="1"/>
  <c r="O7" i="4"/>
  <c r="O8" i="4"/>
  <c r="T8" i="4" s="1"/>
  <c r="O9" i="4"/>
  <c r="T9" i="4" s="1"/>
  <c r="O10" i="4"/>
  <c r="T10" i="4" s="1"/>
  <c r="O11" i="4"/>
  <c r="T11" i="4" s="1"/>
  <c r="O12" i="4"/>
  <c r="T12" i="4" s="1"/>
  <c r="O13" i="4"/>
  <c r="T13" i="4" s="1"/>
  <c r="O14" i="4"/>
  <c r="T14" i="4" s="1"/>
  <c r="O15" i="4"/>
  <c r="T15" i="4" s="1"/>
  <c r="O16" i="4"/>
  <c r="T16" i="4" s="1"/>
  <c r="O17" i="4"/>
  <c r="T17" i="4" s="1"/>
  <c r="O18" i="4"/>
  <c r="T18" i="4" s="1"/>
  <c r="O19" i="4"/>
  <c r="T19" i="4" s="1"/>
  <c r="O20" i="4"/>
  <c r="T20" i="4" s="1"/>
  <c r="O21" i="4"/>
  <c r="T21" i="4" s="1"/>
  <c r="O22" i="4"/>
  <c r="T22" i="4" s="1"/>
  <c r="O23" i="4"/>
  <c r="T23" i="4" s="1"/>
  <c r="O24" i="4"/>
  <c r="T24" i="4" s="1"/>
  <c r="O25" i="4"/>
  <c r="O45" i="4" l="1"/>
  <c r="T64" i="4"/>
  <c r="T65" i="4" s="1"/>
  <c r="O65" i="4"/>
  <c r="T7" i="4"/>
  <c r="O26" i="4"/>
  <c r="T25" i="4"/>
  <c r="T40" i="4"/>
  <c r="T45" i="4" s="1"/>
  <c r="P47" i="4"/>
  <c r="T29" i="4"/>
  <c r="T33" i="4" s="1"/>
  <c r="T36" i="4"/>
  <c r="T37" i="4" s="1"/>
  <c r="T6" i="4"/>
  <c r="T26" i="4" s="1"/>
  <c r="O47" i="4" l="1"/>
  <c r="O68" i="4" s="1"/>
  <c r="O69" i="4" s="1"/>
  <c r="T47" i="4"/>
</calcChain>
</file>

<file path=xl/sharedStrings.xml><?xml version="1.0" encoding="utf-8"?>
<sst xmlns="http://schemas.openxmlformats.org/spreadsheetml/2006/main" count="496" uniqueCount="249">
  <si>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</si>
  <si>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</si>
  <si>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</si>
  <si>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</si>
  <si>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</si>
  <si>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</si>
  <si>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</si>
  <si>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</si>
  <si>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</si>
  <si>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</si>
  <si>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</si>
  <si>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</si>
  <si>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</si>
  <si>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</si>
  <si>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</si>
  <si>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</si>
  <si>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</si>
  <si>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</si>
  <si>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</si>
  <si>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</si>
  <si>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</si>
  <si>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</si>
  <si>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</si>
  <si>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</si>
  <si>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</si>
  <si>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</si>
  <si>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JAY-01-02015-18/01</t>
  </si>
  <si>
    <t>I</t>
  </si>
  <si>
    <t>VEVR640207V2A</t>
  </si>
  <si>
    <t>VEVR640207HJCLLF08</t>
  </si>
  <si>
    <t>01 DE OCTUBRE 2015</t>
  </si>
  <si>
    <t xml:space="preserve">ACTIVO </t>
  </si>
  <si>
    <t>5111-300-101</t>
  </si>
  <si>
    <t>III</t>
  </si>
  <si>
    <t>LUIS SERGIO VENEGAS SUAREZ</t>
  </si>
  <si>
    <t xml:space="preserve">SINDICO </t>
  </si>
  <si>
    <t>SINDICATURA</t>
  </si>
  <si>
    <t>JAY-03-02015-18/01</t>
  </si>
  <si>
    <t>VESL870125FQA</t>
  </si>
  <si>
    <t>VESL870125HJCNRS03</t>
  </si>
  <si>
    <t>SUSANA MELENDEZ VELAZQUEZ</t>
  </si>
  <si>
    <t xml:space="preserve">SECRETARIO GENERAL </t>
  </si>
  <si>
    <t>SECRETARIA GENERAL</t>
  </si>
  <si>
    <t>JPM-01-02015-18/01</t>
  </si>
  <si>
    <t>MEVS800105FV6</t>
  </si>
  <si>
    <t>MEVS800105MJCLLS04</t>
  </si>
  <si>
    <t>MIGUEL ANGEL DAVILA VELAZQUEZ</t>
  </si>
  <si>
    <t>REGIDOR</t>
  </si>
  <si>
    <t>AYUNTAMIENTO</t>
  </si>
  <si>
    <t>JAY-05-02015-18/01</t>
  </si>
  <si>
    <t>DAVM740103V59</t>
  </si>
  <si>
    <t>DAVM740103HJCVLG03</t>
  </si>
  <si>
    <t>ARMANDO VILLALPANDO MURGUIA</t>
  </si>
  <si>
    <t>JAY-06-02015-18/01</t>
  </si>
  <si>
    <t>VIMA590103EW4</t>
  </si>
  <si>
    <t>VIMA590103HJCLRR09</t>
  </si>
  <si>
    <t>ANA ROSA VERGARA ANGEL</t>
  </si>
  <si>
    <t>JAY-07-02015-18/01</t>
  </si>
  <si>
    <t>VEAA7403034G5</t>
  </si>
  <si>
    <t>VEAA740303MJCRNN04</t>
  </si>
  <si>
    <t>NEREIDA LIZBETH OROZCO ALATORRE</t>
  </si>
  <si>
    <t>JAY-08-02015-18/01</t>
  </si>
  <si>
    <t>OOAN8411271Y6</t>
  </si>
  <si>
    <t>OOAN841127MJCRLR01</t>
  </si>
  <si>
    <t>ANA VICTORIA ROBLES VELAZQUEZ</t>
  </si>
  <si>
    <t>JAY-09-02015-18/01</t>
  </si>
  <si>
    <t>ROVA870601CJ6</t>
  </si>
  <si>
    <t>ROVA870601MJCBLN02</t>
  </si>
  <si>
    <t>MARIA ROSARIO HERNANDEZ ACEVEZ</t>
  </si>
  <si>
    <t>JAY-10-02015-18/01</t>
  </si>
  <si>
    <t>HEAR520205JP9</t>
  </si>
  <si>
    <t>HEAR520205MJCRCS07</t>
  </si>
  <si>
    <t>GUMECINDO RUVALCABA PEREZ</t>
  </si>
  <si>
    <t>JAY-12-02015-18/01</t>
  </si>
  <si>
    <t>RUPG650111DA3</t>
  </si>
  <si>
    <t>RUPG650111HJCVRM13</t>
  </si>
  <si>
    <t>MARIA ESTELA VARGAS BELTRAN</t>
  </si>
  <si>
    <t>JAY-13-02015-18/01</t>
  </si>
  <si>
    <t>VABE611021I60</t>
  </si>
  <si>
    <t>VABE611021MJCRLS08</t>
  </si>
  <si>
    <t>AIDA CUELLAR VILLARUEL</t>
  </si>
  <si>
    <t>JAY-11-02015-18/01</t>
  </si>
  <si>
    <t>CUVA741227MJCLLD09</t>
  </si>
  <si>
    <t>14 DE JUNIO 2018</t>
  </si>
  <si>
    <t>RODRIGO SALDAÑA LOPEZ</t>
  </si>
  <si>
    <t>OFICIAL MAYOR ADMINISTRATIVO</t>
  </si>
  <si>
    <t>OFICIALIA MAYOR ADMINISTRATIVA</t>
  </si>
  <si>
    <t>JOM-01-02015-18/01</t>
  </si>
  <si>
    <t>SALR560313EK3</t>
  </si>
  <si>
    <t>SALR560313HJCLPD05</t>
  </si>
  <si>
    <t>HUMBERTO PADILLA BRISEÑO</t>
  </si>
  <si>
    <t>DIRECTOR</t>
  </si>
  <si>
    <t>EDUCACION, CULTURA  Y DEPORTE</t>
  </si>
  <si>
    <t>JCU-01-02015-18/01</t>
  </si>
  <si>
    <t>PABH7806237K6</t>
  </si>
  <si>
    <t>PABH780623HJCDRM02</t>
  </si>
  <si>
    <t>RUBEN DARIO DEL RIO ROSALES</t>
  </si>
  <si>
    <t xml:space="preserve">DIRECTOR GENERAL  </t>
  </si>
  <si>
    <t>PROMOCION ECONOMICA Y TURISMO</t>
  </si>
  <si>
    <t>JPT-01-02015-18/01</t>
  </si>
  <si>
    <t>RIRR550810IE9</t>
  </si>
  <si>
    <t>RIRR550810HJCXSB09</t>
  </si>
  <si>
    <t>BELEN DE JESUS ROSAS ALVAREZ</t>
  </si>
  <si>
    <t xml:space="preserve">OFICIAL </t>
  </si>
  <si>
    <t>REGISTRO CIVIL</t>
  </si>
  <si>
    <t>JRC-01-02015-18/01</t>
  </si>
  <si>
    <t>ROAB930213TC1</t>
  </si>
  <si>
    <t>ROAB930213MJCSLL09</t>
  </si>
  <si>
    <t>NOE ADEMAR RODRIGUEZ ZAVALA</t>
  </si>
  <si>
    <t xml:space="preserve">DIRECTOR GENERAL </t>
  </si>
  <si>
    <t>DESARROLLO SOCIAL</t>
  </si>
  <si>
    <t>JDS-01-02015-18/01</t>
  </si>
  <si>
    <t>ROZN861117K53</t>
  </si>
  <si>
    <t>ROZN861117HJCDVD01</t>
  </si>
  <si>
    <t>HECTOR HUGO GUTIERREZ CERVANTES</t>
  </si>
  <si>
    <t>DIRECTOR GENERAL</t>
  </si>
  <si>
    <t>JURIDICO</t>
  </si>
  <si>
    <t>JJU-01-02015-18/01</t>
  </si>
  <si>
    <t>GUCH840922FU1</t>
  </si>
  <si>
    <t>GUCH840922HJCTRC08</t>
  </si>
  <si>
    <t>JOEL ALEJANDRO GARCIA VELAZQUEZ</t>
  </si>
  <si>
    <t>UNIDAD DE TRANSPARENCIA</t>
  </si>
  <si>
    <t>JJU-02-02015-18/03</t>
  </si>
  <si>
    <t>GAVJ801207311</t>
  </si>
  <si>
    <t>GAVJ801207HJCRLL08</t>
  </si>
  <si>
    <t>15 DE JULIO 2015</t>
  </si>
  <si>
    <t>MARTIN HERNANDEZ LOPEZ</t>
  </si>
  <si>
    <t>COMUNICACION SOCIAL Y PARTICIPACION CIUDADANA</t>
  </si>
  <si>
    <t>JCS-01-02015-18/01</t>
  </si>
  <si>
    <t>HELM840204FX4</t>
  </si>
  <si>
    <t>HELM840204HJCRPR09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</si>
  <si>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</si>
  <si>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</si>
  <si>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</si>
  <si>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</si>
  <si>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</si>
  <si>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JHM-01-02015-18/01</t>
  </si>
  <si>
    <t>MEFJ770118GL6</t>
  </si>
  <si>
    <t>MEFJ770118HJCZLD00</t>
  </si>
  <si>
    <t>II</t>
  </si>
  <si>
    <t>MIRIAM MORA TORRES</t>
  </si>
  <si>
    <t>CATASTRO</t>
  </si>
  <si>
    <t>JCT-01-02015-18/01</t>
  </si>
  <si>
    <t>MOTM870823J4A</t>
  </si>
  <si>
    <t>MOTM780823MJCRRR05</t>
  </si>
  <si>
    <t>JOSE MORA VACA</t>
  </si>
  <si>
    <t>CONTRALOR</t>
  </si>
  <si>
    <t>CONTRALORIA</t>
  </si>
  <si>
    <t>JCC-01-02015-18/01</t>
  </si>
  <si>
    <t>MOVJ520426M66</t>
  </si>
  <si>
    <t>MOVJ520426HJCRCS02</t>
  </si>
  <si>
    <t>JUAN MANUEL MEJIA NUÑO</t>
  </si>
  <si>
    <t>PADRON Y LICENCIAS</t>
  </si>
  <si>
    <t>JPL-01-02015-18/01</t>
  </si>
  <si>
    <t>MENJ760215KR5</t>
  </si>
  <si>
    <t>MENJ760215HJCJXN09</t>
  </si>
  <si>
    <t>TOTAL HACIENDA MUNICIPAL</t>
  </si>
  <si>
    <t>OBRAS PUBLICAS</t>
  </si>
  <si>
    <t>ISRAEL CERVANTES ALVAREZ</t>
  </si>
  <si>
    <t>JOP-01-02015-18/01</t>
  </si>
  <si>
    <t>CEAI800326B77</t>
  </si>
  <si>
    <t>CEAI800326HJCRLS21</t>
  </si>
  <si>
    <t>ACTIVO</t>
  </si>
  <si>
    <t>TOTAL OBRAS PUBLICAS</t>
  </si>
  <si>
    <t>SERVICIOS PUBLICOS</t>
  </si>
  <si>
    <t>ROSARIO RAMOS SANCHEZ</t>
  </si>
  <si>
    <t>AGUA POTABLE</t>
  </si>
  <si>
    <t>JAP-01-02015-18/01</t>
  </si>
  <si>
    <t>RASR710914U33</t>
  </si>
  <si>
    <t>RASR710914HJCMNS06</t>
  </si>
  <si>
    <t>JOSE EFRAIN VILLALPANDO CHOLICO</t>
  </si>
  <si>
    <t>DESARROLLO RURAL</t>
  </si>
  <si>
    <t>JDR-01-02015-18/01</t>
  </si>
  <si>
    <t>VICE580101PC8</t>
  </si>
  <si>
    <t>VICE580101HJCLHF03</t>
  </si>
  <si>
    <t>OFELIA LUQUE MUÑOZ</t>
  </si>
  <si>
    <t>INSTITUTO DE LA MUJER, INSTITUTO DE LA JUVENTUD</t>
  </si>
  <si>
    <t>JIM-01-02015-18/01</t>
  </si>
  <si>
    <t>LUMO7307139H9</t>
  </si>
  <si>
    <t>LUMO730713MJCQXF00</t>
  </si>
  <si>
    <t>SERVICIOS MEDICOS</t>
  </si>
  <si>
    <t>JESUS VAZQUEZ ROSALES</t>
  </si>
  <si>
    <t>PARAMEDICO (COORDINADOR DE PARAMEDICOS)</t>
  </si>
  <si>
    <t>JSM-04-02015-18/02</t>
  </si>
  <si>
    <t>VARJ7805133X2</t>
  </si>
  <si>
    <t>VARJ780513HJCZSS03</t>
  </si>
  <si>
    <t>01 DE ABRIL 2013</t>
  </si>
  <si>
    <t>ROBERTO CARLOS PUENTE MUÑIZ</t>
  </si>
  <si>
    <t>SERVICIOS PUBLICOS GENERALES</t>
  </si>
  <si>
    <t>JSG-01-02015-18/01</t>
  </si>
  <si>
    <t>PUMR790712E18</t>
  </si>
  <si>
    <t>PUMR790712HJCNXB08</t>
  </si>
  <si>
    <t>TOTAL SERVICIOS PUBLICOS</t>
  </si>
  <si>
    <t>C. J. REFUGIO VELAZQUEZ VALLIN</t>
  </si>
  <si>
    <t>LCP. J. GUADALUPE MEZA FLORES</t>
  </si>
  <si>
    <t>LIC. SUSANA MELENDEZ VELAZQUEZ</t>
  </si>
  <si>
    <t>NO.</t>
  </si>
  <si>
    <t>EVENTUALES</t>
  </si>
  <si>
    <t xml:space="preserve">DOMICILIO </t>
  </si>
  <si>
    <t xml:space="preserve">CONCEPTO </t>
  </si>
  <si>
    <t>EVENTUAL</t>
  </si>
  <si>
    <t>5112-200-101</t>
  </si>
  <si>
    <t>HECTOR ROJAS PEDROZA</t>
  </si>
  <si>
    <t xml:space="preserve">JUZGADO MUNICIPAL </t>
  </si>
  <si>
    <t>1169227334</t>
  </si>
  <si>
    <t>ROPH781209QS0</t>
  </si>
  <si>
    <t>ROPH781209HJCJDC09</t>
  </si>
  <si>
    <t>18 DE JUNIO 2018</t>
  </si>
  <si>
    <t xml:space="preserve">TOTAL DE EVENTUALES </t>
  </si>
  <si>
    <t xml:space="preserve">FECHA DE INGRESO </t>
  </si>
  <si>
    <t>SEGURIDAD PUBLICA</t>
  </si>
  <si>
    <t>MOISES TORRES RAMIREZ</t>
  </si>
  <si>
    <t>COMISARIO</t>
  </si>
  <si>
    <t>5111-300-201</t>
  </si>
  <si>
    <t>JSP-01-02015-18/01</t>
  </si>
  <si>
    <t>TORM800428IP1</t>
  </si>
  <si>
    <t>TORM800428HJCRMS03</t>
  </si>
  <si>
    <t>01 DE ENERO2017</t>
  </si>
  <si>
    <t>DAVID LEON CORTES</t>
  </si>
  <si>
    <t>PROTECCION CIVIL Y BOMBEROS</t>
  </si>
  <si>
    <t>JPC-01-02015-18/01</t>
  </si>
  <si>
    <t>LECD860815MJ1</t>
  </si>
  <si>
    <t>LECD860815HJCNRV00</t>
  </si>
  <si>
    <t>SE TERMINO SU LICENCIA EL DIA 01 DE MARZO DEL 2017</t>
  </si>
  <si>
    <t>RAMON ANGEL ORTEGA ZERMEÑO</t>
  </si>
  <si>
    <t>COORDINADOR DE BOMBEROS</t>
  </si>
  <si>
    <t>JPC-01-02015-18/02</t>
  </si>
  <si>
    <t>OEZR840524HS3</t>
  </si>
  <si>
    <t>OEZR840524HJCRRM02</t>
  </si>
  <si>
    <t>01 DE MAYO 2014</t>
  </si>
  <si>
    <t>TOTAL SEGURIDAD PUBLICA</t>
  </si>
  <si>
    <t xml:space="preserve">POLICIAS EVENTUALES </t>
  </si>
  <si>
    <t xml:space="preserve">ESTATUS </t>
  </si>
  <si>
    <t>EXPEDIENTE COMPLETO</t>
  </si>
  <si>
    <t>5112-200-201</t>
  </si>
  <si>
    <t>JOSE ROBERTO ROBLES VELAZQUEZ</t>
  </si>
  <si>
    <t>COORDINADOR</t>
  </si>
  <si>
    <t>VIALIDAD Y TRANSITO</t>
  </si>
  <si>
    <t>ROVJ880911HJCBLS03</t>
  </si>
  <si>
    <t>01 DE DICIEMBRE 2016</t>
  </si>
  <si>
    <t xml:space="preserve">TOTAL SEGURIDAD PUBLICA </t>
  </si>
  <si>
    <t>PRIMA VACACIONAL</t>
  </si>
  <si>
    <t>PRIMA VACIONAL</t>
  </si>
  <si>
    <t xml:space="preserve">SUBSIDIO AL EMPLEO </t>
  </si>
  <si>
    <t>SUBSIDIO AL EMPLEO</t>
  </si>
  <si>
    <t>AGUINALDO</t>
  </si>
  <si>
    <t>TIEMPO EXTRA</t>
  </si>
  <si>
    <t>COMPENSACION</t>
  </si>
  <si>
    <t>NOMINA CORRESPONDIENTE A LA PRIMA VACACIONAL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</si>
</sst>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0" fillId="0" borderId="0" xfId="0" applyAlignment="1"/>
    <xf numFmtId="0" fontId="2" fillId="0" borderId="0" xfId="0" applyFont="1" applyAlignment="1">
      <alignment horizontal="center"/>
    </xf>
  </cellXfs>
  <cellStyles count="2">
    <cellStyle name="Millares 2 1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opLeftCell="L1" workbookViewId="0">
      <selection activeCell="W1" sqref="W1:W1048576"/>
    </sheetView>
  </sheetViews>
  <sheetFormatPr baseColWidth="10" defaultRowHeight="15" x14ac:dyDescent="0.25"/>
  <cols>
    <col min="2" max="2" width="4.42578125" bestFit="1" customWidth="1"/>
    <col min="3" max="3" width="38.42578125" bestFit="1" customWidth="1"/>
    <col min="4" max="4" width="26.28515625" customWidth="1"/>
    <col min="5" max="5" width="19.42578125" customWidth="1"/>
    <col min="6" max="6" width="13.7109375" style="1" customWidth="1"/>
    <col min="7" max="7" width="18" style="1" customWidth="1"/>
    <col min="8" max="8" width="5.7109375" style="1" customWidth="1"/>
    <col min="21" max="23" width="0" hidden="1" customWidth="1"/>
  </cols>
  <sheetData>
    <row r="1" spans="1:27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7" x14ac:dyDescent="0.25">
      <c r="A2" s="8" t="s">
        <v>248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4" spans="1:27" x14ac:dyDescent="0.25">
      <c r="B4" t="s">
        <v>1</v>
      </c>
      <c r="C4" t="s">
        <v>2</v>
      </c>
      <c r="D4" t="s">
        <v>3</v>
      </c>
      <c r="E4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t="s">
        <v>243</v>
      </c>
      <c r="K4" t="s">
        <v>245</v>
      </c>
      <c r="L4" t="s">
        <v>241</v>
      </c>
      <c r="M4" t="s">
        <v>246</v>
      </c>
      <c r="N4" t="s">
        <v>247</v>
      </c>
      <c r="O4" t="s">
        <v>9</v>
      </c>
      <c r="P4" t="s">
        <v>10</v>
      </c>
      <c r="Q4" t="s">
        <v>11</v>
      </c>
      <c r="R4" t="s">
        <v>12</v>
      </c>
      <c r="S4" t="s">
        <v>13</v>
      </c>
      <c r="T4" t="s">
        <v>14</v>
      </c>
      <c r="U4" t="s">
        <v>15</v>
      </c>
      <c r="V4" t="s">
        <v>16</v>
      </c>
      <c r="W4" t="s">
        <v>17</v>
      </c>
      <c r="X4" t="s">
        <v>18</v>
      </c>
      <c r="Z4" t="s">
        <v>19</v>
      </c>
      <c r="AA4" t="s">
        <v>20</v>
      </c>
    </row>
    <row r="5" spans="1:27" s="4" customFormat="1" x14ac:dyDescent="0.25">
      <c r="C5" s="4" t="s">
        <v>21</v>
      </c>
      <c r="F5" s="5"/>
      <c r="G5" s="5"/>
      <c r="H5" s="5"/>
    </row>
    <row r="6" spans="1:27" x14ac:dyDescent="0.25">
      <c r="B6">
        <v>1</v>
      </c>
      <c r="C6" t="s">
        <v>22</v>
      </c>
      <c r="D6" t="s">
        <v>23</v>
      </c>
      <c r="E6" t="s">
        <v>24</v>
      </c>
      <c r="F6" s="1" t="s">
        <v>25</v>
      </c>
      <c r="G6" s="1" t="s">
        <v>26</v>
      </c>
      <c r="H6" s="1" t="s">
        <v>27</v>
      </c>
      <c r="I6" s="2"/>
      <c r="J6" s="2"/>
      <c r="K6" s="2"/>
      <c r="L6" s="2">
        <v>2154.488103821197</v>
      </c>
      <c r="M6" s="2"/>
      <c r="N6" s="2"/>
      <c r="O6" s="2">
        <f>I6+J6+K6+L6+M6+N6</f>
        <v>2154.488103821197</v>
      </c>
      <c r="P6" s="2">
        <v>554.92999999999995</v>
      </c>
      <c r="Q6" s="2"/>
      <c r="R6" s="2"/>
      <c r="S6" s="2"/>
      <c r="T6" s="2">
        <f>O6-P6-Q6-R6-S6</f>
        <v>1599.5581038211972</v>
      </c>
      <c r="U6">
        <v>2757292643</v>
      </c>
      <c r="V6" t="s">
        <v>28</v>
      </c>
      <c r="W6" t="s">
        <v>29</v>
      </c>
      <c r="X6" t="s">
        <v>30</v>
      </c>
      <c r="Z6" t="s">
        <v>31</v>
      </c>
    </row>
    <row r="7" spans="1:27" x14ac:dyDescent="0.25">
      <c r="B7">
        <v>2</v>
      </c>
      <c r="C7" t="s">
        <v>34</v>
      </c>
      <c r="D7" t="s">
        <v>35</v>
      </c>
      <c r="E7" t="s">
        <v>36</v>
      </c>
      <c r="F7" s="1" t="s">
        <v>25</v>
      </c>
      <c r="G7" s="1" t="s">
        <v>37</v>
      </c>
      <c r="H7" s="1" t="s">
        <v>27</v>
      </c>
      <c r="I7" s="2"/>
      <c r="J7" s="2"/>
      <c r="K7" s="2"/>
      <c r="L7" s="2">
        <v>1218.817591925018</v>
      </c>
      <c r="M7" s="2"/>
      <c r="N7" s="2"/>
      <c r="O7" s="2">
        <f t="shared" ref="O7:O25" si="0">I7+J7+K7+L7+M7+N7</f>
        <v>1218.817591925018</v>
      </c>
      <c r="P7" s="2">
        <v>214.99</v>
      </c>
      <c r="Q7" s="2"/>
      <c r="R7" s="2"/>
      <c r="S7" s="2"/>
      <c r="T7" s="2">
        <f t="shared" ref="T7:T25" si="1">O7-P7-Q7-R7-S7</f>
        <v>1003.8275919250179</v>
      </c>
      <c r="V7" t="s">
        <v>38</v>
      </c>
      <c r="W7" t="s">
        <v>39</v>
      </c>
      <c r="X7" t="s">
        <v>30</v>
      </c>
      <c r="Z7" t="s">
        <v>31</v>
      </c>
    </row>
    <row r="8" spans="1:27" x14ac:dyDescent="0.25">
      <c r="B8">
        <v>3</v>
      </c>
      <c r="C8" t="s">
        <v>40</v>
      </c>
      <c r="D8" t="s">
        <v>41</v>
      </c>
      <c r="E8" t="s">
        <v>42</v>
      </c>
      <c r="F8" s="1" t="s">
        <v>32</v>
      </c>
      <c r="G8" s="1" t="s">
        <v>43</v>
      </c>
      <c r="H8" s="1" t="s">
        <v>27</v>
      </c>
      <c r="I8" s="2"/>
      <c r="J8" s="2"/>
      <c r="K8" s="2"/>
      <c r="L8" s="2">
        <v>912.04037490987741</v>
      </c>
      <c r="M8" s="2"/>
      <c r="N8" s="2"/>
      <c r="O8" s="2">
        <f t="shared" si="0"/>
        <v>912.04037490987741</v>
      </c>
      <c r="P8" s="2">
        <v>129.72</v>
      </c>
      <c r="Q8" s="2"/>
      <c r="R8" s="2"/>
      <c r="S8" s="2"/>
      <c r="T8" s="2">
        <f t="shared" si="1"/>
        <v>782.32037490987739</v>
      </c>
      <c r="U8">
        <v>1170842893</v>
      </c>
      <c r="V8" t="s">
        <v>44</v>
      </c>
      <c r="W8" t="s">
        <v>45</v>
      </c>
      <c r="X8" t="s">
        <v>30</v>
      </c>
      <c r="Z8" t="s">
        <v>31</v>
      </c>
    </row>
    <row r="9" spans="1:27" x14ac:dyDescent="0.25">
      <c r="B9">
        <v>4</v>
      </c>
      <c r="C9" t="s">
        <v>46</v>
      </c>
      <c r="D9" t="s">
        <v>47</v>
      </c>
      <c r="E9" t="s">
        <v>48</v>
      </c>
      <c r="F9" s="1" t="s">
        <v>25</v>
      </c>
      <c r="G9" s="1" t="s">
        <v>49</v>
      </c>
      <c r="H9" s="1" t="s">
        <v>27</v>
      </c>
      <c r="I9" s="2"/>
      <c r="J9" s="2"/>
      <c r="K9" s="2"/>
      <c r="L9" s="2">
        <v>1000.7819033886085</v>
      </c>
      <c r="M9" s="2"/>
      <c r="N9" s="2"/>
      <c r="O9" s="2">
        <f t="shared" si="0"/>
        <v>1000.7819033886085</v>
      </c>
      <c r="P9" s="2">
        <v>161.94999999999999</v>
      </c>
      <c r="Q9" s="2"/>
      <c r="R9" s="2"/>
      <c r="S9" s="2"/>
      <c r="T9" s="2">
        <f t="shared" si="1"/>
        <v>838.83190338860845</v>
      </c>
      <c r="U9">
        <v>2757318812</v>
      </c>
      <c r="V9" t="s">
        <v>50</v>
      </c>
      <c r="W9" t="s">
        <v>51</v>
      </c>
      <c r="X9" t="s">
        <v>30</v>
      </c>
      <c r="Z9" t="s">
        <v>31</v>
      </c>
    </row>
    <row r="10" spans="1:27" x14ac:dyDescent="0.25">
      <c r="B10">
        <v>5</v>
      </c>
      <c r="C10" t="s">
        <v>52</v>
      </c>
      <c r="D10" t="s">
        <v>47</v>
      </c>
      <c r="E10" t="s">
        <v>48</v>
      </c>
      <c r="F10" s="1" t="s">
        <v>25</v>
      </c>
      <c r="G10" s="1" t="s">
        <v>53</v>
      </c>
      <c r="H10" s="1" t="s">
        <v>27</v>
      </c>
      <c r="I10" s="2"/>
      <c r="J10" s="2"/>
      <c r="K10" s="2"/>
      <c r="L10" s="2">
        <v>1000.7819033886085</v>
      </c>
      <c r="M10" s="2"/>
      <c r="N10" s="2"/>
      <c r="O10" s="2">
        <f t="shared" si="0"/>
        <v>1000.7819033886085</v>
      </c>
      <c r="P10" s="2">
        <v>161.94999999999999</v>
      </c>
      <c r="Q10" s="2"/>
      <c r="R10" s="2"/>
      <c r="S10" s="2"/>
      <c r="T10" s="2">
        <f t="shared" si="1"/>
        <v>838.83190338860845</v>
      </c>
      <c r="U10">
        <v>2629182934</v>
      </c>
      <c r="V10" t="s">
        <v>54</v>
      </c>
      <c r="W10" t="s">
        <v>55</v>
      </c>
      <c r="X10" t="s">
        <v>30</v>
      </c>
      <c r="Z10" t="s">
        <v>31</v>
      </c>
    </row>
    <row r="11" spans="1:27" x14ac:dyDescent="0.25">
      <c r="B11">
        <v>6</v>
      </c>
      <c r="C11" t="s">
        <v>56</v>
      </c>
      <c r="D11" t="s">
        <v>47</v>
      </c>
      <c r="E11" t="s">
        <v>48</v>
      </c>
      <c r="F11" s="1" t="s">
        <v>25</v>
      </c>
      <c r="G11" s="1" t="s">
        <v>57</v>
      </c>
      <c r="H11" s="1" t="s">
        <v>27</v>
      </c>
      <c r="I11" s="2"/>
      <c r="J11" s="2"/>
      <c r="K11" s="2"/>
      <c r="L11" s="2">
        <v>1000.7819033886085</v>
      </c>
      <c r="M11" s="2"/>
      <c r="N11" s="2"/>
      <c r="O11" s="2">
        <f t="shared" si="0"/>
        <v>1000.7819033886085</v>
      </c>
      <c r="P11" s="2">
        <v>161.94999999999999</v>
      </c>
      <c r="Q11" s="2"/>
      <c r="R11" s="2"/>
      <c r="S11" s="2"/>
      <c r="T11" s="2">
        <f t="shared" si="1"/>
        <v>838.83190338860845</v>
      </c>
      <c r="U11">
        <v>2706442137</v>
      </c>
      <c r="V11" t="s">
        <v>58</v>
      </c>
      <c r="W11" t="s">
        <v>59</v>
      </c>
      <c r="X11" t="s">
        <v>30</v>
      </c>
      <c r="Z11" t="s">
        <v>31</v>
      </c>
    </row>
    <row r="12" spans="1:27" x14ac:dyDescent="0.25">
      <c r="B12">
        <v>7</v>
      </c>
      <c r="C12" t="s">
        <v>60</v>
      </c>
      <c r="D12" t="s">
        <v>47</v>
      </c>
      <c r="E12" t="s">
        <v>48</v>
      </c>
      <c r="F12" s="1" t="s">
        <v>25</v>
      </c>
      <c r="G12" s="1" t="s">
        <v>61</v>
      </c>
      <c r="H12" s="1" t="s">
        <v>27</v>
      </c>
      <c r="I12" s="2"/>
      <c r="J12" s="2"/>
      <c r="K12" s="2"/>
      <c r="L12" s="2">
        <v>1000.7819033886085</v>
      </c>
      <c r="M12" s="2"/>
      <c r="N12" s="2"/>
      <c r="O12" s="2">
        <f t="shared" si="0"/>
        <v>1000.7819033886085</v>
      </c>
      <c r="P12" s="2">
        <v>161.94999999999999</v>
      </c>
      <c r="Q12" s="2"/>
      <c r="R12" s="2"/>
      <c r="S12" s="2"/>
      <c r="T12" s="2">
        <f t="shared" si="1"/>
        <v>838.83190338860845</v>
      </c>
      <c r="U12">
        <v>2947433220</v>
      </c>
      <c r="V12" t="s">
        <v>62</v>
      </c>
      <c r="W12" t="s">
        <v>63</v>
      </c>
      <c r="X12" t="s">
        <v>30</v>
      </c>
      <c r="Z12" t="s">
        <v>31</v>
      </c>
    </row>
    <row r="13" spans="1:27" x14ac:dyDescent="0.25">
      <c r="B13">
        <v>8</v>
      </c>
      <c r="C13" t="s">
        <v>64</v>
      </c>
      <c r="D13" t="s">
        <v>47</v>
      </c>
      <c r="E13" t="s">
        <v>48</v>
      </c>
      <c r="F13" s="1" t="s">
        <v>25</v>
      </c>
      <c r="G13" s="1" t="s">
        <v>65</v>
      </c>
      <c r="H13" s="1" t="s">
        <v>27</v>
      </c>
      <c r="I13" s="2"/>
      <c r="J13" s="2"/>
      <c r="K13" s="2"/>
      <c r="L13" s="2">
        <v>1000.7819033886085</v>
      </c>
      <c r="M13" s="2"/>
      <c r="N13" s="2"/>
      <c r="O13" s="2">
        <f t="shared" si="0"/>
        <v>1000.7819033886085</v>
      </c>
      <c r="P13" s="2">
        <v>161.94999999999999</v>
      </c>
      <c r="Q13" s="2"/>
      <c r="R13" s="2"/>
      <c r="S13" s="2"/>
      <c r="T13" s="2">
        <f t="shared" si="1"/>
        <v>838.83190338860845</v>
      </c>
      <c r="U13">
        <v>2757292147</v>
      </c>
      <c r="V13" t="s">
        <v>66</v>
      </c>
      <c r="W13" t="s">
        <v>67</v>
      </c>
      <c r="X13" t="s">
        <v>30</v>
      </c>
      <c r="Z13" t="s">
        <v>31</v>
      </c>
    </row>
    <row r="14" spans="1:27" x14ac:dyDescent="0.25">
      <c r="B14">
        <v>9</v>
      </c>
      <c r="C14" t="s">
        <v>68</v>
      </c>
      <c r="D14" t="s">
        <v>47</v>
      </c>
      <c r="E14" t="s">
        <v>48</v>
      </c>
      <c r="F14" s="1" t="s">
        <v>25</v>
      </c>
      <c r="G14" s="1" t="s">
        <v>69</v>
      </c>
      <c r="H14" s="1" t="s">
        <v>27</v>
      </c>
      <c r="I14" s="2"/>
      <c r="J14" s="2"/>
      <c r="K14" s="2"/>
      <c r="L14" s="2">
        <v>1000.7819033886085</v>
      </c>
      <c r="M14" s="2"/>
      <c r="N14" s="2"/>
      <c r="O14" s="2">
        <f t="shared" si="0"/>
        <v>1000.7819033886085</v>
      </c>
      <c r="P14" s="2">
        <v>161.94999999999999</v>
      </c>
      <c r="Q14" s="2"/>
      <c r="R14" s="2"/>
      <c r="S14" s="2"/>
      <c r="T14" s="2">
        <f t="shared" si="1"/>
        <v>838.83190338860845</v>
      </c>
      <c r="U14">
        <v>2937557302</v>
      </c>
      <c r="V14" t="s">
        <v>70</v>
      </c>
      <c r="W14" t="s">
        <v>71</v>
      </c>
      <c r="X14" t="s">
        <v>30</v>
      </c>
      <c r="Z14" t="s">
        <v>31</v>
      </c>
    </row>
    <row r="15" spans="1:27" x14ac:dyDescent="0.25">
      <c r="B15">
        <v>10</v>
      </c>
      <c r="C15" t="s">
        <v>72</v>
      </c>
      <c r="D15" t="s">
        <v>47</v>
      </c>
      <c r="E15" t="s">
        <v>48</v>
      </c>
      <c r="F15" s="1" t="s">
        <v>25</v>
      </c>
      <c r="G15" s="1" t="s">
        <v>73</v>
      </c>
      <c r="H15" s="1" t="s">
        <v>27</v>
      </c>
      <c r="I15" s="2"/>
      <c r="J15" s="2"/>
      <c r="K15" s="2"/>
      <c r="L15" s="2">
        <v>1000.7819033886085</v>
      </c>
      <c r="M15" s="2"/>
      <c r="N15" s="2"/>
      <c r="O15" s="2">
        <f t="shared" si="0"/>
        <v>1000.7819033886085</v>
      </c>
      <c r="P15" s="2">
        <v>161.94999999999999</v>
      </c>
      <c r="Q15" s="2"/>
      <c r="R15" s="2"/>
      <c r="S15" s="2"/>
      <c r="T15" s="2">
        <f t="shared" si="1"/>
        <v>838.83190338860845</v>
      </c>
      <c r="V15" t="s">
        <v>74</v>
      </c>
      <c r="W15" t="s">
        <v>75</v>
      </c>
      <c r="X15" t="s">
        <v>30</v>
      </c>
      <c r="Z15" t="s">
        <v>31</v>
      </c>
    </row>
    <row r="16" spans="1:27" x14ac:dyDescent="0.25">
      <c r="B16">
        <v>11</v>
      </c>
      <c r="C16" t="s">
        <v>76</v>
      </c>
      <c r="D16" t="s">
        <v>47</v>
      </c>
      <c r="E16" t="s">
        <v>48</v>
      </c>
      <c r="F16" s="1" t="s">
        <v>25</v>
      </c>
      <c r="G16" s="1" t="s">
        <v>77</v>
      </c>
      <c r="H16" s="1" t="s">
        <v>27</v>
      </c>
      <c r="I16" s="2"/>
      <c r="J16" s="2"/>
      <c r="K16" s="2"/>
      <c r="L16" s="2">
        <v>1000.7819033886085</v>
      </c>
      <c r="M16" s="2"/>
      <c r="N16" s="2"/>
      <c r="O16" s="2">
        <f t="shared" si="0"/>
        <v>1000.7819033886085</v>
      </c>
      <c r="P16" s="2">
        <v>161.94999999999999</v>
      </c>
      <c r="Q16" s="2"/>
      <c r="R16" s="2"/>
      <c r="S16" s="2"/>
      <c r="T16" s="2">
        <f t="shared" si="1"/>
        <v>838.83190338860845</v>
      </c>
      <c r="U16">
        <v>2757258909</v>
      </c>
      <c r="V16" t="s">
        <v>78</v>
      </c>
      <c r="W16" t="s">
        <v>79</v>
      </c>
      <c r="X16" t="s">
        <v>30</v>
      </c>
      <c r="Z16" t="s">
        <v>31</v>
      </c>
    </row>
    <row r="17" spans="2:26" x14ac:dyDescent="0.25">
      <c r="B17">
        <v>12</v>
      </c>
      <c r="C17" t="s">
        <v>80</v>
      </c>
      <c r="D17" t="s">
        <v>47</v>
      </c>
      <c r="E17" t="s">
        <v>48</v>
      </c>
      <c r="F17" s="1" t="s">
        <v>25</v>
      </c>
      <c r="G17" s="1" t="s">
        <v>81</v>
      </c>
      <c r="H17" s="1" t="s">
        <v>27</v>
      </c>
      <c r="I17" s="2"/>
      <c r="J17" s="2"/>
      <c r="K17" s="2"/>
      <c r="L17" s="2">
        <v>1000.7819033886085</v>
      </c>
      <c r="M17" s="2"/>
      <c r="N17" s="2"/>
      <c r="O17" s="2">
        <f t="shared" si="0"/>
        <v>1000.7819033886085</v>
      </c>
      <c r="P17" s="2">
        <v>161.94999999999999</v>
      </c>
      <c r="Q17" s="2"/>
      <c r="R17" s="2"/>
      <c r="S17" s="2"/>
      <c r="T17" s="2">
        <f t="shared" si="1"/>
        <v>838.83190338860845</v>
      </c>
      <c r="U17">
        <v>2943065308</v>
      </c>
      <c r="W17" t="s">
        <v>82</v>
      </c>
      <c r="X17" t="s">
        <v>83</v>
      </c>
      <c r="Z17" t="s">
        <v>31</v>
      </c>
    </row>
    <row r="18" spans="2:26" x14ac:dyDescent="0.25">
      <c r="B18">
        <v>13</v>
      </c>
      <c r="C18" t="s">
        <v>84</v>
      </c>
      <c r="D18" t="s">
        <v>85</v>
      </c>
      <c r="E18" t="s">
        <v>86</v>
      </c>
      <c r="F18" s="1" t="s">
        <v>32</v>
      </c>
      <c r="G18" s="1" t="s">
        <v>87</v>
      </c>
      <c r="H18" s="1" t="s">
        <v>27</v>
      </c>
      <c r="I18" s="2"/>
      <c r="J18" s="2"/>
      <c r="K18" s="2"/>
      <c r="L18" s="2">
        <v>912.04037490987741</v>
      </c>
      <c r="M18" s="2"/>
      <c r="N18" s="2"/>
      <c r="O18" s="2">
        <f t="shared" si="0"/>
        <v>912.04037490987741</v>
      </c>
      <c r="P18" s="2">
        <v>129.72</v>
      </c>
      <c r="Q18" s="2"/>
      <c r="R18" s="2"/>
      <c r="S18" s="2"/>
      <c r="T18" s="2">
        <f t="shared" si="1"/>
        <v>782.32037490987739</v>
      </c>
      <c r="V18" t="s">
        <v>88</v>
      </c>
      <c r="W18" t="s">
        <v>89</v>
      </c>
      <c r="X18" t="s">
        <v>30</v>
      </c>
      <c r="Z18" t="s">
        <v>31</v>
      </c>
    </row>
    <row r="19" spans="2:26" x14ac:dyDescent="0.25">
      <c r="B19">
        <v>14</v>
      </c>
      <c r="C19" t="s">
        <v>90</v>
      </c>
      <c r="D19" t="s">
        <v>91</v>
      </c>
      <c r="E19" t="s">
        <v>92</v>
      </c>
      <c r="F19" s="1" t="s">
        <v>32</v>
      </c>
      <c r="G19" s="1" t="s">
        <v>93</v>
      </c>
      <c r="H19" s="1" t="s">
        <v>27</v>
      </c>
      <c r="I19" s="2"/>
      <c r="J19" s="2"/>
      <c r="K19" s="2"/>
      <c r="L19" s="2">
        <v>381.0629055515501</v>
      </c>
      <c r="M19" s="2"/>
      <c r="N19" s="2"/>
      <c r="O19" s="2">
        <f t="shared" si="0"/>
        <v>381.0629055515501</v>
      </c>
      <c r="P19" s="2">
        <v>12.21</v>
      </c>
      <c r="Q19" s="2"/>
      <c r="R19" s="2"/>
      <c r="S19" s="2"/>
      <c r="T19" s="2">
        <f t="shared" si="1"/>
        <v>368.85290555155012</v>
      </c>
      <c r="U19">
        <v>1158518688</v>
      </c>
      <c r="V19" t="s">
        <v>94</v>
      </c>
      <c r="W19" t="s">
        <v>95</v>
      </c>
      <c r="X19" t="s">
        <v>30</v>
      </c>
      <c r="Z19" t="s">
        <v>31</v>
      </c>
    </row>
    <row r="20" spans="2:26" x14ac:dyDescent="0.25">
      <c r="B20">
        <v>15</v>
      </c>
      <c r="C20" t="s">
        <v>96</v>
      </c>
      <c r="D20" t="s">
        <v>97</v>
      </c>
      <c r="E20" t="s">
        <v>98</v>
      </c>
      <c r="F20" s="1" t="s">
        <v>32</v>
      </c>
      <c r="G20" s="1" t="s">
        <v>99</v>
      </c>
      <c r="H20" s="1" t="s">
        <v>27</v>
      </c>
      <c r="I20" s="2"/>
      <c r="J20" s="2"/>
      <c r="K20" s="2"/>
      <c r="L20" s="2">
        <v>427.78839221341025</v>
      </c>
      <c r="M20" s="2"/>
      <c r="N20" s="2"/>
      <c r="O20" s="2">
        <f t="shared" si="0"/>
        <v>427.78839221341025</v>
      </c>
      <c r="P20" s="2">
        <v>22.05</v>
      </c>
      <c r="Q20" s="2"/>
      <c r="R20" s="2"/>
      <c r="S20" s="2"/>
      <c r="T20" s="2">
        <f t="shared" si="1"/>
        <v>405.73839221341024</v>
      </c>
      <c r="U20">
        <v>1158196222</v>
      </c>
      <c r="V20" t="s">
        <v>100</v>
      </c>
      <c r="W20" t="s">
        <v>101</v>
      </c>
      <c r="X20" t="s">
        <v>30</v>
      </c>
      <c r="Z20" t="s">
        <v>31</v>
      </c>
    </row>
    <row r="21" spans="2:26" x14ac:dyDescent="0.25">
      <c r="B21">
        <v>16</v>
      </c>
      <c r="C21" t="s">
        <v>102</v>
      </c>
      <c r="D21" t="s">
        <v>103</v>
      </c>
      <c r="E21" t="s">
        <v>104</v>
      </c>
      <c r="F21" s="1" t="s">
        <v>32</v>
      </c>
      <c r="G21" s="1" t="s">
        <v>105</v>
      </c>
      <c r="H21" s="1" t="s">
        <v>27</v>
      </c>
      <c r="I21" s="2"/>
      <c r="J21" s="2"/>
      <c r="K21" s="2"/>
      <c r="L21" s="2">
        <v>427.78839221341025</v>
      </c>
      <c r="M21" s="2"/>
      <c r="N21" s="2"/>
      <c r="O21" s="2">
        <f t="shared" si="0"/>
        <v>427.78839221341025</v>
      </c>
      <c r="P21" s="2">
        <v>22.05</v>
      </c>
      <c r="Q21" s="2"/>
      <c r="R21" s="2"/>
      <c r="S21" s="2"/>
      <c r="T21" s="2">
        <f t="shared" si="1"/>
        <v>405.73839221341024</v>
      </c>
      <c r="U21">
        <v>1165175577</v>
      </c>
      <c r="V21" t="s">
        <v>106</v>
      </c>
      <c r="W21" t="s">
        <v>107</v>
      </c>
      <c r="X21" t="s">
        <v>30</v>
      </c>
      <c r="Z21" t="s">
        <v>31</v>
      </c>
    </row>
    <row r="22" spans="2:26" x14ac:dyDescent="0.25">
      <c r="B22">
        <v>17</v>
      </c>
      <c r="C22" t="s">
        <v>108</v>
      </c>
      <c r="D22" t="s">
        <v>109</v>
      </c>
      <c r="E22" t="s">
        <v>110</v>
      </c>
      <c r="F22" s="1" t="s">
        <v>32</v>
      </c>
      <c r="G22" s="1" t="s">
        <v>111</v>
      </c>
      <c r="H22" s="1" t="s">
        <v>27</v>
      </c>
      <c r="I22" s="2"/>
      <c r="J22" s="2"/>
      <c r="K22" s="2"/>
      <c r="L22" s="2">
        <v>427.78839221341025</v>
      </c>
      <c r="M22" s="2"/>
      <c r="N22" s="2"/>
      <c r="O22" s="2">
        <f t="shared" si="0"/>
        <v>427.78839221341025</v>
      </c>
      <c r="P22" s="2">
        <v>22.05</v>
      </c>
      <c r="Q22" s="2"/>
      <c r="R22" s="2"/>
      <c r="S22" s="2"/>
      <c r="T22" s="2">
        <f t="shared" si="1"/>
        <v>405.73839221341024</v>
      </c>
      <c r="U22">
        <v>2757336888</v>
      </c>
      <c r="V22" t="s">
        <v>112</v>
      </c>
      <c r="W22" t="s">
        <v>113</v>
      </c>
      <c r="X22" t="s">
        <v>30</v>
      </c>
      <c r="Z22" t="s">
        <v>31</v>
      </c>
    </row>
    <row r="23" spans="2:26" x14ac:dyDescent="0.25">
      <c r="B23">
        <v>18</v>
      </c>
      <c r="C23" t="s">
        <v>114</v>
      </c>
      <c r="D23" t="s">
        <v>115</v>
      </c>
      <c r="E23" t="s">
        <v>116</v>
      </c>
      <c r="F23" s="1" t="s">
        <v>32</v>
      </c>
      <c r="G23" s="1" t="s">
        <v>117</v>
      </c>
      <c r="H23" s="1" t="s">
        <v>27</v>
      </c>
      <c r="I23" s="2"/>
      <c r="J23" s="2"/>
      <c r="K23" s="2"/>
      <c r="L23" s="2">
        <v>574.90879596250898</v>
      </c>
      <c r="M23" s="2"/>
      <c r="N23" s="2"/>
      <c r="O23" s="2">
        <f t="shared" si="0"/>
        <v>574.90879596250898</v>
      </c>
      <c r="P23" s="2">
        <v>57.71</v>
      </c>
      <c r="Q23" s="2"/>
      <c r="R23" s="2"/>
      <c r="S23" s="2"/>
      <c r="T23" s="2">
        <f t="shared" si="1"/>
        <v>517.19879596250894</v>
      </c>
      <c r="U23">
        <v>1155804418</v>
      </c>
      <c r="V23" t="s">
        <v>118</v>
      </c>
      <c r="W23" t="s">
        <v>119</v>
      </c>
      <c r="X23" t="s">
        <v>30</v>
      </c>
      <c r="Z23" t="s">
        <v>31</v>
      </c>
    </row>
    <row r="24" spans="2:26" x14ac:dyDescent="0.25">
      <c r="B24">
        <v>19</v>
      </c>
      <c r="C24" t="s">
        <v>120</v>
      </c>
      <c r="D24" t="s">
        <v>91</v>
      </c>
      <c r="E24" t="s">
        <v>121</v>
      </c>
      <c r="F24" s="1" t="s">
        <v>32</v>
      </c>
      <c r="G24" s="1" t="s">
        <v>122</v>
      </c>
      <c r="H24" s="1" t="s">
        <v>33</v>
      </c>
      <c r="I24" s="2"/>
      <c r="J24" s="2"/>
      <c r="K24" s="2"/>
      <c r="L24" s="2">
        <v>427.78839221341025</v>
      </c>
      <c r="M24" s="2"/>
      <c r="N24" s="2"/>
      <c r="O24" s="2">
        <f t="shared" si="0"/>
        <v>427.78839221341025</v>
      </c>
      <c r="P24" s="2">
        <v>22.05</v>
      </c>
      <c r="Q24" s="2"/>
      <c r="R24" s="2"/>
      <c r="S24" s="2"/>
      <c r="T24" s="2">
        <f t="shared" si="1"/>
        <v>405.73839221341024</v>
      </c>
      <c r="V24" t="s">
        <v>123</v>
      </c>
      <c r="W24" t="s">
        <v>124</v>
      </c>
      <c r="X24" t="s">
        <v>125</v>
      </c>
      <c r="Z24" t="s">
        <v>31</v>
      </c>
    </row>
    <row r="25" spans="2:26" x14ac:dyDescent="0.25">
      <c r="B25">
        <v>20</v>
      </c>
      <c r="C25" t="s">
        <v>126</v>
      </c>
      <c r="D25" t="s">
        <v>109</v>
      </c>
      <c r="E25" t="s">
        <v>127</v>
      </c>
      <c r="F25" s="1" t="s">
        <v>32</v>
      </c>
      <c r="G25" s="1" t="s">
        <v>128</v>
      </c>
      <c r="H25" s="1" t="s">
        <v>27</v>
      </c>
      <c r="I25" s="2"/>
      <c r="J25" s="2"/>
      <c r="K25" s="2"/>
      <c r="L25" s="3">
        <v>0</v>
      </c>
      <c r="M25" s="2"/>
      <c r="N25" s="2"/>
      <c r="O25" s="2">
        <f t="shared" si="0"/>
        <v>0</v>
      </c>
      <c r="P25" s="2">
        <v>0</v>
      </c>
      <c r="Q25" s="2"/>
      <c r="R25" s="2"/>
      <c r="S25" s="2"/>
      <c r="T25" s="2">
        <f t="shared" si="1"/>
        <v>0</v>
      </c>
      <c r="U25">
        <v>2757294921</v>
      </c>
      <c r="V25" t="s">
        <v>129</v>
      </c>
      <c r="W25" t="s">
        <v>130</v>
      </c>
      <c r="X25" t="s">
        <v>30</v>
      </c>
      <c r="Z25" t="s">
        <v>31</v>
      </c>
    </row>
    <row r="26" spans="2:26" s="4" customFormat="1" x14ac:dyDescent="0.25">
      <c r="C26" s="4" t="s">
        <v>131</v>
      </c>
      <c r="F26" s="5"/>
      <c r="G26" s="5"/>
      <c r="H26" s="5"/>
      <c r="I26" s="6">
        <f t="shared" ref="I26:T26" si="2">SUM(I6:I25)</f>
        <v>0</v>
      </c>
      <c r="J26" s="6">
        <f t="shared" si="2"/>
        <v>0</v>
      </c>
      <c r="K26" s="6">
        <f t="shared" si="2"/>
        <v>0</v>
      </c>
      <c r="L26" s="6">
        <f t="shared" si="2"/>
        <v>16871.548846431142</v>
      </c>
      <c r="M26" s="6">
        <f t="shared" si="2"/>
        <v>0</v>
      </c>
      <c r="N26" s="6">
        <f t="shared" si="2"/>
        <v>0</v>
      </c>
      <c r="O26" s="6">
        <f t="shared" si="2"/>
        <v>16871.548846431142</v>
      </c>
      <c r="P26" s="6">
        <f t="shared" si="2"/>
        <v>2645.0300000000007</v>
      </c>
      <c r="Q26" s="6">
        <f t="shared" si="2"/>
        <v>0</v>
      </c>
      <c r="R26" s="6">
        <f t="shared" si="2"/>
        <v>0</v>
      </c>
      <c r="S26" s="6">
        <f t="shared" si="2"/>
        <v>0</v>
      </c>
      <c r="T26" s="6">
        <f t="shared" si="2"/>
        <v>14226.518846431149</v>
      </c>
    </row>
    <row r="28" spans="2:26" x14ac:dyDescent="0.25">
      <c r="C28" t="s">
        <v>132</v>
      </c>
    </row>
    <row r="29" spans="2:26" x14ac:dyDescent="0.25">
      <c r="B29">
        <v>21</v>
      </c>
      <c r="C29" t="s">
        <v>133</v>
      </c>
      <c r="D29" t="s">
        <v>134</v>
      </c>
      <c r="E29" t="s">
        <v>135</v>
      </c>
      <c r="F29" s="1" t="s">
        <v>32</v>
      </c>
      <c r="G29" s="1" t="s">
        <v>136</v>
      </c>
      <c r="H29" s="1" t="s">
        <v>27</v>
      </c>
      <c r="I29" s="2"/>
      <c r="J29" s="2"/>
      <c r="K29" s="2"/>
      <c r="L29" s="2">
        <v>1217.5987743330929</v>
      </c>
      <c r="M29" s="2"/>
      <c r="N29" s="2"/>
      <c r="O29" s="2">
        <f>I29+J29+K29+L29+M29+N29</f>
        <v>1217.5987743330929</v>
      </c>
      <c r="P29" s="2">
        <v>214.71</v>
      </c>
      <c r="Q29" s="2"/>
      <c r="R29" s="2"/>
      <c r="S29" s="2"/>
      <c r="T29" s="2">
        <f>O29-P29-Q29-R29-S29</f>
        <v>1002.8887743330929</v>
      </c>
      <c r="U29">
        <v>2905320380</v>
      </c>
      <c r="V29" t="s">
        <v>137</v>
      </c>
      <c r="W29" t="s">
        <v>138</v>
      </c>
      <c r="X29" t="s">
        <v>30</v>
      </c>
      <c r="Z29" t="s">
        <v>31</v>
      </c>
    </row>
    <row r="30" spans="2:26" x14ac:dyDescent="0.25">
      <c r="B30">
        <v>22</v>
      </c>
      <c r="C30" t="s">
        <v>140</v>
      </c>
      <c r="D30" t="s">
        <v>115</v>
      </c>
      <c r="E30" t="s">
        <v>141</v>
      </c>
      <c r="F30" s="1" t="s">
        <v>32</v>
      </c>
      <c r="G30" s="1" t="s">
        <v>142</v>
      </c>
      <c r="H30" s="1" t="s">
        <v>27</v>
      </c>
      <c r="I30" s="2"/>
      <c r="J30" s="2"/>
      <c r="K30" s="2"/>
      <c r="L30" s="2">
        <v>427.78839221341025</v>
      </c>
      <c r="M30" s="2"/>
      <c r="N30" s="2"/>
      <c r="O30" s="2">
        <f t="shared" ref="O30:O32" si="3">I30+J30+K30+L30+M30+N30</f>
        <v>427.78839221341025</v>
      </c>
      <c r="P30" s="2">
        <v>22.05</v>
      </c>
      <c r="Q30" s="2"/>
      <c r="R30" s="2"/>
      <c r="S30" s="2"/>
      <c r="T30" s="2">
        <f t="shared" ref="T30:T32" si="4">O30-P30-Q30-R30-S30</f>
        <v>405.73839221341024</v>
      </c>
      <c r="U30">
        <v>2937557418</v>
      </c>
      <c r="V30" t="s">
        <v>143</v>
      </c>
      <c r="W30" t="s">
        <v>144</v>
      </c>
      <c r="X30" t="s">
        <v>30</v>
      </c>
      <c r="Z30" t="s">
        <v>31</v>
      </c>
    </row>
    <row r="31" spans="2:26" x14ac:dyDescent="0.25">
      <c r="B31">
        <v>23</v>
      </c>
      <c r="C31" t="s">
        <v>145</v>
      </c>
      <c r="D31" t="s">
        <v>146</v>
      </c>
      <c r="E31" t="s">
        <v>147</v>
      </c>
      <c r="F31" s="1" t="s">
        <v>32</v>
      </c>
      <c r="G31" s="1" t="s">
        <v>148</v>
      </c>
      <c r="H31" s="1" t="s">
        <v>27</v>
      </c>
      <c r="I31" s="2"/>
      <c r="J31" s="2"/>
      <c r="K31" s="2"/>
      <c r="L31" s="2">
        <v>574.90879596250898</v>
      </c>
      <c r="M31" s="2"/>
      <c r="N31" s="2"/>
      <c r="O31" s="2">
        <f t="shared" si="3"/>
        <v>574.90879596250898</v>
      </c>
      <c r="P31" s="2">
        <v>57.71</v>
      </c>
      <c r="Q31" s="2"/>
      <c r="R31" s="2"/>
      <c r="S31" s="2"/>
      <c r="T31" s="2">
        <f t="shared" si="4"/>
        <v>517.19879596250894</v>
      </c>
      <c r="U31">
        <v>2927353391</v>
      </c>
      <c r="V31" t="s">
        <v>149</v>
      </c>
      <c r="W31" t="s">
        <v>150</v>
      </c>
      <c r="X31" t="s">
        <v>30</v>
      </c>
      <c r="Z31" t="s">
        <v>31</v>
      </c>
    </row>
    <row r="32" spans="2:26" x14ac:dyDescent="0.25">
      <c r="B32">
        <v>24</v>
      </c>
      <c r="C32" t="s">
        <v>151</v>
      </c>
      <c r="D32" t="s">
        <v>115</v>
      </c>
      <c r="E32" t="s">
        <v>152</v>
      </c>
      <c r="F32" s="1" t="s">
        <v>32</v>
      </c>
      <c r="G32" s="1" t="s">
        <v>153</v>
      </c>
      <c r="H32" s="1" t="s">
        <v>27</v>
      </c>
      <c r="I32" s="2"/>
      <c r="J32" s="2"/>
      <c r="K32" s="2"/>
      <c r="L32" s="2">
        <v>427.78839221341025</v>
      </c>
      <c r="M32" s="2"/>
      <c r="N32" s="2"/>
      <c r="O32" s="2">
        <f t="shared" si="3"/>
        <v>427.78839221341025</v>
      </c>
      <c r="P32" s="2">
        <v>22.05</v>
      </c>
      <c r="Q32" s="2"/>
      <c r="R32" s="2"/>
      <c r="S32" s="2"/>
      <c r="T32" s="2">
        <f t="shared" si="4"/>
        <v>405.73839221341024</v>
      </c>
      <c r="V32" t="s">
        <v>154</v>
      </c>
      <c r="W32" t="s">
        <v>155</v>
      </c>
      <c r="X32" t="s">
        <v>30</v>
      </c>
      <c r="Z32" t="s">
        <v>31</v>
      </c>
    </row>
    <row r="33" spans="2:26" s="4" customFormat="1" x14ac:dyDescent="0.25">
      <c r="C33" s="4" t="s">
        <v>156</v>
      </c>
      <c r="F33" s="5"/>
      <c r="G33" s="5"/>
      <c r="H33" s="5"/>
      <c r="I33" s="6">
        <f t="shared" ref="I33:T33" si="5">SUM(I29:I32)</f>
        <v>0</v>
      </c>
      <c r="J33" s="6">
        <f t="shared" si="5"/>
        <v>0</v>
      </c>
      <c r="K33" s="6">
        <f t="shared" si="5"/>
        <v>0</v>
      </c>
      <c r="L33" s="6">
        <f t="shared" si="5"/>
        <v>2648.0843547224222</v>
      </c>
      <c r="M33" s="6">
        <f t="shared" si="5"/>
        <v>0</v>
      </c>
      <c r="N33" s="6">
        <f t="shared" si="5"/>
        <v>0</v>
      </c>
      <c r="O33" s="6">
        <f t="shared" si="5"/>
        <v>2648.0843547224222</v>
      </c>
      <c r="P33" s="6">
        <f t="shared" si="5"/>
        <v>316.52000000000004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2331.5643547224222</v>
      </c>
    </row>
    <row r="35" spans="2:26" x14ac:dyDescent="0.25">
      <c r="C35" t="s">
        <v>157</v>
      </c>
    </row>
    <row r="36" spans="2:26" x14ac:dyDescent="0.25">
      <c r="B36">
        <v>25</v>
      </c>
      <c r="C36" t="s">
        <v>158</v>
      </c>
      <c r="D36" t="s">
        <v>115</v>
      </c>
      <c r="E36" t="s">
        <v>157</v>
      </c>
      <c r="F36" s="1" t="s">
        <v>32</v>
      </c>
      <c r="G36" s="1" t="s">
        <v>159</v>
      </c>
      <c r="H36" s="1" t="s">
        <v>27</v>
      </c>
      <c r="I36" s="2"/>
      <c r="J36" s="2"/>
      <c r="K36" s="2"/>
      <c r="L36" s="2">
        <v>574.90879596250898</v>
      </c>
      <c r="M36" s="2"/>
      <c r="N36" s="2"/>
      <c r="O36" s="2">
        <f>I36+J36+K36+L36+M36+N36</f>
        <v>574.90879596250898</v>
      </c>
      <c r="P36" s="2">
        <v>57.71</v>
      </c>
      <c r="Q36" s="2"/>
      <c r="R36" s="2"/>
      <c r="S36" s="2"/>
      <c r="T36" s="2">
        <f>O36-P36-Q36-R36-S36</f>
        <v>517.19879596250894</v>
      </c>
      <c r="V36" t="s">
        <v>160</v>
      </c>
      <c r="W36" t="s">
        <v>161</v>
      </c>
      <c r="X36" t="s">
        <v>30</v>
      </c>
      <c r="Z36" t="s">
        <v>162</v>
      </c>
    </row>
    <row r="37" spans="2:26" s="4" customFormat="1" x14ac:dyDescent="0.25">
      <c r="C37" s="4" t="s">
        <v>163</v>
      </c>
      <c r="F37" s="5"/>
      <c r="G37" s="5"/>
      <c r="H37" s="5"/>
      <c r="I37" s="6">
        <f t="shared" ref="I37:T37" si="6">SUM(I36:I36)</f>
        <v>0</v>
      </c>
      <c r="J37" s="6">
        <f t="shared" si="6"/>
        <v>0</v>
      </c>
      <c r="K37" s="6">
        <f t="shared" si="6"/>
        <v>0</v>
      </c>
      <c r="L37" s="6">
        <f t="shared" si="6"/>
        <v>574.90879596250898</v>
      </c>
      <c r="M37" s="6">
        <f t="shared" si="6"/>
        <v>0</v>
      </c>
      <c r="N37" s="6">
        <f t="shared" si="6"/>
        <v>0</v>
      </c>
      <c r="O37" s="6">
        <f t="shared" si="6"/>
        <v>574.90879596250898</v>
      </c>
      <c r="P37" s="6">
        <f t="shared" si="6"/>
        <v>57.71</v>
      </c>
      <c r="Q37" s="6">
        <f t="shared" si="6"/>
        <v>0</v>
      </c>
      <c r="R37" s="6">
        <f t="shared" si="6"/>
        <v>0</v>
      </c>
      <c r="S37" s="6">
        <f t="shared" si="6"/>
        <v>0</v>
      </c>
      <c r="T37" s="6">
        <f t="shared" si="6"/>
        <v>517.19879596250894</v>
      </c>
    </row>
    <row r="39" spans="2:26" x14ac:dyDescent="0.25">
      <c r="C39" t="s">
        <v>164</v>
      </c>
    </row>
    <row r="40" spans="2:26" x14ac:dyDescent="0.25">
      <c r="B40">
        <v>26</v>
      </c>
      <c r="C40" t="s">
        <v>165</v>
      </c>
      <c r="D40" t="s">
        <v>115</v>
      </c>
      <c r="E40" t="s">
        <v>166</v>
      </c>
      <c r="F40" s="1" t="s">
        <v>32</v>
      </c>
      <c r="G40" s="1" t="s">
        <v>167</v>
      </c>
      <c r="H40" s="1" t="s">
        <v>27</v>
      </c>
      <c r="I40" s="2"/>
      <c r="J40" s="2"/>
      <c r="K40" s="2"/>
      <c r="L40" s="2">
        <v>427.78839221341025</v>
      </c>
      <c r="M40" s="2"/>
      <c r="N40" s="2"/>
      <c r="O40" s="2">
        <f>I40+J40+K40+L40+M40+N40</f>
        <v>427.78839221341025</v>
      </c>
      <c r="P40" s="2">
        <v>22.05</v>
      </c>
      <c r="Q40" s="2"/>
      <c r="R40" s="2"/>
      <c r="S40" s="2"/>
      <c r="T40" s="2">
        <f>O40-P40-Q40-R40-S40</f>
        <v>405.73839221341024</v>
      </c>
      <c r="U40">
        <v>2757279272</v>
      </c>
      <c r="V40" t="s">
        <v>168</v>
      </c>
      <c r="W40" t="s">
        <v>169</v>
      </c>
      <c r="X40" t="s">
        <v>30</v>
      </c>
      <c r="Z40" t="s">
        <v>31</v>
      </c>
    </row>
    <row r="41" spans="2:26" x14ac:dyDescent="0.25">
      <c r="B41">
        <v>27</v>
      </c>
      <c r="C41" t="s">
        <v>170</v>
      </c>
      <c r="D41" t="s">
        <v>115</v>
      </c>
      <c r="E41" t="s">
        <v>171</v>
      </c>
      <c r="F41" s="1" t="s">
        <v>32</v>
      </c>
      <c r="G41" s="1" t="s">
        <v>172</v>
      </c>
      <c r="H41" s="1" t="s">
        <v>27</v>
      </c>
      <c r="I41" s="2"/>
      <c r="J41" s="2"/>
      <c r="K41" s="2"/>
      <c r="L41" s="2">
        <v>427.78839221341025</v>
      </c>
      <c r="M41" s="2"/>
      <c r="N41" s="2"/>
      <c r="O41" s="2">
        <f t="shared" ref="O41:O44" si="7">I41+J41+K41+L41+M41+N41</f>
        <v>427.78839221341025</v>
      </c>
      <c r="P41" s="2">
        <v>22.05</v>
      </c>
      <c r="Q41" s="2"/>
      <c r="R41" s="2"/>
      <c r="S41" s="2"/>
      <c r="T41" s="2">
        <f t="shared" ref="T41:T44" si="8">O41-P41-Q41-R41-S41</f>
        <v>405.73839221341024</v>
      </c>
      <c r="U41">
        <v>1455154510</v>
      </c>
      <c r="V41" t="s">
        <v>173</v>
      </c>
      <c r="W41" t="s">
        <v>174</v>
      </c>
      <c r="X41" t="s">
        <v>30</v>
      </c>
      <c r="Z41" t="s">
        <v>31</v>
      </c>
    </row>
    <row r="42" spans="2:26" x14ac:dyDescent="0.25">
      <c r="B42">
        <v>28</v>
      </c>
      <c r="C42" t="s">
        <v>175</v>
      </c>
      <c r="D42" t="s">
        <v>115</v>
      </c>
      <c r="E42" t="s">
        <v>176</v>
      </c>
      <c r="F42" s="1" t="s">
        <v>32</v>
      </c>
      <c r="G42" s="1" t="s">
        <v>177</v>
      </c>
      <c r="H42" s="1" t="s">
        <v>27</v>
      </c>
      <c r="I42" s="2"/>
      <c r="J42" s="2"/>
      <c r="K42" s="2"/>
      <c r="L42" s="2">
        <v>0</v>
      </c>
      <c r="M42" s="2"/>
      <c r="N42" s="2"/>
      <c r="O42" s="2">
        <f t="shared" si="7"/>
        <v>0</v>
      </c>
      <c r="P42" s="2">
        <v>0</v>
      </c>
      <c r="Q42" s="2"/>
      <c r="R42" s="2"/>
      <c r="S42" s="2"/>
      <c r="T42" s="2">
        <f t="shared" si="8"/>
        <v>0</v>
      </c>
      <c r="U42">
        <v>1159027491</v>
      </c>
      <c r="V42" t="s">
        <v>178</v>
      </c>
      <c r="W42" t="s">
        <v>179</v>
      </c>
      <c r="X42" t="s">
        <v>30</v>
      </c>
      <c r="Z42" t="s">
        <v>31</v>
      </c>
    </row>
    <row r="43" spans="2:26" x14ac:dyDescent="0.25">
      <c r="B43">
        <v>29</v>
      </c>
      <c r="C43" t="s">
        <v>181</v>
      </c>
      <c r="D43" t="s">
        <v>182</v>
      </c>
      <c r="E43" t="s">
        <v>180</v>
      </c>
      <c r="F43" s="1" t="s">
        <v>32</v>
      </c>
      <c r="G43" s="1" t="s">
        <v>183</v>
      </c>
      <c r="H43" s="1" t="s">
        <v>139</v>
      </c>
      <c r="I43" s="2"/>
      <c r="J43" s="2"/>
      <c r="K43" s="2"/>
      <c r="L43" s="2">
        <v>281.19863013698631</v>
      </c>
      <c r="M43" s="2"/>
      <c r="N43" s="2"/>
      <c r="O43" s="2">
        <f t="shared" si="7"/>
        <v>281.19863013698631</v>
      </c>
      <c r="P43" s="2"/>
      <c r="Q43" s="2"/>
      <c r="R43" s="2"/>
      <c r="S43" s="2"/>
      <c r="T43" s="2">
        <f t="shared" si="8"/>
        <v>281.19863013698631</v>
      </c>
      <c r="U43">
        <v>2957069774</v>
      </c>
      <c r="V43" t="s">
        <v>184</v>
      </c>
      <c r="W43" t="s">
        <v>185</v>
      </c>
      <c r="X43" t="s">
        <v>186</v>
      </c>
      <c r="Z43" t="s">
        <v>31</v>
      </c>
    </row>
    <row r="44" spans="2:26" x14ac:dyDescent="0.25">
      <c r="B44">
        <v>30</v>
      </c>
      <c r="C44" t="s">
        <v>187</v>
      </c>
      <c r="D44" t="s">
        <v>115</v>
      </c>
      <c r="E44" t="s">
        <v>188</v>
      </c>
      <c r="F44" s="1" t="s">
        <v>32</v>
      </c>
      <c r="G44" s="1" t="s">
        <v>189</v>
      </c>
      <c r="H44" s="1" t="s">
        <v>27</v>
      </c>
      <c r="I44" s="2"/>
      <c r="J44" s="2"/>
      <c r="K44" s="2"/>
      <c r="L44" s="2">
        <v>574.90879596250898</v>
      </c>
      <c r="M44" s="2"/>
      <c r="N44" s="2"/>
      <c r="O44" s="2">
        <f t="shared" si="7"/>
        <v>574.90879596250898</v>
      </c>
      <c r="P44" s="2">
        <v>57.71</v>
      </c>
      <c r="Q44" s="2"/>
      <c r="R44" s="2"/>
      <c r="S44" s="2"/>
      <c r="T44" s="2">
        <f t="shared" si="8"/>
        <v>517.19879596250894</v>
      </c>
      <c r="U44">
        <v>2961073818</v>
      </c>
      <c r="V44" t="s">
        <v>190</v>
      </c>
      <c r="W44" t="s">
        <v>191</v>
      </c>
      <c r="X44" t="s">
        <v>30</v>
      </c>
      <c r="Z44" t="s">
        <v>31</v>
      </c>
    </row>
    <row r="45" spans="2:26" s="4" customFormat="1" x14ac:dyDescent="0.25">
      <c r="C45" s="4" t="s">
        <v>192</v>
      </c>
      <c r="F45" s="5"/>
      <c r="G45" s="5"/>
      <c r="H45" s="5"/>
      <c r="I45" s="6">
        <f t="shared" ref="I45:T45" si="9">SUM(I40:I44)</f>
        <v>0</v>
      </c>
      <c r="J45" s="6">
        <f t="shared" si="9"/>
        <v>0</v>
      </c>
      <c r="K45" s="6">
        <f t="shared" si="9"/>
        <v>0</v>
      </c>
      <c r="L45" s="6">
        <f t="shared" si="9"/>
        <v>1711.6842105263158</v>
      </c>
      <c r="M45" s="6">
        <f t="shared" si="9"/>
        <v>0</v>
      </c>
      <c r="N45" s="6">
        <f t="shared" si="9"/>
        <v>0</v>
      </c>
      <c r="O45" s="6">
        <f t="shared" si="9"/>
        <v>1711.6842105263158</v>
      </c>
      <c r="P45" s="6">
        <f t="shared" si="9"/>
        <v>101.81</v>
      </c>
      <c r="Q45" s="6">
        <f t="shared" si="9"/>
        <v>0</v>
      </c>
      <c r="R45" s="6">
        <f t="shared" si="9"/>
        <v>0</v>
      </c>
      <c r="S45" s="6">
        <f t="shared" si="9"/>
        <v>0</v>
      </c>
      <c r="T45" s="6">
        <f t="shared" si="9"/>
        <v>1609.8742105263157</v>
      </c>
    </row>
    <row r="47" spans="2:26" s="4" customFormat="1" x14ac:dyDescent="0.25">
      <c r="F47" s="5"/>
      <c r="G47" s="5"/>
      <c r="H47" s="5"/>
      <c r="I47" s="6">
        <f t="shared" ref="I47:N47" si="10">I26+I33+I37+I45</f>
        <v>0</v>
      </c>
      <c r="J47" s="6">
        <f t="shared" si="10"/>
        <v>0</v>
      </c>
      <c r="K47" s="6">
        <f t="shared" si="10"/>
        <v>0</v>
      </c>
      <c r="L47" s="6">
        <f t="shared" si="10"/>
        <v>21806.22620764239</v>
      </c>
      <c r="M47" s="6">
        <f t="shared" si="10"/>
        <v>0</v>
      </c>
      <c r="N47" s="6">
        <f t="shared" si="10"/>
        <v>0</v>
      </c>
      <c r="O47" s="6">
        <f>O45+O37+O33+O26</f>
        <v>21806.226207642387</v>
      </c>
      <c r="P47" s="6">
        <f>P45+P37+P33+P26</f>
        <v>3121.0700000000006</v>
      </c>
      <c r="Q47" s="6">
        <f>Q26+Q33+Q37+Q45</f>
        <v>0</v>
      </c>
      <c r="R47" s="6">
        <f>R26+R33+R37+R45</f>
        <v>0</v>
      </c>
      <c r="S47" s="6">
        <f>S26+S33+S37+S45</f>
        <v>0</v>
      </c>
      <c r="T47" s="6">
        <f>T45+T37+T33+T26</f>
        <v>18685.156207642394</v>
      </c>
    </row>
    <row r="52" spans="2:31" x14ac:dyDescent="0.25">
      <c r="D52" t="s">
        <v>193</v>
      </c>
      <c r="H52" s="1" t="s">
        <v>194</v>
      </c>
      <c r="O52" t="s">
        <v>195</v>
      </c>
    </row>
    <row r="53" spans="2:31" x14ac:dyDescent="0.25">
      <c r="D53" t="s">
        <v>23</v>
      </c>
      <c r="H53" s="1" t="s">
        <v>134</v>
      </c>
      <c r="O53" t="s">
        <v>42</v>
      </c>
    </row>
    <row r="58" spans="2:31" x14ac:dyDescent="0.25">
      <c r="B58" s="8" t="s">
        <v>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31" x14ac:dyDescent="0.25">
      <c r="B59" s="8" t="s">
        <v>248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2:31" x14ac:dyDescent="0.25">
      <c r="B60" s="8" t="s">
        <v>197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2" spans="2:31" x14ac:dyDescent="0.25">
      <c r="B62" t="s">
        <v>196</v>
      </c>
      <c r="C62" t="s">
        <v>2</v>
      </c>
      <c r="D62" t="s">
        <v>3</v>
      </c>
      <c r="E62" t="s">
        <v>4</v>
      </c>
      <c r="F62" s="1" t="s">
        <v>5</v>
      </c>
      <c r="G62" s="1" t="s">
        <v>6</v>
      </c>
      <c r="H62" s="1" t="s">
        <v>7</v>
      </c>
      <c r="I62" t="s">
        <v>8</v>
      </c>
      <c r="J62" t="s">
        <v>244</v>
      </c>
      <c r="K62" t="s">
        <v>245</v>
      </c>
      <c r="L62" t="s">
        <v>241</v>
      </c>
      <c r="M62" t="s">
        <v>246</v>
      </c>
      <c r="N62" t="s">
        <v>247</v>
      </c>
      <c r="O62" t="s">
        <v>9</v>
      </c>
      <c r="P62" t="s">
        <v>10</v>
      </c>
      <c r="Q62" t="s">
        <v>11</v>
      </c>
      <c r="R62" t="s">
        <v>12</v>
      </c>
      <c r="S62" t="s">
        <v>13</v>
      </c>
      <c r="T62" t="s">
        <v>14</v>
      </c>
      <c r="U62" t="s">
        <v>15</v>
      </c>
      <c r="V62" t="s">
        <v>16</v>
      </c>
      <c r="W62" t="s">
        <v>17</v>
      </c>
      <c r="X62" t="s">
        <v>18</v>
      </c>
      <c r="Z62" t="s">
        <v>19</v>
      </c>
      <c r="AA62" t="s">
        <v>20</v>
      </c>
      <c r="AD62" t="s">
        <v>198</v>
      </c>
      <c r="AE62" t="s">
        <v>199</v>
      </c>
    </row>
    <row r="64" spans="2:31" x14ac:dyDescent="0.25">
      <c r="B64">
        <v>1</v>
      </c>
      <c r="C64" t="s">
        <v>202</v>
      </c>
      <c r="D64" t="s">
        <v>200</v>
      </c>
      <c r="E64" t="s">
        <v>203</v>
      </c>
      <c r="F64" s="1" t="s">
        <v>201</v>
      </c>
      <c r="H64" s="1" t="s">
        <v>27</v>
      </c>
      <c r="I64" s="2"/>
      <c r="J64" s="2"/>
      <c r="K64" s="2"/>
      <c r="L64" s="2">
        <v>427.78839221341025</v>
      </c>
      <c r="M64" s="2"/>
      <c r="N64" s="2"/>
      <c r="O64" s="2">
        <f t="shared" ref="O64" si="11">I64+J64+K64+L64+M64+N64</f>
        <v>427.78839221341025</v>
      </c>
      <c r="P64" s="2">
        <v>22.05</v>
      </c>
      <c r="Q64" s="2"/>
      <c r="R64" s="2"/>
      <c r="S64" s="2"/>
      <c r="T64" s="2">
        <f t="shared" ref="T64" si="12">O64-P64-S64-Q64-R64-S64</f>
        <v>405.73839221341024</v>
      </c>
      <c r="U64" t="s">
        <v>204</v>
      </c>
      <c r="V64" t="s">
        <v>205</v>
      </c>
      <c r="W64" t="s">
        <v>206</v>
      </c>
      <c r="X64" t="s">
        <v>207</v>
      </c>
      <c r="Z64" t="s">
        <v>162</v>
      </c>
    </row>
    <row r="65" spans="3:20" s="4" customFormat="1" x14ac:dyDescent="0.25">
      <c r="C65" s="4" t="s">
        <v>208</v>
      </c>
      <c r="F65" s="5"/>
      <c r="G65" s="5"/>
      <c r="H65" s="5"/>
      <c r="I65" s="6">
        <f t="shared" ref="I65:T65" si="13">SUM(I64:I64)</f>
        <v>0</v>
      </c>
      <c r="J65" s="6">
        <f t="shared" si="13"/>
        <v>0</v>
      </c>
      <c r="K65" s="6">
        <f t="shared" si="13"/>
        <v>0</v>
      </c>
      <c r="L65" s="6">
        <f t="shared" si="13"/>
        <v>427.78839221341025</v>
      </c>
      <c r="M65" s="6">
        <f t="shared" si="13"/>
        <v>0</v>
      </c>
      <c r="N65" s="6">
        <f t="shared" si="13"/>
        <v>0</v>
      </c>
      <c r="O65" s="6">
        <f t="shared" si="13"/>
        <v>427.78839221341025</v>
      </c>
      <c r="P65" s="6">
        <f t="shared" si="13"/>
        <v>22.05</v>
      </c>
      <c r="Q65" s="6">
        <f t="shared" si="13"/>
        <v>0</v>
      </c>
      <c r="R65" s="6">
        <f t="shared" si="13"/>
        <v>0</v>
      </c>
      <c r="S65" s="6">
        <f t="shared" si="13"/>
        <v>0</v>
      </c>
      <c r="T65" s="6">
        <f t="shared" si="13"/>
        <v>405.73839221341024</v>
      </c>
    </row>
    <row r="68" spans="3:20" x14ac:dyDescent="0.25">
      <c r="O68" s="6">
        <f>O47+O65</f>
        <v>22234.014599855796</v>
      </c>
    </row>
    <row r="69" spans="3:20" x14ac:dyDescent="0.25">
      <c r="O69" s="6">
        <f>O68+'Fortalecimiento bien'!O30</f>
        <v>24117.412797404464</v>
      </c>
    </row>
    <row r="71" spans="3:20" x14ac:dyDescent="0.25">
      <c r="D71" t="s">
        <v>193</v>
      </c>
      <c r="H71" s="1" t="s">
        <v>194</v>
      </c>
      <c r="O71" t="s">
        <v>195</v>
      </c>
    </row>
    <row r="72" spans="3:20" x14ac:dyDescent="0.25">
      <c r="D72" t="s">
        <v>23</v>
      </c>
      <c r="H72" s="1" t="s">
        <v>134</v>
      </c>
      <c r="O72" t="s">
        <v>42</v>
      </c>
    </row>
  </sheetData>
  <mergeCells count="5">
    <mergeCell ref="B59:U59"/>
    <mergeCell ref="B60:U60"/>
    <mergeCell ref="A1:U1"/>
    <mergeCell ref="A2:U2"/>
    <mergeCell ref="B58:U5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4"/>
  <sheetViews>
    <sheetView tabSelected="1" topLeftCell="O1" workbookViewId="0">
      <selection activeCell="U3" sqref="U1:U1048576"/>
    </sheetView>
  </sheetViews>
  <sheetFormatPr baseColWidth="10" defaultRowHeight="15" x14ac:dyDescent="0.25"/>
  <cols>
    <col min="2" max="2" width="4.42578125" bestFit="1" customWidth="1"/>
    <col min="3" max="3" width="38.5703125" bestFit="1" customWidth="1"/>
    <col min="4" max="4" width="27.28515625" customWidth="1"/>
    <col min="5" max="5" width="19.28515625" customWidth="1"/>
    <col min="6" max="6" width="12.42578125" style="1" bestFit="1" customWidth="1"/>
    <col min="7" max="7" width="18.140625" style="1" bestFit="1" customWidth="1"/>
    <col min="8" max="8" width="6.5703125" style="1" customWidth="1"/>
    <col min="21" max="23" width="0" hidden="1" customWidth="1"/>
  </cols>
  <sheetData>
    <row r="1" spans="2:27" x14ac:dyDescent="0.25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27" x14ac:dyDescent="0.25">
      <c r="B2" s="8" t="s">
        <v>248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4" spans="2:27" x14ac:dyDescent="0.25">
      <c r="B4" t="s">
        <v>1</v>
      </c>
      <c r="C4" t="s">
        <v>2</v>
      </c>
      <c r="D4" t="s">
        <v>3</v>
      </c>
      <c r="E4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244</v>
      </c>
      <c r="K4" s="1" t="s">
        <v>245</v>
      </c>
      <c r="L4" s="1" t="s">
        <v>241</v>
      </c>
      <c r="M4" s="1" t="s">
        <v>246</v>
      </c>
      <c r="N4" s="1" t="s">
        <v>247</v>
      </c>
      <c r="O4" s="1" t="s">
        <v>9</v>
      </c>
      <c r="P4" s="1" t="s">
        <v>10</v>
      </c>
      <c r="Q4" s="7" t="s">
        <v>11</v>
      </c>
      <c r="R4" s="1" t="s">
        <v>12</v>
      </c>
      <c r="S4" s="1" t="s">
        <v>13</v>
      </c>
      <c r="T4" s="1" t="s">
        <v>14</v>
      </c>
      <c r="U4" t="s">
        <v>15</v>
      </c>
      <c r="V4" t="s">
        <v>16</v>
      </c>
      <c r="W4" t="s">
        <v>17</v>
      </c>
      <c r="X4" t="s">
        <v>209</v>
      </c>
      <c r="Z4" t="s">
        <v>19</v>
      </c>
      <c r="AA4" t="s">
        <v>20</v>
      </c>
    </row>
    <row r="5" spans="2:27" x14ac:dyDescent="0.25">
      <c r="C5" t="s">
        <v>210</v>
      </c>
    </row>
    <row r="6" spans="2:27" x14ac:dyDescent="0.25">
      <c r="B6">
        <v>1</v>
      </c>
      <c r="C6" t="s">
        <v>211</v>
      </c>
      <c r="D6" t="s">
        <v>212</v>
      </c>
      <c r="E6" t="s">
        <v>210</v>
      </c>
      <c r="F6" s="1" t="s">
        <v>213</v>
      </c>
      <c r="G6" s="1" t="s">
        <v>214</v>
      </c>
      <c r="H6" s="1" t="s">
        <v>27</v>
      </c>
      <c r="I6" s="2"/>
      <c r="J6" s="2"/>
      <c r="K6" s="2"/>
      <c r="L6" s="2">
        <v>913.7334534967556</v>
      </c>
      <c r="M6" s="2"/>
      <c r="N6" s="2"/>
      <c r="O6" s="2">
        <f>I6+J6+K6+L6+M6+N6</f>
        <v>913.7334534967556</v>
      </c>
      <c r="P6" s="2">
        <v>130.08000000000001</v>
      </c>
      <c r="Q6" s="2"/>
      <c r="R6" s="2"/>
      <c r="S6" s="2"/>
      <c r="T6" s="2">
        <f>O6-P6-Q6-R6-S6</f>
        <v>783.65345349675556</v>
      </c>
      <c r="U6">
        <v>1164481909</v>
      </c>
      <c r="V6" t="s">
        <v>215</v>
      </c>
      <c r="W6" t="s">
        <v>216</v>
      </c>
      <c r="X6" t="s">
        <v>217</v>
      </c>
      <c r="Z6" t="s">
        <v>162</v>
      </c>
    </row>
    <row r="7" spans="2:27" x14ac:dyDescent="0.25">
      <c r="B7">
        <v>2</v>
      </c>
      <c r="C7" t="s">
        <v>218</v>
      </c>
      <c r="D7" t="s">
        <v>115</v>
      </c>
      <c r="E7" t="s">
        <v>219</v>
      </c>
      <c r="F7" s="1" t="s">
        <v>213</v>
      </c>
      <c r="G7" s="1" t="s">
        <v>220</v>
      </c>
      <c r="H7" s="1" t="s">
        <v>27</v>
      </c>
      <c r="I7" s="2"/>
      <c r="J7" s="2"/>
      <c r="K7" s="2"/>
      <c r="L7" s="2">
        <v>427.78839221341025</v>
      </c>
      <c r="M7" s="2"/>
      <c r="N7" s="2"/>
      <c r="O7" s="2">
        <f t="shared" ref="O7:O8" si="0">I7+J7+K7+L7+M7+N7</f>
        <v>427.78839221341025</v>
      </c>
      <c r="P7" s="2">
        <v>22.05</v>
      </c>
      <c r="Q7" s="2"/>
      <c r="R7" s="2"/>
      <c r="S7" s="2"/>
      <c r="T7" s="2">
        <f t="shared" ref="T7:T8" si="1">O7-P7-Q7-R7-S7</f>
        <v>405.73839221341024</v>
      </c>
      <c r="U7">
        <v>2997744404</v>
      </c>
      <c r="V7" t="s">
        <v>221</v>
      </c>
      <c r="W7" t="s">
        <v>222</v>
      </c>
      <c r="X7" t="s">
        <v>30</v>
      </c>
      <c r="Z7" t="s">
        <v>162</v>
      </c>
      <c r="AA7" t="s">
        <v>223</v>
      </c>
    </row>
    <row r="8" spans="2:27" x14ac:dyDescent="0.25">
      <c r="B8">
        <v>3</v>
      </c>
      <c r="C8" t="s">
        <v>224</v>
      </c>
      <c r="D8" t="s">
        <v>225</v>
      </c>
      <c r="E8" t="s">
        <v>219</v>
      </c>
      <c r="F8" s="1" t="s">
        <v>213</v>
      </c>
      <c r="G8" s="1" t="s">
        <v>226</v>
      </c>
      <c r="H8" s="1" t="s">
        <v>139</v>
      </c>
      <c r="I8" s="2"/>
      <c r="J8" s="2"/>
      <c r="K8" s="2"/>
      <c r="L8" s="2">
        <v>275.6849315068493</v>
      </c>
      <c r="M8" s="2"/>
      <c r="N8" s="2"/>
      <c r="O8" s="2">
        <f t="shared" si="0"/>
        <v>275.6849315068493</v>
      </c>
      <c r="P8" s="2"/>
      <c r="Q8" s="2"/>
      <c r="R8" s="2"/>
      <c r="S8" s="2"/>
      <c r="T8" s="2">
        <f t="shared" si="1"/>
        <v>275.6849315068493</v>
      </c>
      <c r="V8" t="s">
        <v>227</v>
      </c>
      <c r="W8" t="s">
        <v>228</v>
      </c>
      <c r="X8" t="s">
        <v>229</v>
      </c>
      <c r="Z8" t="s">
        <v>162</v>
      </c>
    </row>
    <row r="9" spans="2:27" s="4" customFormat="1" x14ac:dyDescent="0.25">
      <c r="C9" s="4" t="s">
        <v>230</v>
      </c>
      <c r="F9" s="5"/>
      <c r="G9" s="5"/>
      <c r="H9" s="5"/>
      <c r="I9" s="6">
        <f t="shared" ref="I9:T9" si="2">SUM(I6:I8)</f>
        <v>0</v>
      </c>
      <c r="J9" s="6">
        <f t="shared" si="2"/>
        <v>0</v>
      </c>
      <c r="K9" s="6">
        <f t="shared" si="2"/>
        <v>0</v>
      </c>
      <c r="L9" s="6">
        <f t="shared" si="2"/>
        <v>1617.2067772170153</v>
      </c>
      <c r="M9" s="6">
        <f t="shared" si="2"/>
        <v>0</v>
      </c>
      <c r="N9" s="6">
        <f t="shared" si="2"/>
        <v>0</v>
      </c>
      <c r="O9" s="6">
        <f t="shared" si="2"/>
        <v>1617.2067772170153</v>
      </c>
      <c r="P9" s="6">
        <f t="shared" si="2"/>
        <v>152.13000000000002</v>
      </c>
      <c r="Q9" s="6">
        <f t="shared" si="2"/>
        <v>0</v>
      </c>
      <c r="R9" s="6">
        <f t="shared" si="2"/>
        <v>0</v>
      </c>
      <c r="S9" s="6">
        <f t="shared" si="2"/>
        <v>0</v>
      </c>
      <c r="T9" s="6">
        <f t="shared" si="2"/>
        <v>1465.0767772170152</v>
      </c>
    </row>
    <row r="10" spans="2:27" x14ac:dyDescent="0.25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6" spans="2:27" x14ac:dyDescent="0.25">
      <c r="D16" t="s">
        <v>193</v>
      </c>
      <c r="H16" s="1" t="s">
        <v>194</v>
      </c>
      <c r="O16" t="s">
        <v>195</v>
      </c>
    </row>
    <row r="17" spans="2:27" x14ac:dyDescent="0.25">
      <c r="D17" t="s">
        <v>23</v>
      </c>
      <c r="H17" s="1" t="s">
        <v>134</v>
      </c>
      <c r="O17" t="s">
        <v>42</v>
      </c>
    </row>
    <row r="21" spans="2:27" x14ac:dyDescent="0.25">
      <c r="B21" s="8" t="s"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2:27" x14ac:dyDescent="0.25">
      <c r="B22" s="8" t="s">
        <v>248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7" x14ac:dyDescent="0.25">
      <c r="B23" s="8" t="s">
        <v>231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5" spans="2:27" x14ac:dyDescent="0.25">
      <c r="B25" t="s">
        <v>196</v>
      </c>
      <c r="C25" t="s">
        <v>2</v>
      </c>
      <c r="D25" t="s">
        <v>3</v>
      </c>
      <c r="E25" t="s">
        <v>4</v>
      </c>
      <c r="F25" s="1" t="s">
        <v>5</v>
      </c>
      <c r="G25" s="1" t="s">
        <v>6</v>
      </c>
      <c r="H25" s="1" t="s">
        <v>7</v>
      </c>
      <c r="I25" t="s">
        <v>8</v>
      </c>
      <c r="J25" t="s">
        <v>244</v>
      </c>
      <c r="K25" t="s">
        <v>245</v>
      </c>
      <c r="L25" t="s">
        <v>242</v>
      </c>
      <c r="M25" t="s">
        <v>246</v>
      </c>
      <c r="N25" t="s">
        <v>247</v>
      </c>
      <c r="O25" t="s">
        <v>9</v>
      </c>
      <c r="P25" t="s">
        <v>10</v>
      </c>
      <c r="Q25" t="s">
        <v>11</v>
      </c>
      <c r="R25" t="s">
        <v>12</v>
      </c>
      <c r="S25" t="s">
        <v>13</v>
      </c>
      <c r="T25" t="s">
        <v>14</v>
      </c>
      <c r="U25" t="s">
        <v>15</v>
      </c>
      <c r="V25" t="s">
        <v>16</v>
      </c>
      <c r="W25" t="s">
        <v>17</v>
      </c>
      <c r="X25" t="s">
        <v>209</v>
      </c>
      <c r="Z25" t="s">
        <v>232</v>
      </c>
      <c r="AA25" t="s">
        <v>233</v>
      </c>
    </row>
    <row r="27" spans="2:27" x14ac:dyDescent="0.25">
      <c r="B27">
        <v>1</v>
      </c>
      <c r="C27" t="s">
        <v>235</v>
      </c>
      <c r="D27" t="s">
        <v>236</v>
      </c>
      <c r="E27" t="s">
        <v>237</v>
      </c>
      <c r="F27" s="1" t="s">
        <v>234</v>
      </c>
      <c r="H27" s="1" t="s">
        <v>33</v>
      </c>
      <c r="I27" s="2"/>
      <c r="J27" s="2"/>
      <c r="K27" s="2"/>
      <c r="L27" s="2">
        <v>266.19142033165105</v>
      </c>
      <c r="M27" s="2"/>
      <c r="N27" s="2"/>
      <c r="O27" s="2">
        <f t="shared" ref="O27" si="3">I27+J27+K27+L27+M27+N27</f>
        <v>266.19142033165105</v>
      </c>
      <c r="P27" s="2"/>
      <c r="Q27" s="2"/>
      <c r="R27" s="2"/>
      <c r="S27" s="2"/>
      <c r="T27" s="2">
        <f t="shared" ref="T27" si="4">O27-P27-Q27-R27-S27</f>
        <v>266.19142033165105</v>
      </c>
      <c r="U27">
        <v>1502690861</v>
      </c>
      <c r="W27" t="s">
        <v>238</v>
      </c>
      <c r="X27" t="s">
        <v>239</v>
      </c>
      <c r="Z27" t="s">
        <v>162</v>
      </c>
    </row>
    <row r="28" spans="2:27" s="4" customFormat="1" x14ac:dyDescent="0.25">
      <c r="C28" s="4" t="s">
        <v>240</v>
      </c>
      <c r="F28" s="5"/>
      <c r="G28" s="5"/>
      <c r="H28" s="5"/>
      <c r="I28" s="6">
        <f t="shared" ref="I28:S28" si="5">SUM(I27:I27)</f>
        <v>0</v>
      </c>
      <c r="J28" s="6">
        <f t="shared" si="5"/>
        <v>0</v>
      </c>
      <c r="K28" s="6">
        <f t="shared" si="5"/>
        <v>0</v>
      </c>
      <c r="L28" s="6">
        <f t="shared" si="5"/>
        <v>266.19142033165105</v>
      </c>
      <c r="M28" s="6">
        <f t="shared" si="5"/>
        <v>0</v>
      </c>
      <c r="N28" s="6">
        <f t="shared" si="5"/>
        <v>0</v>
      </c>
      <c r="O28" s="6">
        <f t="shared" si="5"/>
        <v>266.19142033165105</v>
      </c>
      <c r="P28" s="6">
        <f t="shared" si="5"/>
        <v>0</v>
      </c>
      <c r="Q28" s="6">
        <f t="shared" si="5"/>
        <v>0</v>
      </c>
      <c r="R28" s="6">
        <f t="shared" si="5"/>
        <v>0</v>
      </c>
      <c r="S28" s="6">
        <f t="shared" si="5"/>
        <v>0</v>
      </c>
      <c r="T28" s="6">
        <f>SUM(T27)</f>
        <v>266.19142033165105</v>
      </c>
    </row>
    <row r="29" spans="2:27" x14ac:dyDescent="0.25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7" x14ac:dyDescent="0.25">
      <c r="O30" s="6">
        <f>O9+O28</f>
        <v>1883.3981975486663</v>
      </c>
    </row>
    <row r="33" spans="4:15" x14ac:dyDescent="0.25">
      <c r="D33" t="s">
        <v>193</v>
      </c>
      <c r="H33" s="1" t="s">
        <v>194</v>
      </c>
      <c r="O33" t="s">
        <v>195</v>
      </c>
    </row>
    <row r="34" spans="4:15" x14ac:dyDescent="0.25">
      <c r="D34" t="s">
        <v>23</v>
      </c>
      <c r="H34" s="1" t="s">
        <v>134</v>
      </c>
      <c r="O34" t="s">
        <v>42</v>
      </c>
    </row>
  </sheetData>
  <mergeCells count="5">
    <mergeCell ref="B1:U1"/>
    <mergeCell ref="B2:U2"/>
    <mergeCell ref="B21:U21"/>
    <mergeCell ref="B22:U22"/>
    <mergeCell ref="B23:U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Administrativos bien</vt:lpstr>
      <vt:lpstr>Fortalecimiento bien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Juanacatlan</cp:lastModifiedBy>
  <dcterms:created xsi:type="dcterms:W3CDTF">2018-08-14T17:50:53Z</dcterms:created>
  <dcterms:modified xsi:type="dcterms:W3CDTF">2018-10-11T18:29:16Z</dcterms:modified>
</cp:coreProperties>
</file>