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rograma 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47" i="1"/>
  <c r="H46"/>
  <c r="H45"/>
  <c r="H44"/>
  <c r="A43"/>
  <c r="D42"/>
  <c r="H41"/>
  <c r="H40"/>
  <c r="H39"/>
  <c r="H38"/>
  <c r="H37"/>
  <c r="H36"/>
  <c r="H35"/>
  <c r="H34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3"/>
  <c r="J13"/>
  <c r="I13"/>
  <c r="H13"/>
  <c r="G13"/>
  <c r="F13"/>
  <c r="E13"/>
  <c r="D13"/>
  <c r="C13"/>
  <c r="K12"/>
  <c r="J12"/>
  <c r="I12"/>
  <c r="H12"/>
  <c r="G12"/>
  <c r="F12"/>
  <c r="E12"/>
  <c r="D12"/>
  <c r="C12"/>
  <c r="K11"/>
  <c r="K21" s="1"/>
  <c r="J11"/>
  <c r="I11"/>
  <c r="H11"/>
  <c r="G11"/>
  <c r="F11"/>
  <c r="E11"/>
  <c r="D11"/>
  <c r="C11"/>
  <c r="A4"/>
</calcChain>
</file>

<file path=xl/sharedStrings.xml><?xml version="1.0" encoding="utf-8"?>
<sst xmlns="http://schemas.openxmlformats.org/spreadsheetml/2006/main" count="77" uniqueCount="72">
  <si>
    <t>ANTEPROYECTO DE PRESUPUESTO DE EGRESOS 2014</t>
  </si>
  <si>
    <t>MATRIZ DE INDICADORES DE RESULTADOS</t>
  </si>
  <si>
    <t>Programa
Presupuestario</t>
  </si>
  <si>
    <t>INTELIGENCIA ECONÓMICA</t>
  </si>
  <si>
    <t>NIVEL</t>
  </si>
  <si>
    <t>RESUMEN NARRATIVO</t>
  </si>
  <si>
    <t>INDICADORES</t>
  </si>
  <si>
    <t>MEDIOS DE VERIFICACIÓN</t>
  </si>
  <si>
    <t>SUPUESTOS</t>
  </si>
  <si>
    <t>PRESUPUESTO TOTAL</t>
  </si>
  <si>
    <t xml:space="preserve">NOMBRE DEL INDICADOR </t>
  </si>
  <si>
    <t>FÓRMULA</t>
  </si>
  <si>
    <t>FUENTES DE INFORMACIÓN</t>
  </si>
  <si>
    <t>FRECUENCIA</t>
  </si>
  <si>
    <t>METAS</t>
  </si>
  <si>
    <t>Presupuesto Total</t>
  </si>
  <si>
    <t>FIN</t>
  </si>
  <si>
    <t>Proporcionar al Gobierno, a los actores económicos del estado y a la población en general  información económica confiable para la toma de decisiones.</t>
  </si>
  <si>
    <t xml:space="preserve">Reportes de información económica entregados </t>
  </si>
  <si>
    <t xml:space="preserve">Suma de los reportes de información económica entregados </t>
  </si>
  <si>
    <t>Herramientas BI, Portal institucional, Información otorgada por terceros ( IMSS, INEGI, BANXICO, IGAE, IMMEX SAT,etc)</t>
  </si>
  <si>
    <t>Cuatrimestral</t>
  </si>
  <si>
    <t>3 reportes de información económica</t>
  </si>
  <si>
    <t>Mind Manager, convenios, correos, fichas técnicas, oficios de entrega de información</t>
  </si>
  <si>
    <t>La información proporcionada por las fuentes externas está actualizada.</t>
  </si>
  <si>
    <t>PROPÓSITO</t>
  </si>
  <si>
    <t>Generar, proveer y difundir productos de información económica oportuna y de calidad, en un marco de transparencia institucional.</t>
  </si>
  <si>
    <t>Productos de información económica generados que se entregan y/o difunden</t>
  </si>
  <si>
    <t>Suma de los productos de información económica generados entregados y/o difundidos</t>
  </si>
  <si>
    <t>Mensual</t>
  </si>
  <si>
    <t>513 productos de información económica</t>
  </si>
  <si>
    <t>Herramientas BI, Portal institucional, reportes, correos, Mind Manager, publicaciones en web, twits, oficios entregados a los solicitantes con la información requerida.</t>
  </si>
  <si>
    <t>Las solicitudes se reciben por medios oficiales.
La información proporcionada por las fuentes externas está actualizada.</t>
  </si>
  <si>
    <t>COMPONENTES</t>
  </si>
  <si>
    <t>Presupuesto total</t>
  </si>
  <si>
    <t>Elaboro</t>
  </si>
  <si>
    <t>Valido</t>
  </si>
  <si>
    <t>Titular</t>
  </si>
  <si>
    <t>Mtra. Rosa Gabriela García Robles</t>
  </si>
  <si>
    <t>Mtro. David Rogelio Campos Cornejo</t>
  </si>
  <si>
    <t>Directora Administrativa del Seijal</t>
  </si>
  <si>
    <t>Director General del Seijal</t>
  </si>
  <si>
    <t>Etiqueta</t>
  </si>
  <si>
    <t>Concepto</t>
  </si>
  <si>
    <t>Número</t>
  </si>
  <si>
    <t>Ramo/Sector</t>
  </si>
  <si>
    <t xml:space="preserve"> Entidades Paraestatales y Fideicomisos no empresariales y no  financieras </t>
  </si>
  <si>
    <t>Unidad Presupuestal</t>
  </si>
  <si>
    <t>Secretaría de Desarrollo Económico</t>
  </si>
  <si>
    <t>Unidad Responsable</t>
  </si>
  <si>
    <t>Sistema Estatal de Información Jalisco</t>
  </si>
  <si>
    <t>Finalidad</t>
  </si>
  <si>
    <t>Gobierno</t>
  </si>
  <si>
    <t xml:space="preserve">Función </t>
  </si>
  <si>
    <t> Investigacion y Desarrollo Relacionados con Asuntos Economicos</t>
  </si>
  <si>
    <t>Sub Función</t>
  </si>
  <si>
    <t>Asuntos Económicos y Comerciales en General</t>
  </si>
  <si>
    <t>Eje</t>
  </si>
  <si>
    <t>Buen Gobierno</t>
  </si>
  <si>
    <t>Política</t>
  </si>
  <si>
    <t>Fortalecimiento Institucional</t>
  </si>
  <si>
    <t>Programa/Proyecto</t>
  </si>
  <si>
    <t>Unidad Ejecutora de Gasto</t>
  </si>
  <si>
    <t xml:space="preserve">Fuente de Financiamiento </t>
  </si>
  <si>
    <t>Recursos estatales</t>
  </si>
  <si>
    <t>Tipo de Gasto</t>
  </si>
  <si>
    <t>Gasto Corriente</t>
  </si>
  <si>
    <t>Región</t>
  </si>
  <si>
    <t>Estatal</t>
  </si>
  <si>
    <t>Municipio</t>
  </si>
  <si>
    <t>Todos los Municipios</t>
  </si>
  <si>
    <t>Varios Municipios: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</si>
</sst>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"/>
    <numFmt numFmtId="165" formatCode="00000"/>
    <numFmt numFmtId="166" formatCode="00"/>
    <numFmt numFmtId="167" formatCode="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theme="5" tint="-0.249977111117893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indexed="9"/>
      <name val="Arial"/>
      <family val="2"/>
    </font>
    <font>
      <b/>
      <sz val="12"/>
      <color rgb="FF99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20" fillId="0" borderId="0"/>
  </cellStyleXfs>
  <cellXfs count="70">
    <xf numFmtId="0" fontId="0" fillId="0" borderId="0" xfId="0"/>
    <xf numFmtId="0" fontId="2" fillId="0" borderId="0" xfId="0" applyFont="1" applyAlignment="1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 applyProtection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10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justify" vertical="center" wrapText="1"/>
    </xf>
    <xf numFmtId="43" fontId="10" fillId="4" borderId="13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indent="1"/>
    </xf>
    <xf numFmtId="43" fontId="14" fillId="5" borderId="13" xfId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3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justify" vertical="center" wrapText="1"/>
    </xf>
    <xf numFmtId="165" fontId="13" fillId="0" borderId="22" xfId="0" applyNumberFormat="1" applyFont="1" applyFill="1" applyBorder="1" applyAlignment="1">
      <alignment horizontal="center" vertical="center" wrapText="1"/>
    </xf>
    <xf numFmtId="166" fontId="13" fillId="0" borderId="22" xfId="0" applyNumberFormat="1" applyFont="1" applyFill="1" applyBorder="1" applyAlignment="1">
      <alignment horizontal="center" vertical="center" wrapText="1"/>
    </xf>
    <xf numFmtId="1" fontId="13" fillId="0" borderId="22" xfId="0" applyNumberFormat="1" applyFont="1" applyFill="1" applyBorder="1" applyAlignment="1">
      <alignment horizontal="center" vertical="center" wrapText="1"/>
    </xf>
    <xf numFmtId="167" fontId="13" fillId="0" borderId="22" xfId="0" applyNumberFormat="1" applyFont="1" applyFill="1" applyBorder="1" applyAlignment="1">
      <alignment horizontal="center" vertical="center" wrapText="1"/>
    </xf>
    <xf numFmtId="0" fontId="18" fillId="6" borderId="20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justify" vertical="center" wrapText="1"/>
    </xf>
    <xf numFmtId="167" fontId="13" fillId="6" borderId="22" xfId="0" applyNumberFormat="1" applyFont="1" applyFill="1" applyBorder="1" applyAlignment="1">
      <alignment horizontal="center" vertical="center" wrapText="1"/>
    </xf>
    <xf numFmtId="165" fontId="13" fillId="6" borderId="22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</cellXfs>
  <cellStyles count="5">
    <cellStyle name="Excel Built-in Normal" xfId="2"/>
    <cellStyle name="Millares" xfId="1" builtinId="3"/>
    <cellStyle name="Millares 2" xfId="3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27210</xdr:rowOff>
    </xdr:from>
    <xdr:to>
      <xdr:col>2</xdr:col>
      <xdr:colOff>1354875</xdr:colOff>
      <xdr:row>2</xdr:row>
      <xdr:rowOff>230963</xdr:rowOff>
    </xdr:to>
    <xdr:pic>
      <xdr:nvPicPr>
        <xdr:cNvPr id="2" name="Picture 2" descr="C:\Users\granadosl\Desktop\Isologo_SEPA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7210"/>
          <a:ext cx="2736000" cy="965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ijal/Documents/Gaby%20GR/POA%202014_%20Avances%2011-Ago-13/Seijal_2014_PO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lenado"/>
      <sheetName val="Etiquetas"/>
      <sheetName val="Caratula de ingresos"/>
      <sheetName val="ingresos detallados"/>
      <sheetName val="TOTAL PROGRA"/>
      <sheetName val="Programa 1"/>
      <sheetName val="Comp 1"/>
      <sheetName val="Comp 2"/>
      <sheetName val="Comp 3"/>
      <sheetName val="Comp 4"/>
      <sheetName val="Comp 5"/>
      <sheetName val="Comp 6"/>
      <sheetName val="Comp 7"/>
      <sheetName val="Comp 8"/>
      <sheetName val="Comp 9"/>
      <sheetName val="Comp 10"/>
      <sheetName val="Programa 2"/>
      <sheetName val="Comp 1 (2)"/>
      <sheetName val="Comp 2 (2)"/>
      <sheetName val="Comp 3 (2)"/>
      <sheetName val="Comp 4 (2)"/>
      <sheetName val="Comp 5 (2)"/>
      <sheetName val="Comp 6 (2)"/>
      <sheetName val="Comp 7 (2)"/>
      <sheetName val="Comp 8 (2)"/>
      <sheetName val="Comp 9 (2)"/>
      <sheetName val="Comp 10 (2)"/>
      <sheetName val="Programa 3"/>
      <sheetName val="Comp 1 (3)"/>
      <sheetName val="Comp 2 (3)"/>
      <sheetName val="Comp 3 (3)"/>
      <sheetName val="Comp 4 (3)"/>
      <sheetName val="Comp 5 (3)"/>
      <sheetName val="Comp 6 (3)"/>
      <sheetName val="Comp 7 (3)"/>
      <sheetName val="Comp 8 (3)"/>
      <sheetName val="Comp 9 (3)"/>
      <sheetName val="Comp 10 (3)"/>
      <sheetName val="Programa 4"/>
      <sheetName val="Comp 1 (4)"/>
      <sheetName val="Comp 2 (4)"/>
      <sheetName val="Comp 3 (4)"/>
      <sheetName val="Comp 4 (4)"/>
      <sheetName val="Comp 5 (4)"/>
      <sheetName val="Comp 6 (4)"/>
      <sheetName val="Comp 7 (4)"/>
      <sheetName val="Comp 8 (4)"/>
      <sheetName val="Comp 9 (4)"/>
      <sheetName val="Comp 10 (4)"/>
      <sheetName val="Programa 5"/>
      <sheetName val="Comp 1 (5)"/>
      <sheetName val="Comp 2 (5)"/>
      <sheetName val="Comp 3 (5)"/>
      <sheetName val="Comp 4 (5)"/>
      <sheetName val="Comp 5 (5)"/>
      <sheetName val="Comp 6 (5)"/>
      <sheetName val="Comp 7 (5)"/>
      <sheetName val="Comp 8 (5)"/>
      <sheetName val="Comp 9 (5)"/>
      <sheetName val="Comp 10 (5)"/>
      <sheetName val="Programa 6"/>
      <sheetName val="Comp 1 (6)"/>
      <sheetName val="Comp 2 (6)"/>
      <sheetName val="Comp 3 (6)"/>
      <sheetName val="Comp 4 (6)"/>
      <sheetName val="Comp 5 (6)"/>
      <sheetName val="Comp 6 (6)"/>
      <sheetName val="Comp 7 (6)"/>
      <sheetName val="Comp 8 (6)"/>
      <sheetName val="Comp 9 (6)"/>
      <sheetName val="Comp 10 (6)"/>
      <sheetName val="Programa 7"/>
      <sheetName val="Comp 1 (7)"/>
      <sheetName val="Comp 2 (7)"/>
      <sheetName val="Comp 3 (7)"/>
      <sheetName val="Comp 4 (7)"/>
      <sheetName val="Comp 5 (7)"/>
      <sheetName val="Comp 6 (7)"/>
      <sheetName val="Comp 7 (7)"/>
      <sheetName val="Comp 8 (7)"/>
      <sheetName val="Comp 9 (7)"/>
      <sheetName val="Comp 10 (7)"/>
      <sheetName val="Programa 8"/>
      <sheetName val="Comp 1 (8)"/>
      <sheetName val="Comp 2 (8)"/>
      <sheetName val="Comp 3 (8)"/>
      <sheetName val="Comp 4 (8)"/>
      <sheetName val="Comp 5 (8)"/>
      <sheetName val="Comp 6 (8)"/>
      <sheetName val="Comp 7 (8)"/>
      <sheetName val="Comp 8 (8)"/>
      <sheetName val="Comp 9 (8)"/>
      <sheetName val="Comp 10 (8)"/>
      <sheetName val="Programa 9"/>
      <sheetName val="Comp 1 (9)"/>
      <sheetName val="Comp 2 (9)"/>
      <sheetName val="Comp 3 (9)"/>
      <sheetName val="Comp 4 (9)"/>
      <sheetName val="Comp 5 (9)"/>
      <sheetName val="Comp 6 (9)"/>
      <sheetName val="Comp 7 (9)"/>
      <sheetName val="Comp 8 (9)"/>
      <sheetName val="Comp 9 (9)"/>
      <sheetName val="Comp 10 (9)"/>
      <sheetName val="Programa 10"/>
      <sheetName val="Comp 1 (10)"/>
      <sheetName val="Comp 2 (10)"/>
      <sheetName val="Comp 3 (10)"/>
      <sheetName val="Comp 4 (10)"/>
      <sheetName val="Comp 5 (10)"/>
      <sheetName val="Comp 6 (10)"/>
      <sheetName val="Comp 7 (10)"/>
      <sheetName val="Comp 8 (10)"/>
      <sheetName val="Comp 9 (10)"/>
      <sheetName val="Comp 10 (10)"/>
    </sheetNames>
    <sheetDataSet>
      <sheetData sheetId="0"/>
      <sheetData sheetId="1">
        <row r="5">
          <cell r="A5" t="str">
            <v xml:space="preserve"> Poder Ejecutivo - Dependencias</v>
          </cell>
          <cell r="B5">
            <v>21111</v>
          </cell>
          <cell r="D5" t="str">
            <v>Despacho del Gobernador</v>
          </cell>
          <cell r="E5">
            <v>1</v>
          </cell>
          <cell r="G5" t="str">
            <v>00 Dependencia</v>
          </cell>
          <cell r="H5">
            <v>0</v>
          </cell>
          <cell r="M5" t="str">
            <v>Gobierno</v>
          </cell>
          <cell r="N5">
            <v>1</v>
          </cell>
          <cell r="P5" t="str">
            <v>Legislacion</v>
          </cell>
          <cell r="Q5">
            <v>1</v>
          </cell>
          <cell r="S5" t="str">
            <v>Legislación</v>
          </cell>
          <cell r="T5">
            <v>1</v>
          </cell>
          <cell r="V5" t="str">
            <v>Empleo y Crecimiento</v>
          </cell>
          <cell r="W5">
            <v>1</v>
          </cell>
          <cell r="Y5" t="str">
            <v>Desarrollo Productivo del Campo</v>
          </cell>
          <cell r="Z5">
            <v>1</v>
          </cell>
          <cell r="AB5" t="str">
            <v>Recursos fiscales</v>
          </cell>
          <cell r="AC5">
            <v>1</v>
          </cell>
          <cell r="AE5" t="str">
            <v>Gasto Corriente</v>
          </cell>
          <cell r="AF5">
            <v>1</v>
          </cell>
          <cell r="AH5" t="str">
            <v>Estatal</v>
          </cell>
          <cell r="AI5">
            <v>20</v>
          </cell>
          <cell r="AK5" t="str">
            <v>Bolaños</v>
          </cell>
          <cell r="AL5">
            <v>19</v>
          </cell>
        </row>
        <row r="6">
          <cell r="A6" t="str">
            <v xml:space="preserve"> Poder Legislativo</v>
          </cell>
          <cell r="B6">
            <v>21112</v>
          </cell>
          <cell r="D6" t="str">
            <v>Secretaría General de Gobierno</v>
          </cell>
          <cell r="E6">
            <v>2</v>
          </cell>
          <cell r="G6" t="str">
            <v>Instituto de Estudios del Federalismo "Prisciliano Sánchez"</v>
          </cell>
          <cell r="H6">
            <v>1</v>
          </cell>
          <cell r="M6" t="str">
            <v>Desarrollo Social</v>
          </cell>
          <cell r="N6">
            <v>2</v>
          </cell>
          <cell r="P6" t="str">
            <v>Justicia</v>
          </cell>
          <cell r="Q6">
            <v>2</v>
          </cell>
          <cell r="S6" t="str">
            <v>Fiscalización</v>
          </cell>
          <cell r="T6">
            <v>2</v>
          </cell>
          <cell r="V6" t="str">
            <v>Desarrollo Social</v>
          </cell>
          <cell r="W6">
            <v>2</v>
          </cell>
          <cell r="Y6" t="str">
            <v>Ciencia y Tecnología para el Desarrollo</v>
          </cell>
          <cell r="Z6">
            <v>2</v>
          </cell>
          <cell r="AB6" t="str">
            <v>Financiamientos internos</v>
          </cell>
          <cell r="AC6">
            <v>2</v>
          </cell>
          <cell r="AE6" t="str">
            <v>Gasto de Capital</v>
          </cell>
          <cell r="AF6">
            <v>2</v>
          </cell>
          <cell r="AH6" t="str">
            <v>Norte</v>
          </cell>
          <cell r="AI6">
            <v>1</v>
          </cell>
          <cell r="AK6" t="str">
            <v>Colotlán</v>
          </cell>
          <cell r="AL6">
            <v>25</v>
          </cell>
        </row>
        <row r="7">
          <cell r="A7" t="str">
            <v xml:space="preserve"> Poder Judicial</v>
          </cell>
          <cell r="B7">
            <v>21113</v>
          </cell>
          <cell r="D7" t="str">
            <v>Secretaría de Planeación, Administración y Finanzas</v>
          </cell>
          <cell r="E7">
            <v>3</v>
          </cell>
          <cell r="G7" t="str">
            <v>Instituto Jalisciense de las Mujeres</v>
          </cell>
          <cell r="H7">
            <v>2</v>
          </cell>
          <cell r="M7" t="str">
            <v>Desarrollo Economico</v>
          </cell>
          <cell r="N7">
            <v>3</v>
          </cell>
          <cell r="P7" t="str">
            <v>Coordinacion de la Politicad de Gobierno</v>
          </cell>
          <cell r="Q7">
            <v>3</v>
          </cell>
          <cell r="S7" t="str">
            <v>Impartición de Justicia</v>
          </cell>
          <cell r="T7">
            <v>1</v>
          </cell>
          <cell r="V7" t="str">
            <v>Respeto y Justicia</v>
          </cell>
          <cell r="W7">
            <v>3</v>
          </cell>
          <cell r="Y7" t="str">
            <v>Fomento a la Industria, Comercio y Servicios</v>
          </cell>
          <cell r="Z7">
            <v>3</v>
          </cell>
          <cell r="AB7" t="str">
            <v>Financiamientos externos</v>
          </cell>
          <cell r="AC7">
            <v>3</v>
          </cell>
          <cell r="AE7" t="str">
            <v>Amortización de la Deuda y Disminución de Pasivos</v>
          </cell>
          <cell r="AF7">
            <v>3</v>
          </cell>
          <cell r="AH7" t="str">
            <v>Altos Norte</v>
          </cell>
          <cell r="AI7">
            <v>2</v>
          </cell>
          <cell r="AK7" t="str">
            <v>Chimaltitán</v>
          </cell>
          <cell r="AL7">
            <v>31</v>
          </cell>
        </row>
        <row r="8">
          <cell r="A8" t="str">
            <v xml:space="preserve">  Órgano Autónomo Comisión Estatal de Derechos Humanos de Jalisco</v>
          </cell>
          <cell r="B8">
            <v>21114</v>
          </cell>
          <cell r="D8" t="str">
            <v>Secretaría de Educación</v>
          </cell>
          <cell r="E8">
            <v>4</v>
          </cell>
          <cell r="G8" t="str">
            <v>Instituto Jalisciense de la Juventud</v>
          </cell>
          <cell r="H8">
            <v>3</v>
          </cell>
          <cell r="M8" t="str">
            <v>Otras no Clasificadas en Funciones Anteriores</v>
          </cell>
          <cell r="N8">
            <v>4</v>
          </cell>
          <cell r="P8" t="str">
            <v>Asuntos Financieros Hacendarios</v>
          </cell>
          <cell r="Q8">
            <v>4</v>
          </cell>
          <cell r="S8" t="str">
            <v>Procuración de Justicia</v>
          </cell>
          <cell r="T8">
            <v>2</v>
          </cell>
          <cell r="V8" t="str">
            <v>Buen Gobierno</v>
          </cell>
          <cell r="W8">
            <v>4</v>
          </cell>
          <cell r="Y8" t="str">
            <v>Desarrollo de Infraestructura Productiva</v>
          </cell>
          <cell r="Z8">
            <v>4</v>
          </cell>
          <cell r="AB8" t="str">
            <v>Ingresos propios</v>
          </cell>
          <cell r="AC8">
            <v>4</v>
          </cell>
          <cell r="AH8" t="str">
            <v>Altos Sur</v>
          </cell>
          <cell r="AI8">
            <v>3</v>
          </cell>
          <cell r="AK8" t="str">
            <v>Huejúcar</v>
          </cell>
          <cell r="AL8">
            <v>41</v>
          </cell>
        </row>
        <row r="9">
          <cell r="A9" t="str">
            <v xml:space="preserve">  Órgano Autónomo Instituto Electoral y de Participación Ciudadana</v>
          </cell>
          <cell r="B9">
            <v>21115</v>
          </cell>
          <cell r="D9" t="str">
            <v>Secretaría de Salud Jalisco</v>
          </cell>
          <cell r="E9">
            <v>5</v>
          </cell>
          <cell r="G9" t="str">
            <v>Trompo Mágico, Museo Interactivo</v>
          </cell>
          <cell r="H9">
            <v>4</v>
          </cell>
          <cell r="P9" t="str">
            <v>Asuntos de Orden Publico y de  Seguridad</v>
          </cell>
          <cell r="Q9">
            <v>5</v>
          </cell>
          <cell r="S9" t="str">
            <v>Reclusión y Readaptación Social</v>
          </cell>
          <cell r="T9">
            <v>3</v>
          </cell>
          <cell r="Y9" t="str">
            <v>Desarrollo y Fomento al Turismo</v>
          </cell>
          <cell r="Z9">
            <v>5</v>
          </cell>
          <cell r="AB9" t="str">
            <v>Recursos federales</v>
          </cell>
          <cell r="AC9">
            <v>5</v>
          </cell>
          <cell r="AH9" t="str">
            <v>Ciénega</v>
          </cell>
          <cell r="AI9">
            <v>4</v>
          </cell>
          <cell r="AK9" t="str">
            <v>Huejuquilla el Alto</v>
          </cell>
          <cell r="AL9">
            <v>42</v>
          </cell>
        </row>
        <row r="10">
          <cell r="A10" t="str">
            <v xml:space="preserve">  Órgano Autónomo  Instituto de Transparencia e Información  Pública del Estado de Jalisco</v>
          </cell>
          <cell r="B10">
            <v>21116</v>
          </cell>
          <cell r="D10" t="str">
            <v>Secretaría de Infraestructura y Obra Pública</v>
          </cell>
          <cell r="E10">
            <v>6</v>
          </cell>
          <cell r="G10" t="str">
            <v>Colegio Nacional de Educación Profesional Técnica del Estado de Jalisco</v>
          </cell>
          <cell r="H10">
            <v>5</v>
          </cell>
          <cell r="P10" t="str">
            <v>Otros Servicios Generales</v>
          </cell>
          <cell r="Q10">
            <v>6</v>
          </cell>
          <cell r="S10" t="str">
            <v>Derechos Humanos</v>
          </cell>
          <cell r="T10">
            <v>4</v>
          </cell>
          <cell r="Y10" t="str">
            <v>Generación de Empleo y Seguridad Laboral</v>
          </cell>
          <cell r="Z10">
            <v>6</v>
          </cell>
          <cell r="AB10" t="str">
            <v>Recursos estatales</v>
          </cell>
          <cell r="AC10">
            <v>6</v>
          </cell>
          <cell r="AH10" t="str">
            <v>Sureste</v>
          </cell>
          <cell r="AI10">
            <v>5</v>
          </cell>
          <cell r="AK10" t="str">
            <v>Mezquitic</v>
          </cell>
          <cell r="AL10">
            <v>61</v>
          </cell>
        </row>
        <row r="11">
          <cell r="A11" t="str">
            <v xml:space="preserve">  Autonomo Universidad de Guadalajara</v>
          </cell>
          <cell r="B11">
            <v>21117</v>
          </cell>
          <cell r="D11" t="str">
            <v>Secretaría de Desarrollo Económico</v>
          </cell>
          <cell r="E11">
            <v>7</v>
          </cell>
          <cell r="G11" t="str">
            <v>Colegio de Estudios Científicos y Tecnológicos del Estado de Jalisco</v>
          </cell>
          <cell r="H11">
            <v>6</v>
          </cell>
          <cell r="P11" t="str">
            <v>Proteccion Ambiental</v>
          </cell>
          <cell r="Q11">
            <v>1</v>
          </cell>
          <cell r="S11" t="str">
            <v>Gubernatura</v>
          </cell>
          <cell r="T11">
            <v>1</v>
          </cell>
          <cell r="Y11" t="str">
            <v>Educación y Deporte para una Vida Digna</v>
          </cell>
          <cell r="Z11">
            <v>7</v>
          </cell>
          <cell r="AB11" t="str">
            <v>Otros recursos</v>
          </cell>
          <cell r="AC11">
            <v>7</v>
          </cell>
          <cell r="AH11" t="str">
            <v>Sur</v>
          </cell>
          <cell r="AI11">
            <v>6</v>
          </cell>
          <cell r="AK11" t="str">
            <v>San Martín de Bolaños</v>
          </cell>
          <cell r="AL11">
            <v>76</v>
          </cell>
        </row>
        <row r="12">
          <cell r="A12" t="str">
            <v xml:space="preserve">  Autonomo Consejo Económico y Social del Estado de Jalisco para el Desarrollo y la Competitividad</v>
          </cell>
          <cell r="B12">
            <v>21118</v>
          </cell>
          <cell r="D12" t="str">
            <v>Secretaría de Turismo</v>
          </cell>
          <cell r="E12">
            <v>8</v>
          </cell>
          <cell r="G12" t="str">
            <v>Colegio de Bachilleres del Estado de Jalisco</v>
          </cell>
          <cell r="H12">
            <v>7</v>
          </cell>
          <cell r="P12" t="str">
            <v>Vivienda y Servicios a la Comunidad</v>
          </cell>
          <cell r="Q12">
            <v>2</v>
          </cell>
          <cell r="S12" t="str">
            <v>Política Interior</v>
          </cell>
          <cell r="T12">
            <v>2</v>
          </cell>
          <cell r="Y12" t="str">
            <v>Protección y Atención Integral a la Salud</v>
          </cell>
          <cell r="Z12">
            <v>8</v>
          </cell>
          <cell r="AH12" t="str">
            <v>Sierra de Amula</v>
          </cell>
          <cell r="AI12">
            <v>7</v>
          </cell>
          <cell r="AK12" t="str">
            <v>Santa María de los Ángeles</v>
          </cell>
          <cell r="AL12">
            <v>81</v>
          </cell>
        </row>
        <row r="13">
          <cell r="A13" t="str">
            <v xml:space="preserve"> Entidades Paraestatales y Fideicomisos no empresariales y no  financieras </v>
          </cell>
          <cell r="B13">
            <v>21121</v>
          </cell>
          <cell r="D13" t="str">
            <v>Secretaría de Desarrollo Rural</v>
          </cell>
          <cell r="E13">
            <v>9</v>
          </cell>
          <cell r="G13" t="str">
            <v>Consejo Estatal para el Fomento Deportivo y el Apoyo a la Juventud (CODE)</v>
          </cell>
          <cell r="H13">
            <v>8</v>
          </cell>
          <cell r="P13" t="str">
            <v>Salud</v>
          </cell>
          <cell r="Q13">
            <v>3</v>
          </cell>
          <cell r="S13" t="str">
            <v>Preservacion y Cuidado del Patrimono Público</v>
          </cell>
          <cell r="T13">
            <v>3</v>
          </cell>
          <cell r="Y13" t="str">
            <v>Desarrollo y Fomento a la Cultura</v>
          </cell>
          <cell r="Z13">
            <v>9</v>
          </cell>
          <cell r="AH13" t="str">
            <v>Costa Sur</v>
          </cell>
          <cell r="AI13">
            <v>8</v>
          </cell>
          <cell r="AK13" t="str">
            <v>Totatiche</v>
          </cell>
          <cell r="AL13">
            <v>104</v>
          </cell>
        </row>
        <row r="14">
          <cell r="D14" t="str">
            <v>Secretaría de Medio Ambiente y Desarrollo Territorial</v>
          </cell>
          <cell r="E14">
            <v>10</v>
          </cell>
          <cell r="G14" t="str">
            <v>Instituto de Formación para el Trabajo del Estado de Jalisco(IDEFT)</v>
          </cell>
          <cell r="H14">
            <v>9</v>
          </cell>
          <cell r="P14" t="str">
            <v>Recreacion, Cultura y Otras Manifestaciones Sociales</v>
          </cell>
          <cell r="Q14">
            <v>4</v>
          </cell>
          <cell r="S14" t="str">
            <v>Función Pública</v>
          </cell>
          <cell r="T14">
            <v>4</v>
          </cell>
          <cell r="Y14" t="str">
            <v>Desarrollo Humano y Social Sustentable</v>
          </cell>
          <cell r="Z14">
            <v>10</v>
          </cell>
          <cell r="AH14" t="str">
            <v>Costa Norte</v>
          </cell>
          <cell r="AI14">
            <v>9</v>
          </cell>
          <cell r="AK14" t="str">
            <v>Villa Guerrero</v>
          </cell>
          <cell r="AL14">
            <v>115</v>
          </cell>
        </row>
        <row r="15">
          <cell r="D15" t="str">
            <v>Secretaría de Desarrollo e Integración Social</v>
          </cell>
          <cell r="E15">
            <v>11</v>
          </cell>
          <cell r="G15" t="str">
            <v>Instituto Estatal para la Educación de los Adultos (IEEA)</v>
          </cell>
          <cell r="H15">
            <v>10</v>
          </cell>
          <cell r="P15" t="str">
            <v>Educacion</v>
          </cell>
          <cell r="Q15">
            <v>5</v>
          </cell>
          <cell r="S15" t="str">
            <v>Asuntos Jurídicos</v>
          </cell>
          <cell r="T15">
            <v>5</v>
          </cell>
          <cell r="Y15" t="str">
            <v>Preservación y Restauración del Medio Ambiente</v>
          </cell>
          <cell r="Z15">
            <v>11</v>
          </cell>
          <cell r="AH15" t="str">
            <v>Sierra Occidental</v>
          </cell>
          <cell r="AI15">
            <v>10</v>
          </cell>
          <cell r="AK15" t="str">
            <v>Encarnación de Díaz</v>
          </cell>
          <cell r="AL15">
            <v>35</v>
          </cell>
        </row>
        <row r="16">
          <cell r="D16" t="str">
            <v>Secretaría de Innovación, Ciencia y Tecnología</v>
          </cell>
          <cell r="E16">
            <v>12</v>
          </cell>
          <cell r="G16" t="str">
            <v>O.P.D. Servicios de Salud Jalisco</v>
          </cell>
          <cell r="H16">
            <v>11</v>
          </cell>
          <cell r="P16" t="str">
            <v>Proteccion Social</v>
          </cell>
          <cell r="Q16">
            <v>6</v>
          </cell>
          <cell r="S16" t="str">
            <v>Organización de Procesos Electorales</v>
          </cell>
          <cell r="T16">
            <v>6</v>
          </cell>
          <cell r="Y16" t="str">
            <v>Movilidad</v>
          </cell>
          <cell r="Z16">
            <v>20</v>
          </cell>
          <cell r="AH16" t="str">
            <v>Valles</v>
          </cell>
          <cell r="AI16">
            <v>11</v>
          </cell>
          <cell r="AK16" t="str">
            <v>Lagos de Moreno</v>
          </cell>
          <cell r="AL16">
            <v>53</v>
          </cell>
        </row>
        <row r="17">
          <cell r="D17" t="str">
            <v>Secretaría de Cultura</v>
          </cell>
          <cell r="E17">
            <v>13</v>
          </cell>
          <cell r="G17" t="str">
            <v>O.P.D. Hospital Civil de Guadalajara</v>
          </cell>
          <cell r="H17">
            <v>12</v>
          </cell>
          <cell r="P17" t="str">
            <v>Otros Asuntos Sociales</v>
          </cell>
          <cell r="Q17">
            <v>7</v>
          </cell>
          <cell r="S17" t="str">
            <v>Población</v>
          </cell>
          <cell r="T17">
            <v>7</v>
          </cell>
          <cell r="Y17" t="str">
            <v>Administración y Uso del Agua</v>
          </cell>
          <cell r="Z17">
            <v>21</v>
          </cell>
          <cell r="AH17" t="str">
            <v>Centro</v>
          </cell>
          <cell r="AI17">
            <v>12</v>
          </cell>
          <cell r="AK17" t="str">
            <v>Ojuelos de Jalisco</v>
          </cell>
          <cell r="AL17">
            <v>64</v>
          </cell>
        </row>
        <row r="18">
          <cell r="D18" t="str">
            <v>Secretaría del Trabajo y Previsión Social</v>
          </cell>
          <cell r="E18">
            <v>14</v>
          </cell>
          <cell r="G18" t="str">
            <v>Instituto Jalisciense  de Cancerología</v>
          </cell>
          <cell r="H18">
            <v>13</v>
          </cell>
          <cell r="P18" t="str">
            <v>Asuntos Economicos, Comerciales y Laborales en General</v>
          </cell>
          <cell r="Q18">
            <v>1</v>
          </cell>
          <cell r="S18" t="str">
            <v>Población</v>
          </cell>
          <cell r="T18">
            <v>8</v>
          </cell>
          <cell r="Y18" t="str">
            <v>Procuración de Justicia</v>
          </cell>
          <cell r="Z18">
            <v>12</v>
          </cell>
          <cell r="AK18" t="str">
            <v>San Diego de Alejandría</v>
          </cell>
          <cell r="AL18">
            <v>72</v>
          </cell>
        </row>
        <row r="19">
          <cell r="D19" t="str">
            <v>Secretaría de Movilidad</v>
          </cell>
          <cell r="E19">
            <v>15</v>
          </cell>
          <cell r="G19" t="str">
            <v>Consejo Estatal de Transplante de Organos Y Tejidos</v>
          </cell>
          <cell r="H19">
            <v>14</v>
          </cell>
          <cell r="P19" t="str">
            <v xml:space="preserve"> Agropecuaria, Silvicultura, Pesca y Caza</v>
          </cell>
          <cell r="Q19">
            <v>2</v>
          </cell>
          <cell r="S19" t="str">
            <v>Otros</v>
          </cell>
          <cell r="T19">
            <v>9</v>
          </cell>
          <cell r="Y19" t="str">
            <v>Protección Civil</v>
          </cell>
          <cell r="Z19">
            <v>13</v>
          </cell>
          <cell r="AK19" t="str">
            <v>San Juan de los Lagos</v>
          </cell>
          <cell r="AL19">
            <v>73</v>
          </cell>
        </row>
        <row r="20">
          <cell r="D20" t="str">
            <v>Fiscalía General del Estado</v>
          </cell>
          <cell r="E20">
            <v>16</v>
          </cell>
          <cell r="G20" t="str">
            <v>Instituto Jalisciense de Salud Mental</v>
          </cell>
          <cell r="H20">
            <v>15</v>
          </cell>
          <cell r="P20" t="str">
            <v>Transporte</v>
          </cell>
          <cell r="Q20">
            <v>3</v>
          </cell>
          <cell r="S20" t="str">
            <v>Asuntos Financieros</v>
          </cell>
          <cell r="T20">
            <v>1</v>
          </cell>
          <cell r="Y20" t="str">
            <v>Seguridad Pública</v>
          </cell>
          <cell r="Z20">
            <v>14</v>
          </cell>
          <cell r="AK20" t="str">
            <v>Teocaltiche</v>
          </cell>
          <cell r="AL20">
            <v>91</v>
          </cell>
        </row>
        <row r="21">
          <cell r="D21" t="str">
            <v>Procuraduria Social</v>
          </cell>
          <cell r="E21">
            <v>17</v>
          </cell>
          <cell r="G21" t="str">
            <v>Instituto Jalisciense de Alivio del Dolor y Cuidados Paliativos</v>
          </cell>
          <cell r="H21">
            <v>16</v>
          </cell>
          <cell r="P21" t="str">
            <v>Comunicaciones</v>
          </cell>
          <cell r="Q21">
            <v>4</v>
          </cell>
          <cell r="S21" t="str">
            <v>Asuntos Hacendarios</v>
          </cell>
          <cell r="T21">
            <v>2</v>
          </cell>
          <cell r="Y21" t="str">
            <v>Seguridad Jurídica de Ciudadanos y Bienes</v>
          </cell>
          <cell r="Z21">
            <v>15</v>
          </cell>
          <cell r="AK21" t="str">
            <v>Unión de San Antonio</v>
          </cell>
          <cell r="AL21">
            <v>109</v>
          </cell>
        </row>
        <row r="22">
          <cell r="D22" t="str">
            <v>Contraloría del Estado de Jalisco</v>
          </cell>
          <cell r="E22">
            <v>18</v>
          </cell>
          <cell r="G22" t="str">
            <v>Comisión de Arbitraje Médico del Estado de Jalisco</v>
          </cell>
          <cell r="H22">
            <v>17</v>
          </cell>
          <cell r="P22" t="str">
            <v>Turismo</v>
          </cell>
          <cell r="Q22">
            <v>5</v>
          </cell>
          <cell r="S22" t="str">
            <v>Policia / Seguridad Pública</v>
          </cell>
          <cell r="T22">
            <v>1</v>
          </cell>
          <cell r="Y22" t="str">
            <v>Impulso al Desarrollo Democrático</v>
          </cell>
          <cell r="Z22">
            <v>16</v>
          </cell>
          <cell r="AK22" t="str">
            <v>Villa Hidalgo</v>
          </cell>
          <cell r="AL22">
            <v>116</v>
          </cell>
        </row>
        <row r="23">
          <cell r="D23" t="str">
            <v>Unidades Administrativas de Apoyo</v>
          </cell>
          <cell r="E23">
            <v>19</v>
          </cell>
          <cell r="G23" t="str">
            <v>Comisión Estatal del Agua de Jalisco (CEA)</v>
          </cell>
          <cell r="H23">
            <v>18</v>
          </cell>
          <cell r="P23" t="str">
            <v> Investigacion y Desarrollo Relacionados con Asuntos Economicos</v>
          </cell>
          <cell r="Q23">
            <v>6</v>
          </cell>
          <cell r="S23" t="str">
            <v>Protección Civil</v>
          </cell>
          <cell r="T23">
            <v>2</v>
          </cell>
          <cell r="Y23" t="str">
            <v>Fortalecimiento Institucional</v>
          </cell>
          <cell r="Z23">
            <v>17</v>
          </cell>
          <cell r="AK23" t="str">
            <v>Acatic</v>
          </cell>
          <cell r="AL23">
            <v>1</v>
          </cell>
        </row>
        <row r="24">
          <cell r="D24" t="str">
            <v>Tribunal de Arbitraje y Escalafón</v>
          </cell>
          <cell r="E24">
            <v>20</v>
          </cell>
          <cell r="G24" t="str">
            <v>Comité Administrador del Programa Estatal de Construcción de Escuelas (CAPECE)</v>
          </cell>
          <cell r="H24">
            <v>19</v>
          </cell>
          <cell r="P24" t="str">
            <v>Otras Industrias y Otro Asuntos Economicos</v>
          </cell>
          <cell r="Q24">
            <v>7</v>
          </cell>
          <cell r="S24" t="str">
            <v>Otros Asuntos de Orden Público y Seguridad</v>
          </cell>
          <cell r="T24">
            <v>3</v>
          </cell>
          <cell r="Y24" t="str">
            <v>Derechos Humanos</v>
          </cell>
          <cell r="Z24">
            <v>18</v>
          </cell>
          <cell r="AK24" t="str">
            <v>Arandas</v>
          </cell>
          <cell r="AL24">
            <v>8</v>
          </cell>
        </row>
        <row r="25">
          <cell r="D25" t="str">
            <v>Procuraduría de Desarrollo Urbano</v>
          </cell>
          <cell r="E25">
            <v>21</v>
          </cell>
          <cell r="G25" t="str">
            <v>Consejo Estatal de Promoción Económica</v>
          </cell>
          <cell r="H25">
            <v>20</v>
          </cell>
          <cell r="P25" t="str">
            <v>Transacciones de la Deuda Publica / Costo Financiero de la Deuda</v>
          </cell>
          <cell r="Q25">
            <v>1</v>
          </cell>
          <cell r="S25" t="str">
            <v>Sistema Nacional de Seguridad Pública</v>
          </cell>
          <cell r="T25">
            <v>4</v>
          </cell>
          <cell r="Y25" t="str">
            <v>Participación Ciudadana</v>
          </cell>
          <cell r="Z25">
            <v>19</v>
          </cell>
          <cell r="AK25" t="str">
            <v>Cañadas de Obregón</v>
          </cell>
          <cell r="AL25">
            <v>117</v>
          </cell>
        </row>
        <row r="26">
          <cell r="D26" t="str">
            <v>Deuda Pública</v>
          </cell>
          <cell r="E26">
            <v>22</v>
          </cell>
          <cell r="G26" t="str">
            <v>Instituto de la Artesanía Jalisciense</v>
          </cell>
          <cell r="H26">
            <v>21</v>
          </cell>
          <cell r="P26" t="str">
            <v>Ransferencias, Participaciones y Aportaciones Entre Diferentes Niveles y Ordenes De Gobierno</v>
          </cell>
          <cell r="Q26">
            <v>2</v>
          </cell>
          <cell r="S26" t="str">
            <v>Servicios Registrales, Administrativos y Patrimoniales</v>
          </cell>
          <cell r="T26">
            <v>1</v>
          </cell>
          <cell r="Y26" t="str">
            <v>Servicios Registrales, Administrativos y Patrimoniales</v>
          </cell>
          <cell r="Z26">
            <v>1</v>
          </cell>
          <cell r="AK26" t="str">
            <v>Jalostotitlán</v>
          </cell>
          <cell r="AL26">
            <v>46</v>
          </cell>
        </row>
        <row r="27">
          <cell r="D27" t="str">
            <v>Participaciones</v>
          </cell>
          <cell r="E27">
            <v>23</v>
          </cell>
          <cell r="G27" t="str">
            <v>Sistema Estatal de Información Jalisco</v>
          </cell>
          <cell r="H27">
            <v>22</v>
          </cell>
          <cell r="S27" t="str">
            <v>Servicios Estadísticos</v>
          </cell>
          <cell r="T27">
            <v>2</v>
          </cell>
          <cell r="AK27" t="str">
            <v>Jesús María</v>
          </cell>
          <cell r="AL27">
            <v>48</v>
          </cell>
        </row>
        <row r="28">
          <cell r="D28" t="str">
            <v xml:space="preserve">Aportaciones, Transferencias y Subsidios  a Municipios </v>
          </cell>
          <cell r="E28">
            <v>24</v>
          </cell>
          <cell r="G28" t="str">
            <v>Instituto de Fomento al Comercio Exterior del Estado de Jalisco (Jaltrade)</v>
          </cell>
          <cell r="H28">
            <v>23</v>
          </cell>
          <cell r="S28" t="str">
            <v>Servicios de Comunicación y Medios</v>
          </cell>
          <cell r="T28">
            <v>3</v>
          </cell>
          <cell r="AK28" t="str">
            <v>Mexticacán</v>
          </cell>
          <cell r="AL28">
            <v>60</v>
          </cell>
        </row>
        <row r="29">
          <cell r="D29" t="str">
            <v>Poder Legislativo del Estado de Jalisco</v>
          </cell>
          <cell r="E29">
            <v>25</v>
          </cell>
          <cell r="G29" t="str">
            <v>Instituto Jalisciense de la Calidad</v>
          </cell>
          <cell r="H29">
            <v>24</v>
          </cell>
          <cell r="S29" t="str">
            <v>Acceso a la Informacion Pública Gubernamental</v>
          </cell>
          <cell r="T29">
            <v>4</v>
          </cell>
          <cell r="AK29" t="str">
            <v>San Julián</v>
          </cell>
          <cell r="AL29">
            <v>74</v>
          </cell>
        </row>
        <row r="30">
          <cell r="D30" t="str">
            <v>Poder Judicial</v>
          </cell>
          <cell r="E30">
            <v>26</v>
          </cell>
          <cell r="G30" t="str">
            <v>Fondo Jalisco de Fomento Empresarial (FOJAL)</v>
          </cell>
          <cell r="H30">
            <v>25</v>
          </cell>
          <cell r="S30" t="str">
            <v>Ordenación de Desechos</v>
          </cell>
          <cell r="T30">
            <v>1</v>
          </cell>
          <cell r="AK30" t="str">
            <v>San Miguel el Alto</v>
          </cell>
          <cell r="AL30">
            <v>78</v>
          </cell>
        </row>
        <row r="31">
          <cell r="D31" t="str">
            <v>Comisión Estatal de Derechos Humanos de Jalisco</v>
          </cell>
          <cell r="E31">
            <v>27</v>
          </cell>
          <cell r="G31" t="str">
            <v>Organismo Operador del Parque de la Solidaridad</v>
          </cell>
          <cell r="H31">
            <v>26</v>
          </cell>
          <cell r="S31" t="str">
            <v>Administración del Agua</v>
          </cell>
          <cell r="T31">
            <v>2</v>
          </cell>
          <cell r="AK31" t="str">
            <v>Tepatitlán de Morelos</v>
          </cell>
          <cell r="AL31">
            <v>93</v>
          </cell>
        </row>
        <row r="32">
          <cell r="D32" t="str">
            <v>Instituto Electoral y de Participación Ciudadana</v>
          </cell>
          <cell r="E32">
            <v>28</v>
          </cell>
          <cell r="G32" t="str">
            <v>Parque Metropolitano de Guadalajara</v>
          </cell>
          <cell r="H32">
            <v>27</v>
          </cell>
          <cell r="S32" t="str">
            <v>Ordenación de Aguas Residuales, Drenaje y Alcantarillado</v>
          </cell>
          <cell r="T32">
            <v>3</v>
          </cell>
          <cell r="AK32" t="str">
            <v>Valle de Guadalupe</v>
          </cell>
          <cell r="AL32">
            <v>111</v>
          </cell>
        </row>
        <row r="33">
          <cell r="D33" t="str">
            <v>Instituto de Transparencia e Información Pública del Estado de Jalisco</v>
          </cell>
          <cell r="E33">
            <v>29</v>
          </cell>
          <cell r="G33" t="str">
            <v>Sistema para el Desarrollo Integral de la Familia "Jalisco" (DIF)</v>
          </cell>
          <cell r="H33">
            <v>28</v>
          </cell>
          <cell r="S33" t="str">
            <v>Reducción de la Contaminación</v>
          </cell>
          <cell r="T33">
            <v>4</v>
          </cell>
          <cell r="AK33" t="str">
            <v>Yahualica de González Gallo</v>
          </cell>
          <cell r="AL33">
            <v>118</v>
          </cell>
        </row>
        <row r="34">
          <cell r="D34" t="str">
            <v>Universidad de Guadalajara</v>
          </cell>
          <cell r="E34">
            <v>30</v>
          </cell>
          <cell r="G34" t="str">
            <v>Hogar Cabañas</v>
          </cell>
          <cell r="H34">
            <v>29</v>
          </cell>
          <cell r="S34" t="str">
            <v>Protección de la Diversidad, Biológica y del Paisaje</v>
          </cell>
          <cell r="T34">
            <v>5</v>
          </cell>
          <cell r="AK34" t="str">
            <v>San Ignacio Cerro Gordo</v>
          </cell>
          <cell r="AL34">
            <v>125</v>
          </cell>
        </row>
        <row r="35">
          <cell r="D35" t="str">
            <v>Consejo Económico y Social del Estado de Jalisco para el Desarrollo y la Competitividad</v>
          </cell>
          <cell r="E35">
            <v>31</v>
          </cell>
          <cell r="G35" t="str">
            <v>Instituto Jalisciense de Asistencia Social</v>
          </cell>
          <cell r="H35">
            <v>30</v>
          </cell>
          <cell r="S35" t="str">
            <v>Protección del Medio Ambiente</v>
          </cell>
          <cell r="T35">
            <v>6</v>
          </cell>
          <cell r="AK35" t="str">
            <v>Atotonilco el Alto</v>
          </cell>
          <cell r="AL35">
            <v>13</v>
          </cell>
        </row>
        <row r="36">
          <cell r="G36" t="str">
            <v>Comisión Estatal Indígena</v>
          </cell>
          <cell r="H36">
            <v>31</v>
          </cell>
          <cell r="S36" t="str">
            <v>Urbanización</v>
          </cell>
          <cell r="T36">
            <v>1</v>
          </cell>
          <cell r="AK36" t="str">
            <v>Ayotlán</v>
          </cell>
          <cell r="AL36">
            <v>16</v>
          </cell>
        </row>
        <row r="37">
          <cell r="G37" t="str">
            <v>Instituto Jalisciense del Adulto Mayor</v>
          </cell>
          <cell r="H37">
            <v>32</v>
          </cell>
          <cell r="S37" t="str">
            <v>Desarrollo Comunitario</v>
          </cell>
          <cell r="T37">
            <v>2</v>
          </cell>
          <cell r="AK37" t="str">
            <v>Chapala</v>
          </cell>
          <cell r="AL37">
            <v>30</v>
          </cell>
        </row>
        <row r="38">
          <cell r="G38" t="str">
            <v>Universidad Tecnológica de Jalisco</v>
          </cell>
          <cell r="H38">
            <v>33</v>
          </cell>
          <cell r="S38" t="str">
            <v>Abastecimiento de Agua</v>
          </cell>
          <cell r="T38">
            <v>3</v>
          </cell>
          <cell r="AK38" t="str">
            <v>Degollado</v>
          </cell>
          <cell r="AL38">
            <v>33</v>
          </cell>
        </row>
        <row r="39">
          <cell r="G39" t="str">
            <v>Instituto Tecnológico Superior de Zapopan</v>
          </cell>
          <cell r="H39">
            <v>34</v>
          </cell>
          <cell r="S39" t="str">
            <v>Alumbrado Público</v>
          </cell>
          <cell r="T39">
            <v>4</v>
          </cell>
          <cell r="AK39" t="str">
            <v>Jamay</v>
          </cell>
          <cell r="AL39">
            <v>47</v>
          </cell>
        </row>
        <row r="40">
          <cell r="G40" t="str">
            <v>Instituto Tecnológico Superior de Puerto Vallarta</v>
          </cell>
          <cell r="H40">
            <v>35</v>
          </cell>
          <cell r="S40" t="str">
            <v xml:space="preserve"> Vivienda</v>
          </cell>
          <cell r="T40">
            <v>5</v>
          </cell>
          <cell r="AK40" t="str">
            <v>Jocotepec</v>
          </cell>
          <cell r="AL40">
            <v>50</v>
          </cell>
        </row>
        <row r="41">
          <cell r="G41" t="str">
            <v>Instituto Tecnológico Superior de Arandas</v>
          </cell>
          <cell r="H41">
            <v>36</v>
          </cell>
          <cell r="S41" t="str">
            <v>Servicios Comunales</v>
          </cell>
          <cell r="T41">
            <v>6</v>
          </cell>
          <cell r="AK41" t="str">
            <v>La Barca</v>
          </cell>
          <cell r="AL41">
            <v>18</v>
          </cell>
        </row>
        <row r="42">
          <cell r="G42" t="str">
            <v>Instituto Tecnológico Superior de Chapala</v>
          </cell>
          <cell r="H42">
            <v>37</v>
          </cell>
          <cell r="S42" t="str">
            <v xml:space="preserve"> Desarrollo Regional</v>
          </cell>
          <cell r="T42">
            <v>7</v>
          </cell>
          <cell r="AK42" t="str">
            <v>Ocotlán</v>
          </cell>
          <cell r="AL42">
            <v>63</v>
          </cell>
        </row>
        <row r="43">
          <cell r="G43" t="str">
            <v>Instituto Tecnológico Superior de Lagos de Moreno</v>
          </cell>
          <cell r="H43">
            <v>38</v>
          </cell>
          <cell r="S43" t="str">
            <v xml:space="preserve"> Prestación de Servicios de Salud a la Comunidad</v>
          </cell>
          <cell r="T43">
            <v>1</v>
          </cell>
          <cell r="AK43" t="str">
            <v>Poncitlán</v>
          </cell>
          <cell r="AL43">
            <v>66</v>
          </cell>
        </row>
        <row r="44">
          <cell r="G44" t="str">
            <v>Escuela de Conservación y Restauración de Occidente</v>
          </cell>
          <cell r="H44">
            <v>39</v>
          </cell>
          <cell r="S44" t="str">
            <v>Prestación de Servicios de Salud a la Persona</v>
          </cell>
          <cell r="T44">
            <v>2</v>
          </cell>
          <cell r="AK44" t="str">
            <v>Tizapán el Alto</v>
          </cell>
          <cell r="AL44">
            <v>96</v>
          </cell>
        </row>
        <row r="45">
          <cell r="G45" t="str">
            <v>Instituto Tecnológico Superior de Tequila</v>
          </cell>
          <cell r="H45">
            <v>40</v>
          </cell>
          <cell r="S45" t="str">
            <v>Generación de Recursos para la Salud</v>
          </cell>
          <cell r="T45">
            <v>3</v>
          </cell>
          <cell r="AK45" t="str">
            <v>Tototlán</v>
          </cell>
          <cell r="AL45">
            <v>105</v>
          </cell>
        </row>
        <row r="46">
          <cell r="G46" t="str">
            <v>Universidad Tecnológica de la Zona Metropolitana de Guadalajara</v>
          </cell>
          <cell r="H46">
            <v>41</v>
          </cell>
          <cell r="S46" t="str">
            <v>Rectoria del Sistema de Salud</v>
          </cell>
          <cell r="T46">
            <v>4</v>
          </cell>
          <cell r="AK46" t="str">
            <v>Tuxcueca</v>
          </cell>
          <cell r="AL46">
            <v>107</v>
          </cell>
        </row>
        <row r="47">
          <cell r="G47" t="str">
            <v>Instituto Tecnológico Superior de el  Grullo</v>
          </cell>
          <cell r="H47">
            <v>42</v>
          </cell>
          <cell r="S47" t="str">
            <v>Protección Social en Salud</v>
          </cell>
          <cell r="T47">
            <v>5</v>
          </cell>
          <cell r="AK47" t="str">
            <v>Zapotlán del Rey</v>
          </cell>
          <cell r="AL47">
            <v>123</v>
          </cell>
        </row>
        <row r="48">
          <cell r="G48" t="str">
            <v>Instituto Tecnológico Superior de Zapotlanejo</v>
          </cell>
          <cell r="H48">
            <v>43</v>
          </cell>
          <cell r="S48" t="str">
            <v>Deporte y Recreación</v>
          </cell>
          <cell r="T48">
            <v>1</v>
          </cell>
          <cell r="AK48" t="str">
            <v>Concepción de Buenos Aires</v>
          </cell>
          <cell r="AL48">
            <v>26</v>
          </cell>
        </row>
        <row r="49">
          <cell r="G49" t="str">
            <v>Instituto Tecnológico de Tamazula de Gordiano, Jalisco</v>
          </cell>
          <cell r="H49">
            <v>44</v>
          </cell>
          <cell r="S49" t="str">
            <v>Cultura</v>
          </cell>
          <cell r="T49">
            <v>2</v>
          </cell>
          <cell r="AK49" t="str">
            <v>Jilotlán de los Dolores</v>
          </cell>
          <cell r="AL49">
            <v>49</v>
          </cell>
        </row>
        <row r="50">
          <cell r="G50" t="str">
            <v>Dirección General del Instituto Tecnológico de la Huerta, Jalisco</v>
          </cell>
          <cell r="H50">
            <v>45</v>
          </cell>
          <cell r="S50" t="str">
            <v>Radio, Televisión y Editoriales</v>
          </cell>
          <cell r="T50">
            <v>3</v>
          </cell>
          <cell r="AK50" t="str">
            <v>La Manzanilla de la Paz</v>
          </cell>
          <cell r="AL50">
            <v>57</v>
          </cell>
        </row>
        <row r="51">
          <cell r="G51" t="str">
            <v>Dirección General de la Universidad Politécnica de la Zona Metropolitana de Guadalajara</v>
          </cell>
          <cell r="H51">
            <v>46</v>
          </cell>
          <cell r="S51" t="str">
            <v>Asuntos Religiosos y Otras Manifestaciones Sociales</v>
          </cell>
          <cell r="T51">
            <v>4</v>
          </cell>
          <cell r="AK51" t="str">
            <v>Santa María del Oro</v>
          </cell>
          <cell r="AL51">
            <v>56</v>
          </cell>
        </row>
        <row r="52">
          <cell r="G52" t="str">
            <v>Instituto Tecnológico Superior de Mascota</v>
          </cell>
          <cell r="H52">
            <v>47</v>
          </cell>
          <cell r="S52" t="str">
            <v>Educación Básica</v>
          </cell>
          <cell r="T52">
            <v>1</v>
          </cell>
          <cell r="AK52" t="str">
            <v>Mazamitla</v>
          </cell>
          <cell r="AL52">
            <v>59</v>
          </cell>
        </row>
        <row r="53">
          <cell r="G53" t="str">
            <v>Instituto Tecnológico Superior de Cocula</v>
          </cell>
          <cell r="H53">
            <v>48</v>
          </cell>
          <cell r="S53" t="str">
            <v>Educación Media Superior</v>
          </cell>
          <cell r="T53">
            <v>2</v>
          </cell>
          <cell r="AK53" t="str">
            <v>Pihuamo</v>
          </cell>
          <cell r="AL53">
            <v>65</v>
          </cell>
        </row>
        <row r="54">
          <cell r="G54" t="str">
            <v>Instituto Tecnológico Superior de Tala</v>
          </cell>
          <cell r="H54">
            <v>49</v>
          </cell>
          <cell r="S54" t="str">
            <v>Educación Superior</v>
          </cell>
          <cell r="T54">
            <v>3</v>
          </cell>
          <cell r="AK54" t="str">
            <v>Quitupan</v>
          </cell>
          <cell r="AL54">
            <v>69</v>
          </cell>
        </row>
        <row r="55">
          <cell r="G55" t="str">
            <v>Consejo Estatal de Ciencia y Tecnología</v>
          </cell>
          <cell r="H55">
            <v>50</v>
          </cell>
          <cell r="S55" t="str">
            <v>Postgrado</v>
          </cell>
          <cell r="T55">
            <v>4</v>
          </cell>
          <cell r="AK55" t="str">
            <v>Tamazula de Gordiano</v>
          </cell>
          <cell r="AL55">
            <v>85</v>
          </cell>
        </row>
        <row r="56">
          <cell r="G56" t="str">
            <v>Fondo Estatal de Ciencia y Tecnología de Jalisco</v>
          </cell>
          <cell r="H56">
            <v>51</v>
          </cell>
          <cell r="S56" t="str">
            <v>Educación para Adultos</v>
          </cell>
          <cell r="T56">
            <v>5</v>
          </cell>
          <cell r="AK56" t="str">
            <v>Tecalitlán</v>
          </cell>
          <cell r="AL56">
            <v>87</v>
          </cell>
        </row>
        <row r="57">
          <cell r="G57" t="str">
            <v>Instituto Cultural Cabañas</v>
          </cell>
          <cell r="H57">
            <v>52</v>
          </cell>
          <cell r="S57" t="str">
            <v>Otros Servicios Educativos y Actividades Inherentes</v>
          </cell>
          <cell r="T57" t="str">
            <v>6</v>
          </cell>
          <cell r="AK57" t="str">
            <v>Valle de Juárez</v>
          </cell>
          <cell r="AL57">
            <v>112</v>
          </cell>
        </row>
        <row r="58">
          <cell r="G58" t="str">
            <v>Sistema Jalisciense de Radio y T.V.</v>
          </cell>
          <cell r="H58">
            <v>53</v>
          </cell>
          <cell r="S58" t="str">
            <v>Enfermedad e Incapacidad</v>
          </cell>
          <cell r="T58">
            <v>1</v>
          </cell>
          <cell r="AK58" t="str">
            <v>Amacueca</v>
          </cell>
          <cell r="AL58">
            <v>4</v>
          </cell>
        </row>
        <row r="59">
          <cell r="G59" t="str">
            <v>Instituto Jalisciense de Antropología e Historia</v>
          </cell>
          <cell r="H59">
            <v>54</v>
          </cell>
          <cell r="S59" t="str">
            <v>Edad Avanzada</v>
          </cell>
          <cell r="T59">
            <v>2</v>
          </cell>
          <cell r="AK59" t="str">
            <v>Atemajac de Brizuela</v>
          </cell>
          <cell r="AL59">
            <v>10</v>
          </cell>
        </row>
        <row r="60">
          <cell r="G60" t="str">
            <v>Orquesta Filarmónica de Jalisco y otros Programas Culturales</v>
          </cell>
          <cell r="H60">
            <v>55</v>
          </cell>
          <cell r="S60" t="str">
            <v>Familia e Hijos</v>
          </cell>
          <cell r="T60">
            <v>3</v>
          </cell>
          <cell r="AK60" t="str">
            <v>Atoyac</v>
          </cell>
          <cell r="AL60">
            <v>14</v>
          </cell>
        </row>
        <row r="61">
          <cell r="G61" t="str">
            <v>Centro Estatal De Investigación de la Vialidad y El Transporte</v>
          </cell>
          <cell r="H61">
            <v>56</v>
          </cell>
          <cell r="S61" t="str">
            <v>Desempleo</v>
          </cell>
          <cell r="T61">
            <v>4</v>
          </cell>
          <cell r="AK61" t="str">
            <v>Gómez Farías</v>
          </cell>
          <cell r="AL61">
            <v>79</v>
          </cell>
        </row>
        <row r="62">
          <cell r="G62" t="str">
            <v>Organismo Coordinador de la Operación Integral del Servicio de Transporte Público del Estado (OCOIT)</v>
          </cell>
          <cell r="H62">
            <v>57</v>
          </cell>
          <cell r="S62" t="str">
            <v>Alimentación y Nutrición</v>
          </cell>
          <cell r="T62">
            <v>5</v>
          </cell>
          <cell r="AK62" t="str">
            <v>San Gabriel</v>
          </cell>
          <cell r="AL62">
            <v>113</v>
          </cell>
        </row>
        <row r="63">
          <cell r="G63" t="str">
            <v>Unidad Estatal de Protección Civil</v>
          </cell>
          <cell r="H63">
            <v>58</v>
          </cell>
          <cell r="S63" t="str">
            <v>Apoyo Social para la Vivienda</v>
          </cell>
          <cell r="T63">
            <v>6</v>
          </cell>
          <cell r="AK63" t="str">
            <v>Sayula</v>
          </cell>
          <cell r="AL63">
            <v>82</v>
          </cell>
        </row>
        <row r="64">
          <cell r="G64" t="str">
            <v>Industria Jalisciense de Rehabilitación Social (INJALRESO)</v>
          </cell>
          <cell r="H64">
            <v>59</v>
          </cell>
          <cell r="S64" t="str">
            <v>Indigenas</v>
          </cell>
          <cell r="T64">
            <v>7</v>
          </cell>
          <cell r="AK64" t="str">
            <v>Tapalpa</v>
          </cell>
          <cell r="AL64">
            <v>86</v>
          </cell>
        </row>
        <row r="65">
          <cell r="G65" t="str">
            <v>Instituto Jalisciense de Ciencias Forenses</v>
          </cell>
          <cell r="H65">
            <v>60</v>
          </cell>
          <cell r="S65" t="str">
            <v>Otros Grupos Vulnerables</v>
          </cell>
          <cell r="T65">
            <v>8</v>
          </cell>
          <cell r="AK65" t="str">
            <v>Techaluta de Montenegro</v>
          </cell>
          <cell r="AL65">
            <v>89</v>
          </cell>
        </row>
        <row r="66">
          <cell r="G66" t="str">
            <v>Centro de Atención para las Víctimas del Delito</v>
          </cell>
          <cell r="H66">
            <v>61</v>
          </cell>
          <cell r="S66" t="str">
            <v>Otros de Seguridad Social</v>
          </cell>
          <cell r="T66">
            <v>9</v>
          </cell>
          <cell r="AK66" t="str">
            <v>Teocuitatlán de Corona</v>
          </cell>
          <cell r="AL66">
            <v>92</v>
          </cell>
        </row>
        <row r="67">
          <cell r="G67" t="str">
            <v>Instituto Jalisciense del Adulto Mayor</v>
          </cell>
          <cell r="H67">
            <v>62</v>
          </cell>
          <cell r="S67" t="str">
            <v>Otros Asuntos Sociales</v>
          </cell>
          <cell r="T67">
            <v>1</v>
          </cell>
          <cell r="AK67" t="str">
            <v>Tolimán</v>
          </cell>
          <cell r="AL67">
            <v>99</v>
          </cell>
        </row>
        <row r="68">
          <cell r="G68" t="str">
            <v>Instituto Jalisciense de la Pirotécnia</v>
          </cell>
          <cell r="H68">
            <v>63</v>
          </cell>
          <cell r="S68" t="str">
            <v>Asuntos Económicos y Comerciales en General</v>
          </cell>
          <cell r="T68">
            <v>1</v>
          </cell>
          <cell r="AK68" t="str">
            <v>Tonila</v>
          </cell>
          <cell r="AL68">
            <v>103</v>
          </cell>
        </row>
        <row r="69">
          <cell r="G69" t="str">
            <v>Procuraduría de la Defensa Fiscal y Administrativa del Estado de Jalisco y Sus Municipios</v>
          </cell>
          <cell r="H69">
            <v>64</v>
          </cell>
          <cell r="S69" t="str">
            <v>Asuntos Laborales Generales</v>
          </cell>
          <cell r="T69">
            <v>2</v>
          </cell>
          <cell r="AK69" t="str">
            <v>Tuxpan</v>
          </cell>
          <cell r="AL69">
            <v>108</v>
          </cell>
        </row>
        <row r="70">
          <cell r="S70" t="str">
            <v>Agropecuaria</v>
          </cell>
          <cell r="T70">
            <v>1</v>
          </cell>
          <cell r="AK70" t="str">
            <v>Zacoalco de Torres</v>
          </cell>
          <cell r="AL70">
            <v>119</v>
          </cell>
        </row>
        <row r="71">
          <cell r="S71" t="str">
            <v>Silvicultura</v>
          </cell>
          <cell r="T71">
            <v>2</v>
          </cell>
          <cell r="AK71" t="str">
            <v>Zapotiltic</v>
          </cell>
          <cell r="AL71">
            <v>121</v>
          </cell>
        </row>
        <row r="72">
          <cell r="S72" t="str">
            <v>Acuacultura, pesca y Caza</v>
          </cell>
          <cell r="T72">
            <v>3</v>
          </cell>
          <cell r="AK72" t="str">
            <v>Zapotitlán de Vadillo</v>
          </cell>
          <cell r="AL72">
            <v>122</v>
          </cell>
        </row>
        <row r="73">
          <cell r="S73" t="str">
            <v>Agroindustrial</v>
          </cell>
          <cell r="T73">
            <v>4</v>
          </cell>
          <cell r="AK73" t="str">
            <v>Zapotlán el Grande</v>
          </cell>
          <cell r="AL73">
            <v>23</v>
          </cell>
        </row>
        <row r="74">
          <cell r="S74" t="str">
            <v>Hidroagricola</v>
          </cell>
          <cell r="T74">
            <v>5</v>
          </cell>
          <cell r="AK74" t="str">
            <v>Atengo</v>
          </cell>
          <cell r="AL74">
            <v>11</v>
          </cell>
        </row>
        <row r="75">
          <cell r="S75" t="str">
            <v>Apoyo Financiero la Banca y Seguro Agropecuario</v>
          </cell>
          <cell r="T75">
            <v>6</v>
          </cell>
          <cell r="AK75" t="str">
            <v>Chiquilistlán</v>
          </cell>
          <cell r="AL75">
            <v>32</v>
          </cell>
        </row>
        <row r="76">
          <cell r="S76" t="str">
            <v xml:space="preserve"> Otros Relacionados con Transporte</v>
          </cell>
          <cell r="T76">
            <v>1</v>
          </cell>
          <cell r="AK76" t="str">
            <v>Ejutla</v>
          </cell>
          <cell r="AL76">
            <v>34</v>
          </cell>
        </row>
        <row r="77">
          <cell r="S77" t="str">
            <v>Comunicaciones</v>
          </cell>
          <cell r="T77">
            <v>1</v>
          </cell>
          <cell r="AK77" t="str">
            <v>El Grullo</v>
          </cell>
          <cell r="AL77">
            <v>37</v>
          </cell>
        </row>
        <row r="78">
          <cell r="S78" t="str">
            <v>Turismo</v>
          </cell>
          <cell r="T78">
            <v>1</v>
          </cell>
          <cell r="AK78" t="str">
            <v>El Limón</v>
          </cell>
          <cell r="AL78">
            <v>54</v>
          </cell>
        </row>
        <row r="79">
          <cell r="S79" t="str">
            <v>Hoteles  y Restaurantes</v>
          </cell>
          <cell r="T79">
            <v>2</v>
          </cell>
          <cell r="AK79" t="str">
            <v>Juchitlán</v>
          </cell>
          <cell r="AL79">
            <v>52</v>
          </cell>
        </row>
        <row r="80">
          <cell r="S80" t="str">
            <v>Investigación Científica</v>
          </cell>
          <cell r="T80">
            <v>1</v>
          </cell>
          <cell r="AK80" t="str">
            <v>Tecolotlán</v>
          </cell>
          <cell r="AL80">
            <v>88</v>
          </cell>
        </row>
        <row r="81">
          <cell r="S81" t="str">
            <v>Desarrollo Tecnológico</v>
          </cell>
          <cell r="T81">
            <v>2</v>
          </cell>
          <cell r="AK81" t="str">
            <v>Tenamaxtlán</v>
          </cell>
          <cell r="AL81">
            <v>90</v>
          </cell>
        </row>
        <row r="82">
          <cell r="S82" t="str">
            <v>Servicios Científicos y Tecnológicos</v>
          </cell>
          <cell r="T82">
            <v>3</v>
          </cell>
          <cell r="AK82" t="str">
            <v>Tonaya</v>
          </cell>
          <cell r="AL82">
            <v>102</v>
          </cell>
        </row>
        <row r="83">
          <cell r="S83" t="str">
            <v xml:space="preserve"> Innovación</v>
          </cell>
          <cell r="T83">
            <v>4</v>
          </cell>
          <cell r="AK83" t="str">
            <v>Tuxcacuesco</v>
          </cell>
          <cell r="AL83">
            <v>106</v>
          </cell>
        </row>
        <row r="84">
          <cell r="S84" t="str">
            <v>Comercio, Distribución, Almacenamiento y Depósito</v>
          </cell>
          <cell r="T84">
            <v>1</v>
          </cell>
          <cell r="AK84" t="str">
            <v>Unión de Tula</v>
          </cell>
          <cell r="AL84">
            <v>110</v>
          </cell>
        </row>
        <row r="85">
          <cell r="S85" t="str">
            <v>Otras Industrias</v>
          </cell>
          <cell r="T85">
            <v>2</v>
          </cell>
          <cell r="AK85" t="str">
            <v>Cabo Corrientes</v>
          </cell>
          <cell r="AL85">
            <v>20</v>
          </cell>
        </row>
        <row r="86">
          <cell r="S86" t="str">
            <v>Otros Asuntos Económicos</v>
          </cell>
          <cell r="T86">
            <v>3</v>
          </cell>
          <cell r="AK86" t="str">
            <v>Puerto Vallarta</v>
          </cell>
          <cell r="AL86">
            <v>67</v>
          </cell>
        </row>
        <row r="87">
          <cell r="S87" t="str">
            <v>Deuda Pública Interna</v>
          </cell>
          <cell r="T87">
            <v>1</v>
          </cell>
          <cell r="AK87" t="str">
            <v>Tomatlán</v>
          </cell>
          <cell r="AL87">
            <v>100</v>
          </cell>
        </row>
        <row r="88">
          <cell r="S88" t="str">
            <v>Transferencias entre Diferentes Niveles y Órdenes de Gobierno</v>
          </cell>
          <cell r="T88">
            <v>1</v>
          </cell>
          <cell r="AK88" t="str">
            <v>Atenguillo</v>
          </cell>
          <cell r="AL88">
            <v>12</v>
          </cell>
        </row>
        <row r="89">
          <cell r="S89" t="str">
            <v>Participaciones entre Diferentes Niveles y Órdenes de Gobierno</v>
          </cell>
          <cell r="T89">
            <v>2</v>
          </cell>
          <cell r="AK89" t="str">
            <v>Ayutla</v>
          </cell>
          <cell r="AL89">
            <v>17</v>
          </cell>
        </row>
        <row r="90">
          <cell r="S90" t="str">
            <v>Aportaciones  entre Diferentes Niveles y Órdenes de Gobierno</v>
          </cell>
          <cell r="T90">
            <v>3</v>
          </cell>
          <cell r="AK90" t="str">
            <v>Cuautla</v>
          </cell>
          <cell r="AL90">
            <v>28</v>
          </cell>
        </row>
        <row r="91">
          <cell r="AK91" t="str">
            <v>Guachinango</v>
          </cell>
          <cell r="AL91">
            <v>38</v>
          </cell>
        </row>
        <row r="92">
          <cell r="AK92" t="str">
            <v>Mascota</v>
          </cell>
          <cell r="AL92">
            <v>58</v>
          </cell>
        </row>
        <row r="93">
          <cell r="AK93" t="str">
            <v>Mixtlán</v>
          </cell>
          <cell r="AL93">
            <v>62</v>
          </cell>
        </row>
        <row r="94">
          <cell r="AK94" t="str">
            <v>San Sebastián del Oeste</v>
          </cell>
          <cell r="AL94">
            <v>80</v>
          </cell>
        </row>
        <row r="95">
          <cell r="AK95" t="str">
            <v>Talpa de Allende</v>
          </cell>
          <cell r="AL95">
            <v>84</v>
          </cell>
        </row>
        <row r="96">
          <cell r="AK96" t="str">
            <v>Ahualulco de Mercado</v>
          </cell>
          <cell r="AL96">
            <v>3</v>
          </cell>
        </row>
        <row r="97">
          <cell r="AK97" t="str">
            <v>Amatitán</v>
          </cell>
          <cell r="AL97">
            <v>5</v>
          </cell>
        </row>
        <row r="98">
          <cell r="AK98" t="str">
            <v>Ameca</v>
          </cell>
          <cell r="AL98">
            <v>6</v>
          </cell>
        </row>
        <row r="99">
          <cell r="AK99" t="str">
            <v>San Juanito de Escobedo</v>
          </cell>
          <cell r="AL99">
            <v>7</v>
          </cell>
        </row>
        <row r="100">
          <cell r="AK100" t="str">
            <v>El Arenal</v>
          </cell>
          <cell r="AL100">
            <v>9</v>
          </cell>
        </row>
        <row r="101">
          <cell r="AK101" t="str">
            <v>Cocula</v>
          </cell>
          <cell r="AL101">
            <v>24</v>
          </cell>
        </row>
        <row r="102">
          <cell r="AK102" t="str">
            <v>Etzatlán</v>
          </cell>
          <cell r="AL102">
            <v>36</v>
          </cell>
        </row>
        <row r="103">
          <cell r="AK103" t="str">
            <v>Hostotipaquillo</v>
          </cell>
          <cell r="AL103">
            <v>40</v>
          </cell>
        </row>
        <row r="104">
          <cell r="AK104" t="str">
            <v>Magdalena</v>
          </cell>
          <cell r="AL104">
            <v>55</v>
          </cell>
        </row>
        <row r="105">
          <cell r="AK105" t="str">
            <v>San Marcos</v>
          </cell>
          <cell r="AL105">
            <v>75</v>
          </cell>
        </row>
        <row r="106">
          <cell r="AK106" t="str">
            <v>San Martín de Hidalgo</v>
          </cell>
          <cell r="AL106">
            <v>77</v>
          </cell>
        </row>
        <row r="107">
          <cell r="AK107" t="str">
            <v>Tala</v>
          </cell>
          <cell r="AL107">
            <v>83</v>
          </cell>
        </row>
        <row r="108">
          <cell r="AK108" t="str">
            <v>Tequila</v>
          </cell>
          <cell r="AL108">
            <v>94</v>
          </cell>
        </row>
        <row r="109">
          <cell r="AK109" t="str">
            <v>Teuchitlán</v>
          </cell>
          <cell r="AL109">
            <v>95</v>
          </cell>
        </row>
        <row r="110">
          <cell r="AK110" t="str">
            <v>Acatlán de Juárez</v>
          </cell>
          <cell r="AL110">
            <v>2</v>
          </cell>
        </row>
        <row r="111">
          <cell r="AK111" t="str">
            <v>Cuquío</v>
          </cell>
          <cell r="AL111">
            <v>29</v>
          </cell>
        </row>
        <row r="112">
          <cell r="AK112" t="str">
            <v>El Salto</v>
          </cell>
          <cell r="AL112">
            <v>70</v>
          </cell>
        </row>
        <row r="113">
          <cell r="AK113" t="str">
            <v>Guadalajara</v>
          </cell>
          <cell r="AL113">
            <v>39</v>
          </cell>
        </row>
        <row r="114">
          <cell r="AK114" t="str">
            <v>Ixtlahuacán de los Membrillos</v>
          </cell>
          <cell r="AL114">
            <v>44</v>
          </cell>
        </row>
        <row r="115">
          <cell r="AK115" t="str">
            <v>Ixtlahuacán del Río</v>
          </cell>
          <cell r="AL115">
            <v>45</v>
          </cell>
        </row>
        <row r="116">
          <cell r="AK116" t="str">
            <v>Juanacatlán</v>
          </cell>
          <cell r="AL116">
            <v>51</v>
          </cell>
        </row>
        <row r="117">
          <cell r="AK117" t="str">
            <v>San Cristóbal de la Barranca</v>
          </cell>
          <cell r="AL117">
            <v>71</v>
          </cell>
        </row>
        <row r="118">
          <cell r="AK118" t="str">
            <v>Tlajomulco de Zúñiga</v>
          </cell>
          <cell r="AL118">
            <v>97</v>
          </cell>
        </row>
        <row r="119">
          <cell r="AK119" t="str">
            <v>Tlaquepaque</v>
          </cell>
          <cell r="AL119">
            <v>98</v>
          </cell>
        </row>
        <row r="120">
          <cell r="AK120" t="str">
            <v>Tonalá</v>
          </cell>
          <cell r="AL120">
            <v>101</v>
          </cell>
        </row>
        <row r="121">
          <cell r="AK121" t="str">
            <v>Villa Corona</v>
          </cell>
          <cell r="AL121">
            <v>114</v>
          </cell>
        </row>
        <row r="122">
          <cell r="AK122" t="str">
            <v>Zapopan</v>
          </cell>
          <cell r="AL122">
            <v>120</v>
          </cell>
        </row>
        <row r="123">
          <cell r="AK123" t="str">
            <v>Zapotlanejo</v>
          </cell>
          <cell r="AL123">
            <v>124</v>
          </cell>
        </row>
        <row r="124">
          <cell r="AK124" t="str">
            <v>Autlán de Navarro</v>
          </cell>
          <cell r="AL124">
            <v>15</v>
          </cell>
        </row>
        <row r="125">
          <cell r="AK125" t="str">
            <v>Casimiro Castillo</v>
          </cell>
          <cell r="AL125">
            <v>21</v>
          </cell>
        </row>
        <row r="126">
          <cell r="AK126" t="str">
            <v>Cihuatlán</v>
          </cell>
          <cell r="AL126">
            <v>22</v>
          </cell>
        </row>
        <row r="127">
          <cell r="AK127" t="str">
            <v>Cuautitlán de García Barragán</v>
          </cell>
          <cell r="AL127">
            <v>27</v>
          </cell>
        </row>
        <row r="128">
          <cell r="AK128" t="str">
            <v>La Huerta</v>
          </cell>
          <cell r="AL128">
            <v>43</v>
          </cell>
        </row>
        <row r="129">
          <cell r="AK129" t="str">
            <v>Villa Purificación</v>
          </cell>
          <cell r="AL129">
            <v>68</v>
          </cell>
        </row>
        <row r="130">
          <cell r="AK130" t="str">
            <v>Más de 5 Municipios</v>
          </cell>
          <cell r="AL130">
            <v>126</v>
          </cell>
        </row>
        <row r="131">
          <cell r="AK131" t="str">
            <v>Más de 10 Municipios</v>
          </cell>
          <cell r="AL131">
            <v>127</v>
          </cell>
        </row>
        <row r="132">
          <cell r="AK132" t="str">
            <v>Más de 15 Municipios</v>
          </cell>
          <cell r="AL132">
            <v>128</v>
          </cell>
        </row>
        <row r="133">
          <cell r="AK133" t="str">
            <v>Más de 20 Municipios</v>
          </cell>
          <cell r="AL133">
            <v>129</v>
          </cell>
        </row>
        <row r="134">
          <cell r="AK134" t="str">
            <v>Más de 25 Municipios</v>
          </cell>
          <cell r="AL134">
            <v>130</v>
          </cell>
        </row>
        <row r="135">
          <cell r="AK135" t="str">
            <v>Más de 30 Municipios</v>
          </cell>
          <cell r="AL135">
            <v>131</v>
          </cell>
        </row>
        <row r="136">
          <cell r="AK136" t="str">
            <v>Más de 35 Municipios</v>
          </cell>
          <cell r="AL136">
            <v>132</v>
          </cell>
        </row>
        <row r="137">
          <cell r="AK137" t="str">
            <v>Más de 40 Municipios</v>
          </cell>
          <cell r="AL137">
            <v>133</v>
          </cell>
        </row>
        <row r="138">
          <cell r="AK138" t="str">
            <v>Más de 45 Municipios</v>
          </cell>
          <cell r="AL138">
            <v>134</v>
          </cell>
        </row>
        <row r="139">
          <cell r="AK139" t="str">
            <v>Más de 50 Municipios</v>
          </cell>
          <cell r="AL139">
            <v>135</v>
          </cell>
        </row>
        <row r="140">
          <cell r="AK140" t="str">
            <v>Más de 55 Municipios</v>
          </cell>
          <cell r="AL140">
            <v>136</v>
          </cell>
        </row>
        <row r="141">
          <cell r="AK141" t="str">
            <v>Más de 60 Municipios</v>
          </cell>
          <cell r="AL141">
            <v>137</v>
          </cell>
        </row>
        <row r="142">
          <cell r="AK142" t="str">
            <v>Más de 65 Municipios</v>
          </cell>
          <cell r="AL142">
            <v>138</v>
          </cell>
        </row>
        <row r="143">
          <cell r="AK143" t="str">
            <v>Más de 70 Municipios</v>
          </cell>
          <cell r="AL143">
            <v>139</v>
          </cell>
        </row>
        <row r="144">
          <cell r="AK144" t="str">
            <v>Más de 75 Municipios</v>
          </cell>
          <cell r="AL144">
            <v>140</v>
          </cell>
        </row>
        <row r="145">
          <cell r="AK145" t="str">
            <v>Más de 80 Municipios</v>
          </cell>
          <cell r="AL145">
            <v>141</v>
          </cell>
        </row>
        <row r="146">
          <cell r="AK146" t="str">
            <v>Más de 85 Municipios</v>
          </cell>
          <cell r="AL146">
            <v>142</v>
          </cell>
        </row>
        <row r="147">
          <cell r="AK147" t="str">
            <v>Más de 90 Municipios</v>
          </cell>
          <cell r="AL147">
            <v>143</v>
          </cell>
        </row>
        <row r="148">
          <cell r="AK148" t="str">
            <v>Más de 100 Municipios</v>
          </cell>
          <cell r="AL148">
            <v>144</v>
          </cell>
        </row>
        <row r="149">
          <cell r="AK149" t="str">
            <v>Más de 105 Municipios</v>
          </cell>
          <cell r="AL149">
            <v>145</v>
          </cell>
        </row>
        <row r="150">
          <cell r="AK150" t="str">
            <v>Más de 110 Municipios</v>
          </cell>
          <cell r="AL150">
            <v>146</v>
          </cell>
        </row>
        <row r="151">
          <cell r="AK151" t="str">
            <v>Más de 115 Municipios</v>
          </cell>
          <cell r="AL151">
            <v>147</v>
          </cell>
        </row>
        <row r="152">
          <cell r="AK152" t="str">
            <v>Más de 120 Municipios</v>
          </cell>
          <cell r="AL152">
            <v>148</v>
          </cell>
        </row>
        <row r="153">
          <cell r="AK153" t="str">
            <v>Más de 125 Municipios</v>
          </cell>
          <cell r="AL153">
            <v>149</v>
          </cell>
        </row>
        <row r="154">
          <cell r="AK154" t="str">
            <v>Todos los Municipios</v>
          </cell>
          <cell r="AL154">
            <v>150</v>
          </cell>
        </row>
      </sheetData>
      <sheetData sheetId="2"/>
      <sheetData sheetId="3"/>
      <sheetData sheetId="4"/>
      <sheetData sheetId="5"/>
      <sheetData sheetId="6">
        <row r="8">
          <cell r="B8">
            <v>147</v>
          </cell>
          <cell r="E8" t="str">
            <v>Consultas especializadas, proyectos, productos y sistemas de información específica solicitadas al SEIJAL, desarrolladas y entregadas al demandante</v>
          </cell>
          <cell r="F8" t="str">
            <v>Número de solicitudes de información y proyectos atendidos</v>
          </cell>
          <cell r="G8" t="str">
            <v>Suma de solicitudes de información atendidas</v>
          </cell>
          <cell r="H8" t="str">
            <v>Herramientas BI, Portal institucional, Información otorgada por terceros ( IMSS, INEGI, BANXICO, IGAE, IMMEX SAT,etc)</v>
          </cell>
          <cell r="I8" t="str">
            <v>Mensual</v>
          </cell>
          <cell r="J8" t="str">
            <v>254 solicitudes</v>
          </cell>
          <cell r="K8" t="str">
            <v>Herramientas BI, Portal institucional, reportes, correos, registro en herramienta propia (Mind Manager). Correos electrónicos y oficios entregados a los solicitantes con la información requerida.</v>
          </cell>
          <cell r="L8" t="str">
            <v>Las solicitudes se reciben por medios oficiales.
La información proporcionada por las fuentes externas está actualizada.</v>
          </cell>
          <cell r="M8">
            <v>2893045</v>
          </cell>
        </row>
      </sheetData>
      <sheetData sheetId="7">
        <row r="8">
          <cell r="B8">
            <v>88</v>
          </cell>
          <cell r="E8" t="str">
            <v>Actividades de difusión, talleres y conferencias sobre información económica impartidas.</v>
          </cell>
          <cell r="F8" t="str">
            <v>Número de actividades de difusión y de impacto en el uso de información económica para toma de decisiones impartidas.</v>
          </cell>
          <cell r="G8" t="str">
            <v>Suma de actividades de difusión de la información generada por el Organismo</v>
          </cell>
          <cell r="H8" t="str">
            <v>Herramientas BI, Portal institucional, Información otorgada por terceros ( IMSS, INEGI, BANXICO, IGAE, IMMEX SAT,etc)
Convenios firmados
Revista publicada en web</v>
          </cell>
          <cell r="I8" t="str">
            <v>Mensual</v>
          </cell>
          <cell r="J8" t="str">
            <v>259 actividades de difusión</v>
          </cell>
          <cell r="K8" t="str">
            <v>Registro en herramienta propia (Mind Manager), convenios, correos.
Fichas técnicas publicadas. Correos electrónicos enviados con fichas técnicas. Convenios firmados. 
Revista publicada en web</v>
          </cell>
          <cell r="L8" t="str">
            <v>Los usuarios de información a través de medios electrónicos cuentan con velocidad de internet y capacidad suficiente en sus dispositivos para consultar la información difundida.</v>
          </cell>
          <cell r="M8">
            <v>2029280</v>
          </cell>
        </row>
      </sheetData>
      <sheetData sheetId="8">
        <row r="8">
          <cell r="B8">
            <v>73</v>
          </cell>
          <cell r="E8" t="str">
            <v>Productos de información socioeconómica generada y actualizada por Seijal</v>
          </cell>
          <cell r="F8" t="str">
            <v>Índice de productos, estudios de coyuntura económica y sistemas inteligentes de información generados y/o actualizados</v>
          </cell>
          <cell r="G8" t="str">
            <v>Número de productos, estudios, sistemas, documentos y/o actividades de generación de información realizadas / Número de productos, estudios, sistemas, documentos y/o actividades de generación de información solicitadas</v>
          </cell>
          <cell r="H8" t="str">
            <v>Información otorgada por terceros (INEGI, SAT, IMSS, SHCP, etc)
Bases de Datos del Seijal</v>
          </cell>
          <cell r="I8" t="str">
            <v>Mensual</v>
          </cell>
          <cell r="J8" t="str">
            <v xml:space="preserve">1 (Por ser índice no aplica unidad de medida) </v>
          </cell>
          <cell r="K8" t="str">
            <v>Herramientas BI, Portal institucional, reportes, correos, Mind Manager, COGNOS, Mide, Boletines</v>
          </cell>
          <cell r="L8" t="str">
            <v>La información proporcionada por las fuentes externas está actualizada.</v>
          </cell>
          <cell r="M8">
            <v>4903180</v>
          </cell>
        </row>
      </sheetData>
      <sheetData sheetId="9">
        <row r="8">
          <cell r="B8">
            <v>171</v>
          </cell>
          <cell r="E8" t="str">
            <v>Índice de efectividad en la administración de los recursos del Organismo en apego a la normatividad aplicable, así como en materia de transparencia y rendición de cuentas.</v>
          </cell>
          <cell r="F8" t="str">
            <v>Efectividad administrativa y rendición de cuentas</v>
          </cell>
          <cell r="G8" t="str">
            <v>Porcentaje promedio de cumplimiento de las actividades de este componente</v>
          </cell>
          <cell r="H8" t="str">
            <v>Registros en SACG, pólizas, Expedientes, resguardos, contratos, Facturas, Actas</v>
          </cell>
          <cell r="I8" t="str">
            <v>Mensual</v>
          </cell>
          <cell r="J8">
            <v>0.95</v>
          </cell>
          <cell r="K8" t="str">
            <v>Dictamen de Estados Financieros, Resultados de Auditorías, Sistema SIRES, Registros en SACG, pólizas, Expedientes, resguardos, contratos, Facturas, Actas</v>
          </cell>
          <cell r="M8">
            <v>3176755</v>
          </cell>
        </row>
      </sheetData>
      <sheetData sheetId="10">
        <row r="8">
          <cell r="B8">
            <v>167</v>
          </cell>
          <cell r="E8" t="str">
            <v>Determinación del Índice de Libertad Económica, conforme a lo establecido en el Artículo 68 último párrafo de la Ley para el Desarrollo Económico del Estado de Jalisco</v>
          </cell>
          <cell r="F8" t="str">
            <v>Desarrollo y Determinación del Índice de Libertad Económica (ILE) de Jalisco</v>
          </cell>
          <cell r="G8" t="str">
            <v>CONDICIÓN:
Se determinó el ILE = 1
Se determinó el ILE = 0</v>
          </cell>
          <cell r="H8" t="str">
            <v>SAT, IMSS, SEJ, SSJ, BM, Heritage</v>
          </cell>
          <cell r="I8" t="str">
            <v>Anual</v>
          </cell>
          <cell r="J8">
            <v>1</v>
          </cell>
          <cell r="K8" t="str">
            <v>Documento ejecutivo que contenga el Índice de Libertad Económica de Jalisco.</v>
          </cell>
          <cell r="L8" t="str">
            <v>Se tiene acceso a la información necesaria para determinar el ILE. 
Existen proveedores competentes para determinar el ILE.</v>
          </cell>
          <cell r="M8">
            <v>4000000</v>
          </cell>
        </row>
      </sheetData>
      <sheetData sheetId="11">
        <row r="8">
          <cell r="B8">
            <v>0</v>
          </cell>
          <cell r="M8">
            <v>0</v>
          </cell>
        </row>
      </sheetData>
      <sheetData sheetId="12">
        <row r="8">
          <cell r="B8">
            <v>0</v>
          </cell>
          <cell r="M8">
            <v>0</v>
          </cell>
        </row>
      </sheetData>
      <sheetData sheetId="13">
        <row r="8">
          <cell r="B8">
            <v>0</v>
          </cell>
          <cell r="M8">
            <v>0</v>
          </cell>
        </row>
      </sheetData>
      <sheetData sheetId="14">
        <row r="8">
          <cell r="B8">
            <v>0</v>
          </cell>
          <cell r="M8">
            <v>0</v>
          </cell>
        </row>
      </sheetData>
      <sheetData sheetId="15">
        <row r="8">
          <cell r="B8">
            <v>0</v>
          </cell>
          <cell r="M8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K48"/>
  <sheetViews>
    <sheetView showGridLines="0" tabSelected="1" topLeftCell="E4" zoomScale="80" zoomScaleNormal="80" workbookViewId="0">
      <pane ySplit="1" topLeftCell="A5" activePane="bottomLeft" state="frozen"/>
      <selection activeCell="E8" sqref="E8"/>
      <selection pane="bottomLeft" activeCell="B5" sqref="B5"/>
    </sheetView>
  </sheetViews>
  <sheetFormatPr baseColWidth="10" defaultRowHeight="14.25"/>
  <cols>
    <col min="1" max="1" width="13.5703125" style="3" hidden="1" customWidth="1"/>
    <col min="2" max="2" width="20.7109375" style="3" customWidth="1"/>
    <col min="3" max="6" width="38.7109375" style="3" customWidth="1"/>
    <col min="7" max="7" width="16.28515625" style="3" customWidth="1"/>
    <col min="8" max="9" width="38.7109375" style="3" customWidth="1"/>
    <col min="10" max="10" width="19.5703125" style="3" customWidth="1"/>
    <col min="11" max="11" width="24.28515625" style="3" customWidth="1"/>
    <col min="12" max="16384" width="11.42578125" style="3"/>
  </cols>
  <sheetData>
    <row r="1" spans="1:11" ht="30" customHeight="1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</row>
    <row r="2" spans="1:11" ht="30" customHeight="1">
      <c r="B2" s="4"/>
      <c r="C2" s="4"/>
      <c r="D2" s="5" t="s">
        <v>1</v>
      </c>
      <c r="E2" s="5"/>
      <c r="F2" s="5"/>
      <c r="G2" s="5"/>
      <c r="H2" s="5"/>
      <c r="I2" s="5"/>
      <c r="J2" s="5"/>
      <c r="K2" s="5"/>
    </row>
    <row r="3" spans="1:11" ht="20.25" customHeight="1">
      <c r="B3" s="6"/>
      <c r="C3" s="7"/>
      <c r="D3" s="7"/>
      <c r="E3" s="7"/>
      <c r="F3" s="7"/>
      <c r="G3" s="7"/>
      <c r="H3" s="7"/>
      <c r="I3" s="8"/>
      <c r="J3" s="9"/>
      <c r="K3" s="10"/>
    </row>
    <row r="4" spans="1:11" ht="33.75" customHeight="1" thickBot="1">
      <c r="A4" s="3">
        <f>+LEN(C4)</f>
        <v>22</v>
      </c>
      <c r="B4" s="11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0"/>
    </row>
    <row r="5" spans="1:11" ht="19.5" customHeight="1" thickBot="1">
      <c r="B5" s="13"/>
      <c r="C5" s="14"/>
      <c r="D5" s="14"/>
      <c r="E5" s="14"/>
      <c r="F5" s="14"/>
      <c r="G5" s="14"/>
      <c r="H5" s="14"/>
      <c r="I5" s="14"/>
      <c r="J5" s="14"/>
      <c r="K5" s="15"/>
    </row>
    <row r="6" spans="1:11" ht="32.25" customHeight="1">
      <c r="B6" s="16" t="s">
        <v>4</v>
      </c>
      <c r="C6" s="17" t="s">
        <v>5</v>
      </c>
      <c r="D6" s="18" t="s">
        <v>6</v>
      </c>
      <c r="E6" s="18"/>
      <c r="F6" s="18"/>
      <c r="G6" s="18"/>
      <c r="H6" s="18"/>
      <c r="I6" s="17" t="s">
        <v>7</v>
      </c>
      <c r="J6" s="17" t="s">
        <v>8</v>
      </c>
      <c r="K6" s="19" t="s">
        <v>9</v>
      </c>
    </row>
    <row r="7" spans="1:11" s="20" customFormat="1" ht="18" customHeight="1">
      <c r="B7" s="21"/>
      <c r="C7" s="22"/>
      <c r="D7" s="23" t="s">
        <v>10</v>
      </c>
      <c r="E7" s="23" t="s">
        <v>11</v>
      </c>
      <c r="F7" s="23" t="s">
        <v>12</v>
      </c>
      <c r="G7" s="23" t="s">
        <v>13</v>
      </c>
      <c r="H7" s="23" t="s">
        <v>14</v>
      </c>
      <c r="I7" s="22"/>
      <c r="J7" s="22"/>
      <c r="K7" s="24"/>
    </row>
    <row r="8" spans="1:11" s="20" customFormat="1" ht="18" customHeight="1" thickBot="1">
      <c r="B8" s="25"/>
      <c r="C8" s="26"/>
      <c r="D8" s="27"/>
      <c r="E8" s="27"/>
      <c r="F8" s="27"/>
      <c r="G8" s="27"/>
      <c r="H8" s="27" t="s">
        <v>14</v>
      </c>
      <c r="I8" s="26"/>
      <c r="J8" s="26"/>
      <c r="K8" s="28" t="s">
        <v>15</v>
      </c>
    </row>
    <row r="9" spans="1:11" s="20" customFormat="1" ht="90" customHeight="1">
      <c r="B9" s="29" t="s">
        <v>16</v>
      </c>
      <c r="C9" s="30" t="s">
        <v>17</v>
      </c>
      <c r="D9" s="31" t="s">
        <v>18</v>
      </c>
      <c r="E9" s="30" t="s">
        <v>19</v>
      </c>
      <c r="F9" s="32" t="s">
        <v>20</v>
      </c>
      <c r="G9" s="33" t="s">
        <v>21</v>
      </c>
      <c r="H9" s="33" t="s">
        <v>22</v>
      </c>
      <c r="I9" s="32" t="s">
        <v>23</v>
      </c>
      <c r="J9" s="34" t="s">
        <v>24</v>
      </c>
      <c r="K9" s="35"/>
    </row>
    <row r="10" spans="1:11" ht="90" customHeight="1">
      <c r="B10" s="36" t="s">
        <v>25</v>
      </c>
      <c r="C10" s="30" t="s">
        <v>26</v>
      </c>
      <c r="D10" s="37" t="s">
        <v>27</v>
      </c>
      <c r="E10" s="38" t="s">
        <v>28</v>
      </c>
      <c r="F10" s="32" t="s">
        <v>20</v>
      </c>
      <c r="G10" s="37" t="s">
        <v>29</v>
      </c>
      <c r="H10" s="37" t="s">
        <v>30</v>
      </c>
      <c r="I10" s="32" t="s">
        <v>31</v>
      </c>
      <c r="J10" s="34" t="s">
        <v>32</v>
      </c>
      <c r="K10" s="39"/>
    </row>
    <row r="11" spans="1:11" ht="105" customHeight="1">
      <c r="B11" s="40" t="s">
        <v>33</v>
      </c>
      <c r="C11" s="41" t="str">
        <f>+IF('[1]Comp 1'!B8&gt;0,'[1]Comp 1'!E8,"Nombre del Componente 1")</f>
        <v>Consultas especializadas, proyectos, productos y sistemas de información específica solicitadas al SEIJAL, desarrolladas y entregadas al demandante</v>
      </c>
      <c r="D11" s="41" t="str">
        <f>+'[1]Comp 1'!F8</f>
        <v>Número de solicitudes de información y proyectos atendidos</v>
      </c>
      <c r="E11" s="41" t="str">
        <f>+'[1]Comp 1'!G8</f>
        <v>Suma de solicitudes de información atendidas</v>
      </c>
      <c r="F11" s="41" t="str">
        <f>+'[1]Comp 1'!H8</f>
        <v>Herramientas BI, Portal institucional, Información otorgada por terceros ( IMSS, INEGI, BANXICO, IGAE, IMMEX SAT,etc)</v>
      </c>
      <c r="G11" s="41" t="str">
        <f>+'[1]Comp 1'!I8</f>
        <v>Mensual</v>
      </c>
      <c r="H11" s="41" t="str">
        <f>+'[1]Comp 1'!J8</f>
        <v>254 solicitudes</v>
      </c>
      <c r="I11" s="41" t="str">
        <f>+'[1]Comp 1'!K8</f>
        <v>Herramientas BI, Portal institucional, reportes, correos, registro en herramienta propia (Mind Manager). Correos electrónicos y oficios entregados a los solicitantes con la información requerida.</v>
      </c>
      <c r="J11" s="41" t="str">
        <f>+'[1]Comp 1'!L8</f>
        <v>Las solicitudes se reciben por medios oficiales.
La información proporcionada por las fuentes externas está actualizada.</v>
      </c>
      <c r="K11" s="42">
        <f>+'[1]Comp 1'!M8</f>
        <v>2893045</v>
      </c>
    </row>
    <row r="12" spans="1:11" ht="105" customHeight="1">
      <c r="B12" s="43"/>
      <c r="C12" s="41" t="str">
        <f>+IF('[1]Comp 2'!B8&gt;0,'[1]Comp 2'!E8,"Nombre del Componente 2")</f>
        <v>Actividades de difusión, talleres y conferencias sobre información económica impartidas.</v>
      </c>
      <c r="D12" s="41" t="str">
        <f>+'[1]Comp 2'!F8</f>
        <v>Número de actividades de difusión y de impacto en el uso de información económica para toma de decisiones impartidas.</v>
      </c>
      <c r="E12" s="41" t="str">
        <f>+'[1]Comp 2'!G8</f>
        <v>Suma de actividades de difusión de la información generada por el Organismo</v>
      </c>
      <c r="F12" s="41" t="str">
        <f>+'[1]Comp 2'!H8</f>
        <v>Herramientas BI, Portal institucional, Información otorgada por terceros ( IMSS, INEGI, BANXICO, IGAE, IMMEX SAT,etc)
Convenios firmados
Revista publicada en web</v>
      </c>
      <c r="G12" s="41" t="str">
        <f>+'[1]Comp 2'!I8</f>
        <v>Mensual</v>
      </c>
      <c r="H12" s="41" t="str">
        <f>+'[1]Comp 2'!J8</f>
        <v>259 actividades de difusión</v>
      </c>
      <c r="I12" s="41" t="str">
        <f>+'[1]Comp 2'!K8</f>
        <v>Registro en herramienta propia (Mind Manager), convenios, correos.
Fichas técnicas publicadas. Correos electrónicos enviados con fichas técnicas. Convenios firmados. 
Revista publicada en web</v>
      </c>
      <c r="J12" s="41" t="str">
        <f>+'[1]Comp 2'!L8</f>
        <v>Los usuarios de información a través de medios electrónicos cuentan con velocidad de internet y capacidad suficiente en sus dispositivos para consultar la información difundida.</v>
      </c>
      <c r="K12" s="42">
        <f>+'[1]Comp 2'!M8</f>
        <v>2029280</v>
      </c>
    </row>
    <row r="13" spans="1:11" ht="105" customHeight="1">
      <c r="B13" s="43"/>
      <c r="C13" s="41" t="str">
        <f>+IF('[1]Comp 3'!B8&gt;0,'[1]Comp 3'!E8,"Nombre del Componente 3")</f>
        <v>Productos de información socioeconómica generada y actualizada por Seijal</v>
      </c>
      <c r="D13" s="41" t="str">
        <f>+'[1]Comp 3'!F8</f>
        <v>Índice de productos, estudios de coyuntura económica y sistemas inteligentes de información generados y/o actualizados</v>
      </c>
      <c r="E13" s="41" t="str">
        <f>+'[1]Comp 3'!G8</f>
        <v>Número de productos, estudios, sistemas, documentos y/o actividades de generación de información realizadas / Número de productos, estudios, sistemas, documentos y/o actividades de generación de información solicitadas</v>
      </c>
      <c r="F13" s="41" t="str">
        <f>+'[1]Comp 3'!H8</f>
        <v>Información otorgada por terceros (INEGI, SAT, IMSS, SHCP, etc)
Bases de Datos del Seijal</v>
      </c>
      <c r="G13" s="41" t="str">
        <f>+'[1]Comp 3'!I8</f>
        <v>Mensual</v>
      </c>
      <c r="H13" s="41" t="str">
        <f>+'[1]Comp 3'!J8</f>
        <v xml:space="preserve">1 (Por ser índice no aplica unidad de medida) </v>
      </c>
      <c r="I13" s="41" t="str">
        <f>+'[1]Comp 3'!K8</f>
        <v>Herramientas BI, Portal institucional, reportes, correos, Mind Manager, COGNOS, Mide, Boletines</v>
      </c>
      <c r="J13" s="41" t="str">
        <f>+'[1]Comp 3'!L8</f>
        <v>La información proporcionada por las fuentes externas está actualizada.</v>
      </c>
      <c r="K13" s="42">
        <f>+'[1]Comp 3'!M8</f>
        <v>4903180</v>
      </c>
    </row>
    <row r="14" spans="1:11" ht="105" customHeight="1">
      <c r="B14" s="43"/>
      <c r="C14" s="41" t="str">
        <f>+IF('[1]Comp 4'!B8&gt;0,'[1]Comp 4'!E8,"Nombre del Componente 4")</f>
        <v>Índice de efectividad en la administración de los recursos del Organismo en apego a la normatividad aplicable, así como en materia de transparencia y rendición de cuentas.</v>
      </c>
      <c r="D14" s="41" t="str">
        <f>+'[1]Comp 4'!F8</f>
        <v>Efectividad administrativa y rendición de cuentas</v>
      </c>
      <c r="E14" s="41" t="str">
        <f>+'[1]Comp 4'!G8</f>
        <v>Porcentaje promedio de cumplimiento de las actividades de este componente</v>
      </c>
      <c r="F14" s="41" t="str">
        <f>+'[1]Comp 4'!H8</f>
        <v>Registros en SACG, pólizas, Expedientes, resguardos, contratos, Facturas, Actas</v>
      </c>
      <c r="G14" s="41" t="str">
        <f>+'[1]Comp 4'!I8</f>
        <v>Mensual</v>
      </c>
      <c r="H14" s="41">
        <f>+'[1]Comp 4'!J8</f>
        <v>0.95</v>
      </c>
      <c r="I14" s="41" t="str">
        <f>+'[1]Comp 4'!K8</f>
        <v>Dictamen de Estados Financieros, Resultados de Auditorías, Sistema SIRES, Registros en SACG, pólizas, Expedientes, resguardos, contratos, Facturas, Actas</v>
      </c>
      <c r="J14" s="41">
        <f>+'[1]Comp 4'!L8</f>
        <v>0</v>
      </c>
      <c r="K14" s="42">
        <f>+'[1]Comp 4'!M8</f>
        <v>3176755</v>
      </c>
    </row>
    <row r="15" spans="1:11" ht="105" customHeight="1">
      <c r="B15" s="43"/>
      <c r="C15" s="41" t="str">
        <f>+IF('[1]Comp 5'!B8&gt;0,'[1]Comp 5'!E8,"Nombre del Componente 5 ")</f>
        <v>Determinación del Índice de Libertad Económica, conforme a lo establecido en el Artículo 68 último párrafo de la Ley para el Desarrollo Económico del Estado de Jalisco</v>
      </c>
      <c r="D15" s="41" t="str">
        <f>+'[1]Comp 5'!F8</f>
        <v>Desarrollo y Determinación del Índice de Libertad Económica (ILE) de Jalisco</v>
      </c>
      <c r="E15" s="41" t="str">
        <f>+'[1]Comp 5'!G8</f>
        <v>CONDICIÓN:
Se determinó el ILE = 1
Se determinó el ILE = 0</v>
      </c>
      <c r="F15" s="41" t="str">
        <f>+'[1]Comp 5'!H8</f>
        <v>SAT, IMSS, SEJ, SSJ, BM, Heritage</v>
      </c>
      <c r="G15" s="41" t="str">
        <f>+'[1]Comp 5'!I8</f>
        <v>Anual</v>
      </c>
      <c r="H15" s="41">
        <f>+'[1]Comp 5'!J8</f>
        <v>1</v>
      </c>
      <c r="I15" s="41" t="str">
        <f>+'[1]Comp 5'!K8</f>
        <v>Documento ejecutivo que contenga el Índice de Libertad Económica de Jalisco.</v>
      </c>
      <c r="J15" s="41" t="str">
        <f>+'[1]Comp 5'!L8</f>
        <v>Se tiene acceso a la información necesaria para determinar el ILE. 
Existen proveedores competentes para determinar el ILE.</v>
      </c>
      <c r="K15" s="42">
        <f>+'[1]Comp 5'!M8</f>
        <v>4000000</v>
      </c>
    </row>
    <row r="16" spans="1:11" ht="105" customHeight="1">
      <c r="B16" s="43"/>
      <c r="C16" s="41" t="str">
        <f>+IF('[1]Comp 6'!B8&gt;0,'[1]Comp 6'!E8,"Nombre del Componente 6 ")</f>
        <v xml:space="preserve">Nombre del Componente 6 </v>
      </c>
      <c r="D16" s="41">
        <f>+'[1]Comp 6'!F8</f>
        <v>0</v>
      </c>
      <c r="E16" s="41">
        <f>+'[1]Comp 6'!G8</f>
        <v>0</v>
      </c>
      <c r="F16" s="41">
        <f>+'[1]Comp 6'!H8</f>
        <v>0</v>
      </c>
      <c r="G16" s="41">
        <f>+'[1]Comp 6'!I8</f>
        <v>0</v>
      </c>
      <c r="H16" s="41">
        <f>+'[1]Comp 6'!J8</f>
        <v>0</v>
      </c>
      <c r="I16" s="41">
        <f>+'[1]Comp 6'!K8</f>
        <v>0</v>
      </c>
      <c r="J16" s="41">
        <f>+'[1]Comp 6'!L8</f>
        <v>0</v>
      </c>
      <c r="K16" s="42">
        <f>+'[1]Comp 6'!M8</f>
        <v>0</v>
      </c>
    </row>
    <row r="17" spans="2:11" ht="105" customHeight="1">
      <c r="B17" s="43"/>
      <c r="C17" s="41" t="str">
        <f>+IF('[1]Comp 7'!B8&gt;0,'[1]Comp 7'!E8,"Nombre del Componente 7 ")</f>
        <v xml:space="preserve">Nombre del Componente 7 </v>
      </c>
      <c r="D17" s="41">
        <f>+'[1]Comp 7'!F8</f>
        <v>0</v>
      </c>
      <c r="E17" s="41">
        <f>+'[1]Comp 7'!G8</f>
        <v>0</v>
      </c>
      <c r="F17" s="41">
        <f>+'[1]Comp 7'!H8</f>
        <v>0</v>
      </c>
      <c r="G17" s="41">
        <f>+'[1]Comp 7'!I8</f>
        <v>0</v>
      </c>
      <c r="H17" s="41">
        <f>+'[1]Comp 7'!J8</f>
        <v>0</v>
      </c>
      <c r="I17" s="41">
        <f>+'[1]Comp 7'!K8</f>
        <v>0</v>
      </c>
      <c r="J17" s="41">
        <f>+'[1]Comp 7'!L8</f>
        <v>0</v>
      </c>
      <c r="K17" s="42">
        <f>+'[1]Comp 7'!M8</f>
        <v>0</v>
      </c>
    </row>
    <row r="18" spans="2:11" ht="105" customHeight="1">
      <c r="B18" s="43"/>
      <c r="C18" s="41" t="str">
        <f>+IF('[1]Comp 8'!B8&gt;0,'[1]Comp 8'!E8,"Nombre del Componente 8 ")</f>
        <v xml:space="preserve">Nombre del Componente 8 </v>
      </c>
      <c r="D18" s="41">
        <f>+'[1]Comp 8'!F8</f>
        <v>0</v>
      </c>
      <c r="E18" s="41">
        <f>+'[1]Comp 8'!G8</f>
        <v>0</v>
      </c>
      <c r="F18" s="41">
        <f>+'[1]Comp 8'!H8</f>
        <v>0</v>
      </c>
      <c r="G18" s="41">
        <f>+'[1]Comp 8'!I8</f>
        <v>0</v>
      </c>
      <c r="H18" s="41">
        <f>+'[1]Comp 8'!J8</f>
        <v>0</v>
      </c>
      <c r="I18" s="41">
        <f>+'[1]Comp 8'!K8</f>
        <v>0</v>
      </c>
      <c r="J18" s="41">
        <f>+'[1]Comp 8'!L8</f>
        <v>0</v>
      </c>
      <c r="K18" s="42">
        <f>+'[1]Comp 8'!M8</f>
        <v>0</v>
      </c>
    </row>
    <row r="19" spans="2:11" ht="105" customHeight="1">
      <c r="B19" s="43"/>
      <c r="C19" s="41" t="str">
        <f>+IF('[1]Comp 9'!B8&gt;0,'[1]Comp 9'!E8,"Nombre del Componente 9 ")</f>
        <v xml:space="preserve">Nombre del Componente 9 </v>
      </c>
      <c r="D19" s="41">
        <f>+'[1]Comp 9'!F8</f>
        <v>0</v>
      </c>
      <c r="E19" s="41">
        <f>+'[1]Comp 9'!G8</f>
        <v>0</v>
      </c>
      <c r="F19" s="41">
        <f>+'[1]Comp 9'!H8</f>
        <v>0</v>
      </c>
      <c r="G19" s="41">
        <f>+'[1]Comp 9'!I8</f>
        <v>0</v>
      </c>
      <c r="H19" s="41">
        <f>+'[1]Comp 9'!J8</f>
        <v>0</v>
      </c>
      <c r="I19" s="41">
        <f>+'[1]Comp 9'!K8</f>
        <v>0</v>
      </c>
      <c r="J19" s="41">
        <f>+'[1]Comp 9'!L8</f>
        <v>0</v>
      </c>
      <c r="K19" s="42">
        <f>+'[1]Comp 9'!M8</f>
        <v>0</v>
      </c>
    </row>
    <row r="20" spans="2:11" ht="105" customHeight="1">
      <c r="B20" s="44"/>
      <c r="C20" s="41" t="str">
        <f>+IF('[1]Comp 10'!B8&gt;0,'[1]Comp 10'!E8,"Nombre del Componente 10 ")</f>
        <v xml:space="preserve">Nombre del Componente 10 </v>
      </c>
      <c r="D20" s="41">
        <f>+'[1]Comp 10'!F8</f>
        <v>0</v>
      </c>
      <c r="E20" s="41">
        <f>+'[1]Comp 10'!G8</f>
        <v>0</v>
      </c>
      <c r="F20" s="41">
        <f>+'[1]Comp 10'!H8</f>
        <v>0</v>
      </c>
      <c r="G20" s="41">
        <f>+'[1]Comp 10'!I8</f>
        <v>0</v>
      </c>
      <c r="H20" s="41">
        <f>+'[1]Comp 10'!J8</f>
        <v>0</v>
      </c>
      <c r="I20" s="41">
        <f>+'[1]Comp 10'!K8</f>
        <v>0</v>
      </c>
      <c r="J20" s="41">
        <f>+'[1]Comp 10'!L8</f>
        <v>0</v>
      </c>
      <c r="K20" s="42">
        <f>+'[1]Comp 10'!M8</f>
        <v>0</v>
      </c>
    </row>
    <row r="21" spans="2:11" ht="30" customHeight="1">
      <c r="B21" s="45"/>
      <c r="C21" s="45"/>
      <c r="D21" s="45"/>
      <c r="E21" s="45"/>
      <c r="F21" s="45"/>
      <c r="G21" s="45"/>
      <c r="H21" s="45"/>
      <c r="I21" s="45"/>
      <c r="J21" s="46" t="s">
        <v>34</v>
      </c>
      <c r="K21" s="47">
        <f>SUM(K11:K20)</f>
        <v>17002260</v>
      </c>
    </row>
    <row r="22" spans="2:11" ht="30" customHeight="1">
      <c r="B22" s="45"/>
      <c r="C22" s="45"/>
      <c r="D22" s="45"/>
      <c r="E22" s="45"/>
      <c r="F22" s="45"/>
      <c r="G22" s="45"/>
      <c r="H22" s="45"/>
      <c r="I22" s="45"/>
      <c r="J22" s="46"/>
      <c r="K22" s="46"/>
    </row>
    <row r="23" spans="2:11" s="48" customFormat="1" ht="29.25" customHeight="1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1">
      <c r="E24" s="49"/>
      <c r="F24" s="49"/>
      <c r="H24" s="49"/>
      <c r="I24" s="49"/>
    </row>
    <row r="25" spans="2:11" s="20" customFormat="1" ht="21.75" customHeight="1">
      <c r="C25" s="50" t="s">
        <v>35</v>
      </c>
      <c r="E25" s="51" t="s">
        <v>36</v>
      </c>
      <c r="F25" s="51"/>
      <c r="H25" s="51" t="s">
        <v>37</v>
      </c>
      <c r="I25" s="51"/>
    </row>
    <row r="26" spans="2:11">
      <c r="C26" s="52" t="s">
        <v>38</v>
      </c>
      <c r="E26" s="53" t="s">
        <v>38</v>
      </c>
      <c r="F26" s="53"/>
      <c r="H26" s="54" t="s">
        <v>39</v>
      </c>
      <c r="I26" s="54"/>
    </row>
    <row r="27" spans="2:11">
      <c r="C27" s="52" t="s">
        <v>40</v>
      </c>
      <c r="E27" s="53" t="s">
        <v>40</v>
      </c>
      <c r="F27" s="53"/>
      <c r="H27" s="54" t="s">
        <v>41</v>
      </c>
      <c r="I27" s="54"/>
    </row>
    <row r="28" spans="2:11">
      <c r="C28" s="52"/>
      <c r="E28" s="54"/>
      <c r="F28" s="54"/>
      <c r="H28" s="54"/>
      <c r="I28" s="54"/>
    </row>
    <row r="33" spans="1:8" ht="34.5" customHeight="1">
      <c r="C33" s="55" t="s">
        <v>42</v>
      </c>
      <c r="D33" s="56" t="s">
        <v>43</v>
      </c>
      <c r="E33" s="56"/>
      <c r="F33" s="56"/>
      <c r="G33" s="56"/>
      <c r="H33" s="57" t="s">
        <v>44</v>
      </c>
    </row>
    <row r="34" spans="1:8" ht="30" customHeight="1">
      <c r="C34" s="58" t="s">
        <v>45</v>
      </c>
      <c r="D34" s="59" t="s">
        <v>46</v>
      </c>
      <c r="E34" s="59"/>
      <c r="F34" s="59"/>
      <c r="G34" s="59"/>
      <c r="H34" s="60">
        <f>+VLOOKUP(D34,[1]Etiquetas!A5:B3482,2,0)</f>
        <v>21121</v>
      </c>
    </row>
    <row r="35" spans="1:8" ht="30" customHeight="1">
      <c r="C35" s="58" t="s">
        <v>47</v>
      </c>
      <c r="D35" s="59" t="s">
        <v>48</v>
      </c>
      <c r="E35" s="59"/>
      <c r="F35" s="59"/>
      <c r="G35" s="59"/>
      <c r="H35" s="61">
        <f>+VLOOKUP(D35,[1]Etiquetas!D5:E35,2,0)</f>
        <v>7</v>
      </c>
    </row>
    <row r="36" spans="1:8" ht="30" customHeight="1">
      <c r="C36" s="58" t="s">
        <v>49</v>
      </c>
      <c r="D36" s="59" t="s">
        <v>50</v>
      </c>
      <c r="E36" s="59"/>
      <c r="F36" s="59"/>
      <c r="G36" s="59"/>
      <c r="H36" s="61">
        <f>+VLOOKUP(D33:D36,[1]Etiquetas!G5:H101,2,0)</f>
        <v>22</v>
      </c>
    </row>
    <row r="37" spans="1:8" ht="30" customHeight="1">
      <c r="C37" s="58" t="s">
        <v>51</v>
      </c>
      <c r="D37" s="59" t="s">
        <v>52</v>
      </c>
      <c r="E37" s="59"/>
      <c r="F37" s="59"/>
      <c r="G37" s="59"/>
      <c r="H37" s="62">
        <f>+VLOOKUP(D37,[1]Etiquetas!M5:N10,2,0)</f>
        <v>1</v>
      </c>
    </row>
    <row r="38" spans="1:8" ht="30" customHeight="1">
      <c r="C38" s="58" t="s">
        <v>53</v>
      </c>
      <c r="D38" s="59" t="s">
        <v>54</v>
      </c>
      <c r="E38" s="59"/>
      <c r="F38" s="59"/>
      <c r="G38" s="59"/>
      <c r="H38" s="61">
        <f>+VLOOKUP(D38,[1]Etiquetas!P5:Q35,2,0)</f>
        <v>6</v>
      </c>
    </row>
    <row r="39" spans="1:8" ht="30" customHeight="1">
      <c r="C39" s="58" t="s">
        <v>55</v>
      </c>
      <c r="D39" s="59" t="s">
        <v>56</v>
      </c>
      <c r="E39" s="59"/>
      <c r="F39" s="59"/>
      <c r="G39" s="59"/>
      <c r="H39" s="63">
        <f>+VLOOKUP(D39,[1]Etiquetas!S5:T106,2,0)</f>
        <v>1</v>
      </c>
    </row>
    <row r="40" spans="1:8" ht="30" customHeight="1">
      <c r="C40" s="58" t="s">
        <v>57</v>
      </c>
      <c r="D40" s="59" t="s">
        <v>58</v>
      </c>
      <c r="E40" s="59"/>
      <c r="F40" s="59"/>
      <c r="G40" s="59"/>
      <c r="H40" s="62">
        <f>+VLOOKUP(D40,[1]Etiquetas!V5:W8,2,0)</f>
        <v>4</v>
      </c>
    </row>
    <row r="41" spans="1:8" ht="30" customHeight="1">
      <c r="C41" s="58" t="s">
        <v>59</v>
      </c>
      <c r="D41" s="59" t="s">
        <v>60</v>
      </c>
      <c r="E41" s="59"/>
      <c r="F41" s="59"/>
      <c r="G41" s="59"/>
      <c r="H41" s="61">
        <f>+VLOOKUP(D41,[1]Etiquetas!Y5:Z31,2,0)</f>
        <v>17</v>
      </c>
    </row>
    <row r="42" spans="1:8" ht="30" customHeight="1">
      <c r="C42" s="64" t="s">
        <v>61</v>
      </c>
      <c r="D42" s="65" t="str">
        <f>+C4</f>
        <v>INTELIGENCIA ECONÓMICA</v>
      </c>
      <c r="E42" s="65"/>
      <c r="F42" s="65"/>
      <c r="G42" s="65"/>
      <c r="H42" s="66">
        <v>1</v>
      </c>
    </row>
    <row r="43" spans="1:8" ht="30" customHeight="1">
      <c r="A43" s="3">
        <f>+LEN(D43)</f>
        <v>38</v>
      </c>
      <c r="C43" s="64" t="s">
        <v>62</v>
      </c>
      <c r="D43" s="65" t="s">
        <v>50</v>
      </c>
      <c r="E43" s="65"/>
      <c r="F43" s="65"/>
      <c r="G43" s="65"/>
      <c r="H43" s="67">
        <v>181</v>
      </c>
    </row>
    <row r="44" spans="1:8" ht="30" customHeight="1">
      <c r="C44" s="58" t="s">
        <v>63</v>
      </c>
      <c r="D44" s="59" t="s">
        <v>64</v>
      </c>
      <c r="E44" s="59"/>
      <c r="F44" s="59"/>
      <c r="G44" s="59"/>
      <c r="H44" s="61">
        <f>+VLOOKUP(D44,[1]Etiquetas!AB5:AC14,2,0)</f>
        <v>6</v>
      </c>
    </row>
    <row r="45" spans="1:8" ht="30" customHeight="1">
      <c r="C45" s="58" t="s">
        <v>65</v>
      </c>
      <c r="D45" s="59" t="s">
        <v>66</v>
      </c>
      <c r="E45" s="59"/>
      <c r="F45" s="59"/>
      <c r="G45" s="59"/>
      <c r="H45" s="62">
        <f>+VLOOKUP(D45,[1]Etiquetas!AE5:AF9,2,0)</f>
        <v>1</v>
      </c>
    </row>
    <row r="46" spans="1:8" ht="30" customHeight="1">
      <c r="C46" s="58" t="s">
        <v>67</v>
      </c>
      <c r="D46" s="59" t="s">
        <v>68</v>
      </c>
      <c r="E46" s="59"/>
      <c r="F46" s="59"/>
      <c r="G46" s="59"/>
      <c r="H46" s="61">
        <f>+VLOOKUP(D46,[1]Etiquetas!AH5:AI17,2,0)</f>
        <v>20</v>
      </c>
    </row>
    <row r="47" spans="1:8" ht="30" customHeight="1">
      <c r="C47" s="58" t="s">
        <v>69</v>
      </c>
      <c r="D47" s="59" t="s">
        <v>70</v>
      </c>
      <c r="E47" s="59"/>
      <c r="F47" s="59"/>
      <c r="G47" s="59"/>
      <c r="H47" s="63">
        <f>+VLOOKUP(D47,[1]Etiquetas!AK5:AL154,2,0)</f>
        <v>150</v>
      </c>
    </row>
    <row r="48" spans="1:8" ht="30" customHeight="1">
      <c r="C48" s="58" t="s">
        <v>71</v>
      </c>
      <c r="D48" s="68"/>
      <c r="E48" s="68"/>
      <c r="F48" s="68"/>
      <c r="G48" s="68"/>
      <c r="H48" s="69"/>
    </row>
  </sheetData>
  <sheetProtection password="86E7" sheet="1" objects="1" scenarios="1"/>
  <protectedRanges>
    <protectedRange sqref="H42:H43" name="Rango8"/>
    <protectedRange sqref="D48" name="Rango5"/>
    <protectedRange sqref="C9:J10" name="Rango2"/>
    <protectedRange sqref="C4" name="Rango1"/>
    <protectedRange sqref="C26:J27" name="Rango3"/>
    <protectedRange sqref="D34:G41" name="Rango6"/>
    <protectedRange sqref="D43:G47" name="Rango7"/>
  </protectedRanges>
  <mergeCells count="39">
    <mergeCell ref="D45:G45"/>
    <mergeCell ref="D46:G46"/>
    <mergeCell ref="D47:G47"/>
    <mergeCell ref="D48:H48"/>
    <mergeCell ref="D39:G39"/>
    <mergeCell ref="D40:G40"/>
    <mergeCell ref="D41:G41"/>
    <mergeCell ref="D42:G42"/>
    <mergeCell ref="D43:G43"/>
    <mergeCell ref="D44:G44"/>
    <mergeCell ref="D33:G33"/>
    <mergeCell ref="D34:G34"/>
    <mergeCell ref="D35:G35"/>
    <mergeCell ref="D36:G36"/>
    <mergeCell ref="D37:G37"/>
    <mergeCell ref="D38:G38"/>
    <mergeCell ref="E25:F25"/>
    <mergeCell ref="H25:I25"/>
    <mergeCell ref="H26:I26"/>
    <mergeCell ref="H27:I27"/>
    <mergeCell ref="E28:F28"/>
    <mergeCell ref="H28:I28"/>
    <mergeCell ref="E7:E8"/>
    <mergeCell ref="F7:F8"/>
    <mergeCell ref="G7:G8"/>
    <mergeCell ref="H7:H8"/>
    <mergeCell ref="B11:B20"/>
    <mergeCell ref="E24:F24"/>
    <mergeCell ref="H24:I24"/>
    <mergeCell ref="D1:K1"/>
    <mergeCell ref="D2:K2"/>
    <mergeCell ref="C4:J4"/>
    <mergeCell ref="B6:B8"/>
    <mergeCell ref="C6:C8"/>
    <mergeCell ref="D6:H6"/>
    <mergeCell ref="I6:I8"/>
    <mergeCell ref="J6:J8"/>
    <mergeCell ref="K6:K8"/>
    <mergeCell ref="D7:D8"/>
  </mergeCells>
  <printOptions horizontalCentered="1"/>
  <pageMargins left="0.98425196850393704" right="0.39370078740157483" top="0.39370078740157483" bottom="0.39370078740157483" header="0" footer="0"/>
  <pageSetup paperSize="5"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seijal</dc:creator>
  <cp:lastModifiedBy>seijal</cp:lastModifiedBy>
  <dcterms:created xsi:type="dcterms:W3CDTF">2014-03-31T18:43:42Z</dcterms:created>
  <dcterms:modified xsi:type="dcterms:W3CDTF">2014-03-31T18:44:09Z</dcterms:modified>
</cp:coreProperties>
</file>