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\Documents\2021\Transparencia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8" i="1" l="1"/>
  <c r="AY248" i="1"/>
  <c r="AX248" i="1"/>
  <c r="AW248" i="1"/>
  <c r="AV248" i="1"/>
  <c r="AU248" i="1"/>
  <c r="AT248" i="1"/>
  <c r="AS248" i="1"/>
  <c r="AQ248" i="1"/>
  <c r="AL248" i="1"/>
  <c r="AH248" i="1"/>
  <c r="Y248" i="1"/>
  <c r="X248" i="1"/>
  <c r="W248" i="1"/>
  <c r="V248" i="1"/>
  <c r="BA246" i="1"/>
  <c r="AR245" i="1"/>
  <c r="AP245" i="1"/>
  <c r="AK245" i="1"/>
  <c r="AJ245" i="1"/>
  <c r="AI245" i="1"/>
  <c r="AG245" i="1"/>
  <c r="AF245" i="1"/>
  <c r="AE245" i="1"/>
  <c r="AD245" i="1"/>
  <c r="AC245" i="1"/>
  <c r="AO245" i="1" s="1"/>
  <c r="AB245" i="1"/>
  <c r="AN245" i="1" s="1"/>
  <c r="AA245" i="1"/>
  <c r="AM245" i="1" s="1"/>
  <c r="AR244" i="1"/>
  <c r="AM244" i="1"/>
  <c r="AK244" i="1"/>
  <c r="AJ244" i="1"/>
  <c r="AI244" i="1"/>
  <c r="AG244" i="1"/>
  <c r="AF244" i="1"/>
  <c r="AE244" i="1"/>
  <c r="AD244" i="1"/>
  <c r="AP244" i="1" s="1"/>
  <c r="AC244" i="1"/>
  <c r="AO244" i="1" s="1"/>
  <c r="AB244" i="1"/>
  <c r="AN244" i="1" s="1"/>
  <c r="AA244" i="1"/>
  <c r="AR243" i="1"/>
  <c r="AN243" i="1"/>
  <c r="AK243" i="1"/>
  <c r="AJ243" i="1"/>
  <c r="AI243" i="1"/>
  <c r="AG243" i="1"/>
  <c r="AF243" i="1"/>
  <c r="AE243" i="1"/>
  <c r="AD243" i="1"/>
  <c r="AP243" i="1" s="1"/>
  <c r="AC243" i="1"/>
  <c r="AO243" i="1" s="1"/>
  <c r="AB243" i="1"/>
  <c r="AA243" i="1"/>
  <c r="AM243" i="1" s="1"/>
  <c r="BA243" i="1" s="1"/>
  <c r="AR242" i="1"/>
  <c r="AO242" i="1"/>
  <c r="AK242" i="1"/>
  <c r="AJ242" i="1"/>
  <c r="AI242" i="1"/>
  <c r="AG242" i="1"/>
  <c r="AF242" i="1"/>
  <c r="AE242" i="1"/>
  <c r="AD242" i="1"/>
  <c r="AP242" i="1" s="1"/>
  <c r="AC242" i="1"/>
  <c r="AB242" i="1"/>
  <c r="AN242" i="1" s="1"/>
  <c r="AA242" i="1"/>
  <c r="AM242" i="1" s="1"/>
  <c r="AR241" i="1"/>
  <c r="AP241" i="1"/>
  <c r="AK241" i="1"/>
  <c r="AJ241" i="1"/>
  <c r="AI241" i="1"/>
  <c r="AG241" i="1"/>
  <c r="AF241" i="1"/>
  <c r="AE241" i="1"/>
  <c r="AD241" i="1"/>
  <c r="AC241" i="1"/>
  <c r="AO241" i="1" s="1"/>
  <c r="AB241" i="1"/>
  <c r="AN241" i="1" s="1"/>
  <c r="AA241" i="1"/>
  <c r="AM241" i="1" s="1"/>
  <c r="AR240" i="1"/>
  <c r="AM240" i="1"/>
  <c r="AK240" i="1"/>
  <c r="AJ240" i="1"/>
  <c r="AI240" i="1"/>
  <c r="AG240" i="1"/>
  <c r="AF240" i="1"/>
  <c r="AE240" i="1"/>
  <c r="AD240" i="1"/>
  <c r="AP240" i="1" s="1"/>
  <c r="AC240" i="1"/>
  <c r="AO240" i="1" s="1"/>
  <c r="AB240" i="1"/>
  <c r="AN240" i="1" s="1"/>
  <c r="AA240" i="1"/>
  <c r="AR239" i="1"/>
  <c r="AN239" i="1"/>
  <c r="AK239" i="1"/>
  <c r="AJ239" i="1"/>
  <c r="AI239" i="1"/>
  <c r="AG239" i="1"/>
  <c r="AF239" i="1"/>
  <c r="AE239" i="1"/>
  <c r="AD239" i="1"/>
  <c r="AP239" i="1" s="1"/>
  <c r="AC239" i="1"/>
  <c r="AO239" i="1" s="1"/>
  <c r="AB239" i="1"/>
  <c r="AA239" i="1"/>
  <c r="AM239" i="1" s="1"/>
  <c r="AR238" i="1"/>
  <c r="AO238" i="1"/>
  <c r="AK238" i="1"/>
  <c r="AJ238" i="1"/>
  <c r="AI238" i="1"/>
  <c r="AG238" i="1"/>
  <c r="AF238" i="1"/>
  <c r="AE238" i="1"/>
  <c r="AD238" i="1"/>
  <c r="AP238" i="1" s="1"/>
  <c r="AC238" i="1"/>
  <c r="AB238" i="1"/>
  <c r="AN238" i="1" s="1"/>
  <c r="AA238" i="1"/>
  <c r="AM238" i="1" s="1"/>
  <c r="AR237" i="1"/>
  <c r="AP237" i="1"/>
  <c r="AK237" i="1"/>
  <c r="AJ237" i="1"/>
  <c r="AI237" i="1"/>
  <c r="AG237" i="1"/>
  <c r="AF237" i="1"/>
  <c r="AE237" i="1"/>
  <c r="AD237" i="1"/>
  <c r="AC237" i="1"/>
  <c r="AO237" i="1" s="1"/>
  <c r="AB237" i="1"/>
  <c r="AN237" i="1" s="1"/>
  <c r="AA237" i="1"/>
  <c r="AM237" i="1" s="1"/>
  <c r="AR236" i="1"/>
  <c r="AM236" i="1"/>
  <c r="AK236" i="1"/>
  <c r="AJ236" i="1"/>
  <c r="AI236" i="1"/>
  <c r="AG236" i="1"/>
  <c r="AF236" i="1"/>
  <c r="AE236" i="1"/>
  <c r="AD236" i="1"/>
  <c r="AP236" i="1" s="1"/>
  <c r="AC236" i="1"/>
  <c r="AO236" i="1" s="1"/>
  <c r="AB236" i="1"/>
  <c r="AN236" i="1" s="1"/>
  <c r="AA236" i="1"/>
  <c r="AR235" i="1"/>
  <c r="AN235" i="1"/>
  <c r="AK235" i="1"/>
  <c r="AJ235" i="1"/>
  <c r="AI235" i="1"/>
  <c r="AG235" i="1"/>
  <c r="AF235" i="1"/>
  <c r="AE235" i="1"/>
  <c r="AD235" i="1"/>
  <c r="AP235" i="1" s="1"/>
  <c r="AC235" i="1"/>
  <c r="AO235" i="1" s="1"/>
  <c r="AB235" i="1"/>
  <c r="AA235" i="1"/>
  <c r="AM235" i="1" s="1"/>
  <c r="BA235" i="1" s="1"/>
  <c r="AR234" i="1"/>
  <c r="AO234" i="1"/>
  <c r="AK234" i="1"/>
  <c r="AJ234" i="1"/>
  <c r="AI234" i="1"/>
  <c r="AG234" i="1"/>
  <c r="AF234" i="1"/>
  <c r="AE234" i="1"/>
  <c r="AD234" i="1"/>
  <c r="AP234" i="1" s="1"/>
  <c r="AC234" i="1"/>
  <c r="AB234" i="1"/>
  <c r="AN234" i="1" s="1"/>
  <c r="AA234" i="1"/>
  <c r="AM234" i="1" s="1"/>
  <c r="AR233" i="1"/>
  <c r="AP233" i="1"/>
  <c r="AK233" i="1"/>
  <c r="AJ233" i="1"/>
  <c r="AI233" i="1"/>
  <c r="AG233" i="1"/>
  <c r="AF233" i="1"/>
  <c r="AE233" i="1"/>
  <c r="AD233" i="1"/>
  <c r="AC233" i="1"/>
  <c r="AO233" i="1" s="1"/>
  <c r="AB233" i="1"/>
  <c r="AN233" i="1" s="1"/>
  <c r="AA233" i="1"/>
  <c r="AM233" i="1" s="1"/>
  <c r="AR232" i="1"/>
  <c r="AM232" i="1"/>
  <c r="AK232" i="1"/>
  <c r="AJ232" i="1"/>
  <c r="AI232" i="1"/>
  <c r="AG232" i="1"/>
  <c r="AF232" i="1"/>
  <c r="AE232" i="1"/>
  <c r="AD232" i="1"/>
  <c r="AP232" i="1" s="1"/>
  <c r="AC232" i="1"/>
  <c r="AO232" i="1" s="1"/>
  <c r="AB232" i="1"/>
  <c r="AN232" i="1" s="1"/>
  <c r="AA232" i="1"/>
  <c r="AR231" i="1"/>
  <c r="AN231" i="1"/>
  <c r="AK231" i="1"/>
  <c r="AJ231" i="1"/>
  <c r="AI231" i="1"/>
  <c r="AG231" i="1"/>
  <c r="AF231" i="1"/>
  <c r="AE231" i="1"/>
  <c r="AD231" i="1"/>
  <c r="AP231" i="1" s="1"/>
  <c r="AC231" i="1"/>
  <c r="AO231" i="1" s="1"/>
  <c r="AB231" i="1"/>
  <c r="AA231" i="1"/>
  <c r="AM231" i="1" s="1"/>
  <c r="AR230" i="1"/>
  <c r="AO230" i="1"/>
  <c r="AK230" i="1"/>
  <c r="AJ230" i="1"/>
  <c r="AI230" i="1"/>
  <c r="AG230" i="1"/>
  <c r="AF230" i="1"/>
  <c r="AE230" i="1"/>
  <c r="AD230" i="1"/>
  <c r="AP230" i="1" s="1"/>
  <c r="AC230" i="1"/>
  <c r="AB230" i="1"/>
  <c r="AN230" i="1" s="1"/>
  <c r="AA230" i="1"/>
  <c r="AM230" i="1" s="1"/>
  <c r="AR229" i="1"/>
  <c r="AP229" i="1"/>
  <c r="AO229" i="1"/>
  <c r="AK229" i="1"/>
  <c r="AJ229" i="1"/>
  <c r="AI229" i="1"/>
  <c r="AG229" i="1"/>
  <c r="AF229" i="1"/>
  <c r="AE229" i="1"/>
  <c r="AD229" i="1"/>
  <c r="AC229" i="1"/>
  <c r="AB229" i="1"/>
  <c r="AN229" i="1" s="1"/>
  <c r="AA229" i="1"/>
  <c r="AM229" i="1" s="1"/>
  <c r="AR228" i="1"/>
  <c r="AP228" i="1"/>
  <c r="AM228" i="1"/>
  <c r="AK228" i="1"/>
  <c r="AJ228" i="1"/>
  <c r="AI228" i="1"/>
  <c r="AG228" i="1"/>
  <c r="AF228" i="1"/>
  <c r="AE228" i="1"/>
  <c r="AD228" i="1"/>
  <c r="AC228" i="1"/>
  <c r="AO228" i="1" s="1"/>
  <c r="AB228" i="1"/>
  <c r="AN228" i="1" s="1"/>
  <c r="AA228" i="1"/>
  <c r="AR227" i="1"/>
  <c r="AN227" i="1"/>
  <c r="AM227" i="1"/>
  <c r="AK227" i="1"/>
  <c r="AJ227" i="1"/>
  <c r="AI227" i="1"/>
  <c r="AG227" i="1"/>
  <c r="AF227" i="1"/>
  <c r="AE227" i="1"/>
  <c r="AD227" i="1"/>
  <c r="AP227" i="1" s="1"/>
  <c r="AC227" i="1"/>
  <c r="AO227" i="1" s="1"/>
  <c r="AB227" i="1"/>
  <c r="AA227" i="1"/>
  <c r="AR226" i="1"/>
  <c r="AO226" i="1"/>
  <c r="AN226" i="1"/>
  <c r="AK226" i="1"/>
  <c r="AJ226" i="1"/>
  <c r="AI226" i="1"/>
  <c r="AG226" i="1"/>
  <c r="AF226" i="1"/>
  <c r="AE226" i="1"/>
  <c r="AD226" i="1"/>
  <c r="AP226" i="1" s="1"/>
  <c r="AC226" i="1"/>
  <c r="AB226" i="1"/>
  <c r="AA226" i="1"/>
  <c r="AM226" i="1" s="1"/>
  <c r="AR225" i="1"/>
  <c r="AP225" i="1"/>
  <c r="AO225" i="1"/>
  <c r="AK225" i="1"/>
  <c r="AJ225" i="1"/>
  <c r="AI225" i="1"/>
  <c r="AG225" i="1"/>
  <c r="AF225" i="1"/>
  <c r="AE225" i="1"/>
  <c r="AD225" i="1"/>
  <c r="AC225" i="1"/>
  <c r="AB225" i="1"/>
  <c r="AN225" i="1" s="1"/>
  <c r="AA225" i="1"/>
  <c r="AM225" i="1" s="1"/>
  <c r="AR224" i="1"/>
  <c r="AP224" i="1"/>
  <c r="AM224" i="1"/>
  <c r="AK224" i="1"/>
  <c r="AJ224" i="1"/>
  <c r="AI224" i="1"/>
  <c r="AG224" i="1"/>
  <c r="AF224" i="1"/>
  <c r="AE224" i="1"/>
  <c r="BA224" i="1" s="1"/>
  <c r="AD224" i="1"/>
  <c r="AC224" i="1"/>
  <c r="AO224" i="1" s="1"/>
  <c r="AB224" i="1"/>
  <c r="AN224" i="1" s="1"/>
  <c r="AA224" i="1"/>
  <c r="BA223" i="1"/>
  <c r="AR223" i="1"/>
  <c r="AN223" i="1"/>
  <c r="AM223" i="1"/>
  <c r="AK223" i="1"/>
  <c r="AJ223" i="1"/>
  <c r="AI223" i="1"/>
  <c r="AG223" i="1"/>
  <c r="AF223" i="1"/>
  <c r="AE223" i="1"/>
  <c r="AD223" i="1"/>
  <c r="AP223" i="1" s="1"/>
  <c r="AC223" i="1"/>
  <c r="AO223" i="1" s="1"/>
  <c r="AB223" i="1"/>
  <c r="AA223" i="1"/>
  <c r="AR222" i="1"/>
  <c r="AO222" i="1"/>
  <c r="AN222" i="1"/>
  <c r="AK222" i="1"/>
  <c r="AJ222" i="1"/>
  <c r="AI222" i="1"/>
  <c r="AG222" i="1"/>
  <c r="AF222" i="1"/>
  <c r="AE222" i="1"/>
  <c r="AD222" i="1"/>
  <c r="AP222" i="1" s="1"/>
  <c r="AC222" i="1"/>
  <c r="AB222" i="1"/>
  <c r="AA222" i="1"/>
  <c r="AM222" i="1" s="1"/>
  <c r="AR221" i="1"/>
  <c r="AP221" i="1"/>
  <c r="AO221" i="1"/>
  <c r="AK221" i="1"/>
  <c r="AJ221" i="1"/>
  <c r="AI221" i="1"/>
  <c r="AG221" i="1"/>
  <c r="AF221" i="1"/>
  <c r="AE221" i="1"/>
  <c r="AD221" i="1"/>
  <c r="AC221" i="1"/>
  <c r="AB221" i="1"/>
  <c r="AN221" i="1" s="1"/>
  <c r="AA221" i="1"/>
  <c r="AM221" i="1" s="1"/>
  <c r="AR220" i="1"/>
  <c r="AP220" i="1"/>
  <c r="AM220" i="1"/>
  <c r="AK220" i="1"/>
  <c r="AJ220" i="1"/>
  <c r="AI220" i="1"/>
  <c r="AG220" i="1"/>
  <c r="AF220" i="1"/>
  <c r="AE220" i="1"/>
  <c r="AD220" i="1"/>
  <c r="AC220" i="1"/>
  <c r="AO220" i="1" s="1"/>
  <c r="AB220" i="1"/>
  <c r="AN220" i="1" s="1"/>
  <c r="AA220" i="1"/>
  <c r="AR219" i="1"/>
  <c r="AN219" i="1"/>
  <c r="AM219" i="1"/>
  <c r="AK219" i="1"/>
  <c r="AJ219" i="1"/>
  <c r="AI219" i="1"/>
  <c r="AG219" i="1"/>
  <c r="AF219" i="1"/>
  <c r="AE219" i="1"/>
  <c r="AD219" i="1"/>
  <c r="AP219" i="1" s="1"/>
  <c r="AC219" i="1"/>
  <c r="AO219" i="1" s="1"/>
  <c r="AB219" i="1"/>
  <c r="AA219" i="1"/>
  <c r="AR218" i="1"/>
  <c r="AO218" i="1"/>
  <c r="AN218" i="1"/>
  <c r="AK218" i="1"/>
  <c r="AJ218" i="1"/>
  <c r="AI218" i="1"/>
  <c r="AG218" i="1"/>
  <c r="AF218" i="1"/>
  <c r="AE218" i="1"/>
  <c r="AD218" i="1"/>
  <c r="AP218" i="1" s="1"/>
  <c r="AC218" i="1"/>
  <c r="AB218" i="1"/>
  <c r="AA218" i="1"/>
  <c r="AM218" i="1" s="1"/>
  <c r="AR217" i="1"/>
  <c r="AP217" i="1"/>
  <c r="AO217" i="1"/>
  <c r="AK217" i="1"/>
  <c r="AJ217" i="1"/>
  <c r="AI217" i="1"/>
  <c r="AG217" i="1"/>
  <c r="AF217" i="1"/>
  <c r="AE217" i="1"/>
  <c r="AD217" i="1"/>
  <c r="AC217" i="1"/>
  <c r="AB217" i="1"/>
  <c r="AN217" i="1" s="1"/>
  <c r="AA217" i="1"/>
  <c r="AM217" i="1" s="1"/>
  <c r="AR216" i="1"/>
  <c r="AP216" i="1"/>
  <c r="AM216" i="1"/>
  <c r="AK216" i="1"/>
  <c r="AJ216" i="1"/>
  <c r="AI216" i="1"/>
  <c r="AG216" i="1"/>
  <c r="AF216" i="1"/>
  <c r="AE216" i="1"/>
  <c r="BA216" i="1" s="1"/>
  <c r="AD216" i="1"/>
  <c r="AC216" i="1"/>
  <c r="AO216" i="1" s="1"/>
  <c r="AB216" i="1"/>
  <c r="AN216" i="1" s="1"/>
  <c r="AA216" i="1"/>
  <c r="BA215" i="1"/>
  <c r="AR215" i="1"/>
  <c r="AN215" i="1"/>
  <c r="AM215" i="1"/>
  <c r="AK215" i="1"/>
  <c r="AJ215" i="1"/>
  <c r="AI215" i="1"/>
  <c r="AG215" i="1"/>
  <c r="AF215" i="1"/>
  <c r="AE215" i="1"/>
  <c r="AD215" i="1"/>
  <c r="AP215" i="1" s="1"/>
  <c r="AC215" i="1"/>
  <c r="AO215" i="1" s="1"/>
  <c r="AB215" i="1"/>
  <c r="AA215" i="1"/>
  <c r="AR214" i="1"/>
  <c r="AO214" i="1"/>
  <c r="AN214" i="1"/>
  <c r="AK214" i="1"/>
  <c r="AJ214" i="1"/>
  <c r="AI214" i="1"/>
  <c r="AG214" i="1"/>
  <c r="AF214" i="1"/>
  <c r="AE214" i="1"/>
  <c r="AD214" i="1"/>
  <c r="AP214" i="1" s="1"/>
  <c r="AC214" i="1"/>
  <c r="AB214" i="1"/>
  <c r="AA214" i="1"/>
  <c r="AM214" i="1" s="1"/>
  <c r="AR213" i="1"/>
  <c r="AP213" i="1"/>
  <c r="AO213" i="1"/>
  <c r="AK213" i="1"/>
  <c r="AJ213" i="1"/>
  <c r="AI213" i="1"/>
  <c r="AG213" i="1"/>
  <c r="AF213" i="1"/>
  <c r="AE213" i="1"/>
  <c r="AD213" i="1"/>
  <c r="AC213" i="1"/>
  <c r="AB213" i="1"/>
  <c r="AN213" i="1" s="1"/>
  <c r="AA213" i="1"/>
  <c r="AM213" i="1" s="1"/>
  <c r="AR212" i="1"/>
  <c r="AP212" i="1"/>
  <c r="AM212" i="1"/>
  <c r="AK212" i="1"/>
  <c r="AJ212" i="1"/>
  <c r="AI212" i="1"/>
  <c r="AG212" i="1"/>
  <c r="AF212" i="1"/>
  <c r="AE212" i="1"/>
  <c r="AD212" i="1"/>
  <c r="AC212" i="1"/>
  <c r="AO212" i="1" s="1"/>
  <c r="AB212" i="1"/>
  <c r="AN212" i="1" s="1"/>
  <c r="AA212" i="1"/>
  <c r="AR211" i="1"/>
  <c r="AN211" i="1"/>
  <c r="AM211" i="1"/>
  <c r="AK211" i="1"/>
  <c r="AJ211" i="1"/>
  <c r="AI211" i="1"/>
  <c r="AG211" i="1"/>
  <c r="AF211" i="1"/>
  <c r="AE211" i="1"/>
  <c r="AD211" i="1"/>
  <c r="AP211" i="1" s="1"/>
  <c r="AC211" i="1"/>
  <c r="AO211" i="1" s="1"/>
  <c r="AB211" i="1"/>
  <c r="AA211" i="1"/>
  <c r="AR210" i="1"/>
  <c r="AO210" i="1"/>
  <c r="AN210" i="1"/>
  <c r="AK210" i="1"/>
  <c r="AJ210" i="1"/>
  <c r="AI210" i="1"/>
  <c r="AG210" i="1"/>
  <c r="AF210" i="1"/>
  <c r="AE210" i="1"/>
  <c r="AD210" i="1"/>
  <c r="AP210" i="1" s="1"/>
  <c r="AC210" i="1"/>
  <c r="AB210" i="1"/>
  <c r="AA210" i="1"/>
  <c r="AM210" i="1" s="1"/>
  <c r="AR209" i="1"/>
  <c r="AP209" i="1"/>
  <c r="AO209" i="1"/>
  <c r="AK209" i="1"/>
  <c r="AJ209" i="1"/>
  <c r="AI209" i="1"/>
  <c r="AG209" i="1"/>
  <c r="AF209" i="1"/>
  <c r="AE209" i="1"/>
  <c r="AD209" i="1"/>
  <c r="AC209" i="1"/>
  <c r="AB209" i="1"/>
  <c r="AN209" i="1" s="1"/>
  <c r="AA209" i="1"/>
  <c r="AM209" i="1" s="1"/>
  <c r="AR208" i="1"/>
  <c r="AP208" i="1"/>
  <c r="AM208" i="1"/>
  <c r="AK208" i="1"/>
  <c r="AJ208" i="1"/>
  <c r="AI208" i="1"/>
  <c r="AG208" i="1"/>
  <c r="AF208" i="1"/>
  <c r="AE208" i="1"/>
  <c r="BA208" i="1" s="1"/>
  <c r="AD208" i="1"/>
  <c r="AC208" i="1"/>
  <c r="AO208" i="1" s="1"/>
  <c r="AB208" i="1"/>
  <c r="AN208" i="1" s="1"/>
  <c r="AA208" i="1"/>
  <c r="AR207" i="1"/>
  <c r="AN207" i="1"/>
  <c r="AK207" i="1"/>
  <c r="AJ207" i="1"/>
  <c r="AI207" i="1"/>
  <c r="AG207" i="1"/>
  <c r="AF207" i="1"/>
  <c r="AE207" i="1"/>
  <c r="AD207" i="1"/>
  <c r="AP207" i="1" s="1"/>
  <c r="AC207" i="1"/>
  <c r="AO207" i="1" s="1"/>
  <c r="AB207" i="1"/>
  <c r="AA207" i="1"/>
  <c r="AM207" i="1" s="1"/>
  <c r="BA207" i="1" s="1"/>
  <c r="AR206" i="1"/>
  <c r="AO206" i="1"/>
  <c r="AN206" i="1"/>
  <c r="AK206" i="1"/>
  <c r="AJ206" i="1"/>
  <c r="AI206" i="1"/>
  <c r="AG206" i="1"/>
  <c r="AF206" i="1"/>
  <c r="AE206" i="1"/>
  <c r="AD206" i="1"/>
  <c r="AP206" i="1" s="1"/>
  <c r="AC206" i="1"/>
  <c r="AB206" i="1"/>
  <c r="AA206" i="1"/>
  <c r="AM206" i="1" s="1"/>
  <c r="AR205" i="1"/>
  <c r="AP205" i="1"/>
  <c r="AO205" i="1"/>
  <c r="AK205" i="1"/>
  <c r="AJ205" i="1"/>
  <c r="AI205" i="1"/>
  <c r="AG205" i="1"/>
  <c r="AF205" i="1"/>
  <c r="AE205" i="1"/>
  <c r="AD205" i="1"/>
  <c r="AC205" i="1"/>
  <c r="AB205" i="1"/>
  <c r="AN205" i="1" s="1"/>
  <c r="AA205" i="1"/>
  <c r="AM205" i="1" s="1"/>
  <c r="AR204" i="1"/>
  <c r="AP204" i="1"/>
  <c r="AM204" i="1"/>
  <c r="AK204" i="1"/>
  <c r="AJ204" i="1"/>
  <c r="AI204" i="1"/>
  <c r="AG204" i="1"/>
  <c r="AF204" i="1"/>
  <c r="AE204" i="1"/>
  <c r="BA204" i="1" s="1"/>
  <c r="AD204" i="1"/>
  <c r="AC204" i="1"/>
  <c r="AO204" i="1" s="1"/>
  <c r="AB204" i="1"/>
  <c r="AN204" i="1" s="1"/>
  <c r="AA204" i="1"/>
  <c r="AR203" i="1"/>
  <c r="AN203" i="1"/>
  <c r="AM203" i="1"/>
  <c r="AK203" i="1"/>
  <c r="AJ203" i="1"/>
  <c r="AI203" i="1"/>
  <c r="AG203" i="1"/>
  <c r="AF203" i="1"/>
  <c r="AE203" i="1"/>
  <c r="AD203" i="1"/>
  <c r="AP203" i="1" s="1"/>
  <c r="AC203" i="1"/>
  <c r="AO203" i="1" s="1"/>
  <c r="AB203" i="1"/>
  <c r="AA203" i="1"/>
  <c r="AR202" i="1"/>
  <c r="AO202" i="1"/>
  <c r="AN202" i="1"/>
  <c r="AK202" i="1"/>
  <c r="AJ202" i="1"/>
  <c r="AI202" i="1"/>
  <c r="AG202" i="1"/>
  <c r="AF202" i="1"/>
  <c r="AE202" i="1"/>
  <c r="AD202" i="1"/>
  <c r="AP202" i="1" s="1"/>
  <c r="AC202" i="1"/>
  <c r="AB202" i="1"/>
  <c r="AA202" i="1"/>
  <c r="AM202" i="1" s="1"/>
  <c r="AR201" i="1"/>
  <c r="AP201" i="1"/>
  <c r="AO201" i="1"/>
  <c r="AK201" i="1"/>
  <c r="AJ201" i="1"/>
  <c r="AI201" i="1"/>
  <c r="AG201" i="1"/>
  <c r="AF201" i="1"/>
  <c r="AE201" i="1"/>
  <c r="AD201" i="1"/>
  <c r="AC201" i="1"/>
  <c r="AB201" i="1"/>
  <c r="AN201" i="1" s="1"/>
  <c r="AA201" i="1"/>
  <c r="AM201" i="1" s="1"/>
  <c r="AR200" i="1"/>
  <c r="AP200" i="1"/>
  <c r="AM200" i="1"/>
  <c r="AK200" i="1"/>
  <c r="AJ200" i="1"/>
  <c r="AI200" i="1"/>
  <c r="AG200" i="1"/>
  <c r="AF200" i="1"/>
  <c r="AE200" i="1"/>
  <c r="AD200" i="1"/>
  <c r="AC200" i="1"/>
  <c r="AO200" i="1" s="1"/>
  <c r="AB200" i="1"/>
  <c r="AN200" i="1" s="1"/>
  <c r="AA200" i="1"/>
  <c r="BA199" i="1"/>
  <c r="AR199" i="1"/>
  <c r="AN199" i="1"/>
  <c r="AM199" i="1"/>
  <c r="AK199" i="1"/>
  <c r="AJ199" i="1"/>
  <c r="AI199" i="1"/>
  <c r="AG199" i="1"/>
  <c r="AF199" i="1"/>
  <c r="AE199" i="1"/>
  <c r="AD199" i="1"/>
  <c r="AP199" i="1" s="1"/>
  <c r="AC199" i="1"/>
  <c r="AO199" i="1" s="1"/>
  <c r="AB199" i="1"/>
  <c r="AA199" i="1"/>
  <c r="AR198" i="1"/>
  <c r="AO198" i="1"/>
  <c r="AN198" i="1"/>
  <c r="AK198" i="1"/>
  <c r="AJ198" i="1"/>
  <c r="AI198" i="1"/>
  <c r="AG198" i="1"/>
  <c r="AF198" i="1"/>
  <c r="AE198" i="1"/>
  <c r="AD198" i="1"/>
  <c r="AP198" i="1" s="1"/>
  <c r="AC198" i="1"/>
  <c r="AB198" i="1"/>
  <c r="AA198" i="1"/>
  <c r="AM198" i="1" s="1"/>
  <c r="AR197" i="1"/>
  <c r="AP197" i="1"/>
  <c r="AO197" i="1"/>
  <c r="AK197" i="1"/>
  <c r="AJ197" i="1"/>
  <c r="AI197" i="1"/>
  <c r="AG197" i="1"/>
  <c r="AF197" i="1"/>
  <c r="AE197" i="1"/>
  <c r="AD197" i="1"/>
  <c r="AC197" i="1"/>
  <c r="AB197" i="1"/>
  <c r="AN197" i="1" s="1"/>
  <c r="AA197" i="1"/>
  <c r="AM197" i="1" s="1"/>
  <c r="AR196" i="1"/>
  <c r="AP196" i="1"/>
  <c r="AM196" i="1"/>
  <c r="AK196" i="1"/>
  <c r="AJ196" i="1"/>
  <c r="AI196" i="1"/>
  <c r="AG196" i="1"/>
  <c r="AF196" i="1"/>
  <c r="AE196" i="1"/>
  <c r="BA196" i="1" s="1"/>
  <c r="AD196" i="1"/>
  <c r="AC196" i="1"/>
  <c r="AO196" i="1" s="1"/>
  <c r="AB196" i="1"/>
  <c r="AN196" i="1" s="1"/>
  <c r="AA196" i="1"/>
  <c r="AR195" i="1"/>
  <c r="AN195" i="1"/>
  <c r="AM195" i="1"/>
  <c r="AK195" i="1"/>
  <c r="AJ195" i="1"/>
  <c r="AI195" i="1"/>
  <c r="BA195" i="1" s="1"/>
  <c r="AG195" i="1"/>
  <c r="AF195" i="1"/>
  <c r="AE195" i="1"/>
  <c r="AD195" i="1"/>
  <c r="AP195" i="1" s="1"/>
  <c r="AC195" i="1"/>
  <c r="AO195" i="1" s="1"/>
  <c r="AB195" i="1"/>
  <c r="AA195" i="1"/>
  <c r="AR194" i="1"/>
  <c r="AO194" i="1"/>
  <c r="AN194" i="1"/>
  <c r="AK194" i="1"/>
  <c r="AJ194" i="1"/>
  <c r="AI194" i="1"/>
  <c r="AG194" i="1"/>
  <c r="AF194" i="1"/>
  <c r="AE194" i="1"/>
  <c r="AD194" i="1"/>
  <c r="AP194" i="1" s="1"/>
  <c r="AC194" i="1"/>
  <c r="AB194" i="1"/>
  <c r="AA194" i="1"/>
  <c r="AM194" i="1" s="1"/>
  <c r="AR193" i="1"/>
  <c r="AK193" i="1"/>
  <c r="AJ193" i="1"/>
  <c r="AI193" i="1"/>
  <c r="AG193" i="1"/>
  <c r="AF193" i="1"/>
  <c r="AE193" i="1"/>
  <c r="AD193" i="1"/>
  <c r="AP193" i="1" s="1"/>
  <c r="AC193" i="1"/>
  <c r="AO193" i="1" s="1"/>
  <c r="AB193" i="1"/>
  <c r="AN193" i="1" s="1"/>
  <c r="AA193" i="1"/>
  <c r="AM193" i="1" s="1"/>
  <c r="AR192" i="1"/>
  <c r="AO192" i="1"/>
  <c r="AN192" i="1"/>
  <c r="AK192" i="1"/>
  <c r="AJ192" i="1"/>
  <c r="AI192" i="1"/>
  <c r="BA192" i="1" s="1"/>
  <c r="AG192" i="1"/>
  <c r="AF192" i="1"/>
  <c r="AE192" i="1"/>
  <c r="AD192" i="1"/>
  <c r="AP192" i="1" s="1"/>
  <c r="AC192" i="1"/>
  <c r="AB192" i="1"/>
  <c r="AA192" i="1"/>
  <c r="AM192" i="1" s="1"/>
  <c r="AR191" i="1"/>
  <c r="AP191" i="1"/>
  <c r="AO191" i="1"/>
  <c r="AK191" i="1"/>
  <c r="AJ191" i="1"/>
  <c r="AI191" i="1"/>
  <c r="AG191" i="1"/>
  <c r="AF191" i="1"/>
  <c r="AE191" i="1"/>
  <c r="AD191" i="1"/>
  <c r="AC191" i="1"/>
  <c r="AB191" i="1"/>
  <c r="AN191" i="1" s="1"/>
  <c r="AA191" i="1"/>
  <c r="AM191" i="1" s="1"/>
  <c r="AR190" i="1"/>
  <c r="AP190" i="1"/>
  <c r="AM190" i="1"/>
  <c r="AK190" i="1"/>
  <c r="AJ190" i="1"/>
  <c r="AI190" i="1"/>
  <c r="AG190" i="1"/>
  <c r="AF190" i="1"/>
  <c r="AE190" i="1"/>
  <c r="AD190" i="1"/>
  <c r="AC190" i="1"/>
  <c r="AO190" i="1" s="1"/>
  <c r="AB190" i="1"/>
  <c r="AN190" i="1" s="1"/>
  <c r="AA190" i="1"/>
  <c r="AR189" i="1"/>
  <c r="AN189" i="1"/>
  <c r="AM189" i="1"/>
  <c r="AK189" i="1"/>
  <c r="AJ189" i="1"/>
  <c r="AI189" i="1"/>
  <c r="AG189" i="1"/>
  <c r="AF189" i="1"/>
  <c r="AE189" i="1"/>
  <c r="AD189" i="1"/>
  <c r="AP189" i="1" s="1"/>
  <c r="AC189" i="1"/>
  <c r="AO189" i="1" s="1"/>
  <c r="AB189" i="1"/>
  <c r="AA189" i="1"/>
  <c r="AR188" i="1"/>
  <c r="AO188" i="1"/>
  <c r="AN188" i="1"/>
  <c r="AK188" i="1"/>
  <c r="AJ188" i="1"/>
  <c r="AI188" i="1"/>
  <c r="AG188" i="1"/>
  <c r="AF188" i="1"/>
  <c r="AE188" i="1"/>
  <c r="AD188" i="1"/>
  <c r="AP188" i="1" s="1"/>
  <c r="AC188" i="1"/>
  <c r="AB188" i="1"/>
  <c r="AA188" i="1"/>
  <c r="AM188" i="1" s="1"/>
  <c r="BA188" i="1" s="1"/>
  <c r="AR187" i="1"/>
  <c r="AP187" i="1"/>
  <c r="AO187" i="1"/>
  <c r="AK187" i="1"/>
  <c r="AJ187" i="1"/>
  <c r="AI187" i="1"/>
  <c r="AG187" i="1"/>
  <c r="AF187" i="1"/>
  <c r="AE187" i="1"/>
  <c r="AD187" i="1"/>
  <c r="AC187" i="1"/>
  <c r="AB187" i="1"/>
  <c r="AN187" i="1" s="1"/>
  <c r="AA187" i="1"/>
  <c r="AM187" i="1" s="1"/>
  <c r="AR186" i="1"/>
  <c r="AP186" i="1"/>
  <c r="AM186" i="1"/>
  <c r="AK186" i="1"/>
  <c r="AJ186" i="1"/>
  <c r="AI186" i="1"/>
  <c r="AG186" i="1"/>
  <c r="AF186" i="1"/>
  <c r="AE186" i="1"/>
  <c r="AD186" i="1"/>
  <c r="AC186" i="1"/>
  <c r="AO186" i="1" s="1"/>
  <c r="AB186" i="1"/>
  <c r="AN186" i="1" s="1"/>
  <c r="AA186" i="1"/>
  <c r="AR185" i="1"/>
  <c r="AN185" i="1"/>
  <c r="AM185" i="1"/>
  <c r="AK185" i="1"/>
  <c r="AJ185" i="1"/>
  <c r="AI185" i="1"/>
  <c r="AG185" i="1"/>
  <c r="AF185" i="1"/>
  <c r="AE185" i="1"/>
  <c r="AD185" i="1"/>
  <c r="AP185" i="1" s="1"/>
  <c r="AC185" i="1"/>
  <c r="AO185" i="1" s="1"/>
  <c r="AB185" i="1"/>
  <c r="AA185" i="1"/>
  <c r="AR184" i="1"/>
  <c r="AO184" i="1"/>
  <c r="AN184" i="1"/>
  <c r="AK184" i="1"/>
  <c r="AJ184" i="1"/>
  <c r="AI184" i="1"/>
  <c r="BA184" i="1" s="1"/>
  <c r="AG184" i="1"/>
  <c r="AF184" i="1"/>
  <c r="AE184" i="1"/>
  <c r="AD184" i="1"/>
  <c r="AP184" i="1" s="1"/>
  <c r="AC184" i="1"/>
  <c r="AB184" i="1"/>
  <c r="AA184" i="1"/>
  <c r="AM184" i="1" s="1"/>
  <c r="AR183" i="1"/>
  <c r="AP183" i="1"/>
  <c r="AO183" i="1"/>
  <c r="AK183" i="1"/>
  <c r="AJ183" i="1"/>
  <c r="AI183" i="1"/>
  <c r="AG183" i="1"/>
  <c r="AF183" i="1"/>
  <c r="AE183" i="1"/>
  <c r="AD183" i="1"/>
  <c r="AC183" i="1"/>
  <c r="AB183" i="1"/>
  <c r="AN183" i="1" s="1"/>
  <c r="AA183" i="1"/>
  <c r="AM183" i="1" s="1"/>
  <c r="AR182" i="1"/>
  <c r="AP182" i="1"/>
  <c r="AM182" i="1"/>
  <c r="AK182" i="1"/>
  <c r="AJ182" i="1"/>
  <c r="AI182" i="1"/>
  <c r="AG182" i="1"/>
  <c r="AF182" i="1"/>
  <c r="AE182" i="1"/>
  <c r="AD182" i="1"/>
  <c r="AC182" i="1"/>
  <c r="AO182" i="1" s="1"/>
  <c r="AB182" i="1"/>
  <c r="AN182" i="1" s="1"/>
  <c r="AA182" i="1"/>
  <c r="AR181" i="1"/>
  <c r="AN181" i="1"/>
  <c r="AM181" i="1"/>
  <c r="AK181" i="1"/>
  <c r="AJ181" i="1"/>
  <c r="AI181" i="1"/>
  <c r="AG181" i="1"/>
  <c r="AF181" i="1"/>
  <c r="AE181" i="1"/>
  <c r="AD181" i="1"/>
  <c r="AP181" i="1" s="1"/>
  <c r="AC181" i="1"/>
  <c r="AO181" i="1" s="1"/>
  <c r="AB181" i="1"/>
  <c r="AA181" i="1"/>
  <c r="AR180" i="1"/>
  <c r="AO180" i="1"/>
  <c r="AN180" i="1"/>
  <c r="AK180" i="1"/>
  <c r="AJ180" i="1"/>
  <c r="AI180" i="1"/>
  <c r="AG180" i="1"/>
  <c r="AF180" i="1"/>
  <c r="AE180" i="1"/>
  <c r="AD180" i="1"/>
  <c r="AP180" i="1" s="1"/>
  <c r="AC180" i="1"/>
  <c r="AB180" i="1"/>
  <c r="AA180" i="1"/>
  <c r="AM180" i="1" s="1"/>
  <c r="BA180" i="1" s="1"/>
  <c r="AR179" i="1"/>
  <c r="AP179" i="1"/>
  <c r="AO179" i="1"/>
  <c r="AK179" i="1"/>
  <c r="AJ179" i="1"/>
  <c r="AI179" i="1"/>
  <c r="AG179" i="1"/>
  <c r="AF179" i="1"/>
  <c r="AE179" i="1"/>
  <c r="AD179" i="1"/>
  <c r="AC179" i="1"/>
  <c r="AB179" i="1"/>
  <c r="AN179" i="1" s="1"/>
  <c r="AA179" i="1"/>
  <c r="AM179" i="1" s="1"/>
  <c r="AR178" i="1"/>
  <c r="AP178" i="1"/>
  <c r="AM178" i="1"/>
  <c r="AK178" i="1"/>
  <c r="AJ178" i="1"/>
  <c r="AI178" i="1"/>
  <c r="AG178" i="1"/>
  <c r="AF178" i="1"/>
  <c r="AE178" i="1"/>
  <c r="AD178" i="1"/>
  <c r="AC178" i="1"/>
  <c r="AO178" i="1" s="1"/>
  <c r="AB178" i="1"/>
  <c r="AN178" i="1" s="1"/>
  <c r="AA178" i="1"/>
  <c r="AR177" i="1"/>
  <c r="AN177" i="1"/>
  <c r="AM177" i="1"/>
  <c r="AK177" i="1"/>
  <c r="AJ177" i="1"/>
  <c r="AI177" i="1"/>
  <c r="AG177" i="1"/>
  <c r="AF177" i="1"/>
  <c r="AE177" i="1"/>
  <c r="AD177" i="1"/>
  <c r="AP177" i="1" s="1"/>
  <c r="AC177" i="1"/>
  <c r="AO177" i="1" s="1"/>
  <c r="AB177" i="1"/>
  <c r="AA177" i="1"/>
  <c r="AR176" i="1"/>
  <c r="AO176" i="1"/>
  <c r="AN176" i="1"/>
  <c r="AK176" i="1"/>
  <c r="AJ176" i="1"/>
  <c r="AI176" i="1"/>
  <c r="BA176" i="1" s="1"/>
  <c r="AG176" i="1"/>
  <c r="AF176" i="1"/>
  <c r="AE176" i="1"/>
  <c r="AD176" i="1"/>
  <c r="AP176" i="1" s="1"/>
  <c r="AC176" i="1"/>
  <c r="AB176" i="1"/>
  <c r="AA176" i="1"/>
  <c r="AM176" i="1" s="1"/>
  <c r="AR175" i="1"/>
  <c r="AP175" i="1"/>
  <c r="AO175" i="1"/>
  <c r="AK175" i="1"/>
  <c r="AJ175" i="1"/>
  <c r="AI175" i="1"/>
  <c r="AG175" i="1"/>
  <c r="AF175" i="1"/>
  <c r="AE175" i="1"/>
  <c r="AD175" i="1"/>
  <c r="AC175" i="1"/>
  <c r="AB175" i="1"/>
  <c r="AN175" i="1" s="1"/>
  <c r="AA175" i="1"/>
  <c r="AM175" i="1" s="1"/>
  <c r="AR174" i="1"/>
  <c r="AP174" i="1"/>
  <c r="AM174" i="1"/>
  <c r="AK174" i="1"/>
  <c r="AJ174" i="1"/>
  <c r="AI174" i="1"/>
  <c r="AG174" i="1"/>
  <c r="AF174" i="1"/>
  <c r="AE174" i="1"/>
  <c r="AD174" i="1"/>
  <c r="AC174" i="1"/>
  <c r="AO174" i="1" s="1"/>
  <c r="AB174" i="1"/>
  <c r="AN174" i="1" s="1"/>
  <c r="AA174" i="1"/>
  <c r="AR173" i="1"/>
  <c r="AN173" i="1"/>
  <c r="AM173" i="1"/>
  <c r="AK173" i="1"/>
  <c r="AJ173" i="1"/>
  <c r="AI173" i="1"/>
  <c r="AG173" i="1"/>
  <c r="AF173" i="1"/>
  <c r="AE173" i="1"/>
  <c r="AD173" i="1"/>
  <c r="AP173" i="1" s="1"/>
  <c r="AC173" i="1"/>
  <c r="AO173" i="1" s="1"/>
  <c r="AB173" i="1"/>
  <c r="AA173" i="1"/>
  <c r="AR172" i="1"/>
  <c r="AO172" i="1"/>
  <c r="AN172" i="1"/>
  <c r="AK172" i="1"/>
  <c r="AJ172" i="1"/>
  <c r="AI172" i="1"/>
  <c r="AG172" i="1"/>
  <c r="AF172" i="1"/>
  <c r="AE172" i="1"/>
  <c r="AD172" i="1"/>
  <c r="AP172" i="1" s="1"/>
  <c r="AC172" i="1"/>
  <c r="AB172" i="1"/>
  <c r="AA172" i="1"/>
  <c r="AM172" i="1" s="1"/>
  <c r="BA172" i="1" s="1"/>
  <c r="AR171" i="1"/>
  <c r="AP171" i="1"/>
  <c r="AO171" i="1"/>
  <c r="AK171" i="1"/>
  <c r="AJ171" i="1"/>
  <c r="AI171" i="1"/>
  <c r="AG171" i="1"/>
  <c r="AF171" i="1"/>
  <c r="AE171" i="1"/>
  <c r="AD171" i="1"/>
  <c r="AC171" i="1"/>
  <c r="AB171" i="1"/>
  <c r="AN171" i="1" s="1"/>
  <c r="AA171" i="1"/>
  <c r="AM171" i="1" s="1"/>
  <c r="AR170" i="1"/>
  <c r="AP170" i="1"/>
  <c r="AM170" i="1"/>
  <c r="AK170" i="1"/>
  <c r="AJ170" i="1"/>
  <c r="AI170" i="1"/>
  <c r="AG170" i="1"/>
  <c r="AF170" i="1"/>
  <c r="AE170" i="1"/>
  <c r="AD170" i="1"/>
  <c r="AC170" i="1"/>
  <c r="AO170" i="1" s="1"/>
  <c r="AB170" i="1"/>
  <c r="AN170" i="1" s="1"/>
  <c r="AA170" i="1"/>
  <c r="AR169" i="1"/>
  <c r="AN169" i="1"/>
  <c r="AM169" i="1"/>
  <c r="AK169" i="1"/>
  <c r="AJ169" i="1"/>
  <c r="AI169" i="1"/>
  <c r="AG169" i="1"/>
  <c r="AF169" i="1"/>
  <c r="AE169" i="1"/>
  <c r="AD169" i="1"/>
  <c r="AP169" i="1" s="1"/>
  <c r="AC169" i="1"/>
  <c r="AO169" i="1" s="1"/>
  <c r="AB169" i="1"/>
  <c r="AA169" i="1"/>
  <c r="AR168" i="1"/>
  <c r="AO168" i="1"/>
  <c r="AN168" i="1"/>
  <c r="AK168" i="1"/>
  <c r="AJ168" i="1"/>
  <c r="AI168" i="1"/>
  <c r="BA168" i="1" s="1"/>
  <c r="AG168" i="1"/>
  <c r="AF168" i="1"/>
  <c r="AE168" i="1"/>
  <c r="AD168" i="1"/>
  <c r="AP168" i="1" s="1"/>
  <c r="AC168" i="1"/>
  <c r="AB168" i="1"/>
  <c r="AA168" i="1"/>
  <c r="AM168" i="1" s="1"/>
  <c r="AR167" i="1"/>
  <c r="AP167" i="1"/>
  <c r="AO167" i="1"/>
  <c r="AK167" i="1"/>
  <c r="AJ167" i="1"/>
  <c r="AI167" i="1"/>
  <c r="AG167" i="1"/>
  <c r="AF167" i="1"/>
  <c r="AE167" i="1"/>
  <c r="AD167" i="1"/>
  <c r="AC167" i="1"/>
  <c r="AB167" i="1"/>
  <c r="AN167" i="1" s="1"/>
  <c r="AA167" i="1"/>
  <c r="AM167" i="1" s="1"/>
  <c r="AR166" i="1"/>
  <c r="AP166" i="1"/>
  <c r="AM166" i="1"/>
  <c r="AK166" i="1"/>
  <c r="AJ166" i="1"/>
  <c r="AI166" i="1"/>
  <c r="AG166" i="1"/>
  <c r="AF166" i="1"/>
  <c r="AE166" i="1"/>
  <c r="AD166" i="1"/>
  <c r="AC166" i="1"/>
  <c r="AO166" i="1" s="1"/>
  <c r="AB166" i="1"/>
  <c r="AN166" i="1" s="1"/>
  <c r="AA166" i="1"/>
  <c r="AR165" i="1"/>
  <c r="AN165" i="1"/>
  <c r="AM165" i="1"/>
  <c r="AK165" i="1"/>
  <c r="AJ165" i="1"/>
  <c r="AI165" i="1"/>
  <c r="AG165" i="1"/>
  <c r="AF165" i="1"/>
  <c r="AE165" i="1"/>
  <c r="AD165" i="1"/>
  <c r="AP165" i="1" s="1"/>
  <c r="AC165" i="1"/>
  <c r="AO165" i="1" s="1"/>
  <c r="AB165" i="1"/>
  <c r="AA165" i="1"/>
  <c r="AR164" i="1"/>
  <c r="AO164" i="1"/>
  <c r="AN164" i="1"/>
  <c r="AK164" i="1"/>
  <c r="AJ164" i="1"/>
  <c r="AI164" i="1"/>
  <c r="AG164" i="1"/>
  <c r="AF164" i="1"/>
  <c r="AE164" i="1"/>
  <c r="AD164" i="1"/>
  <c r="AP164" i="1" s="1"/>
  <c r="AC164" i="1"/>
  <c r="AB164" i="1"/>
  <c r="AA164" i="1"/>
  <c r="AM164" i="1" s="1"/>
  <c r="BA164" i="1" s="1"/>
  <c r="AR163" i="1"/>
  <c r="AP163" i="1"/>
  <c r="AO163" i="1"/>
  <c r="AK163" i="1"/>
  <c r="AJ163" i="1"/>
  <c r="AI163" i="1"/>
  <c r="AG163" i="1"/>
  <c r="AF163" i="1"/>
  <c r="AE163" i="1"/>
  <c r="AD163" i="1"/>
  <c r="AC163" i="1"/>
  <c r="AB163" i="1"/>
  <c r="AN163" i="1" s="1"/>
  <c r="AA163" i="1"/>
  <c r="AM163" i="1" s="1"/>
  <c r="AR162" i="1"/>
  <c r="AP162" i="1"/>
  <c r="AM162" i="1"/>
  <c r="AK162" i="1"/>
  <c r="AJ162" i="1"/>
  <c r="AI162" i="1"/>
  <c r="AG162" i="1"/>
  <c r="AF162" i="1"/>
  <c r="AE162" i="1"/>
  <c r="AD162" i="1"/>
  <c r="AC162" i="1"/>
  <c r="AO162" i="1" s="1"/>
  <c r="AB162" i="1"/>
  <c r="AN162" i="1" s="1"/>
  <c r="AA162" i="1"/>
  <c r="AR161" i="1"/>
  <c r="AN161" i="1"/>
  <c r="AM161" i="1"/>
  <c r="AK161" i="1"/>
  <c r="AJ161" i="1"/>
  <c r="AI161" i="1"/>
  <c r="AG161" i="1"/>
  <c r="AF161" i="1"/>
  <c r="AE161" i="1"/>
  <c r="AD161" i="1"/>
  <c r="AP161" i="1" s="1"/>
  <c r="AC161" i="1"/>
  <c r="AO161" i="1" s="1"/>
  <c r="AB161" i="1"/>
  <c r="AA161" i="1"/>
  <c r="AR160" i="1"/>
  <c r="AO160" i="1"/>
  <c r="AN160" i="1"/>
  <c r="AK160" i="1"/>
  <c r="AJ160" i="1"/>
  <c r="AI160" i="1"/>
  <c r="BA160" i="1" s="1"/>
  <c r="AG160" i="1"/>
  <c r="AF160" i="1"/>
  <c r="AE160" i="1"/>
  <c r="AD160" i="1"/>
  <c r="AP160" i="1" s="1"/>
  <c r="AC160" i="1"/>
  <c r="AB160" i="1"/>
  <c r="AA160" i="1"/>
  <c r="AM160" i="1" s="1"/>
  <c r="AR159" i="1"/>
  <c r="AP159" i="1"/>
  <c r="AO159" i="1"/>
  <c r="AK159" i="1"/>
  <c r="AJ159" i="1"/>
  <c r="AI159" i="1"/>
  <c r="AG159" i="1"/>
  <c r="AF159" i="1"/>
  <c r="AE159" i="1"/>
  <c r="AD159" i="1"/>
  <c r="AC159" i="1"/>
  <c r="AB159" i="1"/>
  <c r="AN159" i="1" s="1"/>
  <c r="AA159" i="1"/>
  <c r="AM159" i="1" s="1"/>
  <c r="AR158" i="1"/>
  <c r="AP158" i="1"/>
  <c r="AM158" i="1"/>
  <c r="AK158" i="1"/>
  <c r="AJ158" i="1"/>
  <c r="AI158" i="1"/>
  <c r="AG158" i="1"/>
  <c r="AF158" i="1"/>
  <c r="AE158" i="1"/>
  <c r="AD158" i="1"/>
  <c r="AC158" i="1"/>
  <c r="AO158" i="1" s="1"/>
  <c r="AB158" i="1"/>
  <c r="AN158" i="1" s="1"/>
  <c r="AA158" i="1"/>
  <c r="AR157" i="1"/>
  <c r="AN157" i="1"/>
  <c r="AM157" i="1"/>
  <c r="AK157" i="1"/>
  <c r="AJ157" i="1"/>
  <c r="AI157" i="1"/>
  <c r="AG157" i="1"/>
  <c r="AF157" i="1"/>
  <c r="AE157" i="1"/>
  <c r="AD157" i="1"/>
  <c r="AP157" i="1" s="1"/>
  <c r="AC157" i="1"/>
  <c r="AO157" i="1" s="1"/>
  <c r="AB157" i="1"/>
  <c r="AA157" i="1"/>
  <c r="AR156" i="1"/>
  <c r="AO156" i="1"/>
  <c r="AN156" i="1"/>
  <c r="AK156" i="1"/>
  <c r="AJ156" i="1"/>
  <c r="AI156" i="1"/>
  <c r="AG156" i="1"/>
  <c r="AF156" i="1"/>
  <c r="AE156" i="1"/>
  <c r="AD156" i="1"/>
  <c r="AP156" i="1" s="1"/>
  <c r="AC156" i="1"/>
  <c r="AB156" i="1"/>
  <c r="AA156" i="1"/>
  <c r="AM156" i="1" s="1"/>
  <c r="BA156" i="1" s="1"/>
  <c r="AR155" i="1"/>
  <c r="AP155" i="1"/>
  <c r="AO155" i="1"/>
  <c r="AK155" i="1"/>
  <c r="AJ155" i="1"/>
  <c r="AI155" i="1"/>
  <c r="AG155" i="1"/>
  <c r="AF155" i="1"/>
  <c r="AE155" i="1"/>
  <c r="AD155" i="1"/>
  <c r="AC155" i="1"/>
  <c r="AB155" i="1"/>
  <c r="AN155" i="1" s="1"/>
  <c r="AA155" i="1"/>
  <c r="AM155" i="1" s="1"/>
  <c r="AR154" i="1"/>
  <c r="AP154" i="1"/>
  <c r="AM154" i="1"/>
  <c r="AK154" i="1"/>
  <c r="AJ154" i="1"/>
  <c r="AI154" i="1"/>
  <c r="AG154" i="1"/>
  <c r="AF154" i="1"/>
  <c r="AE154" i="1"/>
  <c r="AD154" i="1"/>
  <c r="AC154" i="1"/>
  <c r="AO154" i="1" s="1"/>
  <c r="AB154" i="1"/>
  <c r="AN154" i="1" s="1"/>
  <c r="AA154" i="1"/>
  <c r="AR153" i="1"/>
  <c r="AN153" i="1"/>
  <c r="AM153" i="1"/>
  <c r="AK153" i="1"/>
  <c r="AJ153" i="1"/>
  <c r="AI153" i="1"/>
  <c r="AG153" i="1"/>
  <c r="AF153" i="1"/>
  <c r="AE153" i="1"/>
  <c r="AD153" i="1"/>
  <c r="AP153" i="1" s="1"/>
  <c r="AC153" i="1"/>
  <c r="AO153" i="1" s="1"/>
  <c r="AB153" i="1"/>
  <c r="AA153" i="1"/>
  <c r="AR152" i="1"/>
  <c r="AN152" i="1"/>
  <c r="AK152" i="1"/>
  <c r="AJ152" i="1"/>
  <c r="AI152" i="1"/>
  <c r="BA152" i="1" s="1"/>
  <c r="AG152" i="1"/>
  <c r="AF152" i="1"/>
  <c r="AE152" i="1"/>
  <c r="AD152" i="1"/>
  <c r="AP152" i="1" s="1"/>
  <c r="AC152" i="1"/>
  <c r="AO152" i="1" s="1"/>
  <c r="AB152" i="1"/>
  <c r="AA152" i="1"/>
  <c r="AM152" i="1" s="1"/>
  <c r="AR151" i="1"/>
  <c r="AO151" i="1"/>
  <c r="AK151" i="1"/>
  <c r="AJ151" i="1"/>
  <c r="AI151" i="1"/>
  <c r="AG151" i="1"/>
  <c r="AF151" i="1"/>
  <c r="AE151" i="1"/>
  <c r="AD151" i="1"/>
  <c r="AP151" i="1" s="1"/>
  <c r="AC151" i="1"/>
  <c r="AB151" i="1"/>
  <c r="AN151" i="1" s="1"/>
  <c r="AA151" i="1"/>
  <c r="AM151" i="1" s="1"/>
  <c r="AR150" i="1"/>
  <c r="AP150" i="1"/>
  <c r="AM150" i="1"/>
  <c r="AK150" i="1"/>
  <c r="AJ150" i="1"/>
  <c r="AI150" i="1"/>
  <c r="AG150" i="1"/>
  <c r="AF150" i="1"/>
  <c r="AE150" i="1"/>
  <c r="AD150" i="1"/>
  <c r="AC150" i="1"/>
  <c r="AO150" i="1" s="1"/>
  <c r="AB150" i="1"/>
  <c r="AN150" i="1" s="1"/>
  <c r="AA150" i="1"/>
  <c r="AR149" i="1"/>
  <c r="AM149" i="1"/>
  <c r="AK149" i="1"/>
  <c r="AJ149" i="1"/>
  <c r="AI149" i="1"/>
  <c r="AG149" i="1"/>
  <c r="AF149" i="1"/>
  <c r="AE149" i="1"/>
  <c r="AD149" i="1"/>
  <c r="AP149" i="1" s="1"/>
  <c r="AC149" i="1"/>
  <c r="AO149" i="1" s="1"/>
  <c r="AB149" i="1"/>
  <c r="AN149" i="1" s="1"/>
  <c r="AA149" i="1"/>
  <c r="AR148" i="1"/>
  <c r="AN148" i="1"/>
  <c r="AK148" i="1"/>
  <c r="AJ148" i="1"/>
  <c r="AI148" i="1"/>
  <c r="AG148" i="1"/>
  <c r="AF148" i="1"/>
  <c r="AE148" i="1"/>
  <c r="AD148" i="1"/>
  <c r="AP148" i="1" s="1"/>
  <c r="AC148" i="1"/>
  <c r="AO148" i="1" s="1"/>
  <c r="AB148" i="1"/>
  <c r="AA148" i="1"/>
  <c r="AM148" i="1" s="1"/>
  <c r="BA148" i="1" s="1"/>
  <c r="AR147" i="1"/>
  <c r="AO147" i="1"/>
  <c r="AK147" i="1"/>
  <c r="AJ147" i="1"/>
  <c r="AI147" i="1"/>
  <c r="AG147" i="1"/>
  <c r="AF147" i="1"/>
  <c r="AE147" i="1"/>
  <c r="AD147" i="1"/>
  <c r="AP147" i="1" s="1"/>
  <c r="AC147" i="1"/>
  <c r="AB147" i="1"/>
  <c r="AN147" i="1" s="1"/>
  <c r="AA147" i="1"/>
  <c r="AM147" i="1" s="1"/>
  <c r="AR146" i="1"/>
  <c r="AP146" i="1"/>
  <c r="AK146" i="1"/>
  <c r="AJ146" i="1"/>
  <c r="AG146" i="1"/>
  <c r="AF146" i="1"/>
  <c r="AE146" i="1"/>
  <c r="AD146" i="1"/>
  <c r="AC146" i="1"/>
  <c r="AO146" i="1" s="1"/>
  <c r="AB146" i="1"/>
  <c r="AN146" i="1" s="1"/>
  <c r="AA146" i="1"/>
  <c r="AM146" i="1" s="1"/>
  <c r="Z146" i="1"/>
  <c r="AI146" i="1" s="1"/>
  <c r="AR145" i="1"/>
  <c r="AN145" i="1"/>
  <c r="AK145" i="1"/>
  <c r="AJ145" i="1"/>
  <c r="AI145" i="1"/>
  <c r="BA145" i="1" s="1"/>
  <c r="AG145" i="1"/>
  <c r="AF145" i="1"/>
  <c r="AE145" i="1"/>
  <c r="AD145" i="1"/>
  <c r="AP145" i="1" s="1"/>
  <c r="AC145" i="1"/>
  <c r="AO145" i="1" s="1"/>
  <c r="AB145" i="1"/>
  <c r="AA145" i="1"/>
  <c r="AM145" i="1" s="1"/>
  <c r="AR144" i="1"/>
  <c r="AO144" i="1"/>
  <c r="AK144" i="1"/>
  <c r="AJ144" i="1"/>
  <c r="AI144" i="1"/>
  <c r="AG144" i="1"/>
  <c r="AF144" i="1"/>
  <c r="AE144" i="1"/>
  <c r="AD144" i="1"/>
  <c r="AP144" i="1" s="1"/>
  <c r="AC144" i="1"/>
  <c r="AB144" i="1"/>
  <c r="AN144" i="1" s="1"/>
  <c r="AA144" i="1"/>
  <c r="AM144" i="1" s="1"/>
  <c r="AR143" i="1"/>
  <c r="AP143" i="1"/>
  <c r="AK143" i="1"/>
  <c r="AJ143" i="1"/>
  <c r="AI143" i="1"/>
  <c r="AG143" i="1"/>
  <c r="AF143" i="1"/>
  <c r="AE143" i="1"/>
  <c r="AD143" i="1"/>
  <c r="AC143" i="1"/>
  <c r="AO143" i="1" s="1"/>
  <c r="AB143" i="1"/>
  <c r="AN143" i="1" s="1"/>
  <c r="AA143" i="1"/>
  <c r="AM143" i="1" s="1"/>
  <c r="AR142" i="1"/>
  <c r="AM142" i="1"/>
  <c r="AK142" i="1"/>
  <c r="AJ142" i="1"/>
  <c r="AI142" i="1"/>
  <c r="AG142" i="1"/>
  <c r="AF142" i="1"/>
  <c r="AE142" i="1"/>
  <c r="AD142" i="1"/>
  <c r="AP142" i="1" s="1"/>
  <c r="AC142" i="1"/>
  <c r="AO142" i="1" s="1"/>
  <c r="AB142" i="1"/>
  <c r="AN142" i="1" s="1"/>
  <c r="AA142" i="1"/>
  <c r="AR141" i="1"/>
  <c r="AN141" i="1"/>
  <c r="AK141" i="1"/>
  <c r="AJ141" i="1"/>
  <c r="AI141" i="1"/>
  <c r="AG141" i="1"/>
  <c r="AF141" i="1"/>
  <c r="AE141" i="1"/>
  <c r="AD141" i="1"/>
  <c r="AP141" i="1" s="1"/>
  <c r="AC141" i="1"/>
  <c r="AO141" i="1" s="1"/>
  <c r="AB141" i="1"/>
  <c r="AA141" i="1"/>
  <c r="AM141" i="1" s="1"/>
  <c r="BA141" i="1" s="1"/>
  <c r="AR140" i="1"/>
  <c r="AO140" i="1"/>
  <c r="AK140" i="1"/>
  <c r="AJ140" i="1"/>
  <c r="AI140" i="1"/>
  <c r="AG140" i="1"/>
  <c r="AF140" i="1"/>
  <c r="AE140" i="1"/>
  <c r="AD140" i="1"/>
  <c r="AP140" i="1" s="1"/>
  <c r="AC140" i="1"/>
  <c r="AB140" i="1"/>
  <c r="AN140" i="1" s="1"/>
  <c r="AA140" i="1"/>
  <c r="AM140" i="1" s="1"/>
  <c r="AR139" i="1"/>
  <c r="AP139" i="1"/>
  <c r="AK139" i="1"/>
  <c r="AJ139" i="1"/>
  <c r="AI139" i="1"/>
  <c r="AG139" i="1"/>
  <c r="AF139" i="1"/>
  <c r="AE139" i="1"/>
  <c r="AD139" i="1"/>
  <c r="AC139" i="1"/>
  <c r="AO139" i="1" s="1"/>
  <c r="AB139" i="1"/>
  <c r="AN139" i="1" s="1"/>
  <c r="AA139" i="1"/>
  <c r="AM139" i="1" s="1"/>
  <c r="AR138" i="1"/>
  <c r="AM138" i="1"/>
  <c r="AK138" i="1"/>
  <c r="AJ138" i="1"/>
  <c r="AI138" i="1"/>
  <c r="AG138" i="1"/>
  <c r="AF138" i="1"/>
  <c r="AE138" i="1"/>
  <c r="AD138" i="1"/>
  <c r="AP138" i="1" s="1"/>
  <c r="AC138" i="1"/>
  <c r="AO138" i="1" s="1"/>
  <c r="AB138" i="1"/>
  <c r="AN138" i="1" s="1"/>
  <c r="AA138" i="1"/>
  <c r="AR137" i="1"/>
  <c r="AN137" i="1"/>
  <c r="AK137" i="1"/>
  <c r="AJ137" i="1"/>
  <c r="AI137" i="1"/>
  <c r="BA137" i="1" s="1"/>
  <c r="AG137" i="1"/>
  <c r="AF137" i="1"/>
  <c r="AE137" i="1"/>
  <c r="AD137" i="1"/>
  <c r="AP137" i="1" s="1"/>
  <c r="AC137" i="1"/>
  <c r="AO137" i="1" s="1"/>
  <c r="AB137" i="1"/>
  <c r="AA137" i="1"/>
  <c r="AM137" i="1" s="1"/>
  <c r="AR136" i="1"/>
  <c r="AO136" i="1"/>
  <c r="AK136" i="1"/>
  <c r="AJ136" i="1"/>
  <c r="AI136" i="1"/>
  <c r="AG136" i="1"/>
  <c r="AF136" i="1"/>
  <c r="AE136" i="1"/>
  <c r="AD136" i="1"/>
  <c r="AP136" i="1" s="1"/>
  <c r="AC136" i="1"/>
  <c r="AB136" i="1"/>
  <c r="AN136" i="1" s="1"/>
  <c r="AA136" i="1"/>
  <c r="AM136" i="1" s="1"/>
  <c r="AR135" i="1"/>
  <c r="AP135" i="1"/>
  <c r="AK135" i="1"/>
  <c r="AJ135" i="1"/>
  <c r="AI135" i="1"/>
  <c r="AG135" i="1"/>
  <c r="AF135" i="1"/>
  <c r="AE135" i="1"/>
  <c r="AD135" i="1"/>
  <c r="AC135" i="1"/>
  <c r="AO135" i="1" s="1"/>
  <c r="AB135" i="1"/>
  <c r="AN135" i="1" s="1"/>
  <c r="AA135" i="1"/>
  <c r="AM135" i="1" s="1"/>
  <c r="AR134" i="1"/>
  <c r="AM134" i="1"/>
  <c r="AK134" i="1"/>
  <c r="AJ134" i="1"/>
  <c r="AI134" i="1"/>
  <c r="AG134" i="1"/>
  <c r="AF134" i="1"/>
  <c r="AE134" i="1"/>
  <c r="AD134" i="1"/>
  <c r="AP134" i="1" s="1"/>
  <c r="AC134" i="1"/>
  <c r="AO134" i="1" s="1"/>
  <c r="AB134" i="1"/>
  <c r="AN134" i="1" s="1"/>
  <c r="AA134" i="1"/>
  <c r="AR133" i="1"/>
  <c r="AN133" i="1"/>
  <c r="AK133" i="1"/>
  <c r="AJ133" i="1"/>
  <c r="AI133" i="1"/>
  <c r="AG133" i="1"/>
  <c r="AF133" i="1"/>
  <c r="AE133" i="1"/>
  <c r="AD133" i="1"/>
  <c r="AP133" i="1" s="1"/>
  <c r="AC133" i="1"/>
  <c r="AO133" i="1" s="1"/>
  <c r="AB133" i="1"/>
  <c r="AA133" i="1"/>
  <c r="AM133" i="1" s="1"/>
  <c r="BA133" i="1" s="1"/>
  <c r="AR132" i="1"/>
  <c r="AO132" i="1"/>
  <c r="AK132" i="1"/>
  <c r="AJ132" i="1"/>
  <c r="AI132" i="1"/>
  <c r="AG132" i="1"/>
  <c r="AF132" i="1"/>
  <c r="AE132" i="1"/>
  <c r="AD132" i="1"/>
  <c r="AP132" i="1" s="1"/>
  <c r="AC132" i="1"/>
  <c r="AB132" i="1"/>
  <c r="AN132" i="1" s="1"/>
  <c r="AA132" i="1"/>
  <c r="AM132" i="1" s="1"/>
  <c r="AR131" i="1"/>
  <c r="AP131" i="1"/>
  <c r="AK131" i="1"/>
  <c r="AJ131" i="1"/>
  <c r="AI131" i="1"/>
  <c r="AG131" i="1"/>
  <c r="AF131" i="1"/>
  <c r="AE131" i="1"/>
  <c r="AD131" i="1"/>
  <c r="AC131" i="1"/>
  <c r="AO131" i="1" s="1"/>
  <c r="AB131" i="1"/>
  <c r="AN131" i="1" s="1"/>
  <c r="AA131" i="1"/>
  <c r="AM131" i="1" s="1"/>
  <c r="AR130" i="1"/>
  <c r="AM130" i="1"/>
  <c r="AK130" i="1"/>
  <c r="AJ130" i="1"/>
  <c r="AI130" i="1"/>
  <c r="AG130" i="1"/>
  <c r="AF130" i="1"/>
  <c r="AE130" i="1"/>
  <c r="AD130" i="1"/>
  <c r="AP130" i="1" s="1"/>
  <c r="AC130" i="1"/>
  <c r="AO130" i="1" s="1"/>
  <c r="AB130" i="1"/>
  <c r="AN130" i="1" s="1"/>
  <c r="AA130" i="1"/>
  <c r="AR129" i="1"/>
  <c r="AN129" i="1"/>
  <c r="AK129" i="1"/>
  <c r="AJ129" i="1"/>
  <c r="AI129" i="1"/>
  <c r="BA129" i="1" s="1"/>
  <c r="AG129" i="1"/>
  <c r="AF129" i="1"/>
  <c r="AE129" i="1"/>
  <c r="AD129" i="1"/>
  <c r="AP129" i="1" s="1"/>
  <c r="AC129" i="1"/>
  <c r="AO129" i="1" s="1"/>
  <c r="AB129" i="1"/>
  <c r="AA129" i="1"/>
  <c r="AM129" i="1" s="1"/>
  <c r="AR128" i="1"/>
  <c r="AO128" i="1"/>
  <c r="AK128" i="1"/>
  <c r="AJ128" i="1"/>
  <c r="AI128" i="1"/>
  <c r="AG128" i="1"/>
  <c r="AF128" i="1"/>
  <c r="AE128" i="1"/>
  <c r="AD128" i="1"/>
  <c r="AP128" i="1" s="1"/>
  <c r="AC128" i="1"/>
  <c r="AB128" i="1"/>
  <c r="AN128" i="1" s="1"/>
  <c r="AA128" i="1"/>
  <c r="AM128" i="1" s="1"/>
  <c r="AR127" i="1"/>
  <c r="AP127" i="1"/>
  <c r="AK127" i="1"/>
  <c r="AJ127" i="1"/>
  <c r="AI127" i="1"/>
  <c r="AG127" i="1"/>
  <c r="AF127" i="1"/>
  <c r="AE127" i="1"/>
  <c r="AD127" i="1"/>
  <c r="AC127" i="1"/>
  <c r="AO127" i="1" s="1"/>
  <c r="AB127" i="1"/>
  <c r="AN127" i="1" s="1"/>
  <c r="AA127" i="1"/>
  <c r="AM127" i="1" s="1"/>
  <c r="AR126" i="1"/>
  <c r="AM126" i="1"/>
  <c r="AK126" i="1"/>
  <c r="AJ126" i="1"/>
  <c r="AI126" i="1"/>
  <c r="AG126" i="1"/>
  <c r="AF126" i="1"/>
  <c r="AE126" i="1"/>
  <c r="AD126" i="1"/>
  <c r="AP126" i="1" s="1"/>
  <c r="AC126" i="1"/>
  <c r="AO126" i="1" s="1"/>
  <c r="AB126" i="1"/>
  <c r="AN126" i="1" s="1"/>
  <c r="AA126" i="1"/>
  <c r="AR125" i="1"/>
  <c r="AN125" i="1"/>
  <c r="AK125" i="1"/>
  <c r="AJ125" i="1"/>
  <c r="AI125" i="1"/>
  <c r="AG125" i="1"/>
  <c r="AF125" i="1"/>
  <c r="AE125" i="1"/>
  <c r="AD125" i="1"/>
  <c r="AP125" i="1" s="1"/>
  <c r="AC125" i="1"/>
  <c r="AO125" i="1" s="1"/>
  <c r="AB125" i="1"/>
  <c r="AA125" i="1"/>
  <c r="AM125" i="1" s="1"/>
  <c r="BA125" i="1" s="1"/>
  <c r="AR124" i="1"/>
  <c r="AO124" i="1"/>
  <c r="AK124" i="1"/>
  <c r="AJ124" i="1"/>
  <c r="AI124" i="1"/>
  <c r="AG124" i="1"/>
  <c r="AF124" i="1"/>
  <c r="AE124" i="1"/>
  <c r="AD124" i="1"/>
  <c r="AP124" i="1" s="1"/>
  <c r="AC124" i="1"/>
  <c r="AB124" i="1"/>
  <c r="AN124" i="1" s="1"/>
  <c r="AA124" i="1"/>
  <c r="AM124" i="1" s="1"/>
  <c r="AR123" i="1"/>
  <c r="AP123" i="1"/>
  <c r="AK123" i="1"/>
  <c r="AJ123" i="1"/>
  <c r="AI123" i="1"/>
  <c r="AG123" i="1"/>
  <c r="AF123" i="1"/>
  <c r="AE123" i="1"/>
  <c r="AD123" i="1"/>
  <c r="AC123" i="1"/>
  <c r="AO123" i="1" s="1"/>
  <c r="AB123" i="1"/>
  <c r="AN123" i="1" s="1"/>
  <c r="AA123" i="1"/>
  <c r="AM123" i="1" s="1"/>
  <c r="AR122" i="1"/>
  <c r="AM122" i="1"/>
  <c r="AK122" i="1"/>
  <c r="AJ122" i="1"/>
  <c r="AI122" i="1"/>
  <c r="AG122" i="1"/>
  <c r="AF122" i="1"/>
  <c r="AE122" i="1"/>
  <c r="AD122" i="1"/>
  <c r="AP122" i="1" s="1"/>
  <c r="AC122" i="1"/>
  <c r="AO122" i="1" s="1"/>
  <c r="AB122" i="1"/>
  <c r="AN122" i="1" s="1"/>
  <c r="AA122" i="1"/>
  <c r="AR121" i="1"/>
  <c r="AN121" i="1"/>
  <c r="AK121" i="1"/>
  <c r="AJ121" i="1"/>
  <c r="AI121" i="1"/>
  <c r="BA121" i="1" s="1"/>
  <c r="AG121" i="1"/>
  <c r="AF121" i="1"/>
  <c r="AE121" i="1"/>
  <c r="AD121" i="1"/>
  <c r="AP121" i="1" s="1"/>
  <c r="AC121" i="1"/>
  <c r="AO121" i="1" s="1"/>
  <c r="AB121" i="1"/>
  <c r="AA121" i="1"/>
  <c r="AM121" i="1" s="1"/>
  <c r="AR120" i="1"/>
  <c r="AO120" i="1"/>
  <c r="AK120" i="1"/>
  <c r="AJ120" i="1"/>
  <c r="AI120" i="1"/>
  <c r="AG120" i="1"/>
  <c r="AF120" i="1"/>
  <c r="AE120" i="1"/>
  <c r="AD120" i="1"/>
  <c r="AP120" i="1" s="1"/>
  <c r="AC120" i="1"/>
  <c r="AB120" i="1"/>
  <c r="AN120" i="1" s="1"/>
  <c r="AA120" i="1"/>
  <c r="AM120" i="1" s="1"/>
  <c r="AR119" i="1"/>
  <c r="AP119" i="1"/>
  <c r="AK119" i="1"/>
  <c r="AJ119" i="1"/>
  <c r="AI119" i="1"/>
  <c r="AG119" i="1"/>
  <c r="AF119" i="1"/>
  <c r="AE119" i="1"/>
  <c r="AD119" i="1"/>
  <c r="AC119" i="1"/>
  <c r="AO119" i="1" s="1"/>
  <c r="AB119" i="1"/>
  <c r="AN119" i="1" s="1"/>
  <c r="AA119" i="1"/>
  <c r="AM119" i="1" s="1"/>
  <c r="AR118" i="1"/>
  <c r="AM118" i="1"/>
  <c r="AK118" i="1"/>
  <c r="AJ118" i="1"/>
  <c r="AI118" i="1"/>
  <c r="AG118" i="1"/>
  <c r="AF118" i="1"/>
  <c r="AE118" i="1"/>
  <c r="AD118" i="1"/>
  <c r="AP118" i="1" s="1"/>
  <c r="AC118" i="1"/>
  <c r="AO118" i="1" s="1"/>
  <c r="AB118" i="1"/>
  <c r="AN118" i="1" s="1"/>
  <c r="AA118" i="1"/>
  <c r="AR117" i="1"/>
  <c r="AN117" i="1"/>
  <c r="AK117" i="1"/>
  <c r="AJ117" i="1"/>
  <c r="AI117" i="1"/>
  <c r="AG117" i="1"/>
  <c r="AF117" i="1"/>
  <c r="AE117" i="1"/>
  <c r="AD117" i="1"/>
  <c r="AP117" i="1" s="1"/>
  <c r="AC117" i="1"/>
  <c r="AO117" i="1" s="1"/>
  <c r="AB117" i="1"/>
  <c r="AA117" i="1"/>
  <c r="AM117" i="1" s="1"/>
  <c r="BA117" i="1" s="1"/>
  <c r="AR116" i="1"/>
  <c r="AO116" i="1"/>
  <c r="AK116" i="1"/>
  <c r="AJ116" i="1"/>
  <c r="AI116" i="1"/>
  <c r="AG116" i="1"/>
  <c r="AF116" i="1"/>
  <c r="AE116" i="1"/>
  <c r="AD116" i="1"/>
  <c r="AP116" i="1" s="1"/>
  <c r="AC116" i="1"/>
  <c r="AB116" i="1"/>
  <c r="AN116" i="1" s="1"/>
  <c r="AA116" i="1"/>
  <c r="AM116" i="1" s="1"/>
  <c r="AR115" i="1"/>
  <c r="AP115" i="1"/>
  <c r="AK115" i="1"/>
  <c r="AJ115" i="1"/>
  <c r="AI115" i="1"/>
  <c r="AG115" i="1"/>
  <c r="AF115" i="1"/>
  <c r="AE115" i="1"/>
  <c r="AD115" i="1"/>
  <c r="AC115" i="1"/>
  <c r="AO115" i="1" s="1"/>
  <c r="AB115" i="1"/>
  <c r="AN115" i="1" s="1"/>
  <c r="AA115" i="1"/>
  <c r="AM115" i="1" s="1"/>
  <c r="AR114" i="1"/>
  <c r="AM114" i="1"/>
  <c r="AK114" i="1"/>
  <c r="AJ114" i="1"/>
  <c r="AI114" i="1"/>
  <c r="AG114" i="1"/>
  <c r="AF114" i="1"/>
  <c r="AE114" i="1"/>
  <c r="AD114" i="1"/>
  <c r="AP114" i="1" s="1"/>
  <c r="AC114" i="1"/>
  <c r="AO114" i="1" s="1"/>
  <c r="AB114" i="1"/>
  <c r="AN114" i="1" s="1"/>
  <c r="AA114" i="1"/>
  <c r="AR113" i="1"/>
  <c r="AN113" i="1"/>
  <c r="AK113" i="1"/>
  <c r="AJ113" i="1"/>
  <c r="AI113" i="1"/>
  <c r="BA113" i="1" s="1"/>
  <c r="AG113" i="1"/>
  <c r="AF113" i="1"/>
  <c r="AE113" i="1"/>
  <c r="AD113" i="1"/>
  <c r="AP113" i="1" s="1"/>
  <c r="AC113" i="1"/>
  <c r="AO113" i="1" s="1"/>
  <c r="AB113" i="1"/>
  <c r="AA113" i="1"/>
  <c r="AM113" i="1" s="1"/>
  <c r="AR112" i="1"/>
  <c r="AO112" i="1"/>
  <c r="AK112" i="1"/>
  <c r="AJ112" i="1"/>
  <c r="AI112" i="1"/>
  <c r="AG112" i="1"/>
  <c r="AF112" i="1"/>
  <c r="AE112" i="1"/>
  <c r="AD112" i="1"/>
  <c r="AP112" i="1" s="1"/>
  <c r="AC112" i="1"/>
  <c r="AB112" i="1"/>
  <c r="AN112" i="1" s="1"/>
  <c r="AA112" i="1"/>
  <c r="AM112" i="1" s="1"/>
  <c r="AR111" i="1"/>
  <c r="AP111" i="1"/>
  <c r="AK111" i="1"/>
  <c r="AJ111" i="1"/>
  <c r="AI111" i="1"/>
  <c r="AG111" i="1"/>
  <c r="AF111" i="1"/>
  <c r="AE111" i="1"/>
  <c r="AD111" i="1"/>
  <c r="AC111" i="1"/>
  <c r="AO111" i="1" s="1"/>
  <c r="AB111" i="1"/>
  <c r="AN111" i="1" s="1"/>
  <c r="AA111" i="1"/>
  <c r="AM111" i="1" s="1"/>
  <c r="AR110" i="1"/>
  <c r="AM110" i="1"/>
  <c r="AK110" i="1"/>
  <c r="AJ110" i="1"/>
  <c r="AI110" i="1"/>
  <c r="AG110" i="1"/>
  <c r="AF110" i="1"/>
  <c r="AE110" i="1"/>
  <c r="AD110" i="1"/>
  <c r="AP110" i="1" s="1"/>
  <c r="AC110" i="1"/>
  <c r="AO110" i="1" s="1"/>
  <c r="AB110" i="1"/>
  <c r="AN110" i="1" s="1"/>
  <c r="AA110" i="1"/>
  <c r="BA109" i="1"/>
  <c r="AR109" i="1"/>
  <c r="AN109" i="1"/>
  <c r="AM109" i="1"/>
  <c r="AK109" i="1"/>
  <c r="AJ109" i="1"/>
  <c r="AI109" i="1"/>
  <c r="AG109" i="1"/>
  <c r="AF109" i="1"/>
  <c r="AE109" i="1"/>
  <c r="AD109" i="1"/>
  <c r="AP109" i="1" s="1"/>
  <c r="AC109" i="1"/>
  <c r="AO109" i="1" s="1"/>
  <c r="AB109" i="1"/>
  <c r="AA109" i="1"/>
  <c r="AR108" i="1"/>
  <c r="AO108" i="1"/>
  <c r="AN108" i="1"/>
  <c r="AK108" i="1"/>
  <c r="AJ108" i="1"/>
  <c r="AI108" i="1"/>
  <c r="AG108" i="1"/>
  <c r="AF108" i="1"/>
  <c r="AE108" i="1"/>
  <c r="AD108" i="1"/>
  <c r="AP108" i="1" s="1"/>
  <c r="AC108" i="1"/>
  <c r="AB108" i="1"/>
  <c r="AA108" i="1"/>
  <c r="AM108" i="1" s="1"/>
  <c r="AR107" i="1"/>
  <c r="AP107" i="1"/>
  <c r="AO107" i="1"/>
  <c r="AK107" i="1"/>
  <c r="AJ107" i="1"/>
  <c r="AI107" i="1"/>
  <c r="AG107" i="1"/>
  <c r="AF107" i="1"/>
  <c r="AE107" i="1"/>
  <c r="BA107" i="1" s="1"/>
  <c r="AD107" i="1"/>
  <c r="AC107" i="1"/>
  <c r="AB107" i="1"/>
  <c r="AN107" i="1" s="1"/>
  <c r="AA107" i="1"/>
  <c r="AM107" i="1" s="1"/>
  <c r="AR106" i="1"/>
  <c r="AP106" i="1"/>
  <c r="AM106" i="1"/>
  <c r="AK106" i="1"/>
  <c r="AJ106" i="1"/>
  <c r="AI106" i="1"/>
  <c r="AG106" i="1"/>
  <c r="AF106" i="1"/>
  <c r="AE106" i="1"/>
  <c r="AD106" i="1"/>
  <c r="AC106" i="1"/>
  <c r="AO106" i="1" s="1"/>
  <c r="AB106" i="1"/>
  <c r="AN106" i="1" s="1"/>
  <c r="AA106" i="1"/>
  <c r="AR105" i="1"/>
  <c r="AO105" i="1"/>
  <c r="AK105" i="1"/>
  <c r="AJ105" i="1"/>
  <c r="AI105" i="1"/>
  <c r="AG105" i="1"/>
  <c r="AF105" i="1"/>
  <c r="AE105" i="1"/>
  <c r="AD105" i="1"/>
  <c r="AP105" i="1" s="1"/>
  <c r="AC105" i="1"/>
  <c r="AB105" i="1"/>
  <c r="AN105" i="1" s="1"/>
  <c r="AA105" i="1"/>
  <c r="AM105" i="1" s="1"/>
  <c r="AR104" i="1"/>
  <c r="AP104" i="1"/>
  <c r="AM104" i="1"/>
  <c r="AK104" i="1"/>
  <c r="AJ104" i="1"/>
  <c r="AI104" i="1"/>
  <c r="AG104" i="1"/>
  <c r="AF104" i="1"/>
  <c r="AE104" i="1"/>
  <c r="BA104" i="1" s="1"/>
  <c r="AD104" i="1"/>
  <c r="AC104" i="1"/>
  <c r="AO104" i="1" s="1"/>
  <c r="AB104" i="1"/>
  <c r="AN104" i="1" s="1"/>
  <c r="AA104" i="1"/>
  <c r="AR103" i="1"/>
  <c r="AN103" i="1"/>
  <c r="AM103" i="1"/>
  <c r="AK103" i="1"/>
  <c r="AJ103" i="1"/>
  <c r="AI103" i="1"/>
  <c r="AG103" i="1"/>
  <c r="AF103" i="1"/>
  <c r="AE103" i="1"/>
  <c r="AD103" i="1"/>
  <c r="AP103" i="1" s="1"/>
  <c r="AC103" i="1"/>
  <c r="AO103" i="1" s="1"/>
  <c r="AB103" i="1"/>
  <c r="AA103" i="1"/>
  <c r="AR102" i="1"/>
  <c r="AO102" i="1"/>
  <c r="AN102" i="1"/>
  <c r="AK102" i="1"/>
  <c r="AJ102" i="1"/>
  <c r="AI102" i="1"/>
  <c r="AG102" i="1"/>
  <c r="AF102" i="1"/>
  <c r="AE102" i="1"/>
  <c r="AD102" i="1"/>
  <c r="AP102" i="1" s="1"/>
  <c r="AC102" i="1"/>
  <c r="AB102" i="1"/>
  <c r="AA102" i="1"/>
  <c r="AM102" i="1" s="1"/>
  <c r="AR101" i="1"/>
  <c r="AO101" i="1"/>
  <c r="AK101" i="1"/>
  <c r="AJ101" i="1"/>
  <c r="AI101" i="1"/>
  <c r="AG101" i="1"/>
  <c r="AF101" i="1"/>
  <c r="AE101" i="1"/>
  <c r="AD101" i="1"/>
  <c r="AP101" i="1" s="1"/>
  <c r="AC101" i="1"/>
  <c r="AB101" i="1"/>
  <c r="AN101" i="1" s="1"/>
  <c r="AA101" i="1"/>
  <c r="AM101" i="1" s="1"/>
  <c r="AR100" i="1"/>
  <c r="AP100" i="1"/>
  <c r="AK100" i="1"/>
  <c r="AJ100" i="1"/>
  <c r="AI100" i="1"/>
  <c r="AG100" i="1"/>
  <c r="AF100" i="1"/>
  <c r="AE100" i="1"/>
  <c r="AD100" i="1"/>
  <c r="AC100" i="1"/>
  <c r="AO100" i="1" s="1"/>
  <c r="AB100" i="1"/>
  <c r="AN100" i="1" s="1"/>
  <c r="AA100" i="1"/>
  <c r="AM100" i="1" s="1"/>
  <c r="AR99" i="1"/>
  <c r="AN99" i="1"/>
  <c r="AM99" i="1"/>
  <c r="AK99" i="1"/>
  <c r="AJ99" i="1"/>
  <c r="AI99" i="1"/>
  <c r="AG99" i="1"/>
  <c r="AF99" i="1"/>
  <c r="AE99" i="1"/>
  <c r="AD99" i="1"/>
  <c r="AP99" i="1" s="1"/>
  <c r="AC99" i="1"/>
  <c r="AO99" i="1" s="1"/>
  <c r="AB99" i="1"/>
  <c r="AA99" i="1"/>
  <c r="AR98" i="1"/>
  <c r="AO98" i="1"/>
  <c r="AN98" i="1"/>
  <c r="AK98" i="1"/>
  <c r="AJ98" i="1"/>
  <c r="AI98" i="1"/>
  <c r="AG98" i="1"/>
  <c r="AF98" i="1"/>
  <c r="AE98" i="1"/>
  <c r="AD98" i="1"/>
  <c r="AP98" i="1" s="1"/>
  <c r="AC98" i="1"/>
  <c r="AB98" i="1"/>
  <c r="AA98" i="1"/>
  <c r="AM98" i="1" s="1"/>
  <c r="AR97" i="1"/>
  <c r="AP97" i="1"/>
  <c r="AO97" i="1"/>
  <c r="AK97" i="1"/>
  <c r="AJ97" i="1"/>
  <c r="AI97" i="1"/>
  <c r="AG97" i="1"/>
  <c r="AF97" i="1"/>
  <c r="AE97" i="1"/>
  <c r="AD97" i="1"/>
  <c r="AC97" i="1"/>
  <c r="AB97" i="1"/>
  <c r="AN97" i="1" s="1"/>
  <c r="AA97" i="1"/>
  <c r="AM97" i="1" s="1"/>
  <c r="AR96" i="1"/>
  <c r="AP96" i="1"/>
  <c r="AM96" i="1"/>
  <c r="AK96" i="1"/>
  <c r="AJ96" i="1"/>
  <c r="AI96" i="1"/>
  <c r="AG96" i="1"/>
  <c r="AF96" i="1"/>
  <c r="AE96" i="1"/>
  <c r="AD96" i="1"/>
  <c r="AC96" i="1"/>
  <c r="AO96" i="1" s="1"/>
  <c r="AB96" i="1"/>
  <c r="AN96" i="1" s="1"/>
  <c r="AA96" i="1"/>
  <c r="AR95" i="1"/>
  <c r="AN95" i="1"/>
  <c r="AM95" i="1"/>
  <c r="AK95" i="1"/>
  <c r="AJ95" i="1"/>
  <c r="AI95" i="1"/>
  <c r="AG95" i="1"/>
  <c r="AF95" i="1"/>
  <c r="AE95" i="1"/>
  <c r="AD95" i="1"/>
  <c r="AP95" i="1" s="1"/>
  <c r="AC95" i="1"/>
  <c r="AO95" i="1" s="1"/>
  <c r="AB95" i="1"/>
  <c r="AA95" i="1"/>
  <c r="AR94" i="1"/>
  <c r="AO94" i="1"/>
  <c r="AN94" i="1"/>
  <c r="AK94" i="1"/>
  <c r="AJ94" i="1"/>
  <c r="AI94" i="1"/>
  <c r="AG94" i="1"/>
  <c r="AF94" i="1"/>
  <c r="AE94" i="1"/>
  <c r="AD94" i="1"/>
  <c r="AP94" i="1" s="1"/>
  <c r="AC94" i="1"/>
  <c r="AB94" i="1"/>
  <c r="AA94" i="1"/>
  <c r="AM94" i="1" s="1"/>
  <c r="AR93" i="1"/>
  <c r="AP93" i="1"/>
  <c r="AO93" i="1"/>
  <c r="AK93" i="1"/>
  <c r="AJ93" i="1"/>
  <c r="AI93" i="1"/>
  <c r="AG93" i="1"/>
  <c r="AF93" i="1"/>
  <c r="AE93" i="1"/>
  <c r="AD93" i="1"/>
  <c r="AC93" i="1"/>
  <c r="AB93" i="1"/>
  <c r="AN93" i="1" s="1"/>
  <c r="AA93" i="1"/>
  <c r="AM93" i="1" s="1"/>
  <c r="AR92" i="1"/>
  <c r="AP92" i="1"/>
  <c r="AM92" i="1"/>
  <c r="AK92" i="1"/>
  <c r="AJ92" i="1"/>
  <c r="AI92" i="1"/>
  <c r="AG92" i="1"/>
  <c r="AF92" i="1"/>
  <c r="AE92" i="1"/>
  <c r="AD92" i="1"/>
  <c r="AC92" i="1"/>
  <c r="AO92" i="1" s="1"/>
  <c r="AB92" i="1"/>
  <c r="AN92" i="1" s="1"/>
  <c r="AA92" i="1"/>
  <c r="AR91" i="1"/>
  <c r="AN91" i="1"/>
  <c r="AM91" i="1"/>
  <c r="AK91" i="1"/>
  <c r="AJ91" i="1"/>
  <c r="AI91" i="1"/>
  <c r="AG91" i="1"/>
  <c r="AF91" i="1"/>
  <c r="AE91" i="1"/>
  <c r="AD91" i="1"/>
  <c r="AP91" i="1" s="1"/>
  <c r="AC91" i="1"/>
  <c r="AO91" i="1" s="1"/>
  <c r="AB91" i="1"/>
  <c r="AA91" i="1"/>
  <c r="AR90" i="1"/>
  <c r="AO90" i="1"/>
  <c r="AN90" i="1"/>
  <c r="AK90" i="1"/>
  <c r="AJ90" i="1"/>
  <c r="AI90" i="1"/>
  <c r="AG90" i="1"/>
  <c r="AF90" i="1"/>
  <c r="AE90" i="1"/>
  <c r="AD90" i="1"/>
  <c r="AP90" i="1" s="1"/>
  <c r="AC90" i="1"/>
  <c r="AB90" i="1"/>
  <c r="AA90" i="1"/>
  <c r="AM90" i="1" s="1"/>
  <c r="AR89" i="1"/>
  <c r="AP89" i="1"/>
  <c r="AO89" i="1"/>
  <c r="AK89" i="1"/>
  <c r="AJ89" i="1"/>
  <c r="AI89" i="1"/>
  <c r="AG89" i="1"/>
  <c r="AF89" i="1"/>
  <c r="AE89" i="1"/>
  <c r="AD89" i="1"/>
  <c r="AC89" i="1"/>
  <c r="AB89" i="1"/>
  <c r="AN89" i="1" s="1"/>
  <c r="AA89" i="1"/>
  <c r="AM89" i="1" s="1"/>
  <c r="AR88" i="1"/>
  <c r="AP88" i="1"/>
  <c r="AM88" i="1"/>
  <c r="AK88" i="1"/>
  <c r="AJ88" i="1"/>
  <c r="AI88" i="1"/>
  <c r="AG88" i="1"/>
  <c r="AF88" i="1"/>
  <c r="AE88" i="1"/>
  <c r="AD88" i="1"/>
  <c r="AC88" i="1"/>
  <c r="AO88" i="1" s="1"/>
  <c r="AB88" i="1"/>
  <c r="AN88" i="1" s="1"/>
  <c r="AA88" i="1"/>
  <c r="AR87" i="1"/>
  <c r="AN87" i="1"/>
  <c r="AM87" i="1"/>
  <c r="AK87" i="1"/>
  <c r="AJ87" i="1"/>
  <c r="AI87" i="1"/>
  <c r="AG87" i="1"/>
  <c r="AF87" i="1"/>
  <c r="AE87" i="1"/>
  <c r="AD87" i="1"/>
  <c r="AP87" i="1" s="1"/>
  <c r="AC87" i="1"/>
  <c r="AO87" i="1" s="1"/>
  <c r="AB87" i="1"/>
  <c r="AA87" i="1"/>
  <c r="AR86" i="1"/>
  <c r="AO86" i="1"/>
  <c r="AN86" i="1"/>
  <c r="AK86" i="1"/>
  <c r="AJ86" i="1"/>
  <c r="AI86" i="1"/>
  <c r="AG86" i="1"/>
  <c r="AF86" i="1"/>
  <c r="AE86" i="1"/>
  <c r="AD86" i="1"/>
  <c r="AP86" i="1" s="1"/>
  <c r="AC86" i="1"/>
  <c r="AB86" i="1"/>
  <c r="AA86" i="1"/>
  <c r="AM86" i="1" s="1"/>
  <c r="AR85" i="1"/>
  <c r="AP85" i="1"/>
  <c r="AO85" i="1"/>
  <c r="AK85" i="1"/>
  <c r="AJ85" i="1"/>
  <c r="AI85" i="1"/>
  <c r="AG85" i="1"/>
  <c r="AF85" i="1"/>
  <c r="AE85" i="1"/>
  <c r="AD85" i="1"/>
  <c r="AC85" i="1"/>
  <c r="AB85" i="1"/>
  <c r="AN85" i="1" s="1"/>
  <c r="AA85" i="1"/>
  <c r="AM85" i="1" s="1"/>
  <c r="AR84" i="1"/>
  <c r="AP84" i="1"/>
  <c r="AM84" i="1"/>
  <c r="AK84" i="1"/>
  <c r="AJ84" i="1"/>
  <c r="AI84" i="1"/>
  <c r="AG84" i="1"/>
  <c r="AF84" i="1"/>
  <c r="AE84" i="1"/>
  <c r="AD84" i="1"/>
  <c r="AC84" i="1"/>
  <c r="AO84" i="1" s="1"/>
  <c r="AB84" i="1"/>
  <c r="AN84" i="1" s="1"/>
  <c r="AA84" i="1"/>
  <c r="AR83" i="1"/>
  <c r="AN83" i="1"/>
  <c r="AM83" i="1"/>
  <c r="AK83" i="1"/>
  <c r="AJ83" i="1"/>
  <c r="AI83" i="1"/>
  <c r="AG83" i="1"/>
  <c r="AF83" i="1"/>
  <c r="AE83" i="1"/>
  <c r="AD83" i="1"/>
  <c r="AP83" i="1" s="1"/>
  <c r="AC83" i="1"/>
  <c r="AO83" i="1" s="1"/>
  <c r="AB83" i="1"/>
  <c r="AA83" i="1"/>
  <c r="AR82" i="1"/>
  <c r="AO82" i="1"/>
  <c r="AN82" i="1"/>
  <c r="AK82" i="1"/>
  <c r="AJ82" i="1"/>
  <c r="AI82" i="1"/>
  <c r="AG82" i="1"/>
  <c r="AF82" i="1"/>
  <c r="AE82" i="1"/>
  <c r="AD82" i="1"/>
  <c r="AP82" i="1" s="1"/>
  <c r="AC82" i="1"/>
  <c r="AB82" i="1"/>
  <c r="AA82" i="1"/>
  <c r="AM82" i="1" s="1"/>
  <c r="AR81" i="1"/>
  <c r="AP81" i="1"/>
  <c r="AO81" i="1"/>
  <c r="AK81" i="1"/>
  <c r="AJ81" i="1"/>
  <c r="AI81" i="1"/>
  <c r="AG81" i="1"/>
  <c r="AF81" i="1"/>
  <c r="AE81" i="1"/>
  <c r="AD81" i="1"/>
  <c r="AC81" i="1"/>
  <c r="AB81" i="1"/>
  <c r="AN81" i="1" s="1"/>
  <c r="AA81" i="1"/>
  <c r="AM81" i="1" s="1"/>
  <c r="AR80" i="1"/>
  <c r="AP80" i="1"/>
  <c r="AM80" i="1"/>
  <c r="AK80" i="1"/>
  <c r="AJ80" i="1"/>
  <c r="AI80" i="1"/>
  <c r="AG80" i="1"/>
  <c r="AF80" i="1"/>
  <c r="AE80" i="1"/>
  <c r="AD80" i="1"/>
  <c r="AC80" i="1"/>
  <c r="AO80" i="1" s="1"/>
  <c r="AB80" i="1"/>
  <c r="AN80" i="1" s="1"/>
  <c r="AA80" i="1"/>
  <c r="AR79" i="1"/>
  <c r="AN79" i="1"/>
  <c r="AM79" i="1"/>
  <c r="AK79" i="1"/>
  <c r="AJ79" i="1"/>
  <c r="AI79" i="1"/>
  <c r="AG79" i="1"/>
  <c r="AF79" i="1"/>
  <c r="AE79" i="1"/>
  <c r="AD79" i="1"/>
  <c r="AP79" i="1" s="1"/>
  <c r="AC79" i="1"/>
  <c r="AO79" i="1" s="1"/>
  <c r="AB79" i="1"/>
  <c r="AA79" i="1"/>
  <c r="AR78" i="1"/>
  <c r="AO78" i="1"/>
  <c r="AN78" i="1"/>
  <c r="AK78" i="1"/>
  <c r="AJ78" i="1"/>
  <c r="AI78" i="1"/>
  <c r="AG78" i="1"/>
  <c r="AF78" i="1"/>
  <c r="AE78" i="1"/>
  <c r="AD78" i="1"/>
  <c r="AP78" i="1" s="1"/>
  <c r="AC78" i="1"/>
  <c r="AB78" i="1"/>
  <c r="AA78" i="1"/>
  <c r="AM78" i="1" s="1"/>
  <c r="AR77" i="1"/>
  <c r="AO77" i="1"/>
  <c r="AK77" i="1"/>
  <c r="AJ77" i="1"/>
  <c r="AI77" i="1"/>
  <c r="AG77" i="1"/>
  <c r="AF77" i="1"/>
  <c r="AE77" i="1"/>
  <c r="AD77" i="1"/>
  <c r="AP77" i="1" s="1"/>
  <c r="AC77" i="1"/>
  <c r="AB77" i="1"/>
  <c r="AN77" i="1" s="1"/>
  <c r="AA77" i="1"/>
  <c r="AM77" i="1" s="1"/>
  <c r="AR76" i="1"/>
  <c r="AP76" i="1"/>
  <c r="AK76" i="1"/>
  <c r="AJ76" i="1"/>
  <c r="AI76" i="1"/>
  <c r="AG76" i="1"/>
  <c r="AF76" i="1"/>
  <c r="AE76" i="1"/>
  <c r="AD76" i="1"/>
  <c r="AC76" i="1"/>
  <c r="AO76" i="1" s="1"/>
  <c r="AB76" i="1"/>
  <c r="AN76" i="1" s="1"/>
  <c r="AA76" i="1"/>
  <c r="AM76" i="1" s="1"/>
  <c r="AR75" i="1"/>
  <c r="AM75" i="1"/>
  <c r="AK75" i="1"/>
  <c r="AJ75" i="1"/>
  <c r="AI75" i="1"/>
  <c r="AG75" i="1"/>
  <c r="AF75" i="1"/>
  <c r="BA75" i="1" s="1"/>
  <c r="AE75" i="1"/>
  <c r="AD75" i="1"/>
  <c r="AP75" i="1" s="1"/>
  <c r="AC75" i="1"/>
  <c r="AO75" i="1" s="1"/>
  <c r="AB75" i="1"/>
  <c r="AN75" i="1" s="1"/>
  <c r="AA75" i="1"/>
  <c r="AR74" i="1"/>
  <c r="AN74" i="1"/>
  <c r="AK74" i="1"/>
  <c r="AJ74" i="1"/>
  <c r="AI74" i="1"/>
  <c r="AG74" i="1"/>
  <c r="AF74" i="1"/>
  <c r="AE74" i="1"/>
  <c r="AD74" i="1"/>
  <c r="AP74" i="1" s="1"/>
  <c r="AC74" i="1"/>
  <c r="AO74" i="1" s="1"/>
  <c r="AB74" i="1"/>
  <c r="AA74" i="1"/>
  <c r="AM74" i="1" s="1"/>
  <c r="AR73" i="1"/>
  <c r="AO73" i="1"/>
  <c r="AK73" i="1"/>
  <c r="AJ73" i="1"/>
  <c r="AI73" i="1"/>
  <c r="AG73" i="1"/>
  <c r="AF73" i="1"/>
  <c r="AE73" i="1"/>
  <c r="AD73" i="1"/>
  <c r="AP73" i="1" s="1"/>
  <c r="AC73" i="1"/>
  <c r="AB73" i="1"/>
  <c r="AN73" i="1" s="1"/>
  <c r="AA73" i="1"/>
  <c r="AM73" i="1" s="1"/>
  <c r="AR72" i="1"/>
  <c r="AP72" i="1"/>
  <c r="AK72" i="1"/>
  <c r="AJ72" i="1"/>
  <c r="AI72" i="1"/>
  <c r="AG72" i="1"/>
  <c r="AF72" i="1"/>
  <c r="AE72" i="1"/>
  <c r="AD72" i="1"/>
  <c r="AC72" i="1"/>
  <c r="AO72" i="1" s="1"/>
  <c r="AB72" i="1"/>
  <c r="AN72" i="1" s="1"/>
  <c r="AA72" i="1"/>
  <c r="AM72" i="1" s="1"/>
  <c r="AR71" i="1"/>
  <c r="AM71" i="1"/>
  <c r="AK71" i="1"/>
  <c r="AJ71" i="1"/>
  <c r="AI71" i="1"/>
  <c r="AG71" i="1"/>
  <c r="AF71" i="1"/>
  <c r="AE71" i="1"/>
  <c r="AD71" i="1"/>
  <c r="AP71" i="1" s="1"/>
  <c r="AC71" i="1"/>
  <c r="AO71" i="1" s="1"/>
  <c r="AB71" i="1"/>
  <c r="AN71" i="1" s="1"/>
  <c r="AA71" i="1"/>
  <c r="AR70" i="1"/>
  <c r="AN70" i="1"/>
  <c r="AK70" i="1"/>
  <c r="AJ70" i="1"/>
  <c r="AI70" i="1"/>
  <c r="AG70" i="1"/>
  <c r="AF70" i="1"/>
  <c r="AE70" i="1"/>
  <c r="AD70" i="1"/>
  <c r="AP70" i="1" s="1"/>
  <c r="AC70" i="1"/>
  <c r="AO70" i="1" s="1"/>
  <c r="AB70" i="1"/>
  <c r="AA70" i="1"/>
  <c r="AM70" i="1" s="1"/>
  <c r="AR69" i="1"/>
  <c r="AO69" i="1"/>
  <c r="AK69" i="1"/>
  <c r="AJ69" i="1"/>
  <c r="AI69" i="1"/>
  <c r="AG69" i="1"/>
  <c r="AF69" i="1"/>
  <c r="AE69" i="1"/>
  <c r="AD69" i="1"/>
  <c r="AP69" i="1" s="1"/>
  <c r="AC69" i="1"/>
  <c r="AB69" i="1"/>
  <c r="AN69" i="1" s="1"/>
  <c r="AA69" i="1"/>
  <c r="AM69" i="1" s="1"/>
  <c r="AR68" i="1"/>
  <c r="AP68" i="1"/>
  <c r="AO68" i="1"/>
  <c r="AK68" i="1"/>
  <c r="AJ68" i="1"/>
  <c r="AI68" i="1"/>
  <c r="AG68" i="1"/>
  <c r="AF68" i="1"/>
  <c r="AE68" i="1"/>
  <c r="AD68" i="1"/>
  <c r="AC68" i="1"/>
  <c r="AB68" i="1"/>
  <c r="AN68" i="1" s="1"/>
  <c r="AA68" i="1"/>
  <c r="AM68" i="1" s="1"/>
  <c r="AR67" i="1"/>
  <c r="AP67" i="1"/>
  <c r="AM67" i="1"/>
  <c r="AK67" i="1"/>
  <c r="AJ67" i="1"/>
  <c r="AI67" i="1"/>
  <c r="AG67" i="1"/>
  <c r="AF67" i="1"/>
  <c r="AE67" i="1"/>
  <c r="AD67" i="1"/>
  <c r="AC67" i="1"/>
  <c r="AO67" i="1" s="1"/>
  <c r="AB67" i="1"/>
  <c r="AN67" i="1" s="1"/>
  <c r="AA67" i="1"/>
  <c r="AR66" i="1"/>
  <c r="AN66" i="1"/>
  <c r="AM66" i="1"/>
  <c r="AK66" i="1"/>
  <c r="AJ66" i="1"/>
  <c r="AI66" i="1"/>
  <c r="AG66" i="1"/>
  <c r="AF66" i="1"/>
  <c r="AE66" i="1"/>
  <c r="AD66" i="1"/>
  <c r="AP66" i="1" s="1"/>
  <c r="AC66" i="1"/>
  <c r="AO66" i="1" s="1"/>
  <c r="AB66" i="1"/>
  <c r="AA66" i="1"/>
  <c r="AR65" i="1"/>
  <c r="AO65" i="1"/>
  <c r="AN65" i="1"/>
  <c r="AK65" i="1"/>
  <c r="AJ65" i="1"/>
  <c r="AI65" i="1"/>
  <c r="AG65" i="1"/>
  <c r="AF65" i="1"/>
  <c r="AE65" i="1"/>
  <c r="AD65" i="1"/>
  <c r="AP65" i="1" s="1"/>
  <c r="AC65" i="1"/>
  <c r="AB65" i="1"/>
  <c r="AA65" i="1"/>
  <c r="AM65" i="1" s="1"/>
  <c r="AR64" i="1"/>
  <c r="AP64" i="1"/>
  <c r="AO64" i="1"/>
  <c r="AK64" i="1"/>
  <c r="AJ64" i="1"/>
  <c r="AI64" i="1"/>
  <c r="AG64" i="1"/>
  <c r="AF64" i="1"/>
  <c r="AE64" i="1"/>
  <c r="AD64" i="1"/>
  <c r="AC64" i="1"/>
  <c r="AB64" i="1"/>
  <c r="AN64" i="1" s="1"/>
  <c r="AA64" i="1"/>
  <c r="AM64" i="1" s="1"/>
  <c r="AR63" i="1"/>
  <c r="AP63" i="1"/>
  <c r="AM63" i="1"/>
  <c r="AK63" i="1"/>
  <c r="AJ63" i="1"/>
  <c r="AI63" i="1"/>
  <c r="AG63" i="1"/>
  <c r="AF63" i="1"/>
  <c r="AE63" i="1"/>
  <c r="AD63" i="1"/>
  <c r="AC63" i="1"/>
  <c r="AO63" i="1" s="1"/>
  <c r="AB63" i="1"/>
  <c r="AN63" i="1" s="1"/>
  <c r="AA63" i="1"/>
  <c r="AR62" i="1"/>
  <c r="AN62" i="1"/>
  <c r="AM62" i="1"/>
  <c r="AK62" i="1"/>
  <c r="AJ62" i="1"/>
  <c r="AI62" i="1"/>
  <c r="AG62" i="1"/>
  <c r="AF62" i="1"/>
  <c r="AE62" i="1"/>
  <c r="AD62" i="1"/>
  <c r="AP62" i="1" s="1"/>
  <c r="AC62" i="1"/>
  <c r="AO62" i="1" s="1"/>
  <c r="AB62" i="1"/>
  <c r="AA62" i="1"/>
  <c r="AR61" i="1"/>
  <c r="AO61" i="1"/>
  <c r="AN61" i="1"/>
  <c r="AK61" i="1"/>
  <c r="AJ61" i="1"/>
  <c r="AG61" i="1"/>
  <c r="AF61" i="1"/>
  <c r="AE61" i="1"/>
  <c r="AD61" i="1"/>
  <c r="AP61" i="1" s="1"/>
  <c r="AC61" i="1"/>
  <c r="AB61" i="1"/>
  <c r="AA61" i="1"/>
  <c r="AM61" i="1" s="1"/>
  <c r="Z61" i="1"/>
  <c r="Z248" i="1" s="1"/>
  <c r="AR60" i="1"/>
  <c r="AP60" i="1"/>
  <c r="AM60" i="1"/>
  <c r="AK60" i="1"/>
  <c r="AJ60" i="1"/>
  <c r="AI60" i="1"/>
  <c r="AG60" i="1"/>
  <c r="AF60" i="1"/>
  <c r="AE60" i="1"/>
  <c r="AD60" i="1"/>
  <c r="AC60" i="1"/>
  <c r="AO60" i="1" s="1"/>
  <c r="AB60" i="1"/>
  <c r="AN60" i="1" s="1"/>
  <c r="AA60" i="1"/>
  <c r="AR59" i="1"/>
  <c r="AN59" i="1"/>
  <c r="AM59" i="1"/>
  <c r="AK59" i="1"/>
  <c r="AJ59" i="1"/>
  <c r="AI59" i="1"/>
  <c r="AG59" i="1"/>
  <c r="AF59" i="1"/>
  <c r="AE59" i="1"/>
  <c r="AD59" i="1"/>
  <c r="AP59" i="1" s="1"/>
  <c r="AC59" i="1"/>
  <c r="AO59" i="1" s="1"/>
  <c r="AB59" i="1"/>
  <c r="AA59" i="1"/>
  <c r="AR58" i="1"/>
  <c r="AO58" i="1"/>
  <c r="AN58" i="1"/>
  <c r="AK58" i="1"/>
  <c r="AJ58" i="1"/>
  <c r="AI58" i="1"/>
  <c r="AG58" i="1"/>
  <c r="AF58" i="1"/>
  <c r="AE58" i="1"/>
  <c r="AD58" i="1"/>
  <c r="AP58" i="1" s="1"/>
  <c r="AC58" i="1"/>
  <c r="AB58" i="1"/>
  <c r="AA58" i="1"/>
  <c r="AM58" i="1" s="1"/>
  <c r="AR57" i="1"/>
  <c r="AP57" i="1"/>
  <c r="AO57" i="1"/>
  <c r="AK57" i="1"/>
  <c r="AJ57" i="1"/>
  <c r="AI57" i="1"/>
  <c r="AG57" i="1"/>
  <c r="AF57" i="1"/>
  <c r="AE57" i="1"/>
  <c r="AD57" i="1"/>
  <c r="AC57" i="1"/>
  <c r="AB57" i="1"/>
  <c r="AN57" i="1" s="1"/>
  <c r="AA57" i="1"/>
  <c r="AM57" i="1" s="1"/>
  <c r="AR56" i="1"/>
  <c r="AP56" i="1"/>
  <c r="AM56" i="1"/>
  <c r="AK56" i="1"/>
  <c r="AJ56" i="1"/>
  <c r="AI56" i="1"/>
  <c r="AG56" i="1"/>
  <c r="AF56" i="1"/>
  <c r="AE56" i="1"/>
  <c r="AD56" i="1"/>
  <c r="AC56" i="1"/>
  <c r="AO56" i="1" s="1"/>
  <c r="AB56" i="1"/>
  <c r="AN56" i="1" s="1"/>
  <c r="AA56" i="1"/>
  <c r="AR55" i="1"/>
  <c r="AN55" i="1"/>
  <c r="AM55" i="1"/>
  <c r="AK55" i="1"/>
  <c r="AJ55" i="1"/>
  <c r="AI55" i="1"/>
  <c r="AG55" i="1"/>
  <c r="AF55" i="1"/>
  <c r="AE55" i="1"/>
  <c r="AD55" i="1"/>
  <c r="AP55" i="1" s="1"/>
  <c r="AC55" i="1"/>
  <c r="AO55" i="1" s="1"/>
  <c r="AB55" i="1"/>
  <c r="AA55" i="1"/>
  <c r="AR54" i="1"/>
  <c r="AO54" i="1"/>
  <c r="AN54" i="1"/>
  <c r="AK54" i="1"/>
  <c r="AJ54" i="1"/>
  <c r="AI54" i="1"/>
  <c r="AG54" i="1"/>
  <c r="AF54" i="1"/>
  <c r="AE54" i="1"/>
  <c r="AD54" i="1"/>
  <c r="AP54" i="1" s="1"/>
  <c r="AC54" i="1"/>
  <c r="AB54" i="1"/>
  <c r="AA54" i="1"/>
  <c r="AM54" i="1" s="1"/>
  <c r="AR53" i="1"/>
  <c r="AP53" i="1"/>
  <c r="AO53" i="1"/>
  <c r="AK53" i="1"/>
  <c r="AJ53" i="1"/>
  <c r="AI53" i="1"/>
  <c r="AG53" i="1"/>
  <c r="AF53" i="1"/>
  <c r="AE53" i="1"/>
  <c r="AD53" i="1"/>
  <c r="AC53" i="1"/>
  <c r="AB53" i="1"/>
  <c r="AN53" i="1" s="1"/>
  <c r="AA53" i="1"/>
  <c r="AM53" i="1" s="1"/>
  <c r="AR52" i="1"/>
  <c r="AP52" i="1"/>
  <c r="AM52" i="1"/>
  <c r="AK52" i="1"/>
  <c r="AJ52" i="1"/>
  <c r="AI52" i="1"/>
  <c r="AG52" i="1"/>
  <c r="AF52" i="1"/>
  <c r="AE52" i="1"/>
  <c r="AD52" i="1"/>
  <c r="AC52" i="1"/>
  <c r="AO52" i="1" s="1"/>
  <c r="AB52" i="1"/>
  <c r="AN52" i="1" s="1"/>
  <c r="AA52" i="1"/>
  <c r="AR51" i="1"/>
  <c r="AN51" i="1"/>
  <c r="AM51" i="1"/>
  <c r="AK51" i="1"/>
  <c r="AJ51" i="1"/>
  <c r="AI51" i="1"/>
  <c r="AG51" i="1"/>
  <c r="AF51" i="1"/>
  <c r="AE51" i="1"/>
  <c r="AD51" i="1"/>
  <c r="AP51" i="1" s="1"/>
  <c r="AC51" i="1"/>
  <c r="AO51" i="1" s="1"/>
  <c r="AB51" i="1"/>
  <c r="AA51" i="1"/>
  <c r="AR50" i="1"/>
  <c r="AO50" i="1"/>
  <c r="AN50" i="1"/>
  <c r="AK50" i="1"/>
  <c r="AJ50" i="1"/>
  <c r="AI50" i="1"/>
  <c r="AG50" i="1"/>
  <c r="AF50" i="1"/>
  <c r="AE50" i="1"/>
  <c r="AD50" i="1"/>
  <c r="AP50" i="1" s="1"/>
  <c r="AC50" i="1"/>
  <c r="AB50" i="1"/>
  <c r="AA50" i="1"/>
  <c r="AM50" i="1" s="1"/>
  <c r="AR49" i="1"/>
  <c r="AP49" i="1"/>
  <c r="AO49" i="1"/>
  <c r="AK49" i="1"/>
  <c r="AJ49" i="1"/>
  <c r="AI49" i="1"/>
  <c r="AG49" i="1"/>
  <c r="AF49" i="1"/>
  <c r="AE49" i="1"/>
  <c r="AD49" i="1"/>
  <c r="AC49" i="1"/>
  <c r="AB49" i="1"/>
  <c r="AN49" i="1" s="1"/>
  <c r="AA49" i="1"/>
  <c r="AM49" i="1" s="1"/>
  <c r="AR48" i="1"/>
  <c r="AP48" i="1"/>
  <c r="AM48" i="1"/>
  <c r="AK48" i="1"/>
  <c r="AJ48" i="1"/>
  <c r="AI48" i="1"/>
  <c r="AG48" i="1"/>
  <c r="AF48" i="1"/>
  <c r="AE48" i="1"/>
  <c r="AD48" i="1"/>
  <c r="AC48" i="1"/>
  <c r="AO48" i="1" s="1"/>
  <c r="AB48" i="1"/>
  <c r="AN48" i="1" s="1"/>
  <c r="AA48" i="1"/>
  <c r="AR47" i="1"/>
  <c r="AN47" i="1"/>
  <c r="AM47" i="1"/>
  <c r="AK47" i="1"/>
  <c r="AJ47" i="1"/>
  <c r="AI47" i="1"/>
  <c r="AG47" i="1"/>
  <c r="AF47" i="1"/>
  <c r="AE47" i="1"/>
  <c r="AD47" i="1"/>
  <c r="AP47" i="1" s="1"/>
  <c r="AC47" i="1"/>
  <c r="AO47" i="1" s="1"/>
  <c r="AB47" i="1"/>
  <c r="AA47" i="1"/>
  <c r="AR46" i="1"/>
  <c r="AO46" i="1"/>
  <c r="AN46" i="1"/>
  <c r="AK46" i="1"/>
  <c r="AJ46" i="1"/>
  <c r="AI46" i="1"/>
  <c r="AG46" i="1"/>
  <c r="AF46" i="1"/>
  <c r="AE46" i="1"/>
  <c r="AD46" i="1"/>
  <c r="AP46" i="1" s="1"/>
  <c r="AC46" i="1"/>
  <c r="AB46" i="1"/>
  <c r="AA46" i="1"/>
  <c r="AM46" i="1" s="1"/>
  <c r="AR45" i="1"/>
  <c r="AP45" i="1"/>
  <c r="AO45" i="1"/>
  <c r="AK45" i="1"/>
  <c r="AJ45" i="1"/>
  <c r="AI45" i="1"/>
  <c r="AG45" i="1"/>
  <c r="AF45" i="1"/>
  <c r="AE45" i="1"/>
  <c r="AD45" i="1"/>
  <c r="AC45" i="1"/>
  <c r="AB45" i="1"/>
  <c r="AN45" i="1" s="1"/>
  <c r="AA45" i="1"/>
  <c r="AM45" i="1" s="1"/>
  <c r="AR44" i="1"/>
  <c r="AP44" i="1"/>
  <c r="AM44" i="1"/>
  <c r="AK44" i="1"/>
  <c r="AJ44" i="1"/>
  <c r="AI44" i="1"/>
  <c r="AG44" i="1"/>
  <c r="AF44" i="1"/>
  <c r="AE44" i="1"/>
  <c r="AD44" i="1"/>
  <c r="AC44" i="1"/>
  <c r="AO44" i="1" s="1"/>
  <c r="AB44" i="1"/>
  <c r="AN44" i="1" s="1"/>
  <c r="AA44" i="1"/>
  <c r="AR43" i="1"/>
  <c r="AN43" i="1"/>
  <c r="AM43" i="1"/>
  <c r="AK43" i="1"/>
  <c r="AJ43" i="1"/>
  <c r="AI43" i="1"/>
  <c r="AG43" i="1"/>
  <c r="AF43" i="1"/>
  <c r="AE43" i="1"/>
  <c r="AD43" i="1"/>
  <c r="AP43" i="1" s="1"/>
  <c r="AC43" i="1"/>
  <c r="AO43" i="1" s="1"/>
  <c r="BA43" i="1" s="1"/>
  <c r="AB43" i="1"/>
  <c r="AA43" i="1"/>
  <c r="AR42" i="1"/>
  <c r="AO42" i="1"/>
  <c r="AN42" i="1"/>
  <c r="AK42" i="1"/>
  <c r="AJ42" i="1"/>
  <c r="AI42" i="1"/>
  <c r="AG42" i="1"/>
  <c r="AF42" i="1"/>
  <c r="AE42" i="1"/>
  <c r="AD42" i="1"/>
  <c r="AP42" i="1" s="1"/>
  <c r="AC42" i="1"/>
  <c r="AB42" i="1"/>
  <c r="AA42" i="1"/>
  <c r="AM42" i="1" s="1"/>
  <c r="AR41" i="1"/>
  <c r="AP41" i="1"/>
  <c r="AO41" i="1"/>
  <c r="AK41" i="1"/>
  <c r="AJ41" i="1"/>
  <c r="AI41" i="1"/>
  <c r="AG41" i="1"/>
  <c r="AF41" i="1"/>
  <c r="AE41" i="1"/>
  <c r="AD41" i="1"/>
  <c r="AC41" i="1"/>
  <c r="AB41" i="1"/>
  <c r="AN41" i="1" s="1"/>
  <c r="AA41" i="1"/>
  <c r="AM41" i="1" s="1"/>
  <c r="AR40" i="1"/>
  <c r="AP40" i="1"/>
  <c r="AM40" i="1"/>
  <c r="AK40" i="1"/>
  <c r="AJ40" i="1"/>
  <c r="AI40" i="1"/>
  <c r="AG40" i="1"/>
  <c r="AF40" i="1"/>
  <c r="BA40" i="1" s="1"/>
  <c r="AE40" i="1"/>
  <c r="AD40" i="1"/>
  <c r="AC40" i="1"/>
  <c r="AO40" i="1" s="1"/>
  <c r="AB40" i="1"/>
  <c r="AN40" i="1" s="1"/>
  <c r="AA40" i="1"/>
  <c r="AR39" i="1"/>
  <c r="AN39" i="1"/>
  <c r="AM39" i="1"/>
  <c r="AK39" i="1"/>
  <c r="AJ39" i="1"/>
  <c r="AI39" i="1"/>
  <c r="AG39" i="1"/>
  <c r="AF39" i="1"/>
  <c r="AE39" i="1"/>
  <c r="AD39" i="1"/>
  <c r="AP39" i="1" s="1"/>
  <c r="AC39" i="1"/>
  <c r="AO39" i="1" s="1"/>
  <c r="AB39" i="1"/>
  <c r="AA39" i="1"/>
  <c r="AR38" i="1"/>
  <c r="AO38" i="1"/>
  <c r="AN38" i="1"/>
  <c r="AK38" i="1"/>
  <c r="AJ38" i="1"/>
  <c r="AI38" i="1"/>
  <c r="AG38" i="1"/>
  <c r="AF38" i="1"/>
  <c r="AE38" i="1"/>
  <c r="AD38" i="1"/>
  <c r="AP38" i="1" s="1"/>
  <c r="AC38" i="1"/>
  <c r="AB38" i="1"/>
  <c r="AA38" i="1"/>
  <c r="AM38" i="1" s="1"/>
  <c r="AR37" i="1"/>
  <c r="AP37" i="1"/>
  <c r="AO37" i="1"/>
  <c r="AK37" i="1"/>
  <c r="AJ37" i="1"/>
  <c r="AI37" i="1"/>
  <c r="AG37" i="1"/>
  <c r="AF37" i="1"/>
  <c r="AE37" i="1"/>
  <c r="AD37" i="1"/>
  <c r="AC37" i="1"/>
  <c r="AB37" i="1"/>
  <c r="AN37" i="1" s="1"/>
  <c r="AA37" i="1"/>
  <c r="AM37" i="1" s="1"/>
  <c r="AR36" i="1"/>
  <c r="AP36" i="1"/>
  <c r="AM36" i="1"/>
  <c r="AK36" i="1"/>
  <c r="AJ36" i="1"/>
  <c r="AI36" i="1"/>
  <c r="AG36" i="1"/>
  <c r="AF36" i="1"/>
  <c r="AE36" i="1"/>
  <c r="AD36" i="1"/>
  <c r="AC36" i="1"/>
  <c r="AO36" i="1" s="1"/>
  <c r="AB36" i="1"/>
  <c r="AN36" i="1" s="1"/>
  <c r="AA36" i="1"/>
  <c r="AR35" i="1"/>
  <c r="AN35" i="1"/>
  <c r="AM35" i="1"/>
  <c r="AK35" i="1"/>
  <c r="AJ35" i="1"/>
  <c r="AI35" i="1"/>
  <c r="AG35" i="1"/>
  <c r="AF35" i="1"/>
  <c r="AE35" i="1"/>
  <c r="AD35" i="1"/>
  <c r="AP35" i="1" s="1"/>
  <c r="AC35" i="1"/>
  <c r="AO35" i="1" s="1"/>
  <c r="AB35" i="1"/>
  <c r="AA35" i="1"/>
  <c r="AR34" i="1"/>
  <c r="AO34" i="1"/>
  <c r="AN34" i="1"/>
  <c r="AK34" i="1"/>
  <c r="AJ34" i="1"/>
  <c r="AI34" i="1"/>
  <c r="AG34" i="1"/>
  <c r="AF34" i="1"/>
  <c r="AE34" i="1"/>
  <c r="AD34" i="1"/>
  <c r="AP34" i="1" s="1"/>
  <c r="AC34" i="1"/>
  <c r="AB34" i="1"/>
  <c r="AA34" i="1"/>
  <c r="AM34" i="1" s="1"/>
  <c r="AR33" i="1"/>
  <c r="AP33" i="1"/>
  <c r="AO33" i="1"/>
  <c r="AK33" i="1"/>
  <c r="AJ33" i="1"/>
  <c r="AI33" i="1"/>
  <c r="AG33" i="1"/>
  <c r="AF33" i="1"/>
  <c r="AE33" i="1"/>
  <c r="AD33" i="1"/>
  <c r="AC33" i="1"/>
  <c r="AB33" i="1"/>
  <c r="AN33" i="1" s="1"/>
  <c r="AA33" i="1"/>
  <c r="AM33" i="1" s="1"/>
  <c r="AR32" i="1"/>
  <c r="AP32" i="1"/>
  <c r="AM32" i="1"/>
  <c r="AK32" i="1"/>
  <c r="AJ32" i="1"/>
  <c r="AI32" i="1"/>
  <c r="AG32" i="1"/>
  <c r="AF32" i="1"/>
  <c r="AE32" i="1"/>
  <c r="AD32" i="1"/>
  <c r="AC32" i="1"/>
  <c r="AO32" i="1" s="1"/>
  <c r="AB32" i="1"/>
  <c r="AN32" i="1" s="1"/>
  <c r="AA32" i="1"/>
  <c r="AR31" i="1"/>
  <c r="AN31" i="1"/>
  <c r="AM31" i="1"/>
  <c r="AK31" i="1"/>
  <c r="AJ31" i="1"/>
  <c r="AI31" i="1"/>
  <c r="AG31" i="1"/>
  <c r="AF31" i="1"/>
  <c r="AE31" i="1"/>
  <c r="AD31" i="1"/>
  <c r="AP31" i="1" s="1"/>
  <c r="AC31" i="1"/>
  <c r="AO31" i="1" s="1"/>
  <c r="AB31" i="1"/>
  <c r="AA31" i="1"/>
  <c r="AR30" i="1"/>
  <c r="AO30" i="1"/>
  <c r="AN30" i="1"/>
  <c r="AK30" i="1"/>
  <c r="AJ30" i="1"/>
  <c r="AI30" i="1"/>
  <c r="AG30" i="1"/>
  <c r="AF30" i="1"/>
  <c r="AE30" i="1"/>
  <c r="AD30" i="1"/>
  <c r="AP30" i="1" s="1"/>
  <c r="AC30" i="1"/>
  <c r="AB30" i="1"/>
  <c r="AA30" i="1"/>
  <c r="AM30" i="1" s="1"/>
  <c r="AR29" i="1"/>
  <c r="AP29" i="1"/>
  <c r="AO29" i="1"/>
  <c r="AK29" i="1"/>
  <c r="AJ29" i="1"/>
  <c r="AI29" i="1"/>
  <c r="AG29" i="1"/>
  <c r="AF29" i="1"/>
  <c r="AE29" i="1"/>
  <c r="AD29" i="1"/>
  <c r="AC29" i="1"/>
  <c r="AB29" i="1"/>
  <c r="AN29" i="1" s="1"/>
  <c r="AA29" i="1"/>
  <c r="AM29" i="1" s="1"/>
  <c r="AR28" i="1"/>
  <c r="AP28" i="1"/>
  <c r="AM28" i="1"/>
  <c r="AK28" i="1"/>
  <c r="AJ28" i="1"/>
  <c r="AI28" i="1"/>
  <c r="AG28" i="1"/>
  <c r="AF28" i="1"/>
  <c r="AE28" i="1"/>
  <c r="AD28" i="1"/>
  <c r="AC28" i="1"/>
  <c r="AO28" i="1" s="1"/>
  <c r="AB28" i="1"/>
  <c r="AN28" i="1" s="1"/>
  <c r="AA28" i="1"/>
  <c r="AR27" i="1"/>
  <c r="AN27" i="1"/>
  <c r="AM27" i="1"/>
  <c r="AK27" i="1"/>
  <c r="AJ27" i="1"/>
  <c r="AI27" i="1"/>
  <c r="AG27" i="1"/>
  <c r="AF27" i="1"/>
  <c r="AE27" i="1"/>
  <c r="AD27" i="1"/>
  <c r="AP27" i="1" s="1"/>
  <c r="AC27" i="1"/>
  <c r="AO27" i="1" s="1"/>
  <c r="AB27" i="1"/>
  <c r="AA27" i="1"/>
  <c r="AR26" i="1"/>
  <c r="AO26" i="1"/>
  <c r="AN26" i="1"/>
  <c r="AK26" i="1"/>
  <c r="AJ26" i="1"/>
  <c r="AI26" i="1"/>
  <c r="AG26" i="1"/>
  <c r="AF26" i="1"/>
  <c r="AE26" i="1"/>
  <c r="AD26" i="1"/>
  <c r="AP26" i="1" s="1"/>
  <c r="AC26" i="1"/>
  <c r="AB26" i="1"/>
  <c r="AA26" i="1"/>
  <c r="AM26" i="1" s="1"/>
  <c r="AR25" i="1"/>
  <c r="AP25" i="1"/>
  <c r="AO25" i="1"/>
  <c r="AK25" i="1"/>
  <c r="AJ25" i="1"/>
  <c r="AI25" i="1"/>
  <c r="AG25" i="1"/>
  <c r="AF25" i="1"/>
  <c r="AE25" i="1"/>
  <c r="AD25" i="1"/>
  <c r="AC25" i="1"/>
  <c r="AB25" i="1"/>
  <c r="AN25" i="1" s="1"/>
  <c r="AA25" i="1"/>
  <c r="AM25" i="1" s="1"/>
  <c r="AR24" i="1"/>
  <c r="AP24" i="1"/>
  <c r="AM24" i="1"/>
  <c r="AK24" i="1"/>
  <c r="AJ24" i="1"/>
  <c r="AI24" i="1"/>
  <c r="AG24" i="1"/>
  <c r="AF24" i="1"/>
  <c r="AE24" i="1"/>
  <c r="AD24" i="1"/>
  <c r="AC24" i="1"/>
  <c r="AO24" i="1" s="1"/>
  <c r="AB24" i="1"/>
  <c r="AN24" i="1" s="1"/>
  <c r="AA24" i="1"/>
  <c r="AR23" i="1"/>
  <c r="AN23" i="1"/>
  <c r="AM23" i="1"/>
  <c r="AK23" i="1"/>
  <c r="AJ23" i="1"/>
  <c r="AI23" i="1"/>
  <c r="AG23" i="1"/>
  <c r="AF23" i="1"/>
  <c r="AE23" i="1"/>
  <c r="AD23" i="1"/>
  <c r="AP23" i="1" s="1"/>
  <c r="AC23" i="1"/>
  <c r="AO23" i="1" s="1"/>
  <c r="AB23" i="1"/>
  <c r="AA23" i="1"/>
  <c r="AR22" i="1"/>
  <c r="AO22" i="1"/>
  <c r="AN22" i="1"/>
  <c r="AK22" i="1"/>
  <c r="AJ22" i="1"/>
  <c r="AI22" i="1"/>
  <c r="AG22" i="1"/>
  <c r="AF22" i="1"/>
  <c r="AE22" i="1"/>
  <c r="AD22" i="1"/>
  <c r="AP22" i="1" s="1"/>
  <c r="AC22" i="1"/>
  <c r="AB22" i="1"/>
  <c r="AA22" i="1"/>
  <c r="AM22" i="1" s="1"/>
  <c r="AR21" i="1"/>
  <c r="AP21" i="1"/>
  <c r="AO21" i="1"/>
  <c r="AK21" i="1"/>
  <c r="AJ21" i="1"/>
  <c r="AI21" i="1"/>
  <c r="AG21" i="1"/>
  <c r="AF21" i="1"/>
  <c r="AE21" i="1"/>
  <c r="AD21" i="1"/>
  <c r="AC21" i="1"/>
  <c r="AB21" i="1"/>
  <c r="AN21" i="1" s="1"/>
  <c r="AA21" i="1"/>
  <c r="AM21" i="1" s="1"/>
  <c r="AR20" i="1"/>
  <c r="AP20" i="1"/>
  <c r="AM20" i="1"/>
  <c r="AK20" i="1"/>
  <c r="AJ20" i="1"/>
  <c r="AI20" i="1"/>
  <c r="AG20" i="1"/>
  <c r="AF20" i="1"/>
  <c r="AE20" i="1"/>
  <c r="AD20" i="1"/>
  <c r="AC20" i="1"/>
  <c r="AO20" i="1" s="1"/>
  <c r="AB20" i="1"/>
  <c r="AN20" i="1" s="1"/>
  <c r="AA20" i="1"/>
  <c r="AR19" i="1"/>
  <c r="AN19" i="1"/>
  <c r="AM19" i="1"/>
  <c r="AK19" i="1"/>
  <c r="AJ19" i="1"/>
  <c r="AI19" i="1"/>
  <c r="AG19" i="1"/>
  <c r="AF19" i="1"/>
  <c r="AE19" i="1"/>
  <c r="AD19" i="1"/>
  <c r="AP19" i="1" s="1"/>
  <c r="AC19" i="1"/>
  <c r="AO19" i="1" s="1"/>
  <c r="AB19" i="1"/>
  <c r="AA19" i="1"/>
  <c r="AR18" i="1"/>
  <c r="AO18" i="1"/>
  <c r="AN18" i="1"/>
  <c r="AK18" i="1"/>
  <c r="AJ18" i="1"/>
  <c r="AI18" i="1"/>
  <c r="AG18" i="1"/>
  <c r="AF18" i="1"/>
  <c r="AE18" i="1"/>
  <c r="AD18" i="1"/>
  <c r="AP18" i="1" s="1"/>
  <c r="AC18" i="1"/>
  <c r="AB18" i="1"/>
  <c r="AA18" i="1"/>
  <c r="AM18" i="1" s="1"/>
  <c r="AR17" i="1"/>
  <c r="AP17" i="1"/>
  <c r="AO17" i="1"/>
  <c r="AK17" i="1"/>
  <c r="AJ17" i="1"/>
  <c r="AI17" i="1"/>
  <c r="AG17" i="1"/>
  <c r="AF17" i="1"/>
  <c r="AE17" i="1"/>
  <c r="AD17" i="1"/>
  <c r="AC17" i="1"/>
  <c r="AB17" i="1"/>
  <c r="AN17" i="1" s="1"/>
  <c r="AA17" i="1"/>
  <c r="AM17" i="1" s="1"/>
  <c r="AR16" i="1"/>
  <c r="AP16" i="1"/>
  <c r="AM16" i="1"/>
  <c r="AK16" i="1"/>
  <c r="AJ16" i="1"/>
  <c r="AI16" i="1"/>
  <c r="AG16" i="1"/>
  <c r="AF16" i="1"/>
  <c r="AE16" i="1"/>
  <c r="AD16" i="1"/>
  <c r="AC16" i="1"/>
  <c r="AO16" i="1" s="1"/>
  <c r="AB16" i="1"/>
  <c r="AN16" i="1" s="1"/>
  <c r="AA16" i="1"/>
  <c r="AR15" i="1"/>
  <c r="AN15" i="1"/>
  <c r="AM15" i="1"/>
  <c r="AK15" i="1"/>
  <c r="AJ15" i="1"/>
  <c r="AI15" i="1"/>
  <c r="AG15" i="1"/>
  <c r="AF15" i="1"/>
  <c r="AE15" i="1"/>
  <c r="AD15" i="1"/>
  <c r="AP15" i="1" s="1"/>
  <c r="AC15" i="1"/>
  <c r="AO15" i="1" s="1"/>
  <c r="AB15" i="1"/>
  <c r="AA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R14" i="1"/>
  <c r="AO14" i="1"/>
  <c r="AN14" i="1"/>
  <c r="AK14" i="1"/>
  <c r="AJ14" i="1"/>
  <c r="AI14" i="1"/>
  <c r="AG14" i="1"/>
  <c r="AF14" i="1"/>
  <c r="AE14" i="1"/>
  <c r="AD14" i="1"/>
  <c r="AP14" i="1" s="1"/>
  <c r="AC14" i="1"/>
  <c r="AB14" i="1"/>
  <c r="AA14" i="1"/>
  <c r="AM14" i="1" s="1"/>
  <c r="AR13" i="1"/>
  <c r="AO13" i="1"/>
  <c r="AN13" i="1"/>
  <c r="AK13" i="1"/>
  <c r="AJ13" i="1"/>
  <c r="AJ248" i="1" s="1"/>
  <c r="AI13" i="1"/>
  <c r="AG13" i="1"/>
  <c r="AF13" i="1"/>
  <c r="AE13" i="1"/>
  <c r="AD13" i="1"/>
  <c r="AP13" i="1" s="1"/>
  <c r="AC13" i="1"/>
  <c r="AB13" i="1"/>
  <c r="AA13" i="1"/>
  <c r="AA248" i="1" s="1"/>
  <c r="BA14" i="1" l="1"/>
  <c r="BA33" i="1"/>
  <c r="BA41" i="1"/>
  <c r="BA48" i="1"/>
  <c r="BA53" i="1"/>
  <c r="BA57" i="1"/>
  <c r="BA60" i="1"/>
  <c r="BA62" i="1"/>
  <c r="BA65" i="1"/>
  <c r="BA66" i="1"/>
  <c r="BA69" i="1"/>
  <c r="BA72" i="1"/>
  <c r="BA73" i="1"/>
  <c r="BA76" i="1"/>
  <c r="BA77" i="1"/>
  <c r="BA15" i="1"/>
  <c r="BA23" i="1"/>
  <c r="BA27" i="1"/>
  <c r="BA30" i="1"/>
  <c r="BA39" i="1"/>
  <c r="BA46" i="1"/>
  <c r="BA54" i="1"/>
  <c r="BA103" i="1"/>
  <c r="AP248" i="1"/>
  <c r="BA79" i="1"/>
  <c r="BA80" i="1"/>
  <c r="BA84" i="1"/>
  <c r="BA88" i="1"/>
  <c r="BA92" i="1"/>
  <c r="BA96" i="1"/>
  <c r="BA99" i="1"/>
  <c r="BA100" i="1"/>
  <c r="BA101" i="1"/>
  <c r="BA17" i="1"/>
  <c r="BA21" i="1"/>
  <c r="BA25" i="1"/>
  <c r="BA29" i="1"/>
  <c r="BA37" i="1"/>
  <c r="BA44" i="1"/>
  <c r="BA45" i="1"/>
  <c r="BA49" i="1"/>
  <c r="BA52" i="1"/>
  <c r="BA56" i="1"/>
  <c r="BA18" i="1"/>
  <c r="BA19" i="1"/>
  <c r="BA22" i="1"/>
  <c r="BA26" i="1"/>
  <c r="BA31" i="1"/>
  <c r="BA34" i="1"/>
  <c r="BA35" i="1"/>
  <c r="BA38" i="1"/>
  <c r="BA42" i="1"/>
  <c r="BA47" i="1"/>
  <c r="BA50" i="1"/>
  <c r="BA51" i="1"/>
  <c r="BA55" i="1"/>
  <c r="BA58" i="1"/>
  <c r="BA59" i="1"/>
  <c r="BA61" i="1"/>
  <c r="BA71" i="1"/>
  <c r="BA102" i="1"/>
  <c r="BA105" i="1"/>
  <c r="BA16" i="1"/>
  <c r="BA20" i="1"/>
  <c r="BA24" i="1"/>
  <c r="BA28" i="1"/>
  <c r="BA32" i="1"/>
  <c r="BA36" i="1"/>
  <c r="BA63" i="1"/>
  <c r="BA64" i="1"/>
  <c r="BA67" i="1"/>
  <c r="BA68" i="1"/>
  <c r="BA70" i="1"/>
  <c r="BA74" i="1"/>
  <c r="BA78" i="1"/>
  <c r="BA81" i="1"/>
  <c r="BA82" i="1"/>
  <c r="BA83" i="1"/>
  <c r="BA85" i="1"/>
  <c r="BA86" i="1"/>
  <c r="BA87" i="1"/>
  <c r="BA89" i="1"/>
  <c r="BA90" i="1"/>
  <c r="BA91" i="1"/>
  <c r="BA93" i="1"/>
  <c r="BA94" i="1"/>
  <c r="BA95" i="1"/>
  <c r="BA97" i="1"/>
  <c r="BA98" i="1"/>
  <c r="AE248" i="1"/>
  <c r="AO248" i="1"/>
  <c r="BA131" i="1"/>
  <c r="BA139" i="1"/>
  <c r="BA173" i="1"/>
  <c r="BA175" i="1"/>
  <c r="BA181" i="1"/>
  <c r="BA182" i="1"/>
  <c r="BA190" i="1"/>
  <c r="BA191" i="1"/>
  <c r="AB248" i="1"/>
  <c r="AF248" i="1"/>
  <c r="AK248" i="1"/>
  <c r="BA108" i="1"/>
  <c r="BA110" i="1"/>
  <c r="BA111" i="1"/>
  <c r="BA112" i="1"/>
  <c r="BA118" i="1"/>
  <c r="BA120" i="1"/>
  <c r="BA126" i="1"/>
  <c r="BA128" i="1"/>
  <c r="BA134" i="1"/>
  <c r="BA136" i="1"/>
  <c r="BA142" i="1"/>
  <c r="BA144" i="1"/>
  <c r="BA146" i="1"/>
  <c r="BA149" i="1"/>
  <c r="BA194" i="1"/>
  <c r="BA123" i="1"/>
  <c r="BA157" i="1"/>
  <c r="BA159" i="1"/>
  <c r="BA165" i="1"/>
  <c r="BA167" i="1"/>
  <c r="BA174" i="1"/>
  <c r="BA183" i="1"/>
  <c r="BA189" i="1"/>
  <c r="AC248" i="1"/>
  <c r="AG248" i="1"/>
  <c r="AM13" i="1"/>
  <c r="AM248" i="1" s="1"/>
  <c r="AR248" i="1"/>
  <c r="BA119" i="1"/>
  <c r="BA127" i="1"/>
  <c r="BA135" i="1"/>
  <c r="BA143" i="1"/>
  <c r="AD248" i="1"/>
  <c r="AI248" i="1"/>
  <c r="AN248" i="1"/>
  <c r="AI61" i="1"/>
  <c r="BA106" i="1"/>
  <c r="BA114" i="1"/>
  <c r="BA115" i="1"/>
  <c r="BA116" i="1"/>
  <c r="BA122" i="1"/>
  <c r="BA124" i="1"/>
  <c r="BA130" i="1"/>
  <c r="BA132" i="1"/>
  <c r="BA138" i="1"/>
  <c r="BA140" i="1"/>
  <c r="BA147" i="1"/>
  <c r="BA219" i="1"/>
  <c r="BA154" i="1"/>
  <c r="BA162" i="1"/>
  <c r="BA170" i="1"/>
  <c r="BA202" i="1"/>
  <c r="BA203" i="1"/>
  <c r="BA213" i="1"/>
  <c r="BA229" i="1"/>
  <c r="BA231" i="1"/>
  <c r="BA151" i="1"/>
  <c r="BA153" i="1"/>
  <c r="BA155" i="1"/>
  <c r="BA161" i="1"/>
  <c r="BA163" i="1"/>
  <c r="BA169" i="1"/>
  <c r="BA171" i="1"/>
  <c r="BA177" i="1"/>
  <c r="BA178" i="1"/>
  <c r="BA179" i="1"/>
  <c r="BA185" i="1"/>
  <c r="BA186" i="1"/>
  <c r="BA187" i="1"/>
  <c r="BA211" i="1"/>
  <c r="BA227" i="1"/>
  <c r="BA239" i="1"/>
  <c r="BA150" i="1"/>
  <c r="BA158" i="1"/>
  <c r="BA166" i="1"/>
  <c r="BA221" i="1"/>
  <c r="BA197" i="1"/>
  <c r="BA205" i="1"/>
  <c r="BA214" i="1"/>
  <c r="BA222" i="1"/>
  <c r="BA230" i="1"/>
  <c r="BA236" i="1"/>
  <c r="BA237" i="1"/>
  <c r="BA238" i="1"/>
  <c r="BA244" i="1"/>
  <c r="BA245" i="1"/>
  <c r="BA193" i="1"/>
  <c r="BA198" i="1"/>
  <c r="BA200" i="1"/>
  <c r="BA206" i="1"/>
  <c r="BA209" i="1"/>
  <c r="BA217" i="1"/>
  <c r="BA225" i="1"/>
  <c r="BA201" i="1"/>
  <c r="BA210" i="1"/>
  <c r="BA212" i="1"/>
  <c r="BA218" i="1"/>
  <c r="BA220" i="1"/>
  <c r="BA226" i="1"/>
  <c r="BA228" i="1"/>
  <c r="BA232" i="1"/>
  <c r="BA233" i="1"/>
  <c r="BA234" i="1"/>
  <c r="BA240" i="1"/>
  <c r="BA241" i="1"/>
  <c r="BA242" i="1"/>
  <c r="BA248" i="1" l="1"/>
  <c r="BA13" i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G12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AQ12" authorId="0" shapeId="0">
      <text>
        <r>
          <rPr>
            <sz val="9"/>
            <color indexed="81"/>
            <rFont val="Tahoma"/>
            <family val="2"/>
          </rPr>
          <t xml:space="preserve">Se debe registrar el importe a las plazas susceptible de incremento salarial
</t>
        </r>
      </text>
    </comment>
  </commentList>
</comments>
</file>

<file path=xl/sharedStrings.xml><?xml version="1.0" encoding="utf-8"?>
<sst xmlns="http://schemas.openxmlformats.org/spreadsheetml/2006/main" count="2622" uniqueCount="632">
  <si>
    <t>PLANTILLA DE PERSONAl AL 30 DE JUNIO 2021</t>
  </si>
  <si>
    <t>NOMBRE DEL ORGANISMO:</t>
  </si>
  <si>
    <t>HOGAR CABAÑAS</t>
  </si>
  <si>
    <t>SIGLAS:</t>
  </si>
  <si>
    <t>HC</t>
  </si>
  <si>
    <t>COORDINACIÓN GENERAL:</t>
  </si>
  <si>
    <t>DESARROLLO SOCIAL</t>
  </si>
  <si>
    <t>DEPENDENCIA CABEZA DE SECTOR:</t>
  </si>
  <si>
    <t>SECRETARIA DE ASISTENCIA SOCIAL</t>
  </si>
  <si>
    <t>PERCEPCIÓN MENSUAL</t>
  </si>
  <si>
    <t>COSTO ANUAL</t>
  </si>
  <si>
    <t>CONCEPTOS PROPIOS DEL ORGANISMO</t>
  </si>
  <si>
    <t>NO. CONS</t>
  </si>
  <si>
    <t>UP</t>
  </si>
  <si>
    <t>UR</t>
  </si>
  <si>
    <t>UEG</t>
  </si>
  <si>
    <t>PP</t>
  </si>
  <si>
    <t>COMP</t>
  </si>
  <si>
    <t>ID DE PLAZA</t>
  </si>
  <si>
    <t>NOMBRE DEL BENEFICIARIO</t>
  </si>
  <si>
    <t>R.F.C.</t>
  </si>
  <si>
    <t>SEXO</t>
  </si>
  <si>
    <t>FECHA DE INGRESO</t>
  </si>
  <si>
    <t>TIPO DE CONTRATO</t>
  </si>
  <si>
    <t>ESTATUS</t>
  </si>
  <si>
    <t>NIVEL</t>
  </si>
  <si>
    <t>JORNADA</t>
  </si>
  <si>
    <t>BASE O CONFIANZA</t>
  </si>
  <si>
    <t>ADMINISTRATIVO U OPERATIVO</t>
  </si>
  <si>
    <t>FUENTE DE FINANCIAMIENTO</t>
  </si>
  <si>
    <t>SUBFUENTE DE FINANCIAMIENTO</t>
  </si>
  <si>
    <t>NOMBRE DEL PUESTO</t>
  </si>
  <si>
    <t>AREA DE ADSCRIPCIÓN DEL PUESTO</t>
  </si>
  <si>
    <t>SUELDO</t>
  </si>
  <si>
    <t>DESPENSA</t>
  </si>
  <si>
    <t>PASAJE</t>
  </si>
  <si>
    <t>SOBRE SUELDO</t>
  </si>
  <si>
    <t>QUINQUENIO
1311</t>
  </si>
  <si>
    <t>CUOTAS A
PENSIONES
1431</t>
  </si>
  <si>
    <t>CUOTAS PARA
LA VIVIENDA
1421</t>
  </si>
  <si>
    <t>CUOTAS 
AL IMSS
1411</t>
  </si>
  <si>
    <t>CUOTAS
AL SEDAR
1432</t>
  </si>
  <si>
    <t>PRIMA QUINQUENAL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</si>
  <si>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</si>
  <si>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</si>
  <si>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</si>
  <si>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</si>
  <si>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</si>
  <si>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</si>
  <si>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 xml:space="preserve">CUOTAS SEDAR </t>
  </si>
  <si>
    <t>IMPACTO AL
SALARIO</t>
  </si>
  <si>
    <t>AJUSTE AL CALENDARIO(DIAS 31) 
1331</t>
  </si>
  <si>
    <t>AJUSTE EN SUELDOS
  1331</t>
  </si>
  <si>
    <t>INDEMNIZACIONES POR SEPARACION 1521</t>
  </si>
  <si>
    <t>ASIMILADOS A SALARIOS
1211</t>
  </si>
  <si>
    <t>SEGURO DE VIDA
1441</t>
  </si>
  <si>
    <t>ESTIMULO POR PUNTUALIDAD 1543</t>
  </si>
  <si>
    <t>ESTIMULOS VARIOS 
1543</t>
  </si>
  <si>
    <t>HORAS EXTRAS
 1331</t>
  </si>
  <si>
    <t>20 DIAS POR AÑO DE SERVICIO   
1716</t>
  </si>
  <si>
    <t>TOTAL
ANUAL</t>
  </si>
  <si>
    <t>046</t>
  </si>
  <si>
    <t>VACANTE</t>
  </si>
  <si>
    <t>Vacante</t>
  </si>
  <si>
    <t>C</t>
  </si>
  <si>
    <t>ADMINISTRATIVO</t>
  </si>
  <si>
    <t>53001B</t>
  </si>
  <si>
    <t>DIRECTORA</t>
  </si>
  <si>
    <t xml:space="preserve">DIRECCIÓN </t>
  </si>
  <si>
    <t>AGUAYO OROZCO CHRISTIAN</t>
  </si>
  <si>
    <t>AUOC770829R48</t>
  </si>
  <si>
    <t>H</t>
  </si>
  <si>
    <t>Provisional mensual</t>
  </si>
  <si>
    <t>Activo</t>
  </si>
  <si>
    <t>DELEGADO INSTITUCIONAL</t>
  </si>
  <si>
    <t>DELEGACION INSTITUCIONAL</t>
  </si>
  <si>
    <t>ALBA VEGA CARMEN LETICIA</t>
  </si>
  <si>
    <t>AAVC500716Q48</t>
  </si>
  <si>
    <t>M</t>
  </si>
  <si>
    <t>Definitivo</t>
  </si>
  <si>
    <t>COORD. DE ADOPCIONES</t>
  </si>
  <si>
    <t>BECERRA OLMOS ESMERALDA</t>
  </si>
  <si>
    <t>BEOE940131FE9</t>
  </si>
  <si>
    <t>TRABAJADORA SOCIAL</t>
  </si>
  <si>
    <t>COORDINACION ADOPCIONES</t>
  </si>
  <si>
    <t>ALFARO MAGDALENO ALICIA</t>
  </si>
  <si>
    <t>AAMA650501Q45</t>
  </si>
  <si>
    <t>SECRETARIA DE DIRECCION</t>
  </si>
  <si>
    <t>RIVERA GONZALEZ GUSTAVO SAMUEL</t>
  </si>
  <si>
    <t>RIGG870105LG1</t>
  </si>
  <si>
    <t>RECEPCIONISTA/RECEPCIONISTA</t>
  </si>
  <si>
    <t>HERNANDEZ VALLE OMAR EDUARDO</t>
  </si>
  <si>
    <t>HEVO900220CDA</t>
  </si>
  <si>
    <t>AUXILIAR DE TRANSPARENCIA</t>
  </si>
  <si>
    <t>JEFE DE UNIDAD</t>
  </si>
  <si>
    <t>GUZMAN AGUILAR CLAUDIA MARGARITA</t>
  </si>
  <si>
    <t>GUAC7811077J8</t>
  </si>
  <si>
    <t>APOYO DIRECCIÓN GENERAL</t>
  </si>
  <si>
    <t>ANGUIANO HUERTA HUGO ALEJANDRO</t>
  </si>
  <si>
    <t>AUHH8610104T4</t>
  </si>
  <si>
    <t>COORDINACIÓN JURIDICA</t>
  </si>
  <si>
    <t>ROBLES UREÑA SILVIA ROSALIA</t>
  </si>
  <si>
    <t>ROUS881015DC3</t>
  </si>
  <si>
    <t>ABOGADO</t>
  </si>
  <si>
    <t>GARCIA GUTIERREZ KARLA FERNANDA</t>
  </si>
  <si>
    <t>GAGK930103D89</t>
  </si>
  <si>
    <t>JURIDICO</t>
  </si>
  <si>
    <t>DIAZ CHAVEZ JORGE RICARDO</t>
  </si>
  <si>
    <t>DICJ8010127X3</t>
  </si>
  <si>
    <t>FLORES ANAYA IVETTE</t>
  </si>
  <si>
    <t>FOAI8111068J4</t>
  </si>
  <si>
    <t>SUBDIRECTOR ADMINISTRATIVO</t>
  </si>
  <si>
    <t>CABEZAS RUBALCAVA BETSABE</t>
  </si>
  <si>
    <t>CARB951206TZ3</t>
  </si>
  <si>
    <t>AUXILIAR ADMINISTRATIVO</t>
  </si>
  <si>
    <t>SUBDIRECCION ADMINISTRATIVA</t>
  </si>
  <si>
    <t>CABRALES LAGOS GEORGINA INES</t>
  </si>
  <si>
    <t>CALG720114A35</t>
  </si>
  <si>
    <t>TESORERIA</t>
  </si>
  <si>
    <t xml:space="preserve">GONZALEZ GARCIA SUSANA </t>
  </si>
  <si>
    <t>GOGS750217JE3</t>
  </si>
  <si>
    <t>TECNICO ESPECIALIZADO EN NOMINAS</t>
  </si>
  <si>
    <t>RECURSOS HUMANOS</t>
  </si>
  <si>
    <t>MAGALLON DELGADO MARIA DE LOS ANGELES</t>
  </si>
  <si>
    <t xml:space="preserve"> MADA840621E29 </t>
  </si>
  <si>
    <t>CORNEJO RUIZ MARIA GUADALUPE</t>
  </si>
  <si>
    <t>CORG8002023Z3</t>
  </si>
  <si>
    <t>CHAVEZ SANCHEZ DENISE MARGARITA</t>
  </si>
  <si>
    <t>CASD7707213Z9</t>
  </si>
  <si>
    <t>PORTERIA</t>
  </si>
  <si>
    <t>GARAVITO AGUIRRE GERARDO</t>
  </si>
  <si>
    <t>GAAG650531PC4</t>
  </si>
  <si>
    <t>COORD. DEPTO. CONTABILIDAD</t>
  </si>
  <si>
    <t>GARCIA HERNANDEZ THELMA PATRICIA</t>
  </si>
  <si>
    <t>GAHT8008283W4</t>
  </si>
  <si>
    <t>CONTADOR/AUXILIAR CONTABLE</t>
  </si>
  <si>
    <t>CONTABILIDAD</t>
  </si>
  <si>
    <t>LOMELI DELGADO CHRISTIAN EMMANUEL</t>
  </si>
  <si>
    <t>LODC860927VB0</t>
  </si>
  <si>
    <t>AUXILIAR ALMACEN</t>
  </si>
  <si>
    <t>COMPRAS</t>
  </si>
  <si>
    <t>IBARRA VIZCAINO ANA MARIA</t>
  </si>
  <si>
    <t>IAVA5903274Y6</t>
  </si>
  <si>
    <t>B</t>
  </si>
  <si>
    <t>TORRES QUEZADA PAULINA IVETTE</t>
  </si>
  <si>
    <t>TOQP820331FM2</t>
  </si>
  <si>
    <t>COORDINADOR DE COMPRAS</t>
  </si>
  <si>
    <t>JASSO MEZA  ANA JAVHE</t>
  </si>
  <si>
    <t>JAMA8302279F1</t>
  </si>
  <si>
    <t>AUXILIAR DE LICITACIONES</t>
  </si>
  <si>
    <t>CORONA VIILLAFAÑA  MARIA FERNANDA</t>
  </si>
  <si>
    <t>COVF960417EE7</t>
  </si>
  <si>
    <t>SOPORTE TECNICO</t>
  </si>
  <si>
    <t>BECERRA TOPETE KARLA MARIELA</t>
  </si>
  <si>
    <t>BETK900419AJ8</t>
  </si>
  <si>
    <t>COORD. SERVICIOS GENERALES</t>
  </si>
  <si>
    <t>LOPEZ ORTIZ JOSE DEL CARMEN</t>
  </si>
  <si>
    <t>LOOC700716SR9</t>
  </si>
  <si>
    <t>OPERATIVO</t>
  </si>
  <si>
    <t>AUXILIAR DE SERVICIOS GENERALES</t>
  </si>
  <si>
    <t>SERVICIOS GENERALES</t>
  </si>
  <si>
    <t>TOLENTINO CABRERA CRISTORREY</t>
  </si>
  <si>
    <t>TOCC7310286N2</t>
  </si>
  <si>
    <t>ORTIZ MAGAÑA LUIS</t>
  </si>
  <si>
    <t>OIML640214166</t>
  </si>
  <si>
    <t>RAMIREZ SANCHEZ JUAN CARLOS</t>
  </si>
  <si>
    <t>RASJ770331FP8</t>
  </si>
  <si>
    <t>(5/2)</t>
  </si>
  <si>
    <t>CRUZ MARTINEZ SALVADOR</t>
  </si>
  <si>
    <t>CUMS620905E75</t>
  </si>
  <si>
    <t>MEZA GONZALEZ JAIME ADRIAN</t>
  </si>
  <si>
    <t>MEGJ590417C71</t>
  </si>
  <si>
    <t xml:space="preserve">AUXILIAR DE SERVICIOS GENERALES </t>
  </si>
  <si>
    <t>VASQUEZ SALCEDO HUGO ALEJANDRO</t>
  </si>
  <si>
    <t>VASH731222JS1</t>
  </si>
  <si>
    <t>CERVANTES CAMACHO JOSE GUADALUPE</t>
  </si>
  <si>
    <t>CECG750609FZ5</t>
  </si>
  <si>
    <t>MENDOZA FRIAS JUAN CARLOS</t>
  </si>
  <si>
    <t>MEFJ800423RT7</t>
  </si>
  <si>
    <t>CERVANTES CAMACHO LUIS ALBERTO</t>
  </si>
  <si>
    <t>CECL820919JY3</t>
  </si>
  <si>
    <t>BARAJAS SAUCEDO JOSE MANUEL</t>
  </si>
  <si>
    <t>BASM731106RU6</t>
  </si>
  <si>
    <t>GONZALEZ ABARCA HECTOR</t>
  </si>
  <si>
    <t>GOAH701121M7A</t>
  </si>
  <si>
    <t>HERNANDEZ GUTIERREZ CESAR</t>
  </si>
  <si>
    <t>HEGC7609155S9</t>
  </si>
  <si>
    <t xml:space="preserve">ROTATORIO </t>
  </si>
  <si>
    <t>LOPEZ YEPEZ MARTIN</t>
  </si>
  <si>
    <t>LOYM671218173</t>
  </si>
  <si>
    <t xml:space="preserve">JARDINERO </t>
  </si>
  <si>
    <t>DAVILA DELGADILLO MANUEL</t>
  </si>
  <si>
    <t>DADM7101066J5</t>
  </si>
  <si>
    <t>JARDINERO</t>
  </si>
  <si>
    <t>MORONES VAZQUEZ  FERNANDO DE JESUS</t>
  </si>
  <si>
    <t>MOVF000814BT4</t>
  </si>
  <si>
    <t>RODRIGUEZ GARCIA ANGELICA</t>
  </si>
  <si>
    <t>ROGA811025EP4</t>
  </si>
  <si>
    <t>ENC. DE ASEOS</t>
  </si>
  <si>
    <t>AGUILAR RAMIREZ BLANCA ESTELA</t>
  </si>
  <si>
    <t>AURB801123BJ2</t>
  </si>
  <si>
    <t xml:space="preserve">ENC. DE ASEOS </t>
  </si>
  <si>
    <t>HERRERA MEDINA PERLA ROCIO</t>
  </si>
  <si>
    <t>HEMP891123SD5</t>
  </si>
  <si>
    <t>MANZO GONZALEZ RAMIRO DE JESUS</t>
  </si>
  <si>
    <t>MAGR851104GL7</t>
  </si>
  <si>
    <t>VIGILANTE/VELADOR</t>
  </si>
  <si>
    <t>NUÑO GONZALEZ ANTONIO</t>
  </si>
  <si>
    <t>NUGA4002066W8</t>
  </si>
  <si>
    <t>MONTES CARDENAS JAVIER</t>
  </si>
  <si>
    <t>MOCJ5111057B8</t>
  </si>
  <si>
    <t>BEAS ZARATE JAVIER GUSTAVO</t>
  </si>
  <si>
    <t>BEZJ550212CK6</t>
  </si>
  <si>
    <t>HERNANDEZ GONZALEZ MARTIN</t>
  </si>
  <si>
    <t>HEGM6109077X5</t>
  </si>
  <si>
    <t>GONZALEZ CHAVEZ MARIA LUISA</t>
  </si>
  <si>
    <t>GOCL570621QT2</t>
  </si>
  <si>
    <t>REVISOR TRANSPORTE</t>
  </si>
  <si>
    <t>BELTRAN LOPEZ MIGUEL ALEJANDRO</t>
  </si>
  <si>
    <t>BELM770519PE9</t>
  </si>
  <si>
    <t>PREST. DE SERVICIOS MULTIPLES</t>
  </si>
  <si>
    <t>VAZQUEZ SOTO FRANCISCO</t>
  </si>
  <si>
    <t>VASF670502F95</t>
  </si>
  <si>
    <t>LOPEZ ARMANDO ELIGIO</t>
  </si>
  <si>
    <t>LOAR581206JJ0</t>
  </si>
  <si>
    <t>CORONA AVALOS BLANCA ARGELIA</t>
  </si>
  <si>
    <t>COAB741012MT7</t>
  </si>
  <si>
    <t>LEON ARREOLA ROBERTO CARLOS</t>
  </si>
  <si>
    <t>LEAR750607TG2</t>
  </si>
  <si>
    <t>VENTURA MEDINA DANIEL ALEJANDRO</t>
  </si>
  <si>
    <t>VEMD780608FT9</t>
  </si>
  <si>
    <t>ENC. DE LAVANDERIA</t>
  </si>
  <si>
    <t>MIRAMONTES MENDEZ EMMANUEL</t>
  </si>
  <si>
    <t>MIME860215EY2</t>
  </si>
  <si>
    <t>AYUD. DE LAVANDERIA</t>
  </si>
  <si>
    <t>DOMINGUEZ DURAN MONICA ALEJANDRA</t>
  </si>
  <si>
    <t>DODM9403045G8</t>
  </si>
  <si>
    <t>COORDINADOR DE COMEDOR Y COCINA</t>
  </si>
  <si>
    <t>ORTEGA GONZALEZ IRMA</t>
  </si>
  <si>
    <t>OEGI6205317H0</t>
  </si>
  <si>
    <t xml:space="preserve">COCINERA </t>
  </si>
  <si>
    <t>CASA VARONES</t>
  </si>
  <si>
    <t xml:space="preserve">CHAVEZ MOYA MARIA DEL REFUGIO </t>
  </si>
  <si>
    <t>CAMR650701RQ2</t>
  </si>
  <si>
    <t>COCINERA</t>
  </si>
  <si>
    <t>COMEDOR Y COCINA</t>
  </si>
  <si>
    <t>SANCHEZ DIAZ ADRIANA</t>
  </si>
  <si>
    <t>SADA740728TT9</t>
  </si>
  <si>
    <t>MONTAÑO IBARRA ADRIANA</t>
  </si>
  <si>
    <t>MOIA7804288I7</t>
  </si>
  <si>
    <t>SANCHEZ GARCIA MARIA DE LOURDES</t>
  </si>
  <si>
    <t>SAGL600211GKA</t>
  </si>
  <si>
    <t>AUXILIAR DE COMEDOR Y COCINA</t>
  </si>
  <si>
    <t>DIAZ HUANTE MELANIA</t>
  </si>
  <si>
    <t>DIHM641109ND1</t>
  </si>
  <si>
    <t>GARCIA FALCON MARIA SOLEDAD</t>
  </si>
  <si>
    <t>GAFS571219AG6</t>
  </si>
  <si>
    <t>NAVARRO MACIEL ANGELICA</t>
  </si>
  <si>
    <t>NAMA7408109Y6</t>
  </si>
  <si>
    <t>SALAZAR PEREZ NORMA ANGELICA</t>
  </si>
  <si>
    <t>SAPN770624GI9</t>
  </si>
  <si>
    <t>RIVERA GOMEZ ANA MA DE JESUS</t>
  </si>
  <si>
    <t>RIGA5610104J1</t>
  </si>
  <si>
    <t>ARCINIEGA TABARES SONIA ELIZABETH</t>
  </si>
  <si>
    <t>AITS8207292U0</t>
  </si>
  <si>
    <t>LAMAS MOJARRO MA DEL CARMEN</t>
  </si>
  <si>
    <t>LAMC621109ET3</t>
  </si>
  <si>
    <t>VARGAS MUÑOZ CRISTINA ELIZABETH</t>
  </si>
  <si>
    <t>VAMC810201JEA</t>
  </si>
  <si>
    <t>MORALES ROLON JUAN JOSE</t>
  </si>
  <si>
    <t>MORJ730626EV6</t>
  </si>
  <si>
    <t>HERNANDEZ DE LEON KAREN SARAI HAIDEE</t>
  </si>
  <si>
    <t>HELK9008101N9</t>
  </si>
  <si>
    <t>GOMEZ LAZO MELANY DAYANA</t>
  </si>
  <si>
    <t>GOLM951002SR5</t>
  </si>
  <si>
    <t>HERRERA TORRES ERIKA YADIRA</t>
  </si>
  <si>
    <t>HETE780816FA5</t>
  </si>
  <si>
    <t>PRIETO ALANIZ MARGARITA</t>
  </si>
  <si>
    <t>PIAM881119B98</t>
  </si>
  <si>
    <t>HERNANDEZ ACOSTA ERIKA ELIZABETH</t>
  </si>
  <si>
    <t>HEAE760201C1A</t>
  </si>
  <si>
    <t>ULLOA ALMARAZ GUILLERMO</t>
  </si>
  <si>
    <t>UOAG820617RX5</t>
  </si>
  <si>
    <t>MOZO DE COCINA</t>
  </si>
  <si>
    <t>MARTINEZ LARA BERTHA</t>
  </si>
  <si>
    <t>MALB560415II0</t>
  </si>
  <si>
    <t>AUXILIAR DE FORMULAS INFANTILES</t>
  </si>
  <si>
    <t>SANCHEZ ALVAREZ RODRIGUEZ AMALIA MANUELA</t>
  </si>
  <si>
    <t>SARA630902J41</t>
  </si>
  <si>
    <t>ENCARGADA DE FORMULAS INFANTILES</t>
  </si>
  <si>
    <t>ROMERO MENA NIDIA JANNETTE</t>
  </si>
  <si>
    <t>ROMN7609073B4</t>
  </si>
  <si>
    <t>SUBDIRECCIÓN INTERDISCIPLINARIA</t>
  </si>
  <si>
    <t>MEDINA ORTEGA CLAUDIA LETICIA</t>
  </si>
  <si>
    <t>MEOC7110312T0</t>
  </si>
  <si>
    <t>COORD. DEPTO T. SOCIAL</t>
  </si>
  <si>
    <t>SUBDIRECCION INTERDISCIPLINARIA</t>
  </si>
  <si>
    <t>MARTINEZ VAZQUEZ TERESA DE JESUS</t>
  </si>
  <si>
    <t>MAVT840406T5A</t>
  </si>
  <si>
    <t>TRABAJO SOCIAL</t>
  </si>
  <si>
    <t xml:space="preserve">PIZANO VEGA MARIA DEL CARMEN  </t>
  </si>
  <si>
    <t>PIVC690117962</t>
  </si>
  <si>
    <t>MEDINA CORONA MARTHA ISABEL</t>
  </si>
  <si>
    <t>MECM9203234Z7</t>
  </si>
  <si>
    <t>GONZALEZ ANDRADE FLOR NAYELI</t>
  </si>
  <si>
    <t>GOAF8620QYA</t>
  </si>
  <si>
    <t>COORD. DE PSICOLOGIA</t>
  </si>
  <si>
    <t>GARCIA RUBIO MARIA PATRICIA</t>
  </si>
  <si>
    <t>GARP701027DR1</t>
  </si>
  <si>
    <t>PSICOLOGA</t>
  </si>
  <si>
    <t>PSICOLOGÍA</t>
  </si>
  <si>
    <t>PEREZ HERNANDEZ MAYRA LORENA</t>
  </si>
  <si>
    <t>PEHM860419EF7</t>
  </si>
  <si>
    <t>LARIOS PROA ADRIANA ELIZABETH</t>
  </si>
  <si>
    <t>LAPA7502141C4</t>
  </si>
  <si>
    <t>LOMELI FERNANDEZ CECILIA NAYELI</t>
  </si>
  <si>
    <t>LOFC821122SX1</t>
  </si>
  <si>
    <t>CASTRO MUNGUIA JOSUE DAVID</t>
  </si>
  <si>
    <t>CAMJ840616SJA</t>
  </si>
  <si>
    <t>RODRIGUEZ MARTINEZ YOLLOTZIN NIKTE</t>
  </si>
  <si>
    <t>ROMY900410Q80</t>
  </si>
  <si>
    <t>COLLAZO ESQUIVEL SONIA</t>
  </si>
  <si>
    <t xml:space="preserve"> COES770606K20 </t>
  </si>
  <si>
    <t>PSICOLOGO (A)</t>
  </si>
  <si>
    <t>PEREZ UREÑA LAYZA LIZETTE</t>
  </si>
  <si>
    <t>PEUL860915TB7</t>
  </si>
  <si>
    <t>SANTIAGO CAMPOS JUANA</t>
  </si>
  <si>
    <t>SACJ761221MP8</t>
  </si>
  <si>
    <t>TERAPISTA DE LENGUAJE/TERAPISTA FISICO</t>
  </si>
  <si>
    <t>DE LA GARZA CAMPERO LOURDES</t>
  </si>
  <si>
    <t>GACL6403089B3</t>
  </si>
  <si>
    <t>COORD. DEPTO. MEDICO</t>
  </si>
  <si>
    <t>SERRA RUIZ LETICIA</t>
  </si>
  <si>
    <t>SERL571008KW2</t>
  </si>
  <si>
    <t>PEDIATRA</t>
  </si>
  <si>
    <t>MEDICO</t>
  </si>
  <si>
    <t>AGUILAR GIRON MAGDA VERONICA DE ROCIO</t>
  </si>
  <si>
    <t>AUGM8211297L3</t>
  </si>
  <si>
    <t>POLANCO GONZALEZ LILIANA</t>
  </si>
  <si>
    <t>POGL8508227H8</t>
  </si>
  <si>
    <t>ODONTOLOGA</t>
  </si>
  <si>
    <t xml:space="preserve">GARCIA CALVARIO MARIA DE LOS ANGELES </t>
  </si>
  <si>
    <t>GACA800806Q31</t>
  </si>
  <si>
    <t>NUTRIOLOGA</t>
  </si>
  <si>
    <t>GOMEZ HERNANDEZ KAREN ANAHI</t>
  </si>
  <si>
    <t>GOHK930409HX9</t>
  </si>
  <si>
    <t>TERAPISTA FISICO</t>
  </si>
  <si>
    <t>REYNAGA BERUMEN ERIK FERNANDO</t>
  </si>
  <si>
    <t>REBE9106059I0</t>
  </si>
  <si>
    <t>LOPEZ CERVANTES DELIA MARGARITA</t>
  </si>
  <si>
    <t>LOCD880506BX7</t>
  </si>
  <si>
    <t>ASISTENTE DE COORDINACION MEDICA</t>
  </si>
  <si>
    <t>HERNANDEZ SANTANA MARIA DEL CARMEN</t>
  </si>
  <si>
    <t>HESC841122Q87</t>
  </si>
  <si>
    <t>ENFERMERA NOCTURNA</t>
  </si>
  <si>
    <t>PEREZ LOPEZ RAQUEL</t>
  </si>
  <si>
    <t>PELR810714TE9</t>
  </si>
  <si>
    <t>HONORATO VAZQUEZ MARIA TERESA</t>
  </si>
  <si>
    <t>HOVT761004KVA</t>
  </si>
  <si>
    <t>DE LA CRUZ BENITES MA GUADALUPE</t>
  </si>
  <si>
    <t>CUBG590306KE0</t>
  </si>
  <si>
    <t>ENFERMERA</t>
  </si>
  <si>
    <t>BARAJAS RUIZ MA.  DE LA LUZ</t>
  </si>
  <si>
    <t>BARL591228K63</t>
  </si>
  <si>
    <t>MACIAS RAMOS TANIA EDITH</t>
  </si>
  <si>
    <t>MART8809295Q1</t>
  </si>
  <si>
    <t>GALLARDO RUBIO ELIZABETH</t>
  </si>
  <si>
    <t>GARE8607215W1</t>
  </si>
  <si>
    <t xml:space="preserve">ENFERMERA </t>
  </si>
  <si>
    <t>ROBLES CONTRERAS SANDRA MARIA</t>
  </si>
  <si>
    <t>ROCS830311HR4</t>
  </si>
  <si>
    <t>PADIERNA JIMENEZ MARGARITA</t>
  </si>
  <si>
    <t>PAJM740113J99</t>
  </si>
  <si>
    <t>MACIAS PEREZ JULIO ADRIAN</t>
  </si>
  <si>
    <t>MAPJ890701Q61</t>
  </si>
  <si>
    <t>ENFERMERO</t>
  </si>
  <si>
    <t>GONZALEZ GUZMAN ELIZABETH</t>
  </si>
  <si>
    <t>GOGE810612640</t>
  </si>
  <si>
    <t>GIL MOTA ANAID LIZBETH</t>
  </si>
  <si>
    <t>GIMA930804CD4</t>
  </si>
  <si>
    <t>PEREZ JARA BERTHA MARIA</t>
  </si>
  <si>
    <t>PEJB900114MY9</t>
  </si>
  <si>
    <t>ENFERMERA ROTATORIA VACACIONES</t>
  </si>
  <si>
    <t>GONZALEZ AVILA DAFNEE MICHELE</t>
  </si>
  <si>
    <t>GOAD921006FS0</t>
  </si>
  <si>
    <t>ESPARZA MALDONADO ALTAGRACIA</t>
  </si>
  <si>
    <t>EAMA6711235MA</t>
  </si>
  <si>
    <t>ENC. DE INTERCONSULTAS</t>
  </si>
  <si>
    <t>RAMIREZ SANCHEZ NORMA AURORA</t>
  </si>
  <si>
    <t>RASN780507EU9</t>
  </si>
  <si>
    <t>CANDELARIO GARCIA MARGARITA</t>
  </si>
  <si>
    <t>CAGM740610642</t>
  </si>
  <si>
    <t>ENC DE INTERCONSULTAS</t>
  </si>
  <si>
    <t>MELGAR CHAVEZ REBECA DEL CARMEN</t>
  </si>
  <si>
    <t xml:space="preserve"> MECR8807134ZA </t>
  </si>
  <si>
    <t>SUBDIRECTORA EDUCATIVA</t>
  </si>
  <si>
    <t>AGUILERA VILLARUEL ROSA IMELDA</t>
  </si>
  <si>
    <t>AUVR790218HV8</t>
  </si>
  <si>
    <t>SUPERVISOR DE LACT. Y MAT.</t>
  </si>
  <si>
    <t>SUBDIRECCION  EDUCATIVA</t>
  </si>
  <si>
    <t>ORTIZ DE LEON JACINTA</t>
  </si>
  <si>
    <t>OILJ570817GFA</t>
  </si>
  <si>
    <t>11001B</t>
  </si>
  <si>
    <t>CUIDADOR DE PERSONAS CON DISCAPACIDAD</t>
  </si>
  <si>
    <t>LACTANTES, MATERNAL Y SALA BLANCA</t>
  </si>
  <si>
    <t>MENDOZA LLAMAS CELIA</t>
  </si>
  <si>
    <t>MELC670821I38</t>
  </si>
  <si>
    <t>HERNANDEZ DELGADO REYNA ARELI</t>
  </si>
  <si>
    <t>HEDR960822S49</t>
  </si>
  <si>
    <t>RUIZ OROZCO MANUEL</t>
  </si>
  <si>
    <t xml:space="preserve"> RUOM880120SW4 </t>
  </si>
  <si>
    <t>AGUILAR ORNELAS SILVIA MARIANA</t>
  </si>
  <si>
    <t>AUOS910612M21</t>
  </si>
  <si>
    <t>CUIDADOR</t>
  </si>
  <si>
    <t>RODRIGUEZ RAMIREZ ALMA GABRIELA</t>
  </si>
  <si>
    <t>RORA891210QS7</t>
  </si>
  <si>
    <t>RIVERA ARREOLA MARIBEL ELIZABETH</t>
  </si>
  <si>
    <t>RIAM890325PR7</t>
  </si>
  <si>
    <t>MARTINEZ NAVARRO JUANA</t>
  </si>
  <si>
    <t>MANJ890718UB1</t>
  </si>
  <si>
    <t>GRAJEDA CASTILLO LIZETH ANAI</t>
  </si>
  <si>
    <t>GACL901012V29</t>
  </si>
  <si>
    <t>LOPEZ PEREZ GUADALUPE</t>
  </si>
  <si>
    <t>LOPG840917221</t>
  </si>
  <si>
    <t>SANCHEZ CASTRO LILIA PATRICIA</t>
  </si>
  <si>
    <t>SACL850503ET5</t>
  </si>
  <si>
    <t>GARFIAS TALAVERA MARIA LAURA</t>
  </si>
  <si>
    <t>GATL920110MT9</t>
  </si>
  <si>
    <t>VERA PACHECO PATRICIA</t>
  </si>
  <si>
    <t>VEPP630515681</t>
  </si>
  <si>
    <t xml:space="preserve">SOLIS RUELAS AMPARO </t>
  </si>
  <si>
    <t>SORA8609087Z2</t>
  </si>
  <si>
    <t>RUIZ GARCIA ROSA LAURA</t>
  </si>
  <si>
    <t>RUGR88060233A</t>
  </si>
  <si>
    <t>MORA MORALES MARIANA</t>
  </si>
  <si>
    <t>MOMM9712023L2</t>
  </si>
  <si>
    <t>ESQUIVEL OLIDEN MARIA CRISTINA</t>
  </si>
  <si>
    <t>EUOC921130F11</t>
  </si>
  <si>
    <t>MARQUEZ LEON MONICA</t>
  </si>
  <si>
    <t>MALM810206GIA</t>
  </si>
  <si>
    <t>MEJIA AGUILAR BIBIANA ALEJANDRA</t>
  </si>
  <si>
    <t>MEAB860514PW1</t>
  </si>
  <si>
    <t>PEREZ ROJAS OLIVIA SELENE</t>
  </si>
  <si>
    <t>PERO931016CIA</t>
  </si>
  <si>
    <t>SANTANA CRUZ BRYAN ISIDRO</t>
  </si>
  <si>
    <t>SACB990812M55</t>
  </si>
  <si>
    <t xml:space="preserve">CUIDADOR </t>
  </si>
  <si>
    <t>HERNANDEZ FUENTES MARIA TRINIDAD</t>
  </si>
  <si>
    <t>HEFM590601SZA</t>
  </si>
  <si>
    <t>VELADOR</t>
  </si>
  <si>
    <t>RAMOS GONZALEZ EVA</t>
  </si>
  <si>
    <t>RAGE611219E12</t>
  </si>
  <si>
    <t>PEREZ GONZALEZ BERNARDINA</t>
  </si>
  <si>
    <t>PEGB590226851</t>
  </si>
  <si>
    <t>CEDANO CORONA ZERAFINA</t>
  </si>
  <si>
    <t>CECZ591114LZ9</t>
  </si>
  <si>
    <t>ROSALES PEREZ CARMEN</t>
  </si>
  <si>
    <t>ROPC590706L55</t>
  </si>
  <si>
    <t>NAVARRO GUTIERREZ SANDRA NEYELY</t>
  </si>
  <si>
    <t>NAGS7304075Y2</t>
  </si>
  <si>
    <t>TORRES SANDOVAL JUANA</t>
  </si>
  <si>
    <t>TOSJ6706254U3</t>
  </si>
  <si>
    <t>TAMAYO ALONSO MARIA DEL CARMEN</t>
  </si>
  <si>
    <t>TAAC6803084K8</t>
  </si>
  <si>
    <t>MURILLO PADILLA ROSA ISELA</t>
  </si>
  <si>
    <t>MUPR820518953</t>
  </si>
  <si>
    <t>RAZO RIVERA ANA LAURA</t>
  </si>
  <si>
    <t>RARA880917JK9</t>
  </si>
  <si>
    <t>CASTILLO ALVARADO MARIA IVETTE</t>
  </si>
  <si>
    <t>CAAI880913D45</t>
  </si>
  <si>
    <t>DIAZ MALDONADO GABRIELA CAROLINA</t>
  </si>
  <si>
    <t>DIMG920414IX5</t>
  </si>
  <si>
    <t>GARIN IBARRA YESENIA GUADALUPE</t>
  </si>
  <si>
    <t xml:space="preserve"> GAIY961014TR9 </t>
  </si>
  <si>
    <t>LOZANO SALAS GABRIELA NOEMI</t>
  </si>
  <si>
    <t>LOSG830310PT0</t>
  </si>
  <si>
    <t>RUVALCABA IÑIGUEZ CRISTINA</t>
  </si>
  <si>
    <t>RUIC940816AZ7</t>
  </si>
  <si>
    <t>PATIÑO NAVARRO SONIA</t>
  </si>
  <si>
    <t xml:space="preserve"> PANS800309GQ3 </t>
  </si>
  <si>
    <t>VAZQUEZ RAMIREZ ROCIO</t>
  </si>
  <si>
    <t>VARR9606204L0</t>
  </si>
  <si>
    <t>MAGALLON DELGADO SILVIA GABRIELA</t>
  </si>
  <si>
    <t>MADS830330884</t>
  </si>
  <si>
    <t>GONZALEZ NERI MARIA ANSELMA</t>
  </si>
  <si>
    <t>GONA630318GU7</t>
  </si>
  <si>
    <t>ROPERA</t>
  </si>
  <si>
    <t>CASTAÑEDA CARRION NORMA</t>
  </si>
  <si>
    <t>CACN940520EE8</t>
  </si>
  <si>
    <t>RAZON BARAJAS VERONICA</t>
  </si>
  <si>
    <t>RABV760428J74</t>
  </si>
  <si>
    <t>GONZALEZ MEJIA MAURA</t>
  </si>
  <si>
    <t>GOMM820816CG7</t>
  </si>
  <si>
    <t>PREESCOLARES</t>
  </si>
  <si>
    <t>CORTES AGUILAR OLIVIER</t>
  </si>
  <si>
    <t>COAO850604CV9</t>
  </si>
  <si>
    <t>TORIBIO RAMOS MARIA GUADALUPE</t>
  </si>
  <si>
    <t>TORG900610PF9</t>
  </si>
  <si>
    <t>CORONADO BENITEZ BLANCA NELIDA</t>
  </si>
  <si>
    <t>COBB910401EI9</t>
  </si>
  <si>
    <t>HERNANDEZ OCHOA ANA LEIDA</t>
  </si>
  <si>
    <t>HEOA921114HRA</t>
  </si>
  <si>
    <t>TRINIDAD BLANCO LUCIA</t>
  </si>
  <si>
    <t>TIBL910210Q84</t>
  </si>
  <si>
    <t xml:space="preserve">RAMIREZ BARRETO MIRYAM </t>
  </si>
  <si>
    <t>RABM780105PM0</t>
  </si>
  <si>
    <t>SOLIS BALTAZAR EDITH</t>
  </si>
  <si>
    <t>SOBE8507174Q8</t>
  </si>
  <si>
    <t>CARRILLO BIMBELA DIANA IVETTE</t>
  </si>
  <si>
    <t>CABD921115E86</t>
  </si>
  <si>
    <t>RETANA MANRIQUEZ VIRIDIANA ROSALBA</t>
  </si>
  <si>
    <t>REMV890513592</t>
  </si>
  <si>
    <t>ARCE ARAYA MARTA</t>
  </si>
  <si>
    <t>AEAM7406197L6</t>
  </si>
  <si>
    <t>TIRADO FUENTES ARACELI</t>
  </si>
  <si>
    <t>TIFA680729E70</t>
  </si>
  <si>
    <t xml:space="preserve">DIAZ MORALES SANDRA </t>
  </si>
  <si>
    <t>DIMS690805Q31</t>
  </si>
  <si>
    <t>OLMEDO ALCALA JESSICA ESMERALDA</t>
  </si>
  <si>
    <t>OEAJ940427D64</t>
  </si>
  <si>
    <t>MARIN GONZALELEZ BRENDA BERENICE</t>
  </si>
  <si>
    <t>MAGB0105237I5</t>
  </si>
  <si>
    <t>GUTIERREZ LOPEZ PAOLA GUADALUPE</t>
  </si>
  <si>
    <t>GULP981103SJ9</t>
  </si>
  <si>
    <t>MAGALLON GONZALEZ VALERIA GUADALUPE</t>
  </si>
  <si>
    <t>MAGV951017J53</t>
  </si>
  <si>
    <t>MARQUEZ SOLIS ALEJANDRO</t>
  </si>
  <si>
    <t>MASA8209295W1</t>
  </si>
  <si>
    <t>VAZQUEZ GUERRERO ANA GUADALUPE</t>
  </si>
  <si>
    <t>VAGA010716TR7</t>
  </si>
  <si>
    <t>LINARES LOPEZ MAYRA LORENA</t>
  </si>
  <si>
    <t>LILM810517MR5</t>
  </si>
  <si>
    <t>GONZALEZ PEREZ LAURA GUADALUPE</t>
  </si>
  <si>
    <t>GOPL961111FQ0</t>
  </si>
  <si>
    <t>PADILLA QUIRARTE SONIA</t>
  </si>
  <si>
    <t>PAQS820618UI7</t>
  </si>
  <si>
    <t>AYALA JIMENEZ  ELENA DE JESUS</t>
  </si>
  <si>
    <t>AAJE851017IP1</t>
  </si>
  <si>
    <t>GONZALEZ AMERICANO MARIA TRINIDAD</t>
  </si>
  <si>
    <t>GOAT850821MR7</t>
  </si>
  <si>
    <t>SANCHEZ CASTILLO MIRIAM SUSANA</t>
  </si>
  <si>
    <t>SACM7802289V1</t>
  </si>
  <si>
    <t>LUNA DE LA CRUZ MARIA JOSEFINA</t>
  </si>
  <si>
    <t>LUCJ8310017U9</t>
  </si>
  <si>
    <t>CARRILLO  GONZALEZ LAURA MARGARITA</t>
  </si>
  <si>
    <t>CAGL760405423</t>
  </si>
  <si>
    <t>ROPERA/SINDICATO</t>
  </si>
  <si>
    <t>ARIAS ALVAREZ MARCELA</t>
  </si>
  <si>
    <t>AIAM7511272L2</t>
  </si>
  <si>
    <t>SUPERVISIÓN DE FIN DE SEMANA</t>
  </si>
  <si>
    <t>COLLAZO ESQUIVEL VERONICA</t>
  </si>
  <si>
    <t>COEV740804TGA</t>
  </si>
  <si>
    <t xml:space="preserve">SUPERVISOR </t>
  </si>
  <si>
    <t>ORTIZ ORTIZ REGINO ALFONSO</t>
  </si>
  <si>
    <t>OIOR840917450</t>
  </si>
  <si>
    <t>SANTANA CRUZ ROSA ISELY</t>
  </si>
  <si>
    <t>SACR740512416</t>
  </si>
  <si>
    <t>ESCOLARES</t>
  </si>
  <si>
    <t>JIMENEZ GRANADOS VERONICA</t>
  </si>
  <si>
    <t>JIGV820603GF4</t>
  </si>
  <si>
    <t>CERVANTES SERAFIN NANCY</t>
  </si>
  <si>
    <t>CESN760905RW2</t>
  </si>
  <si>
    <t>BELECHE GARCIA BEATRIZ</t>
  </si>
  <si>
    <t>BEGB880818996</t>
  </si>
  <si>
    <t>PEREZ FLORES MARIA CANDELARIA</t>
  </si>
  <si>
    <t>PEFC930407P24</t>
  </si>
  <si>
    <t>JIMENEZ GRANADOS SENDY</t>
  </si>
  <si>
    <t>JIGS891025PN9</t>
  </si>
  <si>
    <t>RODRIGUEZ SANCHEZ RUBI PEREGRINA</t>
  </si>
  <si>
    <t>ROSR781004M73</t>
  </si>
  <si>
    <t>FIGUEROA MARTINEZ MYRIAM CECILIA</t>
  </si>
  <si>
    <t>FIMM8211166H1</t>
  </si>
  <si>
    <t>ESQUIVEL SOTO CARMEN</t>
  </si>
  <si>
    <t>EUSC640630LB6</t>
  </si>
  <si>
    <t>VALDIVIA VITELA ELENA ISABEL</t>
  </si>
  <si>
    <t>VAVE9007021JA</t>
  </si>
  <si>
    <t>ANGULO LOMELI ANGELICA</t>
  </si>
  <si>
    <t>AULA7101243K5</t>
  </si>
  <si>
    <t>MARQUEZ ORTIZ ARACELI</t>
  </si>
  <si>
    <t>MAOA821220GX9</t>
  </si>
  <si>
    <t>DE DIOS SANTANA VERONICA JAZMIN</t>
  </si>
  <si>
    <t>DISV960721LH3</t>
  </si>
  <si>
    <t>RUVALCABA MARTINEZ ELVA LETICIA</t>
  </si>
  <si>
    <t>RUME760324TY8</t>
  </si>
  <si>
    <t>BUELNA MARIN ALONDRA KARINA</t>
  </si>
  <si>
    <t>BUMA971228SL4</t>
  </si>
  <si>
    <t>MAYORAL CABRERA ADRIANA</t>
  </si>
  <si>
    <t>MACA780701E80</t>
  </si>
  <si>
    <t>TORRES REYES VIVIANA</t>
  </si>
  <si>
    <t>TORV9212037C5</t>
  </si>
  <si>
    <t>VILLA GONZALEZ OFELIA</t>
  </si>
  <si>
    <t>VIGO850502N77</t>
  </si>
  <si>
    <t>ESTRADA ESQUIVEL JOHANA MONSERRAT</t>
  </si>
  <si>
    <t>EAEJ870210IP5</t>
  </si>
  <si>
    <t>GONZALEZ SANTACRUZ ADRIANA MARGARITA</t>
  </si>
  <si>
    <t>GOSA710120FP0</t>
  </si>
  <si>
    <t>VARGAS MEDINA MARIA DE LOS ANGELES</t>
  </si>
  <si>
    <t>VAMA710625ARA</t>
  </si>
  <si>
    <t>RIVERA ROBLES MARIELA</t>
  </si>
  <si>
    <t>RIRM020407P51</t>
  </si>
  <si>
    <t>DAVILA GONZALEZ PAOLA CAROLINA</t>
  </si>
  <si>
    <t>DAGP930321V85</t>
  </si>
  <si>
    <t>JEFATURA DE CASA VARONES</t>
  </si>
  <si>
    <t>TRUJILLO ALVARADO JESUS MISAEL</t>
  </si>
  <si>
    <t>TUAJ890313HB6</t>
  </si>
  <si>
    <t>BARBA REYNAGA ARTURO</t>
  </si>
  <si>
    <t>BARA820910GX1</t>
  </si>
  <si>
    <t>CHAVEZ RAMOS RICARDO</t>
  </si>
  <si>
    <t>CARR661006FYA</t>
  </si>
  <si>
    <t>DOMINGUEZ GUZMAN ELIZABETH GUADALUPE</t>
  </si>
  <si>
    <t>DOGE950423NIA</t>
  </si>
  <si>
    <t>GARCIA CASILLAS  CARLOS MANUEL</t>
  </si>
  <si>
    <t>GACC770716PR9</t>
  </si>
  <si>
    <t>CONTRERAS DUEÑAS LETICIA</t>
  </si>
  <si>
    <t>CODL501022RP8</t>
  </si>
  <si>
    <t>DIAZ DE LEON IMELDA</t>
  </si>
  <si>
    <t>DIDI7105074N7</t>
  </si>
  <si>
    <t>SANTOS ROBLES CLAUDIA ROCIO</t>
  </si>
  <si>
    <t>SARC8311135V3</t>
  </si>
  <si>
    <t>ALVAREZ VALENZUELA GLORIA</t>
  </si>
  <si>
    <t>AAVG670606JNA</t>
  </si>
  <si>
    <t>b</t>
  </si>
  <si>
    <t>.</t>
  </si>
  <si>
    <t>TOTAL DE PLAZAS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</si>
  <si>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</si>
  <si>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</si>
  <si>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</si>
  <si>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</si>
  <si>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</si>
  <si>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</si>
  <si>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</si>
  <si>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Plazas con deficit presupuestal para operar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</si>
</sst>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000"/>
    <numFmt numFmtId="166" formatCode="00000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1" fontId="2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0" xfId="2" applyBorder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41" fontId="11" fillId="0" borderId="3" xfId="1" applyNumberFormat="1" applyFont="1" applyFill="1" applyBorder="1" applyAlignment="1">
      <alignment horizontal="center" vertical="center"/>
    </xf>
    <xf numFmtId="41" fontId="11" fillId="0" borderId="4" xfId="1" applyNumberFormat="1" applyFont="1" applyFill="1" applyBorder="1" applyAlignment="1">
      <alignment horizontal="center" vertical="center"/>
    </xf>
    <xf numFmtId="41" fontId="11" fillId="0" borderId="5" xfId="1" applyNumberFormat="1" applyFont="1" applyFill="1" applyBorder="1" applyAlignment="1">
      <alignment horizontal="center" vertical="center"/>
    </xf>
    <xf numFmtId="41" fontId="11" fillId="0" borderId="6" xfId="1" applyNumberFormat="1" applyFont="1" applyFill="1" applyBorder="1" applyAlignment="1">
      <alignment horizontal="center" vertical="center"/>
    </xf>
    <xf numFmtId="41" fontId="11" fillId="0" borderId="7" xfId="1" applyNumberFormat="1" applyFont="1" applyFill="1" applyBorder="1" applyAlignment="1">
      <alignment horizontal="center" vertical="center"/>
    </xf>
    <xf numFmtId="41" fontId="11" fillId="0" borderId="8" xfId="1" applyNumberFormat="1" applyFont="1" applyFill="1" applyBorder="1" applyAlignment="1">
      <alignment horizontal="center" vertical="center"/>
    </xf>
    <xf numFmtId="41" fontId="11" fillId="0" borderId="9" xfId="1" applyNumberFormat="1" applyFont="1" applyFill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11" xfId="1" applyNumberFormat="1" applyFont="1" applyFill="1" applyBorder="1" applyAlignment="1">
      <alignment horizontal="center" vertical="center"/>
    </xf>
    <xf numFmtId="41" fontId="11" fillId="0" borderId="12" xfId="1" applyNumberFormat="1" applyFont="1" applyFill="1" applyBorder="1" applyAlignment="1">
      <alignment horizontal="center" vertical="center"/>
    </xf>
    <xf numFmtId="41" fontId="11" fillId="0" borderId="13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41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12" fillId="3" borderId="14" xfId="1" applyNumberFormat="1" applyFont="1" applyFill="1" applyBorder="1" applyAlignment="1">
      <alignment horizontal="center" vertical="center"/>
    </xf>
    <xf numFmtId="41" fontId="12" fillId="3" borderId="15" xfId="1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horizontal="center" vertical="center"/>
    </xf>
    <xf numFmtId="41" fontId="12" fillId="3" borderId="18" xfId="1" applyNumberFormat="1" applyFont="1" applyFill="1" applyBorder="1" applyAlignment="1">
      <alignment horizontal="center" vertical="center"/>
    </xf>
    <xf numFmtId="41" fontId="12" fillId="3" borderId="19" xfId="1" applyNumberFormat="1" applyFont="1" applyFill="1" applyBorder="1" applyAlignment="1">
      <alignment horizontal="center" vertical="center"/>
    </xf>
    <xf numFmtId="41" fontId="3" fillId="0" borderId="17" xfId="1" applyNumberFormat="1" applyFont="1" applyBorder="1" applyAlignment="1">
      <alignment vertical="center"/>
    </xf>
    <xf numFmtId="41" fontId="3" fillId="0" borderId="20" xfId="1" applyNumberFormat="1" applyFont="1" applyBorder="1" applyAlignment="1">
      <alignment vertical="center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5" borderId="21" xfId="1" applyNumberFormat="1" applyFont="1" applyFill="1" applyBorder="1" applyAlignment="1">
      <alignment horizontal="center" vertical="center" wrapText="1"/>
    </xf>
    <xf numFmtId="0" fontId="6" fillId="4" borderId="22" xfId="1" applyNumberFormat="1" applyFont="1" applyFill="1" applyBorder="1" applyAlignment="1">
      <alignment horizontal="center" vertical="center" wrapText="1"/>
    </xf>
    <xf numFmtId="41" fontId="12" fillId="6" borderId="23" xfId="1" applyNumberFormat="1" applyFont="1" applyFill="1" applyBorder="1" applyAlignment="1">
      <alignment horizontal="center" vertical="center" wrapText="1"/>
    </xf>
    <xf numFmtId="41" fontId="12" fillId="6" borderId="18" xfId="1" applyNumberFormat="1" applyFont="1" applyFill="1" applyBorder="1" applyAlignment="1">
      <alignment horizontal="center" vertical="center" wrapText="1"/>
    </xf>
    <xf numFmtId="41" fontId="13" fillId="7" borderId="24" xfId="3" applyNumberFormat="1" applyFont="1" applyFill="1" applyBorder="1" applyAlignment="1">
      <alignment horizontal="center" vertical="center" wrapText="1"/>
    </xf>
    <xf numFmtId="41" fontId="13" fillId="7" borderId="18" xfId="3" applyNumberFormat="1" applyFont="1" applyFill="1" applyBorder="1" applyAlignment="1">
      <alignment horizontal="center" vertical="center" wrapText="1"/>
    </xf>
    <xf numFmtId="41" fontId="12" fillId="6" borderId="25" xfId="1" applyNumberFormat="1" applyFont="1" applyFill="1" applyBorder="1" applyAlignment="1">
      <alignment horizontal="center" vertical="center" wrapText="1"/>
    </xf>
    <xf numFmtId="41" fontId="12" fillId="6" borderId="26" xfId="1" applyNumberFormat="1" applyFont="1" applyFill="1" applyBorder="1" applyAlignment="1">
      <alignment horizontal="center" vertical="center" wrapText="1"/>
    </xf>
    <xf numFmtId="41" fontId="12" fillId="8" borderId="26" xfId="1" applyNumberFormat="1" applyFont="1" applyFill="1" applyBorder="1" applyAlignment="1">
      <alignment horizontal="center" vertical="center" wrapText="1"/>
    </xf>
    <xf numFmtId="41" fontId="12" fillId="8" borderId="27" xfId="3" applyNumberFormat="1" applyFont="1" applyFill="1" applyBorder="1" applyAlignment="1">
      <alignment horizontal="center" vertical="center" wrapText="1"/>
    </xf>
    <xf numFmtId="41" fontId="12" fillId="8" borderId="28" xfId="1" applyNumberFormat="1" applyFont="1" applyFill="1" applyBorder="1" applyAlignment="1">
      <alignment horizontal="center" vertical="center" wrapText="1"/>
    </xf>
    <xf numFmtId="41" fontId="12" fillId="3" borderId="2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164" fontId="3" fillId="2" borderId="14" xfId="2" applyNumberFormat="1" applyFont="1" applyFill="1" applyBorder="1" applyAlignment="1">
      <alignment horizontal="center" vertical="center"/>
    </xf>
    <xf numFmtId="165" fontId="3" fillId="2" borderId="14" xfId="2" applyNumberFormat="1" applyFont="1" applyFill="1" applyBorder="1" applyAlignment="1">
      <alignment horizontal="center" vertical="center"/>
    </xf>
    <xf numFmtId="166" fontId="3" fillId="2" borderId="14" xfId="2" applyNumberFormat="1" applyFont="1" applyFill="1" applyBorder="1" applyAlignment="1">
      <alignment horizontal="center" vertical="center"/>
    </xf>
    <xf numFmtId="165" fontId="3" fillId="2" borderId="11" xfId="2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14" fontId="1" fillId="2" borderId="11" xfId="1" applyNumberFormat="1" applyFill="1" applyBorder="1" applyAlignment="1">
      <alignment horizontal="center" vertical="center"/>
    </xf>
    <xf numFmtId="14" fontId="1" fillId="2" borderId="11" xfId="1" applyNumberForma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41" fontId="3" fillId="2" borderId="29" xfId="1" applyNumberFormat="1" applyFont="1" applyFill="1" applyBorder="1" applyAlignment="1">
      <alignment horizontal="right" vertical="center"/>
    </xf>
    <xf numFmtId="41" fontId="3" fillId="2" borderId="11" xfId="1" applyNumberFormat="1" applyFont="1" applyFill="1" applyBorder="1" applyAlignment="1">
      <alignment horizontal="right" vertical="center"/>
    </xf>
    <xf numFmtId="41" fontId="3" fillId="2" borderId="14" xfId="4" applyNumberFormat="1" applyFont="1" applyFill="1" applyBorder="1"/>
    <xf numFmtId="41" fontId="3" fillId="2" borderId="14" xfId="4" applyNumberFormat="1" applyFont="1" applyFill="1" applyBorder="1" applyAlignment="1" applyProtection="1">
      <alignment vertical="center"/>
    </xf>
    <xf numFmtId="41" fontId="14" fillId="2" borderId="14" xfId="4" applyNumberFormat="1" applyFont="1" applyFill="1" applyBorder="1"/>
    <xf numFmtId="41" fontId="3" fillId="2" borderId="30" xfId="1" applyNumberFormat="1" applyFont="1" applyFill="1" applyBorder="1" applyAlignment="1">
      <alignment horizontal="right" vertical="center"/>
    </xf>
    <xf numFmtId="41" fontId="1" fillId="2" borderId="31" xfId="1" applyNumberFormat="1" applyFill="1" applyBorder="1" applyAlignment="1">
      <alignment horizontal="right" vertical="center"/>
    </xf>
    <xf numFmtId="167" fontId="1" fillId="0" borderId="0" xfId="1" applyNumberFormat="1" applyFill="1" applyBorder="1" applyAlignment="1">
      <alignment vertical="center"/>
    </xf>
    <xf numFmtId="167" fontId="3" fillId="0" borderId="0" xfId="1" applyNumberFormat="1" applyFont="1" applyFill="1" applyAlignment="1">
      <alignment vertical="center"/>
    </xf>
    <xf numFmtId="41" fontId="3" fillId="2" borderId="32" xfId="1" applyNumberFormat="1" applyFont="1" applyFill="1" applyBorder="1" applyAlignment="1">
      <alignment horizontal="right" vertical="center"/>
    </xf>
    <xf numFmtId="41" fontId="3" fillId="2" borderId="14" xfId="1" applyNumberFormat="1" applyFont="1" applyFill="1" applyBorder="1" applyAlignment="1">
      <alignment horizontal="right" vertical="center"/>
    </xf>
    <xf numFmtId="41" fontId="3" fillId="2" borderId="33" xfId="1" applyNumberFormat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left" vertical="center"/>
    </xf>
    <xf numFmtId="167" fontId="1" fillId="0" borderId="0" xfId="1" applyNumberFormat="1" applyFont="1" applyFill="1" applyBorder="1" applyAlignment="1">
      <alignment vertical="center"/>
    </xf>
    <xf numFmtId="0" fontId="15" fillId="2" borderId="11" xfId="1" applyFont="1" applyFill="1" applyBorder="1" applyAlignment="1">
      <alignment horizontal="center" vertical="center"/>
    </xf>
    <xf numFmtId="14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 applyAlignment="1">
      <alignment horizontal="center" vertical="center" wrapText="1"/>
    </xf>
    <xf numFmtId="41" fontId="1" fillId="2" borderId="31" xfId="1" applyNumberFormat="1" applyFont="1" applyFill="1" applyBorder="1" applyAlignment="1">
      <alignment horizontal="right" vertical="center"/>
    </xf>
    <xf numFmtId="41" fontId="3" fillId="2" borderId="32" xfId="1" applyNumberFormat="1" applyFont="1" applyFill="1" applyBorder="1" applyAlignment="1">
      <alignment horizontal="right"/>
    </xf>
    <xf numFmtId="41" fontId="3" fillId="2" borderId="14" xfId="1" applyNumberFormat="1" applyFont="1" applyFill="1" applyBorder="1" applyAlignment="1">
      <alignment horizontal="right"/>
    </xf>
    <xf numFmtId="41" fontId="3" fillId="2" borderId="14" xfId="4" applyNumberFormat="1" applyFont="1" applyFill="1" applyBorder="1" applyAlignment="1"/>
    <xf numFmtId="41" fontId="3" fillId="2" borderId="14" xfId="4" applyNumberFormat="1" applyFont="1" applyFill="1" applyBorder="1" applyAlignment="1" applyProtection="1"/>
    <xf numFmtId="41" fontId="3" fillId="2" borderId="29" xfId="1" applyNumberFormat="1" applyFont="1" applyFill="1" applyBorder="1" applyAlignment="1">
      <alignment horizontal="right"/>
    </xf>
    <xf numFmtId="41" fontId="3" fillId="2" borderId="11" xfId="1" applyNumberFormat="1" applyFont="1" applyFill="1" applyBorder="1" applyAlignment="1">
      <alignment horizontal="right"/>
    </xf>
    <xf numFmtId="41" fontId="14" fillId="2" borderId="14" xfId="4" applyNumberFormat="1" applyFont="1" applyFill="1" applyBorder="1" applyAlignment="1"/>
    <xf numFmtId="41" fontId="3" fillId="2" borderId="33" xfId="1" applyNumberFormat="1" applyFont="1" applyFill="1" applyBorder="1" applyAlignment="1">
      <alignment horizontal="right"/>
    </xf>
    <xf numFmtId="41" fontId="1" fillId="2" borderId="31" xfId="1" applyNumberFormat="1" applyFill="1" applyBorder="1" applyAlignment="1">
      <alignment horizontal="right"/>
    </xf>
    <xf numFmtId="0" fontId="15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14" fontId="1" fillId="0" borderId="11" xfId="1" applyNumberForma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41" fontId="15" fillId="2" borderId="32" xfId="1" applyNumberFormat="1" applyFont="1" applyFill="1" applyBorder="1" applyAlignment="1">
      <alignment horizontal="right" vertical="center"/>
    </xf>
    <xf numFmtId="12" fontId="3" fillId="2" borderId="14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vertical="center"/>
    </xf>
    <xf numFmtId="167" fontId="15" fillId="0" borderId="0" xfId="1" applyNumberFormat="1" applyFont="1" applyFill="1" applyAlignment="1">
      <alignment vertical="center"/>
    </xf>
    <xf numFmtId="41" fontId="14" fillId="2" borderId="24" xfId="4" applyNumberFormat="1" applyFont="1" applyFill="1" applyBorder="1"/>
    <xf numFmtId="41" fontId="15" fillId="2" borderId="11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horizontal="right" vertical="center"/>
    </xf>
    <xf numFmtId="41" fontId="14" fillId="2" borderId="0" xfId="4" applyNumberFormat="1" applyFont="1" applyFill="1" applyBorder="1"/>
    <xf numFmtId="41" fontId="17" fillId="2" borderId="0" xfId="2" applyNumberFormat="1" applyFont="1" applyFill="1" applyBorder="1" applyAlignment="1" applyProtection="1">
      <alignment vertical="center"/>
    </xf>
    <xf numFmtId="41" fontId="3" fillId="2" borderId="18" xfId="1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center" vertical="center" wrapText="1"/>
    </xf>
    <xf numFmtId="41" fontId="14" fillId="0" borderId="14" xfId="4" applyNumberFormat="1" applyFont="1" applyFill="1" applyBorder="1"/>
    <xf numFmtId="41" fontId="14" fillId="0" borderId="24" xfId="4" applyNumberFormat="1" applyFont="1" applyFill="1" applyBorder="1"/>
    <xf numFmtId="41" fontId="1" fillId="0" borderId="13" xfId="1" applyNumberFormat="1" applyFill="1" applyBorder="1" applyAlignment="1">
      <alignment horizontal="right" vertical="center"/>
    </xf>
    <xf numFmtId="0" fontId="11" fillId="4" borderId="0" xfId="1" applyFont="1" applyFill="1" applyAlignment="1">
      <alignment vertical="center"/>
    </xf>
    <xf numFmtId="41" fontId="8" fillId="4" borderId="14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vertical="center"/>
    </xf>
    <xf numFmtId="167" fontId="3" fillId="0" borderId="0" xfId="1" applyNumberFormat="1" applyFont="1" applyAlignment="1">
      <alignment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41" fontId="3" fillId="0" borderId="0" xfId="4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3" fontId="3" fillId="0" borderId="0" xfId="1" applyNumberFormat="1" applyFont="1" applyAlignment="1">
      <alignment horizontal="center" vertical="center"/>
    </xf>
    <xf numFmtId="0" fontId="18" fillId="0" borderId="0" xfId="1" quotePrefix="1" applyFont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3" fillId="9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5">
    <cellStyle name="Millares 3" xfId="4"/>
    <cellStyle name="Normal" xfId="0" builtinId="0"/>
    <cellStyle name="Normal 3" xfId="2"/>
    <cellStyle name="Normal 5" xfId="3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1038782</xdr:colOff>
      <xdr:row>1</xdr:row>
      <xdr:rowOff>0</xdr:rowOff>
    </xdr:from>
    <xdr:to>
      <xdr:col>7</xdr:col>
      <xdr:colOff>2072347</xdr:colOff>
      <xdr:row>2</xdr:row>
      <xdr:rowOff>330574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534332" y="295275"/>
          <a:ext cx="1709840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1</xdr:row>
      <xdr:rowOff>0</xdr:rowOff>
    </xdr:from>
    <xdr:to>
      <xdr:col>52</xdr:col>
      <xdr:colOff>21851</xdr:colOff>
      <xdr:row>3</xdr:row>
      <xdr:rowOff>117102</xdr:rowOff>
    </xdr:to>
    <xdr:pic>
      <xdr:nvPicPr>
        <xdr:cNvPr id="3" name="Imagen 2" descr="C:\Users\AliciaAlfaro\Desktop\LOGOTIPOS\HOGARCABAÑAS 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7700" y="295275"/>
          <a:ext cx="2669801" cy="1174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Z259"/>
  <sheetViews>
    <sheetView tabSelected="1" workbookViewId="0">
      <selection sqref="A1:XFD1048576"/>
    </sheetView>
  </sheetViews>
  <sheetFormatPr baseColWidth="10" defaultColWidth="14.28515625" defaultRowHeight="12.75" x14ac:dyDescent="0.25"/>
  <cols>
    <col min="1" max="1" width="6.85546875" style="9" customWidth="1"/>
    <col min="2" max="2" width="4.85546875" style="9" customWidth="1"/>
    <col min="3" max="3" width="6.7109375" style="9" customWidth="1"/>
    <col min="4" max="4" width="6" style="9" bestFit="1" customWidth="1"/>
    <col min="5" max="5" width="6.140625" style="9" customWidth="1"/>
    <col min="6" max="6" width="6.85546875" style="9" customWidth="1"/>
    <col min="7" max="7" width="15.85546875" style="9" customWidth="1"/>
    <col min="8" max="8" width="36.140625" style="5" customWidth="1"/>
    <col min="9" max="9" width="17" style="5" customWidth="1"/>
    <col min="10" max="10" width="6.140625" style="5" bestFit="1" customWidth="1"/>
    <col min="11" max="11" width="10.7109375" style="9" bestFit="1" customWidth="1"/>
    <col min="12" max="13" width="11.85546875" style="9" customWidth="1"/>
    <col min="14" max="14" width="8.140625" style="9" bestFit="1" customWidth="1"/>
    <col min="15" max="15" width="12.42578125" style="9" bestFit="1" customWidth="1"/>
    <col min="16" max="16" width="17" style="9" bestFit="1" customWidth="1"/>
    <col min="17" max="17" width="24" style="5" bestFit="1" customWidth="1"/>
    <col min="18" max="18" width="22" style="9" bestFit="1" customWidth="1"/>
    <col min="19" max="19" width="22" style="5" bestFit="1" customWidth="1"/>
    <col min="20" max="20" width="34.7109375" style="5" customWidth="1"/>
    <col min="21" max="21" width="38.85546875" style="9" bestFit="1" customWidth="1"/>
    <col min="22" max="22" width="11.5703125" style="10" customWidth="1"/>
    <col min="23" max="23" width="10.85546875" style="10" customWidth="1"/>
    <col min="24" max="24" width="9.5703125" style="10" customWidth="1"/>
    <col min="25" max="26" width="16.42578125" style="10" customWidth="1"/>
    <col min="27" max="43" width="16.42578125" style="4" customWidth="1"/>
    <col min="44" max="49" width="13.7109375" style="4" customWidth="1"/>
    <col min="50" max="50" width="16" style="4" customWidth="1"/>
    <col min="51" max="53" width="16.140625" style="4" customWidth="1"/>
    <col min="54" max="266" width="16.140625" style="5" customWidth="1"/>
    <col min="267" max="16384" width="14.28515625" style="5"/>
  </cols>
  <sheetData>
    <row r="1" spans="1:260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260" ht="23.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 t="s">
        <v>0</v>
      </c>
      <c r="R2" s="6"/>
      <c r="S2" s="6"/>
      <c r="T2" s="6"/>
      <c r="U2" s="6"/>
      <c r="V2" s="6"/>
      <c r="W2" s="6"/>
      <c r="X2" s="6"/>
      <c r="Y2" s="6"/>
      <c r="Z2" s="6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260" ht="6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260" ht="60" x14ac:dyDescent="0.25">
      <c r="U4" s="7"/>
    </row>
    <row r="5" spans="1:260" x14ac:dyDescent="0.25">
      <c r="E5" s="5"/>
      <c r="F5" s="11" t="s">
        <v>1</v>
      </c>
      <c r="G5" s="12" t="s">
        <v>2</v>
      </c>
      <c r="H5" s="12"/>
      <c r="I5" s="12"/>
      <c r="J5" s="13"/>
    </row>
    <row r="6" spans="1:260" ht="60" x14ac:dyDescent="0.25">
      <c r="E6" s="5"/>
      <c r="F6" s="11" t="s">
        <v>3</v>
      </c>
      <c r="G6" s="14" t="s">
        <v>4</v>
      </c>
      <c r="H6" s="14"/>
      <c r="I6" s="14"/>
      <c r="J6" s="13"/>
      <c r="L6" s="15"/>
      <c r="M6" s="15"/>
      <c r="O6" s="15"/>
      <c r="U6" s="7"/>
    </row>
    <row r="7" spans="1:260" ht="20.25" x14ac:dyDescent="0.25">
      <c r="A7" s="16"/>
      <c r="B7" s="16"/>
      <c r="E7" s="5"/>
      <c r="F7" s="11" t="s">
        <v>5</v>
      </c>
      <c r="G7" s="14" t="s">
        <v>6</v>
      </c>
      <c r="H7" s="14"/>
      <c r="I7" s="14"/>
      <c r="J7" s="13"/>
      <c r="K7" s="17"/>
      <c r="L7" s="15"/>
      <c r="M7" s="15"/>
      <c r="N7" s="17"/>
      <c r="O7" s="15"/>
      <c r="P7" s="17"/>
      <c r="T7" s="18"/>
    </row>
    <row r="8" spans="1:260" ht="18.75" thickBot="1" x14ac:dyDescent="0.3">
      <c r="B8" s="16"/>
      <c r="E8" s="5"/>
      <c r="F8" s="11" t="s">
        <v>7</v>
      </c>
      <c r="G8" s="14" t="s">
        <v>8</v>
      </c>
      <c r="H8" s="14"/>
      <c r="I8" s="14"/>
      <c r="J8" s="13"/>
      <c r="K8" s="19"/>
      <c r="L8" s="15"/>
      <c r="M8" s="15"/>
      <c r="N8" s="19"/>
      <c r="O8" s="15"/>
      <c r="P8" s="19"/>
      <c r="Q8" s="19"/>
      <c r="R8" s="20"/>
      <c r="S8" s="19"/>
    </row>
    <row r="9" spans="1:260" ht="15.75" x14ac:dyDescent="0.25">
      <c r="L9" s="15"/>
      <c r="M9" s="15"/>
      <c r="O9" s="15"/>
      <c r="V9" s="21" t="s">
        <v>9</v>
      </c>
      <c r="W9" s="22"/>
      <c r="X9" s="22"/>
      <c r="Y9" s="22"/>
      <c r="Z9" s="22"/>
      <c r="AA9" s="23"/>
      <c r="AB9" s="23"/>
      <c r="AC9" s="24"/>
      <c r="AD9" s="24"/>
      <c r="AE9" s="25" t="s">
        <v>10</v>
      </c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7"/>
      <c r="AX9" s="28"/>
      <c r="AY9" s="28"/>
      <c r="AZ9" s="28"/>
      <c r="BA9" s="29"/>
    </row>
    <row r="10" spans="1:260" ht="15.7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V10" s="31"/>
      <c r="W10" s="32"/>
      <c r="X10" s="32"/>
      <c r="Y10" s="32"/>
      <c r="Z10" s="32"/>
      <c r="AA10" s="33"/>
      <c r="AB10" s="33"/>
      <c r="AC10" s="34"/>
      <c r="AD10" s="34"/>
      <c r="AE10" s="31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5"/>
      <c r="AX10" s="36"/>
      <c r="AY10" s="36"/>
      <c r="AZ10" s="36"/>
      <c r="BA10" s="37"/>
    </row>
    <row r="11" spans="1:260" ht="13.5" thickBot="1" x14ac:dyDescent="0.3">
      <c r="A11" s="5"/>
      <c r="B11" s="5"/>
      <c r="C11" s="5"/>
      <c r="D11" s="5"/>
      <c r="E11" s="5"/>
      <c r="F11" s="5"/>
      <c r="L11" s="38"/>
      <c r="M11" s="39"/>
      <c r="O11" s="38"/>
      <c r="V11" s="40"/>
      <c r="W11" s="41"/>
      <c r="X11" s="41"/>
      <c r="Y11" s="41"/>
      <c r="Z11" s="41"/>
      <c r="AA11" s="42" t="s">
        <v>11</v>
      </c>
      <c r="AB11" s="42"/>
      <c r="AC11" s="43"/>
      <c r="AD11" s="43"/>
      <c r="AE11" s="44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 t="s">
        <v>11</v>
      </c>
      <c r="AS11" s="46"/>
      <c r="AT11" s="46"/>
      <c r="AU11" s="46"/>
      <c r="AV11" s="46"/>
      <c r="AW11" s="47"/>
      <c r="AX11" s="48"/>
      <c r="AY11" s="48"/>
      <c r="AZ11" s="48"/>
      <c r="BA11" s="49"/>
    </row>
    <row r="12" spans="1:260" s="64" customFormat="1" ht="64.5" thickBot="1" x14ac:dyDescent="0.3">
      <c r="A12" s="50" t="s">
        <v>12</v>
      </c>
      <c r="B12" s="50" t="s">
        <v>13</v>
      </c>
      <c r="C12" s="50" t="s">
        <v>14</v>
      </c>
      <c r="D12" s="50" t="s">
        <v>15</v>
      </c>
      <c r="E12" s="50" t="s">
        <v>16</v>
      </c>
      <c r="F12" s="50" t="s">
        <v>17</v>
      </c>
      <c r="G12" s="50" t="s">
        <v>18</v>
      </c>
      <c r="H12" s="50" t="s">
        <v>19</v>
      </c>
      <c r="I12" s="50" t="s">
        <v>20</v>
      </c>
      <c r="J12" s="50" t="s">
        <v>21</v>
      </c>
      <c r="K12" s="50" t="s">
        <v>22</v>
      </c>
      <c r="L12" s="50" t="s">
        <v>23</v>
      </c>
      <c r="M12" s="51" t="s">
        <v>24</v>
      </c>
      <c r="N12" s="50" t="s">
        <v>25</v>
      </c>
      <c r="O12" s="50" t="s">
        <v>26</v>
      </c>
      <c r="P12" s="50" t="s">
        <v>27</v>
      </c>
      <c r="Q12" s="50" t="s">
        <v>28</v>
      </c>
      <c r="R12" s="51" t="s">
        <v>29</v>
      </c>
      <c r="S12" s="51" t="s">
        <v>30</v>
      </c>
      <c r="T12" s="50" t="s">
        <v>31</v>
      </c>
      <c r="U12" s="52" t="s">
        <v>32</v>
      </c>
      <c r="V12" s="53" t="s">
        <v>33</v>
      </c>
      <c r="W12" s="54" t="s">
        <v>34</v>
      </c>
      <c r="X12" s="54" t="s">
        <v>35</v>
      </c>
      <c r="Y12" s="54" t="s">
        <v>36</v>
      </c>
      <c r="Z12" s="55" t="s">
        <v>37</v>
      </c>
      <c r="AA12" s="55" t="s">
        <v>38</v>
      </c>
      <c r="AB12" s="55" t="s">
        <v>39</v>
      </c>
      <c r="AC12" s="56" t="s">
        <v>40</v>
      </c>
      <c r="AD12" s="55" t="s">
        <v>41</v>
      </c>
      <c r="AE12" s="57" t="s">
        <v>33</v>
      </c>
      <c r="AF12" s="58" t="s">
        <v>34</v>
      </c>
      <c r="AG12" s="58" t="s">
        <v>35</v>
      </c>
      <c r="AH12" s="58" t="s">
        <v>36</v>
      </c>
      <c r="AI12" s="58" t="s">
        <v>42</v>
      </c>
      <c r="AJ12" s="58" t="s">
        <v>43</v>
      </c>
      <c r="AK12" s="58" t="s">
        <v>44</v>
      </c>
      <c r="AL12" s="58" t="s">
        <v>45</v>
      </c>
      <c r="AM12" s="58" t="s">
        <v>46</v>
      </c>
      <c r="AN12" s="58" t="s">
        <v>47</v>
      </c>
      <c r="AO12" s="58" t="s">
        <v>48</v>
      </c>
      <c r="AP12" s="58" t="s">
        <v>49</v>
      </c>
      <c r="AQ12" s="58" t="s">
        <v>50</v>
      </c>
      <c r="AR12" s="59" t="s">
        <v>51</v>
      </c>
      <c r="AS12" s="59" t="s">
        <v>52</v>
      </c>
      <c r="AT12" s="59" t="s">
        <v>53</v>
      </c>
      <c r="AU12" s="59" t="s">
        <v>54</v>
      </c>
      <c r="AV12" s="59" t="s">
        <v>55</v>
      </c>
      <c r="AW12" s="60" t="s">
        <v>56</v>
      </c>
      <c r="AX12" s="60" t="s">
        <v>57</v>
      </c>
      <c r="AY12" s="60" t="s">
        <v>58</v>
      </c>
      <c r="AZ12" s="61" t="s">
        <v>59</v>
      </c>
      <c r="BA12" s="62" t="s">
        <v>60</v>
      </c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</row>
    <row r="13" spans="1:260" s="82" customFormat="1" x14ac:dyDescent="0.2">
      <c r="A13" s="65">
        <v>1</v>
      </c>
      <c r="B13" s="66">
        <v>11</v>
      </c>
      <c r="C13" s="67" t="s">
        <v>61</v>
      </c>
      <c r="D13" s="68">
        <v>251</v>
      </c>
      <c r="E13" s="67">
        <v>374</v>
      </c>
      <c r="F13" s="69">
        <v>1</v>
      </c>
      <c r="G13" s="69">
        <v>1</v>
      </c>
      <c r="H13" s="70" t="s">
        <v>62</v>
      </c>
      <c r="I13" s="70"/>
      <c r="J13" s="65"/>
      <c r="K13" s="71"/>
      <c r="L13" s="72"/>
      <c r="M13" s="72" t="s">
        <v>63</v>
      </c>
      <c r="N13" s="65">
        <v>23</v>
      </c>
      <c r="O13" s="65">
        <v>40</v>
      </c>
      <c r="P13" s="65" t="s">
        <v>64</v>
      </c>
      <c r="Q13" s="70" t="s">
        <v>65</v>
      </c>
      <c r="R13" s="65">
        <v>11</v>
      </c>
      <c r="S13" s="70" t="s">
        <v>66</v>
      </c>
      <c r="T13" s="65" t="s">
        <v>67</v>
      </c>
      <c r="U13" s="73" t="s">
        <v>68</v>
      </c>
      <c r="V13" s="74">
        <v>47094</v>
      </c>
      <c r="W13" s="75">
        <v>1920</v>
      </c>
      <c r="X13" s="75">
        <v>1376</v>
      </c>
      <c r="Y13" s="75"/>
      <c r="Z13" s="76">
        <v>0</v>
      </c>
      <c r="AA13" s="77">
        <f>+V13*17.5%</f>
        <v>8241.4499999999989</v>
      </c>
      <c r="AB13" s="77">
        <f>+V13*3%</f>
        <v>1412.82</v>
      </c>
      <c r="AC13" s="77">
        <f>+V13*8.5%</f>
        <v>4002.9900000000002</v>
      </c>
      <c r="AD13" s="77">
        <f>+V13*2%</f>
        <v>941.88</v>
      </c>
      <c r="AE13" s="74">
        <f>+V13*12</f>
        <v>565128</v>
      </c>
      <c r="AF13" s="75">
        <f>+W13*12</f>
        <v>23040</v>
      </c>
      <c r="AG13" s="75">
        <f>+X13*12</f>
        <v>16512</v>
      </c>
      <c r="AH13" s="75"/>
      <c r="AI13" s="75">
        <f>+Z13*12</f>
        <v>0</v>
      </c>
      <c r="AJ13" s="75">
        <f>+V13/30*50</f>
        <v>78490</v>
      </c>
      <c r="AK13" s="75">
        <f>+V13/30*20*0.25</f>
        <v>7849</v>
      </c>
      <c r="AL13" s="75">
        <v>0</v>
      </c>
      <c r="AM13" s="75">
        <f>+AA13*12</f>
        <v>98897.4</v>
      </c>
      <c r="AN13" s="75">
        <f>+AB13*12</f>
        <v>16953.84</v>
      </c>
      <c r="AO13" s="75">
        <f>+AC13*12</f>
        <v>48035.880000000005</v>
      </c>
      <c r="AP13" s="75">
        <f>+AD13*12</f>
        <v>11302.56</v>
      </c>
      <c r="AQ13" s="75"/>
      <c r="AR13" s="75">
        <f>+V13/30*5</f>
        <v>7849</v>
      </c>
      <c r="AS13" s="75">
        <v>0</v>
      </c>
      <c r="AT13" s="75">
        <v>0</v>
      </c>
      <c r="AU13" s="75">
        <v>0</v>
      </c>
      <c r="AV13" s="75"/>
      <c r="AW13" s="78">
        <v>0</v>
      </c>
      <c r="AX13" s="78">
        <v>0</v>
      </c>
      <c r="AY13" s="78">
        <v>0</v>
      </c>
      <c r="AZ13" s="79">
        <v>0</v>
      </c>
      <c r="BA13" s="80">
        <f>SUM(AE13:AZ13)</f>
        <v>874057.68</v>
      </c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  <c r="IY13" s="81"/>
      <c r="IZ13" s="81"/>
    </row>
    <row r="14" spans="1:260" s="82" customFormat="1" ht="25.5" x14ac:dyDescent="0.2">
      <c r="A14" s="65">
        <v>2</v>
      </c>
      <c r="B14" s="66">
        <v>11</v>
      </c>
      <c r="C14" s="67" t="s">
        <v>61</v>
      </c>
      <c r="D14" s="68">
        <v>251</v>
      </c>
      <c r="E14" s="67">
        <v>374</v>
      </c>
      <c r="F14" s="69">
        <v>1</v>
      </c>
      <c r="G14" s="69">
        <v>2235</v>
      </c>
      <c r="H14" s="70" t="s">
        <v>69</v>
      </c>
      <c r="I14" s="70" t="s">
        <v>70</v>
      </c>
      <c r="J14" s="65" t="s">
        <v>71</v>
      </c>
      <c r="K14" s="71">
        <v>44191</v>
      </c>
      <c r="L14" s="72" t="s">
        <v>72</v>
      </c>
      <c r="M14" s="72" t="s">
        <v>73</v>
      </c>
      <c r="N14" s="65">
        <v>21</v>
      </c>
      <c r="O14" s="65">
        <v>40</v>
      </c>
      <c r="P14" s="65" t="s">
        <v>64</v>
      </c>
      <c r="Q14" s="70" t="s">
        <v>65</v>
      </c>
      <c r="R14" s="65">
        <v>11</v>
      </c>
      <c r="S14" s="70" t="s">
        <v>66</v>
      </c>
      <c r="T14" s="65" t="s">
        <v>74</v>
      </c>
      <c r="U14" s="73" t="s">
        <v>75</v>
      </c>
      <c r="V14" s="74">
        <v>39023</v>
      </c>
      <c r="W14" s="75">
        <v>1808</v>
      </c>
      <c r="X14" s="75">
        <v>1299</v>
      </c>
      <c r="Y14" s="75"/>
      <c r="Z14" s="76">
        <v>0</v>
      </c>
      <c r="AA14" s="77">
        <f t="shared" ref="AA14:AA77" si="0">+V14*17.5%</f>
        <v>6829.0249999999996</v>
      </c>
      <c r="AB14" s="77">
        <f t="shared" ref="AB14:AB77" si="1">+V14*3%</f>
        <v>1170.69</v>
      </c>
      <c r="AC14" s="77">
        <f>+V14*8.5%</f>
        <v>3316.9550000000004</v>
      </c>
      <c r="AD14" s="77">
        <f t="shared" ref="AD14:AD138" si="2">+V14*2%</f>
        <v>780.46</v>
      </c>
      <c r="AE14" s="74">
        <f t="shared" ref="AE14:AG36" si="3">+V14*12</f>
        <v>468276</v>
      </c>
      <c r="AF14" s="75">
        <f t="shared" si="3"/>
        <v>21696</v>
      </c>
      <c r="AG14" s="75">
        <f t="shared" si="3"/>
        <v>15588</v>
      </c>
      <c r="AH14" s="75"/>
      <c r="AI14" s="75">
        <f t="shared" ref="AI14:AI77" si="4">+Z14*12</f>
        <v>0</v>
      </c>
      <c r="AJ14" s="75">
        <f t="shared" ref="AJ14:AJ77" si="5">+V14/30*50</f>
        <v>65038.333333333336</v>
      </c>
      <c r="AK14" s="75">
        <f t="shared" ref="AK14:AK77" si="6">+V14/30*20*0.25</f>
        <v>6503.833333333333</v>
      </c>
      <c r="AL14" s="75">
        <v>0</v>
      </c>
      <c r="AM14" s="75">
        <f t="shared" ref="AM14:AP36" si="7">+AA14*12</f>
        <v>81948.299999999988</v>
      </c>
      <c r="AN14" s="75">
        <f t="shared" si="7"/>
        <v>14048.28</v>
      </c>
      <c r="AO14" s="75">
        <f t="shared" si="7"/>
        <v>39803.460000000006</v>
      </c>
      <c r="AP14" s="75">
        <f t="shared" si="7"/>
        <v>9365.52</v>
      </c>
      <c r="AQ14" s="75"/>
      <c r="AR14" s="75">
        <f t="shared" ref="AR14:AR77" si="8">+V14/30*5</f>
        <v>6503.833333333333</v>
      </c>
      <c r="AS14" s="75">
        <v>0</v>
      </c>
      <c r="AT14" s="75">
        <v>0</v>
      </c>
      <c r="AU14" s="75">
        <v>0</v>
      </c>
      <c r="AV14" s="75"/>
      <c r="AW14" s="78">
        <v>0</v>
      </c>
      <c r="AX14" s="78">
        <v>0</v>
      </c>
      <c r="AY14" s="78">
        <v>0</v>
      </c>
      <c r="AZ14" s="79">
        <v>0</v>
      </c>
      <c r="BA14" s="80">
        <f t="shared" ref="BA14:BA77" si="9">SUM(AE14:AZ14)</f>
        <v>728771.56000000017</v>
      </c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  <c r="IY14" s="81"/>
      <c r="IZ14" s="81"/>
    </row>
    <row r="15" spans="1:260" s="82" customFormat="1" x14ac:dyDescent="0.2">
      <c r="A15" s="65">
        <f>+A14+1</f>
        <v>3</v>
      </c>
      <c r="B15" s="66">
        <v>11</v>
      </c>
      <c r="C15" s="67" t="s">
        <v>61</v>
      </c>
      <c r="D15" s="68">
        <v>251</v>
      </c>
      <c r="E15" s="67">
        <v>374</v>
      </c>
      <c r="F15" s="69">
        <v>4</v>
      </c>
      <c r="G15" s="69">
        <v>440</v>
      </c>
      <c r="H15" s="70" t="s">
        <v>76</v>
      </c>
      <c r="I15" s="70" t="s">
        <v>77</v>
      </c>
      <c r="J15" s="65" t="s">
        <v>78</v>
      </c>
      <c r="K15" s="71">
        <v>33178</v>
      </c>
      <c r="L15" s="71" t="s">
        <v>79</v>
      </c>
      <c r="M15" s="72" t="s">
        <v>73</v>
      </c>
      <c r="N15" s="65">
        <v>13</v>
      </c>
      <c r="O15" s="65">
        <v>30</v>
      </c>
      <c r="P15" s="65" t="s">
        <v>64</v>
      </c>
      <c r="Q15" s="70" t="s">
        <v>65</v>
      </c>
      <c r="R15" s="65">
        <v>11</v>
      </c>
      <c r="S15" s="70" t="s">
        <v>66</v>
      </c>
      <c r="T15" s="65" t="s">
        <v>80</v>
      </c>
      <c r="U15" s="73" t="s">
        <v>75</v>
      </c>
      <c r="V15" s="83">
        <v>12185</v>
      </c>
      <c r="W15" s="84">
        <v>846</v>
      </c>
      <c r="X15" s="84">
        <v>692</v>
      </c>
      <c r="Y15" s="84"/>
      <c r="Z15" s="76">
        <v>870</v>
      </c>
      <c r="AA15" s="77">
        <f t="shared" si="0"/>
        <v>2132.375</v>
      </c>
      <c r="AB15" s="77">
        <f t="shared" si="1"/>
        <v>365.55</v>
      </c>
      <c r="AC15" s="77">
        <f>+V15*8.5%</f>
        <v>1035.7250000000001</v>
      </c>
      <c r="AD15" s="77">
        <f>+V15*2%</f>
        <v>243.70000000000002</v>
      </c>
      <c r="AE15" s="74">
        <f t="shared" si="3"/>
        <v>146220</v>
      </c>
      <c r="AF15" s="75">
        <f t="shared" si="3"/>
        <v>10152</v>
      </c>
      <c r="AG15" s="75">
        <f t="shared" si="3"/>
        <v>8304</v>
      </c>
      <c r="AH15" s="84"/>
      <c r="AI15" s="75">
        <f t="shared" si="4"/>
        <v>10440</v>
      </c>
      <c r="AJ15" s="75">
        <f t="shared" si="5"/>
        <v>20308.333333333336</v>
      </c>
      <c r="AK15" s="75">
        <f t="shared" si="6"/>
        <v>2030.8333333333335</v>
      </c>
      <c r="AL15" s="84">
        <v>6092.5</v>
      </c>
      <c r="AM15" s="75">
        <f t="shared" si="7"/>
        <v>25588.5</v>
      </c>
      <c r="AN15" s="75">
        <f t="shared" si="7"/>
        <v>4386.6000000000004</v>
      </c>
      <c r="AO15" s="75">
        <f t="shared" si="7"/>
        <v>12428.7</v>
      </c>
      <c r="AP15" s="75">
        <f t="shared" si="7"/>
        <v>2924.4</v>
      </c>
      <c r="AQ15" s="75"/>
      <c r="AR15" s="75">
        <f t="shared" si="8"/>
        <v>2030.8333333333335</v>
      </c>
      <c r="AS15" s="84">
        <v>0</v>
      </c>
      <c r="AT15" s="84">
        <v>0</v>
      </c>
      <c r="AU15" s="84"/>
      <c r="AV15" s="84"/>
      <c r="AW15" s="78">
        <v>0</v>
      </c>
      <c r="AX15" s="78">
        <v>0</v>
      </c>
      <c r="AY15" s="78">
        <v>0</v>
      </c>
      <c r="AZ15" s="85">
        <v>0</v>
      </c>
      <c r="BA15" s="80">
        <f t="shared" si="9"/>
        <v>250906.70000000004</v>
      </c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  <c r="IY15" s="81"/>
      <c r="IZ15" s="81"/>
    </row>
    <row r="16" spans="1:260" s="82" customFormat="1" x14ac:dyDescent="0.2">
      <c r="A16" s="65">
        <f t="shared" ref="A16:A79" si="10">+A15+1</f>
        <v>4</v>
      </c>
      <c r="B16" s="66">
        <v>11</v>
      </c>
      <c r="C16" s="67" t="s">
        <v>61</v>
      </c>
      <c r="D16" s="68">
        <v>251</v>
      </c>
      <c r="E16" s="67">
        <v>374</v>
      </c>
      <c r="F16" s="69">
        <v>4</v>
      </c>
      <c r="G16" s="69">
        <v>2114</v>
      </c>
      <c r="H16" s="70" t="s">
        <v>81</v>
      </c>
      <c r="I16" s="70" t="s">
        <v>82</v>
      </c>
      <c r="J16" s="65" t="s">
        <v>78</v>
      </c>
      <c r="K16" s="71">
        <v>42760</v>
      </c>
      <c r="L16" s="71" t="s">
        <v>79</v>
      </c>
      <c r="M16" s="72" t="s">
        <v>73</v>
      </c>
      <c r="N16" s="65">
        <v>10</v>
      </c>
      <c r="O16" s="65">
        <v>30</v>
      </c>
      <c r="P16" s="65" t="s">
        <v>64</v>
      </c>
      <c r="Q16" s="70" t="s">
        <v>65</v>
      </c>
      <c r="R16" s="65">
        <v>11</v>
      </c>
      <c r="S16" s="70" t="s">
        <v>66</v>
      </c>
      <c r="T16" s="65" t="s">
        <v>83</v>
      </c>
      <c r="U16" s="73" t="s">
        <v>84</v>
      </c>
      <c r="V16" s="83">
        <v>10954</v>
      </c>
      <c r="W16" s="75">
        <v>784.5</v>
      </c>
      <c r="X16" s="75">
        <v>664.5</v>
      </c>
      <c r="Y16" s="84"/>
      <c r="Z16" s="76">
        <v>0</v>
      </c>
      <c r="AA16" s="77">
        <f t="shared" si="0"/>
        <v>1916.9499999999998</v>
      </c>
      <c r="AB16" s="77">
        <f t="shared" si="1"/>
        <v>328.62</v>
      </c>
      <c r="AC16" s="77">
        <f>+V16*8.5%</f>
        <v>931.09</v>
      </c>
      <c r="AD16" s="77">
        <f>+V16*2%</f>
        <v>219.08</v>
      </c>
      <c r="AE16" s="74">
        <f t="shared" si="3"/>
        <v>131448</v>
      </c>
      <c r="AF16" s="75">
        <f t="shared" si="3"/>
        <v>9414</v>
      </c>
      <c r="AG16" s="75">
        <f t="shared" si="3"/>
        <v>7974</v>
      </c>
      <c r="AH16" s="84"/>
      <c r="AI16" s="75">
        <f t="shared" si="4"/>
        <v>0</v>
      </c>
      <c r="AJ16" s="75">
        <f t="shared" si="5"/>
        <v>18256.666666666668</v>
      </c>
      <c r="AK16" s="75">
        <f t="shared" si="6"/>
        <v>1825.6666666666665</v>
      </c>
      <c r="AL16" s="84">
        <v>0</v>
      </c>
      <c r="AM16" s="75">
        <f t="shared" si="7"/>
        <v>23003.399999999998</v>
      </c>
      <c r="AN16" s="75">
        <f t="shared" si="7"/>
        <v>3943.44</v>
      </c>
      <c r="AO16" s="75">
        <f t="shared" si="7"/>
        <v>11173.08</v>
      </c>
      <c r="AP16" s="75">
        <f t="shared" si="7"/>
        <v>2628.96</v>
      </c>
      <c r="AQ16" s="75"/>
      <c r="AR16" s="75">
        <f t="shared" si="8"/>
        <v>1825.6666666666665</v>
      </c>
      <c r="AS16" s="84">
        <v>0</v>
      </c>
      <c r="AT16" s="84">
        <v>0</v>
      </c>
      <c r="AU16" s="84"/>
      <c r="AV16" s="84"/>
      <c r="AW16" s="78">
        <v>0</v>
      </c>
      <c r="AX16" s="78">
        <v>0</v>
      </c>
      <c r="AY16" s="78">
        <v>0</v>
      </c>
      <c r="AZ16" s="85">
        <v>0</v>
      </c>
      <c r="BA16" s="80">
        <f t="shared" si="9"/>
        <v>211492.87999999995</v>
      </c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  <c r="IY16" s="81"/>
      <c r="IZ16" s="81"/>
    </row>
    <row r="17" spans="1:260" s="82" customFormat="1" x14ac:dyDescent="0.2">
      <c r="A17" s="65">
        <f t="shared" si="10"/>
        <v>5</v>
      </c>
      <c r="B17" s="66">
        <v>11</v>
      </c>
      <c r="C17" s="67" t="s">
        <v>61</v>
      </c>
      <c r="D17" s="68">
        <v>251</v>
      </c>
      <c r="E17" s="67">
        <v>374</v>
      </c>
      <c r="F17" s="69">
        <v>1</v>
      </c>
      <c r="G17" s="69">
        <v>1218</v>
      </c>
      <c r="H17" s="70" t="s">
        <v>85</v>
      </c>
      <c r="I17" s="70" t="s">
        <v>86</v>
      </c>
      <c r="J17" s="65" t="s">
        <v>78</v>
      </c>
      <c r="K17" s="71">
        <v>36571</v>
      </c>
      <c r="L17" s="71" t="s">
        <v>79</v>
      </c>
      <c r="M17" s="72" t="s">
        <v>73</v>
      </c>
      <c r="N17" s="65">
        <v>9</v>
      </c>
      <c r="O17" s="65">
        <v>30</v>
      </c>
      <c r="P17" s="65" t="s">
        <v>64</v>
      </c>
      <c r="Q17" s="70" t="s">
        <v>65</v>
      </c>
      <c r="R17" s="65">
        <v>11</v>
      </c>
      <c r="S17" s="70" t="s">
        <v>66</v>
      </c>
      <c r="T17" s="65" t="s">
        <v>87</v>
      </c>
      <c r="U17" s="73" t="s">
        <v>68</v>
      </c>
      <c r="V17" s="74">
        <v>10715</v>
      </c>
      <c r="W17" s="75">
        <v>718</v>
      </c>
      <c r="X17" s="75">
        <v>661</v>
      </c>
      <c r="Y17" s="75"/>
      <c r="Z17" s="76">
        <v>725</v>
      </c>
      <c r="AA17" s="77">
        <f t="shared" si="0"/>
        <v>1875.1249999999998</v>
      </c>
      <c r="AB17" s="77">
        <f t="shared" si="1"/>
        <v>321.45</v>
      </c>
      <c r="AC17" s="77">
        <f t="shared" ref="AC17:AC138" si="11">+V17*8.5%</f>
        <v>910.77500000000009</v>
      </c>
      <c r="AD17" s="77">
        <f t="shared" si="2"/>
        <v>214.3</v>
      </c>
      <c r="AE17" s="74">
        <f t="shared" si="3"/>
        <v>128580</v>
      </c>
      <c r="AF17" s="75">
        <f t="shared" si="3"/>
        <v>8616</v>
      </c>
      <c r="AG17" s="75">
        <f t="shared" si="3"/>
        <v>7932</v>
      </c>
      <c r="AH17" s="75"/>
      <c r="AI17" s="75">
        <f t="shared" si="4"/>
        <v>8700</v>
      </c>
      <c r="AJ17" s="75">
        <f t="shared" si="5"/>
        <v>17858.333333333336</v>
      </c>
      <c r="AK17" s="75">
        <f t="shared" si="6"/>
        <v>1785.8333333333335</v>
      </c>
      <c r="AL17" s="75">
        <v>5357.5</v>
      </c>
      <c r="AM17" s="75">
        <f t="shared" si="7"/>
        <v>22501.499999999996</v>
      </c>
      <c r="AN17" s="75">
        <f t="shared" si="7"/>
        <v>3857.3999999999996</v>
      </c>
      <c r="AO17" s="75">
        <f t="shared" si="7"/>
        <v>10929.300000000001</v>
      </c>
      <c r="AP17" s="75">
        <f t="shared" si="7"/>
        <v>2571.6000000000004</v>
      </c>
      <c r="AQ17" s="75"/>
      <c r="AR17" s="75">
        <f t="shared" si="8"/>
        <v>1785.8333333333335</v>
      </c>
      <c r="AS17" s="75">
        <v>0</v>
      </c>
      <c r="AT17" s="75">
        <v>0</v>
      </c>
      <c r="AU17" s="75"/>
      <c r="AV17" s="75"/>
      <c r="AW17" s="78">
        <v>0</v>
      </c>
      <c r="AX17" s="78">
        <v>0</v>
      </c>
      <c r="AY17" s="78">
        <v>0</v>
      </c>
      <c r="AZ17" s="79">
        <v>0</v>
      </c>
      <c r="BA17" s="80">
        <f t="shared" si="9"/>
        <v>220475.30000000002</v>
      </c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</row>
    <row r="18" spans="1:260" s="82" customFormat="1" ht="25.5" x14ac:dyDescent="0.2">
      <c r="A18" s="65">
        <f t="shared" si="10"/>
        <v>6</v>
      </c>
      <c r="B18" s="66">
        <v>11</v>
      </c>
      <c r="C18" s="67" t="s">
        <v>61</v>
      </c>
      <c r="D18" s="68">
        <v>251</v>
      </c>
      <c r="E18" s="67">
        <v>374</v>
      </c>
      <c r="F18" s="69">
        <v>1</v>
      </c>
      <c r="G18" s="69">
        <v>2288</v>
      </c>
      <c r="H18" s="70" t="s">
        <v>88</v>
      </c>
      <c r="I18" s="70" t="s">
        <v>89</v>
      </c>
      <c r="J18" s="65" t="s">
        <v>71</v>
      </c>
      <c r="K18" s="71">
        <v>44181</v>
      </c>
      <c r="L18" s="72" t="s">
        <v>72</v>
      </c>
      <c r="M18" s="72" t="s">
        <v>73</v>
      </c>
      <c r="N18" s="65">
        <v>5</v>
      </c>
      <c r="O18" s="65">
        <v>40</v>
      </c>
      <c r="P18" s="65" t="s">
        <v>64</v>
      </c>
      <c r="Q18" s="70" t="s">
        <v>65</v>
      </c>
      <c r="R18" s="65">
        <v>11</v>
      </c>
      <c r="S18" s="70" t="s">
        <v>66</v>
      </c>
      <c r="T18" s="65" t="s">
        <v>90</v>
      </c>
      <c r="U18" s="73" t="s">
        <v>68</v>
      </c>
      <c r="V18" s="74">
        <v>12197</v>
      </c>
      <c r="W18" s="75">
        <v>815</v>
      </c>
      <c r="X18" s="75">
        <v>716</v>
      </c>
      <c r="Y18" s="75"/>
      <c r="Z18" s="76">
        <v>0</v>
      </c>
      <c r="AA18" s="77">
        <f t="shared" si="0"/>
        <v>2134.4749999999999</v>
      </c>
      <c r="AB18" s="77">
        <f t="shared" si="1"/>
        <v>365.90999999999997</v>
      </c>
      <c r="AC18" s="77">
        <f t="shared" si="11"/>
        <v>1036.7450000000001</v>
      </c>
      <c r="AD18" s="77">
        <f t="shared" si="2"/>
        <v>243.94</v>
      </c>
      <c r="AE18" s="74">
        <f t="shared" si="3"/>
        <v>146364</v>
      </c>
      <c r="AF18" s="75">
        <f t="shared" si="3"/>
        <v>9780</v>
      </c>
      <c r="AG18" s="75">
        <f t="shared" si="3"/>
        <v>8592</v>
      </c>
      <c r="AH18" s="75"/>
      <c r="AI18" s="75">
        <f t="shared" si="4"/>
        <v>0</v>
      </c>
      <c r="AJ18" s="75">
        <f t="shared" si="5"/>
        <v>20328.333333333332</v>
      </c>
      <c r="AK18" s="75">
        <f t="shared" si="6"/>
        <v>2032.8333333333333</v>
      </c>
      <c r="AL18" s="75">
        <v>0</v>
      </c>
      <c r="AM18" s="75">
        <f t="shared" si="7"/>
        <v>25613.699999999997</v>
      </c>
      <c r="AN18" s="75">
        <f t="shared" si="7"/>
        <v>4390.92</v>
      </c>
      <c r="AO18" s="75">
        <f t="shared" si="7"/>
        <v>12440.940000000002</v>
      </c>
      <c r="AP18" s="75">
        <f t="shared" si="7"/>
        <v>2927.2799999999997</v>
      </c>
      <c r="AQ18" s="75"/>
      <c r="AR18" s="75">
        <f t="shared" si="8"/>
        <v>2032.8333333333333</v>
      </c>
      <c r="AS18" s="75">
        <v>0</v>
      </c>
      <c r="AT18" s="75">
        <v>0</v>
      </c>
      <c r="AU18" s="75"/>
      <c r="AV18" s="75"/>
      <c r="AW18" s="78">
        <v>0</v>
      </c>
      <c r="AX18" s="78">
        <v>0</v>
      </c>
      <c r="AY18" s="78">
        <v>0</v>
      </c>
      <c r="AZ18" s="79">
        <v>0</v>
      </c>
      <c r="BA18" s="80">
        <f t="shared" si="9"/>
        <v>234502.84000000005</v>
      </c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  <c r="IZ18" s="81"/>
    </row>
    <row r="19" spans="1:260" s="82" customFormat="1" ht="25.5" x14ac:dyDescent="0.2">
      <c r="A19" s="65">
        <f t="shared" si="10"/>
        <v>7</v>
      </c>
      <c r="B19" s="66">
        <v>11</v>
      </c>
      <c r="C19" s="67" t="s">
        <v>61</v>
      </c>
      <c r="D19" s="68">
        <v>251</v>
      </c>
      <c r="E19" s="67">
        <v>374</v>
      </c>
      <c r="F19" s="69">
        <v>1</v>
      </c>
      <c r="G19" s="69">
        <v>2284</v>
      </c>
      <c r="H19" s="70" t="s">
        <v>91</v>
      </c>
      <c r="I19" s="70" t="s">
        <v>92</v>
      </c>
      <c r="J19" s="65" t="s">
        <v>71</v>
      </c>
      <c r="K19" s="71">
        <v>44161</v>
      </c>
      <c r="L19" s="72" t="s">
        <v>72</v>
      </c>
      <c r="M19" s="72" t="s">
        <v>73</v>
      </c>
      <c r="N19" s="65">
        <v>10</v>
      </c>
      <c r="O19" s="65">
        <v>30</v>
      </c>
      <c r="P19" s="65" t="s">
        <v>64</v>
      </c>
      <c r="Q19" s="70" t="s">
        <v>65</v>
      </c>
      <c r="R19" s="65">
        <v>11</v>
      </c>
      <c r="S19" s="70" t="s">
        <v>66</v>
      </c>
      <c r="T19" s="65" t="s">
        <v>93</v>
      </c>
      <c r="U19" s="73" t="s">
        <v>68</v>
      </c>
      <c r="V19" s="74">
        <v>10954</v>
      </c>
      <c r="W19" s="75">
        <v>784.5</v>
      </c>
      <c r="X19" s="75">
        <v>664.5</v>
      </c>
      <c r="Y19" s="75"/>
      <c r="Z19" s="76">
        <v>0</v>
      </c>
      <c r="AA19" s="77">
        <f t="shared" si="0"/>
        <v>1916.9499999999998</v>
      </c>
      <c r="AB19" s="77">
        <f t="shared" si="1"/>
        <v>328.62</v>
      </c>
      <c r="AC19" s="77">
        <f t="shared" si="11"/>
        <v>931.09</v>
      </c>
      <c r="AD19" s="77">
        <f t="shared" si="2"/>
        <v>219.08</v>
      </c>
      <c r="AE19" s="74">
        <f t="shared" si="3"/>
        <v>131448</v>
      </c>
      <c r="AF19" s="75">
        <f t="shared" si="3"/>
        <v>9414</v>
      </c>
      <c r="AG19" s="75">
        <f t="shared" si="3"/>
        <v>7974</v>
      </c>
      <c r="AH19" s="75"/>
      <c r="AI19" s="75">
        <f t="shared" si="4"/>
        <v>0</v>
      </c>
      <c r="AJ19" s="75">
        <f t="shared" si="5"/>
        <v>18256.666666666668</v>
      </c>
      <c r="AK19" s="75">
        <f t="shared" si="6"/>
        <v>1825.6666666666665</v>
      </c>
      <c r="AL19" s="75">
        <v>0</v>
      </c>
      <c r="AM19" s="75">
        <f t="shared" si="7"/>
        <v>23003.399999999998</v>
      </c>
      <c r="AN19" s="75">
        <f t="shared" si="7"/>
        <v>3943.44</v>
      </c>
      <c r="AO19" s="75">
        <f t="shared" si="7"/>
        <v>11173.08</v>
      </c>
      <c r="AP19" s="75">
        <f t="shared" si="7"/>
        <v>2628.96</v>
      </c>
      <c r="AQ19" s="75"/>
      <c r="AR19" s="75">
        <f t="shared" si="8"/>
        <v>1825.6666666666665</v>
      </c>
      <c r="AS19" s="75">
        <v>0</v>
      </c>
      <c r="AT19" s="75">
        <v>0</v>
      </c>
      <c r="AU19" s="75"/>
      <c r="AV19" s="75"/>
      <c r="AW19" s="78">
        <v>0</v>
      </c>
      <c r="AX19" s="78">
        <v>0</v>
      </c>
      <c r="AY19" s="78">
        <v>0</v>
      </c>
      <c r="AZ19" s="79">
        <v>0</v>
      </c>
      <c r="BA19" s="80">
        <f t="shared" si="9"/>
        <v>211492.87999999995</v>
      </c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  <c r="IZ19" s="81"/>
    </row>
    <row r="20" spans="1:260" s="82" customFormat="1" x14ac:dyDescent="0.2">
      <c r="A20" s="65">
        <f t="shared" si="10"/>
        <v>8</v>
      </c>
      <c r="B20" s="66">
        <v>11</v>
      </c>
      <c r="C20" s="67" t="s">
        <v>61</v>
      </c>
      <c r="D20" s="68">
        <v>251</v>
      </c>
      <c r="E20" s="67">
        <v>374</v>
      </c>
      <c r="F20" s="69">
        <v>1</v>
      </c>
      <c r="G20" s="69">
        <v>1</v>
      </c>
      <c r="H20" s="70" t="s">
        <v>62</v>
      </c>
      <c r="I20" s="70"/>
      <c r="J20" s="65"/>
      <c r="K20" s="71"/>
      <c r="L20" s="72"/>
      <c r="M20" s="72" t="s">
        <v>63</v>
      </c>
      <c r="N20" s="65">
        <v>12</v>
      </c>
      <c r="O20" s="65">
        <v>30</v>
      </c>
      <c r="P20" s="65" t="s">
        <v>64</v>
      </c>
      <c r="Q20" s="70" t="s">
        <v>65</v>
      </c>
      <c r="R20" s="65">
        <v>11</v>
      </c>
      <c r="S20" s="70" t="s">
        <v>66</v>
      </c>
      <c r="T20" s="65" t="s">
        <v>94</v>
      </c>
      <c r="U20" s="73" t="s">
        <v>68</v>
      </c>
      <c r="V20" s="74">
        <v>11760</v>
      </c>
      <c r="W20" s="75">
        <v>824</v>
      </c>
      <c r="X20" s="75">
        <v>682</v>
      </c>
      <c r="Y20" s="75"/>
      <c r="Z20" s="76">
        <v>0</v>
      </c>
      <c r="AA20" s="77">
        <f t="shared" si="0"/>
        <v>2058</v>
      </c>
      <c r="AB20" s="77">
        <f t="shared" si="1"/>
        <v>352.8</v>
      </c>
      <c r="AC20" s="77">
        <f t="shared" si="11"/>
        <v>999.6</v>
      </c>
      <c r="AD20" s="77">
        <f t="shared" si="2"/>
        <v>235.20000000000002</v>
      </c>
      <c r="AE20" s="74">
        <f t="shared" si="3"/>
        <v>141120</v>
      </c>
      <c r="AF20" s="75">
        <f t="shared" si="3"/>
        <v>9888</v>
      </c>
      <c r="AG20" s="75">
        <f t="shared" si="3"/>
        <v>8184</v>
      </c>
      <c r="AH20" s="75"/>
      <c r="AI20" s="75">
        <f t="shared" si="4"/>
        <v>0</v>
      </c>
      <c r="AJ20" s="75">
        <f t="shared" si="5"/>
        <v>19600</v>
      </c>
      <c r="AK20" s="75">
        <f t="shared" si="6"/>
        <v>1960</v>
      </c>
      <c r="AL20" s="75">
        <v>0</v>
      </c>
      <c r="AM20" s="75">
        <f t="shared" si="7"/>
        <v>24696</v>
      </c>
      <c r="AN20" s="75">
        <f t="shared" si="7"/>
        <v>4233.6000000000004</v>
      </c>
      <c r="AO20" s="75">
        <f t="shared" si="7"/>
        <v>11995.2</v>
      </c>
      <c r="AP20" s="75">
        <f t="shared" si="7"/>
        <v>2822.4</v>
      </c>
      <c r="AQ20" s="75"/>
      <c r="AR20" s="75">
        <f t="shared" si="8"/>
        <v>1960</v>
      </c>
      <c r="AS20" s="75">
        <v>0</v>
      </c>
      <c r="AT20" s="75">
        <v>0</v>
      </c>
      <c r="AU20" s="75"/>
      <c r="AV20" s="75"/>
      <c r="AW20" s="78">
        <v>0</v>
      </c>
      <c r="AX20" s="78">
        <v>0</v>
      </c>
      <c r="AY20" s="78">
        <v>0</v>
      </c>
      <c r="AZ20" s="79">
        <v>0</v>
      </c>
      <c r="BA20" s="80">
        <f t="shared" si="9"/>
        <v>226459.2</v>
      </c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</row>
    <row r="21" spans="1:260" s="82" customFormat="1" ht="25.5" x14ac:dyDescent="0.2">
      <c r="A21" s="65">
        <f t="shared" si="10"/>
        <v>9</v>
      </c>
      <c r="B21" s="66">
        <v>11</v>
      </c>
      <c r="C21" s="67" t="s">
        <v>61</v>
      </c>
      <c r="D21" s="68">
        <v>251</v>
      </c>
      <c r="E21" s="67">
        <v>374</v>
      </c>
      <c r="F21" s="69">
        <v>1</v>
      </c>
      <c r="G21" s="69">
        <v>2119</v>
      </c>
      <c r="H21" s="70" t="s">
        <v>95</v>
      </c>
      <c r="I21" s="70" t="s">
        <v>96</v>
      </c>
      <c r="J21" s="65" t="s">
        <v>78</v>
      </c>
      <c r="K21" s="71">
        <v>43452</v>
      </c>
      <c r="L21" s="72" t="s">
        <v>72</v>
      </c>
      <c r="M21" s="72" t="s">
        <v>73</v>
      </c>
      <c r="N21" s="65">
        <v>12</v>
      </c>
      <c r="O21" s="65">
        <v>30</v>
      </c>
      <c r="P21" s="65" t="s">
        <v>64</v>
      </c>
      <c r="Q21" s="70" t="s">
        <v>65</v>
      </c>
      <c r="R21" s="65">
        <v>11</v>
      </c>
      <c r="S21" s="70" t="s">
        <v>66</v>
      </c>
      <c r="T21" s="65" t="s">
        <v>97</v>
      </c>
      <c r="U21" s="73" t="s">
        <v>68</v>
      </c>
      <c r="V21" s="74">
        <v>11760</v>
      </c>
      <c r="W21" s="75">
        <v>824</v>
      </c>
      <c r="X21" s="75">
        <v>682</v>
      </c>
      <c r="Y21" s="75"/>
      <c r="Z21" s="76">
        <v>0</v>
      </c>
      <c r="AA21" s="77">
        <f t="shared" si="0"/>
        <v>2058</v>
      </c>
      <c r="AB21" s="77">
        <f t="shared" si="1"/>
        <v>352.8</v>
      </c>
      <c r="AC21" s="77">
        <f t="shared" si="11"/>
        <v>999.6</v>
      </c>
      <c r="AD21" s="77">
        <f t="shared" si="2"/>
        <v>235.20000000000002</v>
      </c>
      <c r="AE21" s="74">
        <f t="shared" si="3"/>
        <v>141120</v>
      </c>
      <c r="AF21" s="75">
        <f t="shared" si="3"/>
        <v>9888</v>
      </c>
      <c r="AG21" s="75">
        <f t="shared" si="3"/>
        <v>8184</v>
      </c>
      <c r="AH21" s="75"/>
      <c r="AI21" s="75">
        <f t="shared" si="4"/>
        <v>0</v>
      </c>
      <c r="AJ21" s="75">
        <f t="shared" si="5"/>
        <v>19600</v>
      </c>
      <c r="AK21" s="75">
        <f t="shared" si="6"/>
        <v>1960</v>
      </c>
      <c r="AL21" s="75">
        <v>0</v>
      </c>
      <c r="AM21" s="75">
        <f t="shared" si="7"/>
        <v>24696</v>
      </c>
      <c r="AN21" s="75">
        <f t="shared" si="7"/>
        <v>4233.6000000000004</v>
      </c>
      <c r="AO21" s="75">
        <f t="shared" si="7"/>
        <v>11995.2</v>
      </c>
      <c r="AP21" s="75">
        <f t="shared" si="7"/>
        <v>2822.4</v>
      </c>
      <c r="AQ21" s="75"/>
      <c r="AR21" s="75">
        <f t="shared" si="8"/>
        <v>1960</v>
      </c>
      <c r="AS21" s="75">
        <v>0</v>
      </c>
      <c r="AT21" s="75">
        <v>0</v>
      </c>
      <c r="AU21" s="75"/>
      <c r="AV21" s="75"/>
      <c r="AW21" s="78">
        <v>0</v>
      </c>
      <c r="AX21" s="78">
        <v>0</v>
      </c>
      <c r="AY21" s="78">
        <v>0</v>
      </c>
      <c r="AZ21" s="79">
        <v>0</v>
      </c>
      <c r="BA21" s="80">
        <f t="shared" si="9"/>
        <v>226459.2</v>
      </c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</row>
    <row r="22" spans="1:260" s="82" customFormat="1" ht="25.5" x14ac:dyDescent="0.2">
      <c r="A22" s="65">
        <f t="shared" si="10"/>
        <v>10</v>
      </c>
      <c r="B22" s="66">
        <v>11</v>
      </c>
      <c r="C22" s="67" t="s">
        <v>61</v>
      </c>
      <c r="D22" s="68">
        <v>251</v>
      </c>
      <c r="E22" s="67">
        <v>374</v>
      </c>
      <c r="F22" s="69">
        <v>3</v>
      </c>
      <c r="G22" s="69">
        <v>2235</v>
      </c>
      <c r="H22" s="70" t="s">
        <v>98</v>
      </c>
      <c r="I22" s="70" t="s">
        <v>99</v>
      </c>
      <c r="J22" s="65" t="s">
        <v>71</v>
      </c>
      <c r="K22" s="71">
        <v>44166</v>
      </c>
      <c r="L22" s="72" t="s">
        <v>72</v>
      </c>
      <c r="M22" s="72" t="s">
        <v>73</v>
      </c>
      <c r="N22" s="65">
        <v>15</v>
      </c>
      <c r="O22" s="65">
        <v>40</v>
      </c>
      <c r="P22" s="65" t="s">
        <v>64</v>
      </c>
      <c r="Q22" s="70" t="s">
        <v>65</v>
      </c>
      <c r="R22" s="65">
        <v>11</v>
      </c>
      <c r="S22" s="70" t="s">
        <v>66</v>
      </c>
      <c r="T22" s="65" t="s">
        <v>100</v>
      </c>
      <c r="U22" s="73" t="s">
        <v>68</v>
      </c>
      <c r="V22" s="74">
        <v>20272</v>
      </c>
      <c r="W22" s="75">
        <v>1206</v>
      </c>
      <c r="X22" s="75">
        <v>975</v>
      </c>
      <c r="Y22" s="75"/>
      <c r="Z22" s="76">
        <v>0</v>
      </c>
      <c r="AA22" s="77">
        <f t="shared" si="0"/>
        <v>3547.6</v>
      </c>
      <c r="AB22" s="77">
        <f t="shared" si="1"/>
        <v>608.16</v>
      </c>
      <c r="AC22" s="77">
        <f t="shared" si="11"/>
        <v>1723.1200000000001</v>
      </c>
      <c r="AD22" s="77">
        <f t="shared" si="2"/>
        <v>405.44</v>
      </c>
      <c r="AE22" s="74">
        <f t="shared" si="3"/>
        <v>243264</v>
      </c>
      <c r="AF22" s="75">
        <f t="shared" si="3"/>
        <v>14472</v>
      </c>
      <c r="AG22" s="75">
        <f t="shared" si="3"/>
        <v>11700</v>
      </c>
      <c r="AH22" s="75"/>
      <c r="AI22" s="75">
        <f t="shared" si="4"/>
        <v>0</v>
      </c>
      <c r="AJ22" s="75">
        <f t="shared" si="5"/>
        <v>33786.666666666664</v>
      </c>
      <c r="AK22" s="75">
        <f t="shared" si="6"/>
        <v>3378.666666666667</v>
      </c>
      <c r="AL22" s="75">
        <v>0</v>
      </c>
      <c r="AM22" s="75">
        <f t="shared" si="7"/>
        <v>42571.199999999997</v>
      </c>
      <c r="AN22" s="75">
        <f t="shared" si="7"/>
        <v>7297.92</v>
      </c>
      <c r="AO22" s="75">
        <f t="shared" si="7"/>
        <v>20677.440000000002</v>
      </c>
      <c r="AP22" s="75">
        <f t="shared" si="7"/>
        <v>4865.28</v>
      </c>
      <c r="AQ22" s="75"/>
      <c r="AR22" s="75">
        <f t="shared" si="8"/>
        <v>3378.666666666667</v>
      </c>
      <c r="AS22" s="75">
        <v>0</v>
      </c>
      <c r="AT22" s="75">
        <v>0</v>
      </c>
      <c r="AU22" s="75"/>
      <c r="AV22" s="75"/>
      <c r="AW22" s="78">
        <v>0</v>
      </c>
      <c r="AX22" s="78">
        <v>0</v>
      </c>
      <c r="AY22" s="78">
        <v>0</v>
      </c>
      <c r="AZ22" s="79">
        <v>0</v>
      </c>
      <c r="BA22" s="80">
        <f t="shared" si="9"/>
        <v>385391.84000000008</v>
      </c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</row>
    <row r="23" spans="1:260" s="82" customFormat="1" x14ac:dyDescent="0.2">
      <c r="A23" s="65">
        <f t="shared" si="10"/>
        <v>11</v>
      </c>
      <c r="B23" s="66">
        <v>11</v>
      </c>
      <c r="C23" s="67" t="s">
        <v>61</v>
      </c>
      <c r="D23" s="68">
        <v>251</v>
      </c>
      <c r="E23" s="67">
        <v>374</v>
      </c>
      <c r="F23" s="69">
        <v>3</v>
      </c>
      <c r="G23" s="69">
        <v>1973</v>
      </c>
      <c r="H23" s="70" t="s">
        <v>101</v>
      </c>
      <c r="I23" s="70" t="s">
        <v>102</v>
      </c>
      <c r="J23" s="65" t="s">
        <v>78</v>
      </c>
      <c r="K23" s="71">
        <v>41323</v>
      </c>
      <c r="L23" s="71" t="s">
        <v>79</v>
      </c>
      <c r="M23" s="72" t="s">
        <v>73</v>
      </c>
      <c r="N23" s="65">
        <v>11</v>
      </c>
      <c r="O23" s="65">
        <v>30</v>
      </c>
      <c r="P23" s="65" t="s">
        <v>64</v>
      </c>
      <c r="Q23" s="70" t="s">
        <v>65</v>
      </c>
      <c r="R23" s="65">
        <v>11</v>
      </c>
      <c r="S23" s="70" t="s">
        <v>66</v>
      </c>
      <c r="T23" s="65" t="s">
        <v>103</v>
      </c>
      <c r="U23" s="73" t="s">
        <v>68</v>
      </c>
      <c r="V23" s="74">
        <v>11500</v>
      </c>
      <c r="W23" s="75">
        <v>820</v>
      </c>
      <c r="X23" s="75">
        <v>674.25</v>
      </c>
      <c r="Y23" s="75"/>
      <c r="Z23" s="76">
        <v>290</v>
      </c>
      <c r="AA23" s="77">
        <f t="shared" si="0"/>
        <v>2012.4999999999998</v>
      </c>
      <c r="AB23" s="77">
        <f t="shared" si="1"/>
        <v>345</v>
      </c>
      <c r="AC23" s="77">
        <f t="shared" si="11"/>
        <v>977.50000000000011</v>
      </c>
      <c r="AD23" s="77">
        <f t="shared" si="2"/>
        <v>230</v>
      </c>
      <c r="AE23" s="74">
        <f t="shared" si="3"/>
        <v>138000</v>
      </c>
      <c r="AF23" s="75">
        <f t="shared" si="3"/>
        <v>9840</v>
      </c>
      <c r="AG23" s="75">
        <f t="shared" si="3"/>
        <v>8091</v>
      </c>
      <c r="AH23" s="75"/>
      <c r="AI23" s="75">
        <f t="shared" si="4"/>
        <v>3480</v>
      </c>
      <c r="AJ23" s="75">
        <f t="shared" si="5"/>
        <v>19166.666666666664</v>
      </c>
      <c r="AK23" s="75">
        <f t="shared" si="6"/>
        <v>1916.6666666666665</v>
      </c>
      <c r="AL23" s="75">
        <v>5750</v>
      </c>
      <c r="AM23" s="75">
        <f t="shared" si="7"/>
        <v>24149.999999999996</v>
      </c>
      <c r="AN23" s="75">
        <f t="shared" si="7"/>
        <v>4140</v>
      </c>
      <c r="AO23" s="75">
        <f t="shared" si="7"/>
        <v>11730.000000000002</v>
      </c>
      <c r="AP23" s="75">
        <f t="shared" si="7"/>
        <v>2760</v>
      </c>
      <c r="AQ23" s="75"/>
      <c r="AR23" s="75">
        <f t="shared" si="8"/>
        <v>1916.6666666666665</v>
      </c>
      <c r="AS23" s="75">
        <v>0</v>
      </c>
      <c r="AT23" s="75">
        <v>0</v>
      </c>
      <c r="AU23" s="75"/>
      <c r="AV23" s="75"/>
      <c r="AW23" s="78">
        <v>0</v>
      </c>
      <c r="AX23" s="78">
        <v>0</v>
      </c>
      <c r="AY23" s="78">
        <v>0</v>
      </c>
      <c r="AZ23" s="79">
        <v>0</v>
      </c>
      <c r="BA23" s="80">
        <f t="shared" si="9"/>
        <v>230940.99999999997</v>
      </c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</row>
    <row r="24" spans="1:260" s="82" customFormat="1" ht="25.5" x14ac:dyDescent="0.2">
      <c r="A24" s="65">
        <f t="shared" si="10"/>
        <v>12</v>
      </c>
      <c r="B24" s="66">
        <v>11</v>
      </c>
      <c r="C24" s="67" t="s">
        <v>61</v>
      </c>
      <c r="D24" s="68">
        <v>251</v>
      </c>
      <c r="E24" s="67">
        <v>374</v>
      </c>
      <c r="F24" s="69">
        <v>3</v>
      </c>
      <c r="G24" s="69">
        <v>2229</v>
      </c>
      <c r="H24" s="70" t="s">
        <v>104</v>
      </c>
      <c r="I24" s="70" t="s">
        <v>105</v>
      </c>
      <c r="J24" s="65" t="s">
        <v>78</v>
      </c>
      <c r="K24" s="71">
        <v>43846</v>
      </c>
      <c r="L24" s="72" t="s">
        <v>72</v>
      </c>
      <c r="M24" s="72" t="s">
        <v>73</v>
      </c>
      <c r="N24" s="65">
        <v>11</v>
      </c>
      <c r="O24" s="65">
        <v>30</v>
      </c>
      <c r="P24" s="65" t="s">
        <v>64</v>
      </c>
      <c r="Q24" s="70" t="s">
        <v>65</v>
      </c>
      <c r="R24" s="65">
        <v>11</v>
      </c>
      <c r="S24" s="70" t="s">
        <v>66</v>
      </c>
      <c r="T24" s="65" t="s">
        <v>103</v>
      </c>
      <c r="U24" s="73" t="s">
        <v>106</v>
      </c>
      <c r="V24" s="74">
        <v>11500</v>
      </c>
      <c r="W24" s="75">
        <v>820</v>
      </c>
      <c r="X24" s="75">
        <v>674.25</v>
      </c>
      <c r="Y24" s="75"/>
      <c r="Z24" s="76">
        <v>0</v>
      </c>
      <c r="AA24" s="77">
        <f t="shared" si="0"/>
        <v>2012.4999999999998</v>
      </c>
      <c r="AB24" s="77">
        <f t="shared" si="1"/>
        <v>345</v>
      </c>
      <c r="AC24" s="77">
        <f t="shared" si="11"/>
        <v>977.50000000000011</v>
      </c>
      <c r="AD24" s="77">
        <f t="shared" si="2"/>
        <v>230</v>
      </c>
      <c r="AE24" s="74">
        <f t="shared" si="3"/>
        <v>138000</v>
      </c>
      <c r="AF24" s="75">
        <f t="shared" si="3"/>
        <v>9840</v>
      </c>
      <c r="AG24" s="75">
        <f t="shared" si="3"/>
        <v>8091</v>
      </c>
      <c r="AH24" s="75"/>
      <c r="AI24" s="75">
        <f t="shared" si="4"/>
        <v>0</v>
      </c>
      <c r="AJ24" s="75">
        <f t="shared" si="5"/>
        <v>19166.666666666664</v>
      </c>
      <c r="AK24" s="75">
        <f t="shared" si="6"/>
        <v>1916.6666666666665</v>
      </c>
      <c r="AL24" s="75">
        <v>0</v>
      </c>
      <c r="AM24" s="75">
        <f t="shared" si="7"/>
        <v>24149.999999999996</v>
      </c>
      <c r="AN24" s="75">
        <f t="shared" si="7"/>
        <v>4140</v>
      </c>
      <c r="AO24" s="75">
        <f t="shared" si="7"/>
        <v>11730.000000000002</v>
      </c>
      <c r="AP24" s="75">
        <f t="shared" si="7"/>
        <v>2760</v>
      </c>
      <c r="AQ24" s="75"/>
      <c r="AR24" s="75">
        <f t="shared" si="8"/>
        <v>1916.6666666666665</v>
      </c>
      <c r="AS24" s="75">
        <v>0</v>
      </c>
      <c r="AT24" s="75">
        <v>0</v>
      </c>
      <c r="AU24" s="75"/>
      <c r="AV24" s="75"/>
      <c r="AW24" s="78">
        <v>0</v>
      </c>
      <c r="AX24" s="78">
        <v>0</v>
      </c>
      <c r="AY24" s="78">
        <v>0</v>
      </c>
      <c r="AZ24" s="79">
        <v>0</v>
      </c>
      <c r="BA24" s="80">
        <f t="shared" si="9"/>
        <v>221710.99999999997</v>
      </c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  <c r="IW24" s="81"/>
      <c r="IX24" s="81"/>
      <c r="IY24" s="81"/>
      <c r="IZ24" s="81"/>
    </row>
    <row r="25" spans="1:260" s="82" customFormat="1" ht="25.5" x14ac:dyDescent="0.2">
      <c r="A25" s="65">
        <f t="shared" si="10"/>
        <v>13</v>
      </c>
      <c r="B25" s="66">
        <v>11</v>
      </c>
      <c r="C25" s="67" t="s">
        <v>61</v>
      </c>
      <c r="D25" s="68">
        <v>251</v>
      </c>
      <c r="E25" s="67">
        <v>374</v>
      </c>
      <c r="F25" s="69">
        <v>3</v>
      </c>
      <c r="G25" s="69">
        <v>2222</v>
      </c>
      <c r="H25" s="70" t="s">
        <v>107</v>
      </c>
      <c r="I25" s="70" t="s">
        <v>108</v>
      </c>
      <c r="J25" s="65" t="s">
        <v>71</v>
      </c>
      <c r="K25" s="71">
        <v>43710</v>
      </c>
      <c r="L25" s="72" t="s">
        <v>72</v>
      </c>
      <c r="M25" s="72" t="s">
        <v>73</v>
      </c>
      <c r="N25" s="65">
        <v>11</v>
      </c>
      <c r="O25" s="65">
        <v>30</v>
      </c>
      <c r="P25" s="65" t="s">
        <v>64</v>
      </c>
      <c r="Q25" s="70" t="s">
        <v>65</v>
      </c>
      <c r="R25" s="65">
        <v>11</v>
      </c>
      <c r="S25" s="70" t="s">
        <v>66</v>
      </c>
      <c r="T25" s="65" t="s">
        <v>103</v>
      </c>
      <c r="U25" s="73" t="s">
        <v>106</v>
      </c>
      <c r="V25" s="74">
        <v>11500</v>
      </c>
      <c r="W25" s="75">
        <v>820</v>
      </c>
      <c r="X25" s="75">
        <v>674.25</v>
      </c>
      <c r="Y25" s="75"/>
      <c r="Z25" s="76">
        <v>0</v>
      </c>
      <c r="AA25" s="77">
        <f t="shared" si="0"/>
        <v>2012.4999999999998</v>
      </c>
      <c r="AB25" s="77">
        <f t="shared" si="1"/>
        <v>345</v>
      </c>
      <c r="AC25" s="77">
        <f t="shared" si="11"/>
        <v>977.50000000000011</v>
      </c>
      <c r="AD25" s="77">
        <f t="shared" si="2"/>
        <v>230</v>
      </c>
      <c r="AE25" s="74">
        <f t="shared" si="3"/>
        <v>138000</v>
      </c>
      <c r="AF25" s="75">
        <f t="shared" si="3"/>
        <v>9840</v>
      </c>
      <c r="AG25" s="75">
        <f t="shared" si="3"/>
        <v>8091</v>
      </c>
      <c r="AH25" s="75"/>
      <c r="AI25" s="75">
        <f t="shared" si="4"/>
        <v>0</v>
      </c>
      <c r="AJ25" s="75">
        <f t="shared" si="5"/>
        <v>19166.666666666664</v>
      </c>
      <c r="AK25" s="75">
        <f t="shared" si="6"/>
        <v>1916.6666666666665</v>
      </c>
      <c r="AL25" s="75">
        <v>0</v>
      </c>
      <c r="AM25" s="75">
        <f t="shared" si="7"/>
        <v>24149.999999999996</v>
      </c>
      <c r="AN25" s="75">
        <f t="shared" si="7"/>
        <v>4140</v>
      </c>
      <c r="AO25" s="75">
        <f t="shared" si="7"/>
        <v>11730.000000000002</v>
      </c>
      <c r="AP25" s="75">
        <f t="shared" si="7"/>
        <v>2760</v>
      </c>
      <c r="AQ25" s="75"/>
      <c r="AR25" s="75">
        <f t="shared" si="8"/>
        <v>1916.6666666666665</v>
      </c>
      <c r="AS25" s="75">
        <v>0</v>
      </c>
      <c r="AT25" s="75">
        <v>0</v>
      </c>
      <c r="AU25" s="75"/>
      <c r="AV25" s="75"/>
      <c r="AW25" s="78">
        <v>0</v>
      </c>
      <c r="AX25" s="78">
        <v>0</v>
      </c>
      <c r="AY25" s="78">
        <v>0</v>
      </c>
      <c r="AZ25" s="79">
        <v>0</v>
      </c>
      <c r="BA25" s="80">
        <f t="shared" si="9"/>
        <v>221710.99999999997</v>
      </c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  <c r="IV25" s="81"/>
      <c r="IW25" s="81"/>
      <c r="IX25" s="81"/>
      <c r="IY25" s="81"/>
      <c r="IZ25" s="81"/>
    </row>
    <row r="26" spans="1:260" s="82" customFormat="1" ht="25.5" x14ac:dyDescent="0.2">
      <c r="A26" s="65">
        <f t="shared" si="10"/>
        <v>14</v>
      </c>
      <c r="B26" s="66">
        <v>11</v>
      </c>
      <c r="C26" s="67" t="s">
        <v>61</v>
      </c>
      <c r="D26" s="68">
        <v>251</v>
      </c>
      <c r="E26" s="67">
        <v>374</v>
      </c>
      <c r="F26" s="69">
        <v>1</v>
      </c>
      <c r="G26" s="69">
        <v>2210</v>
      </c>
      <c r="H26" s="70" t="s">
        <v>109</v>
      </c>
      <c r="I26" s="70" t="s">
        <v>110</v>
      </c>
      <c r="J26" s="65" t="s">
        <v>78</v>
      </c>
      <c r="K26" s="71">
        <v>43529</v>
      </c>
      <c r="L26" s="72" t="s">
        <v>72</v>
      </c>
      <c r="M26" s="72" t="s">
        <v>73</v>
      </c>
      <c r="N26" s="65">
        <v>18</v>
      </c>
      <c r="O26" s="65">
        <v>40</v>
      </c>
      <c r="P26" s="65" t="s">
        <v>64</v>
      </c>
      <c r="Q26" s="70" t="s">
        <v>65</v>
      </c>
      <c r="R26" s="65">
        <v>11</v>
      </c>
      <c r="S26" s="70" t="s">
        <v>66</v>
      </c>
      <c r="T26" s="65" t="s">
        <v>111</v>
      </c>
      <c r="U26" s="73" t="s">
        <v>68</v>
      </c>
      <c r="V26" s="83">
        <v>29714</v>
      </c>
      <c r="W26" s="84">
        <v>1465</v>
      </c>
      <c r="X26" s="84">
        <v>1107</v>
      </c>
      <c r="Y26" s="84"/>
      <c r="Z26" s="76">
        <v>0</v>
      </c>
      <c r="AA26" s="77">
        <f t="shared" si="0"/>
        <v>5199.95</v>
      </c>
      <c r="AB26" s="77">
        <f t="shared" si="1"/>
        <v>891.42</v>
      </c>
      <c r="AC26" s="77">
        <f t="shared" si="11"/>
        <v>2525.69</v>
      </c>
      <c r="AD26" s="77">
        <f t="shared" si="2"/>
        <v>594.28</v>
      </c>
      <c r="AE26" s="74">
        <f t="shared" si="3"/>
        <v>356568</v>
      </c>
      <c r="AF26" s="75">
        <f t="shared" si="3"/>
        <v>17580</v>
      </c>
      <c r="AG26" s="75">
        <f t="shared" si="3"/>
        <v>13284</v>
      </c>
      <c r="AH26" s="84"/>
      <c r="AI26" s="75">
        <f t="shared" si="4"/>
        <v>0</v>
      </c>
      <c r="AJ26" s="75">
        <f t="shared" si="5"/>
        <v>49523.333333333336</v>
      </c>
      <c r="AK26" s="75">
        <f t="shared" si="6"/>
        <v>4952.3333333333339</v>
      </c>
      <c r="AL26" s="84">
        <v>0</v>
      </c>
      <c r="AM26" s="75">
        <f t="shared" si="7"/>
        <v>62399.399999999994</v>
      </c>
      <c r="AN26" s="75">
        <f t="shared" si="7"/>
        <v>10697.039999999999</v>
      </c>
      <c r="AO26" s="75">
        <f t="shared" si="7"/>
        <v>30308.28</v>
      </c>
      <c r="AP26" s="75">
        <f t="shared" si="7"/>
        <v>7131.36</v>
      </c>
      <c r="AQ26" s="75"/>
      <c r="AR26" s="75">
        <f t="shared" si="8"/>
        <v>4952.3333333333339</v>
      </c>
      <c r="AS26" s="84">
        <v>0</v>
      </c>
      <c r="AT26" s="84">
        <v>0</v>
      </c>
      <c r="AU26" s="84"/>
      <c r="AV26" s="84"/>
      <c r="AW26" s="78">
        <v>0</v>
      </c>
      <c r="AX26" s="78">
        <v>0</v>
      </c>
      <c r="AY26" s="78">
        <v>0</v>
      </c>
      <c r="AZ26" s="85">
        <v>0</v>
      </c>
      <c r="BA26" s="80">
        <f t="shared" si="9"/>
        <v>557396.07999999996</v>
      </c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  <c r="IU26" s="81"/>
      <c r="IV26" s="81"/>
      <c r="IW26" s="81"/>
      <c r="IX26" s="81"/>
      <c r="IY26" s="81"/>
      <c r="IZ26" s="81"/>
    </row>
    <row r="27" spans="1:260" s="82" customFormat="1" ht="25.5" x14ac:dyDescent="0.2">
      <c r="A27" s="65">
        <f t="shared" si="10"/>
        <v>15</v>
      </c>
      <c r="B27" s="66">
        <v>11</v>
      </c>
      <c r="C27" s="67" t="s">
        <v>61</v>
      </c>
      <c r="D27" s="68">
        <v>251</v>
      </c>
      <c r="E27" s="67">
        <v>374</v>
      </c>
      <c r="F27" s="69">
        <v>1</v>
      </c>
      <c r="G27" s="69">
        <v>2190</v>
      </c>
      <c r="H27" s="70" t="s">
        <v>112</v>
      </c>
      <c r="I27" s="70" t="s">
        <v>113</v>
      </c>
      <c r="J27" s="65" t="s">
        <v>78</v>
      </c>
      <c r="K27" s="71">
        <v>43451</v>
      </c>
      <c r="L27" s="72" t="s">
        <v>72</v>
      </c>
      <c r="M27" s="72" t="s">
        <v>73</v>
      </c>
      <c r="N27" s="65">
        <v>11</v>
      </c>
      <c r="O27" s="65">
        <v>30</v>
      </c>
      <c r="P27" s="65" t="s">
        <v>64</v>
      </c>
      <c r="Q27" s="70" t="s">
        <v>65</v>
      </c>
      <c r="R27" s="65">
        <v>11</v>
      </c>
      <c r="S27" s="70" t="s">
        <v>66</v>
      </c>
      <c r="T27" s="65" t="s">
        <v>114</v>
      </c>
      <c r="U27" s="73" t="s">
        <v>115</v>
      </c>
      <c r="V27" s="83">
        <v>11500</v>
      </c>
      <c r="W27" s="84">
        <v>820</v>
      </c>
      <c r="X27" s="75">
        <v>674.25</v>
      </c>
      <c r="Y27" s="84"/>
      <c r="Z27" s="76">
        <v>0</v>
      </c>
      <c r="AA27" s="77">
        <f t="shared" si="0"/>
        <v>2012.4999999999998</v>
      </c>
      <c r="AB27" s="77">
        <f t="shared" si="1"/>
        <v>345</v>
      </c>
      <c r="AC27" s="77">
        <f t="shared" si="11"/>
        <v>977.50000000000011</v>
      </c>
      <c r="AD27" s="77">
        <f t="shared" si="2"/>
        <v>230</v>
      </c>
      <c r="AE27" s="74">
        <f t="shared" si="3"/>
        <v>138000</v>
      </c>
      <c r="AF27" s="75">
        <f t="shared" si="3"/>
        <v>9840</v>
      </c>
      <c r="AG27" s="75">
        <f t="shared" si="3"/>
        <v>8091</v>
      </c>
      <c r="AH27" s="84"/>
      <c r="AI27" s="75">
        <f t="shared" si="4"/>
        <v>0</v>
      </c>
      <c r="AJ27" s="75">
        <f t="shared" si="5"/>
        <v>19166.666666666664</v>
      </c>
      <c r="AK27" s="75">
        <f t="shared" si="6"/>
        <v>1916.6666666666665</v>
      </c>
      <c r="AL27" s="84">
        <v>0</v>
      </c>
      <c r="AM27" s="75">
        <f t="shared" si="7"/>
        <v>24149.999999999996</v>
      </c>
      <c r="AN27" s="75">
        <f t="shared" si="7"/>
        <v>4140</v>
      </c>
      <c r="AO27" s="75">
        <f t="shared" si="7"/>
        <v>11730.000000000002</v>
      </c>
      <c r="AP27" s="75">
        <f t="shared" si="7"/>
        <v>2760</v>
      </c>
      <c r="AQ27" s="75"/>
      <c r="AR27" s="75">
        <f t="shared" si="8"/>
        <v>1916.6666666666665</v>
      </c>
      <c r="AS27" s="84">
        <v>0</v>
      </c>
      <c r="AT27" s="84">
        <v>0</v>
      </c>
      <c r="AU27" s="84"/>
      <c r="AV27" s="84"/>
      <c r="AW27" s="78">
        <v>0</v>
      </c>
      <c r="AX27" s="78">
        <v>0</v>
      </c>
      <c r="AY27" s="78">
        <v>0</v>
      </c>
      <c r="AZ27" s="85">
        <v>0</v>
      </c>
      <c r="BA27" s="80">
        <f t="shared" si="9"/>
        <v>221710.99999999997</v>
      </c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  <c r="IW27" s="81"/>
      <c r="IX27" s="81"/>
      <c r="IY27" s="81"/>
      <c r="IZ27" s="81"/>
    </row>
    <row r="28" spans="1:260" s="82" customFormat="1" ht="25.5" x14ac:dyDescent="0.2">
      <c r="A28" s="65">
        <f t="shared" si="10"/>
        <v>16</v>
      </c>
      <c r="B28" s="66">
        <v>11</v>
      </c>
      <c r="C28" s="67" t="s">
        <v>61</v>
      </c>
      <c r="D28" s="68">
        <v>251</v>
      </c>
      <c r="E28" s="67">
        <v>374</v>
      </c>
      <c r="F28" s="69">
        <v>1</v>
      </c>
      <c r="G28" s="69">
        <v>2201</v>
      </c>
      <c r="H28" s="86" t="s">
        <v>116</v>
      </c>
      <c r="I28" s="70" t="s">
        <v>117</v>
      </c>
      <c r="J28" s="65" t="s">
        <v>78</v>
      </c>
      <c r="K28" s="71">
        <v>43862</v>
      </c>
      <c r="L28" s="72" t="s">
        <v>72</v>
      </c>
      <c r="M28" s="72" t="s">
        <v>73</v>
      </c>
      <c r="N28" s="65">
        <v>13</v>
      </c>
      <c r="O28" s="65">
        <v>40</v>
      </c>
      <c r="P28" s="65" t="s">
        <v>64</v>
      </c>
      <c r="Q28" s="70" t="s">
        <v>65</v>
      </c>
      <c r="R28" s="65">
        <v>11</v>
      </c>
      <c r="S28" s="70" t="s">
        <v>66</v>
      </c>
      <c r="T28" s="65" t="s">
        <v>118</v>
      </c>
      <c r="U28" s="73" t="s">
        <v>115</v>
      </c>
      <c r="V28" s="83">
        <v>16246</v>
      </c>
      <c r="W28" s="84">
        <v>1128</v>
      </c>
      <c r="X28" s="84">
        <v>923</v>
      </c>
      <c r="Y28" s="84"/>
      <c r="Z28" s="76">
        <v>0</v>
      </c>
      <c r="AA28" s="77">
        <f t="shared" si="0"/>
        <v>2843.0499999999997</v>
      </c>
      <c r="AB28" s="77">
        <f t="shared" si="1"/>
        <v>487.38</v>
      </c>
      <c r="AC28" s="77">
        <f t="shared" si="11"/>
        <v>1380.91</v>
      </c>
      <c r="AD28" s="77">
        <f t="shared" si="2"/>
        <v>324.92</v>
      </c>
      <c r="AE28" s="74">
        <f t="shared" si="3"/>
        <v>194952</v>
      </c>
      <c r="AF28" s="75">
        <f t="shared" si="3"/>
        <v>13536</v>
      </c>
      <c r="AG28" s="75">
        <f t="shared" si="3"/>
        <v>11076</v>
      </c>
      <c r="AH28" s="84"/>
      <c r="AI28" s="75">
        <f t="shared" si="4"/>
        <v>0</v>
      </c>
      <c r="AJ28" s="75">
        <f t="shared" si="5"/>
        <v>27076.666666666664</v>
      </c>
      <c r="AK28" s="75">
        <f t="shared" si="6"/>
        <v>2707.6666666666665</v>
      </c>
      <c r="AL28" s="84">
        <v>0</v>
      </c>
      <c r="AM28" s="75">
        <f t="shared" si="7"/>
        <v>34116.6</v>
      </c>
      <c r="AN28" s="75">
        <f t="shared" si="7"/>
        <v>5848.5599999999995</v>
      </c>
      <c r="AO28" s="75">
        <f t="shared" si="7"/>
        <v>16570.920000000002</v>
      </c>
      <c r="AP28" s="75">
        <f t="shared" si="7"/>
        <v>3899.04</v>
      </c>
      <c r="AQ28" s="75"/>
      <c r="AR28" s="75">
        <f t="shared" si="8"/>
        <v>2707.6666666666665</v>
      </c>
      <c r="AS28" s="84">
        <v>0</v>
      </c>
      <c r="AT28" s="84">
        <v>0</v>
      </c>
      <c r="AU28" s="84"/>
      <c r="AV28" s="84"/>
      <c r="AW28" s="78">
        <v>0</v>
      </c>
      <c r="AX28" s="78">
        <v>0</v>
      </c>
      <c r="AY28" s="78">
        <v>0</v>
      </c>
      <c r="AZ28" s="85">
        <v>0</v>
      </c>
      <c r="BA28" s="80">
        <f t="shared" si="9"/>
        <v>312491.11999999994</v>
      </c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  <c r="IW28" s="81"/>
      <c r="IX28" s="81"/>
      <c r="IY28" s="81"/>
      <c r="IZ28" s="81"/>
    </row>
    <row r="29" spans="1:260" s="82" customFormat="1" ht="25.5" x14ac:dyDescent="0.2">
      <c r="A29" s="65">
        <f t="shared" si="10"/>
        <v>17</v>
      </c>
      <c r="B29" s="66">
        <v>11</v>
      </c>
      <c r="C29" s="67" t="s">
        <v>61</v>
      </c>
      <c r="D29" s="68">
        <v>251</v>
      </c>
      <c r="E29" s="67">
        <v>374</v>
      </c>
      <c r="F29" s="69">
        <v>1</v>
      </c>
      <c r="G29" s="69">
        <v>2228</v>
      </c>
      <c r="H29" s="70" t="s">
        <v>119</v>
      </c>
      <c r="I29" s="70" t="s">
        <v>120</v>
      </c>
      <c r="J29" s="65" t="s">
        <v>78</v>
      </c>
      <c r="K29" s="71">
        <v>43846</v>
      </c>
      <c r="L29" s="72" t="s">
        <v>72</v>
      </c>
      <c r="M29" s="72" t="s">
        <v>73</v>
      </c>
      <c r="N29" s="65">
        <v>9</v>
      </c>
      <c r="O29" s="65">
        <v>40</v>
      </c>
      <c r="P29" s="65" t="s">
        <v>64</v>
      </c>
      <c r="Q29" s="70" t="s">
        <v>65</v>
      </c>
      <c r="R29" s="65">
        <v>11</v>
      </c>
      <c r="S29" s="70" t="s">
        <v>66</v>
      </c>
      <c r="T29" s="65" t="s">
        <v>121</v>
      </c>
      <c r="U29" s="73" t="s">
        <v>122</v>
      </c>
      <c r="V29" s="83">
        <v>14287</v>
      </c>
      <c r="W29" s="84">
        <v>957</v>
      </c>
      <c r="X29" s="84">
        <v>881</v>
      </c>
      <c r="Y29" s="84"/>
      <c r="Z29" s="76">
        <v>0</v>
      </c>
      <c r="AA29" s="77">
        <f t="shared" si="0"/>
        <v>2500.2249999999999</v>
      </c>
      <c r="AB29" s="77">
        <f t="shared" si="1"/>
        <v>428.60999999999996</v>
      </c>
      <c r="AC29" s="77">
        <f t="shared" si="11"/>
        <v>1214.395</v>
      </c>
      <c r="AD29" s="77">
        <f t="shared" si="2"/>
        <v>285.74</v>
      </c>
      <c r="AE29" s="74">
        <f t="shared" si="3"/>
        <v>171444</v>
      </c>
      <c r="AF29" s="75">
        <f t="shared" si="3"/>
        <v>11484</v>
      </c>
      <c r="AG29" s="75">
        <f t="shared" si="3"/>
        <v>10572</v>
      </c>
      <c r="AH29" s="84"/>
      <c r="AI29" s="75">
        <f t="shared" si="4"/>
        <v>0</v>
      </c>
      <c r="AJ29" s="75">
        <f t="shared" si="5"/>
        <v>23811.666666666668</v>
      </c>
      <c r="AK29" s="75">
        <f t="shared" si="6"/>
        <v>2381.166666666667</v>
      </c>
      <c r="AL29" s="84">
        <v>0</v>
      </c>
      <c r="AM29" s="75">
        <f t="shared" si="7"/>
        <v>30002.699999999997</v>
      </c>
      <c r="AN29" s="75">
        <f t="shared" si="7"/>
        <v>5143.32</v>
      </c>
      <c r="AO29" s="75">
        <f t="shared" si="7"/>
        <v>14572.74</v>
      </c>
      <c r="AP29" s="75">
        <f t="shared" si="7"/>
        <v>3428.88</v>
      </c>
      <c r="AQ29" s="75"/>
      <c r="AR29" s="75">
        <f t="shared" si="8"/>
        <v>2381.166666666667</v>
      </c>
      <c r="AS29" s="84">
        <v>0</v>
      </c>
      <c r="AT29" s="84">
        <v>0</v>
      </c>
      <c r="AU29" s="84"/>
      <c r="AV29" s="84"/>
      <c r="AW29" s="78">
        <v>0</v>
      </c>
      <c r="AX29" s="78">
        <v>0</v>
      </c>
      <c r="AY29" s="78">
        <v>0</v>
      </c>
      <c r="AZ29" s="85">
        <v>0</v>
      </c>
      <c r="BA29" s="80">
        <f t="shared" si="9"/>
        <v>275221.64</v>
      </c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  <c r="IX29" s="87"/>
      <c r="IY29" s="87"/>
      <c r="IZ29" s="87"/>
    </row>
    <row r="30" spans="1:260" s="82" customFormat="1" ht="25.5" x14ac:dyDescent="0.2">
      <c r="A30" s="65">
        <f t="shared" si="10"/>
        <v>18</v>
      </c>
      <c r="B30" s="66">
        <v>11</v>
      </c>
      <c r="C30" s="67" t="s">
        <v>61</v>
      </c>
      <c r="D30" s="68">
        <v>251</v>
      </c>
      <c r="E30" s="67">
        <v>374</v>
      </c>
      <c r="F30" s="69">
        <v>1</v>
      </c>
      <c r="G30" s="69">
        <v>2207</v>
      </c>
      <c r="H30" s="70" t="s">
        <v>123</v>
      </c>
      <c r="I30" s="70" t="s">
        <v>124</v>
      </c>
      <c r="J30" s="65" t="s">
        <v>78</v>
      </c>
      <c r="K30" s="71">
        <v>43868</v>
      </c>
      <c r="L30" s="72" t="s">
        <v>72</v>
      </c>
      <c r="M30" s="72" t="s">
        <v>73</v>
      </c>
      <c r="N30" s="65">
        <v>9</v>
      </c>
      <c r="O30" s="65">
        <v>40</v>
      </c>
      <c r="P30" s="65" t="s">
        <v>64</v>
      </c>
      <c r="Q30" s="70" t="s">
        <v>65</v>
      </c>
      <c r="R30" s="65">
        <v>11</v>
      </c>
      <c r="S30" s="70" t="s">
        <v>66</v>
      </c>
      <c r="T30" s="65" t="s">
        <v>121</v>
      </c>
      <c r="U30" s="73" t="s">
        <v>122</v>
      </c>
      <c r="V30" s="83">
        <v>14287</v>
      </c>
      <c r="W30" s="84">
        <v>957</v>
      </c>
      <c r="X30" s="84">
        <v>881</v>
      </c>
      <c r="Y30" s="84"/>
      <c r="Z30" s="76">
        <v>0</v>
      </c>
      <c r="AA30" s="77">
        <f t="shared" si="0"/>
        <v>2500.2249999999999</v>
      </c>
      <c r="AB30" s="77">
        <f t="shared" si="1"/>
        <v>428.60999999999996</v>
      </c>
      <c r="AC30" s="77">
        <f t="shared" si="11"/>
        <v>1214.395</v>
      </c>
      <c r="AD30" s="77">
        <f t="shared" si="2"/>
        <v>285.74</v>
      </c>
      <c r="AE30" s="74">
        <f t="shared" si="3"/>
        <v>171444</v>
      </c>
      <c r="AF30" s="75">
        <f t="shared" si="3"/>
        <v>11484</v>
      </c>
      <c r="AG30" s="75">
        <f t="shared" si="3"/>
        <v>10572</v>
      </c>
      <c r="AH30" s="84"/>
      <c r="AI30" s="75">
        <f t="shared" si="4"/>
        <v>0</v>
      </c>
      <c r="AJ30" s="75">
        <f t="shared" si="5"/>
        <v>23811.666666666668</v>
      </c>
      <c r="AK30" s="75">
        <f t="shared" si="6"/>
        <v>2381.166666666667</v>
      </c>
      <c r="AL30" s="84">
        <v>0</v>
      </c>
      <c r="AM30" s="75">
        <f t="shared" si="7"/>
        <v>30002.699999999997</v>
      </c>
      <c r="AN30" s="75">
        <f t="shared" si="7"/>
        <v>5143.32</v>
      </c>
      <c r="AO30" s="75">
        <f t="shared" si="7"/>
        <v>14572.74</v>
      </c>
      <c r="AP30" s="75">
        <f t="shared" si="7"/>
        <v>3428.88</v>
      </c>
      <c r="AQ30" s="75"/>
      <c r="AR30" s="75">
        <f t="shared" si="8"/>
        <v>2381.166666666667</v>
      </c>
      <c r="AS30" s="84">
        <v>0</v>
      </c>
      <c r="AT30" s="84">
        <v>0</v>
      </c>
      <c r="AU30" s="84"/>
      <c r="AV30" s="84"/>
      <c r="AW30" s="78">
        <v>0</v>
      </c>
      <c r="AX30" s="78">
        <v>0</v>
      </c>
      <c r="AY30" s="78">
        <v>0</v>
      </c>
      <c r="AZ30" s="85">
        <v>0</v>
      </c>
      <c r="BA30" s="80">
        <f t="shared" si="9"/>
        <v>275221.64</v>
      </c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</row>
    <row r="31" spans="1:260" s="82" customFormat="1" ht="25.5" x14ac:dyDescent="0.2">
      <c r="A31" s="65">
        <f t="shared" si="10"/>
        <v>19</v>
      </c>
      <c r="B31" s="66">
        <v>11</v>
      </c>
      <c r="C31" s="67" t="s">
        <v>61</v>
      </c>
      <c r="D31" s="68">
        <v>251</v>
      </c>
      <c r="E31" s="67">
        <v>374</v>
      </c>
      <c r="F31" s="69">
        <v>1</v>
      </c>
      <c r="G31" s="69">
        <v>2249</v>
      </c>
      <c r="H31" s="70" t="s">
        <v>125</v>
      </c>
      <c r="I31" s="70" t="s">
        <v>126</v>
      </c>
      <c r="J31" s="65" t="s">
        <v>78</v>
      </c>
      <c r="K31" s="71">
        <v>43900</v>
      </c>
      <c r="L31" s="72" t="s">
        <v>72</v>
      </c>
      <c r="M31" s="72" t="s">
        <v>73</v>
      </c>
      <c r="N31" s="65">
        <v>2</v>
      </c>
      <c r="O31" s="65">
        <v>40</v>
      </c>
      <c r="P31" s="65" t="s">
        <v>64</v>
      </c>
      <c r="Q31" s="70" t="s">
        <v>65</v>
      </c>
      <c r="R31" s="65">
        <v>11</v>
      </c>
      <c r="S31" s="70" t="s">
        <v>66</v>
      </c>
      <c r="T31" s="65" t="s">
        <v>114</v>
      </c>
      <c r="U31" s="73" t="s">
        <v>122</v>
      </c>
      <c r="V31" s="83">
        <v>11279</v>
      </c>
      <c r="W31" s="84">
        <v>737</v>
      </c>
      <c r="X31" s="84">
        <v>675</v>
      </c>
      <c r="Y31" s="84"/>
      <c r="Z31" s="76">
        <v>0</v>
      </c>
      <c r="AA31" s="77">
        <f t="shared" si="0"/>
        <v>1973.8249999999998</v>
      </c>
      <c r="AB31" s="77">
        <f t="shared" si="1"/>
        <v>338.37</v>
      </c>
      <c r="AC31" s="77">
        <f t="shared" si="11"/>
        <v>958.71500000000003</v>
      </c>
      <c r="AD31" s="77">
        <f t="shared" si="2"/>
        <v>225.58</v>
      </c>
      <c r="AE31" s="74">
        <f t="shared" si="3"/>
        <v>135348</v>
      </c>
      <c r="AF31" s="75">
        <f t="shared" si="3"/>
        <v>8844</v>
      </c>
      <c r="AG31" s="75">
        <f t="shared" si="3"/>
        <v>8100</v>
      </c>
      <c r="AH31" s="84"/>
      <c r="AI31" s="75">
        <f t="shared" si="4"/>
        <v>0</v>
      </c>
      <c r="AJ31" s="75">
        <f t="shared" si="5"/>
        <v>18798.333333333332</v>
      </c>
      <c r="AK31" s="75">
        <f t="shared" si="6"/>
        <v>1879.8333333333333</v>
      </c>
      <c r="AL31" s="84">
        <v>0</v>
      </c>
      <c r="AM31" s="75">
        <f t="shared" si="7"/>
        <v>23685.899999999998</v>
      </c>
      <c r="AN31" s="75">
        <f t="shared" si="7"/>
        <v>4060.44</v>
      </c>
      <c r="AO31" s="75">
        <f t="shared" si="7"/>
        <v>11504.58</v>
      </c>
      <c r="AP31" s="75">
        <f t="shared" si="7"/>
        <v>2706.96</v>
      </c>
      <c r="AQ31" s="75"/>
      <c r="AR31" s="75">
        <f t="shared" si="8"/>
        <v>1879.8333333333333</v>
      </c>
      <c r="AS31" s="84">
        <v>0</v>
      </c>
      <c r="AT31" s="84">
        <v>0</v>
      </c>
      <c r="AU31" s="84"/>
      <c r="AV31" s="84"/>
      <c r="AW31" s="78">
        <v>0</v>
      </c>
      <c r="AX31" s="78">
        <v>0</v>
      </c>
      <c r="AY31" s="78">
        <v>0</v>
      </c>
      <c r="AZ31" s="85">
        <v>0</v>
      </c>
      <c r="BA31" s="80">
        <f t="shared" si="9"/>
        <v>216807.88</v>
      </c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</row>
    <row r="32" spans="1:260" s="82" customFormat="1" ht="25.5" x14ac:dyDescent="0.2">
      <c r="A32" s="65">
        <f t="shared" si="10"/>
        <v>20</v>
      </c>
      <c r="B32" s="66">
        <v>11</v>
      </c>
      <c r="C32" s="67" t="s">
        <v>61</v>
      </c>
      <c r="D32" s="68">
        <v>251</v>
      </c>
      <c r="E32" s="67">
        <v>374</v>
      </c>
      <c r="F32" s="69">
        <v>1</v>
      </c>
      <c r="G32" s="69">
        <v>2129</v>
      </c>
      <c r="H32" s="70" t="s">
        <v>127</v>
      </c>
      <c r="I32" s="70" t="s">
        <v>128</v>
      </c>
      <c r="J32" s="65" t="s">
        <v>78</v>
      </c>
      <c r="K32" s="71">
        <v>43451</v>
      </c>
      <c r="L32" s="72" t="s">
        <v>72</v>
      </c>
      <c r="M32" s="72" t="s">
        <v>73</v>
      </c>
      <c r="N32" s="65">
        <v>7</v>
      </c>
      <c r="O32" s="65">
        <v>50</v>
      </c>
      <c r="P32" s="65" t="s">
        <v>64</v>
      </c>
      <c r="Q32" s="70" t="s">
        <v>65</v>
      </c>
      <c r="R32" s="65">
        <v>11</v>
      </c>
      <c r="S32" s="70" t="s">
        <v>66</v>
      </c>
      <c r="T32" s="88" t="s">
        <v>129</v>
      </c>
      <c r="U32" s="73" t="s">
        <v>122</v>
      </c>
      <c r="V32" s="83">
        <v>15277</v>
      </c>
      <c r="W32" s="84">
        <v>926</v>
      </c>
      <c r="X32" s="84">
        <v>850</v>
      </c>
      <c r="Y32" s="84"/>
      <c r="Z32" s="76">
        <v>0</v>
      </c>
      <c r="AA32" s="77">
        <f t="shared" si="0"/>
        <v>2673.4749999999999</v>
      </c>
      <c r="AB32" s="77">
        <f t="shared" si="1"/>
        <v>458.31</v>
      </c>
      <c r="AC32" s="77">
        <f t="shared" si="11"/>
        <v>1298.5450000000001</v>
      </c>
      <c r="AD32" s="77">
        <f t="shared" si="2"/>
        <v>305.54000000000002</v>
      </c>
      <c r="AE32" s="74">
        <f t="shared" si="3"/>
        <v>183324</v>
      </c>
      <c r="AF32" s="75">
        <f t="shared" si="3"/>
        <v>11112</v>
      </c>
      <c r="AG32" s="75">
        <f t="shared" si="3"/>
        <v>10200</v>
      </c>
      <c r="AH32" s="84"/>
      <c r="AI32" s="75">
        <f t="shared" si="4"/>
        <v>0</v>
      </c>
      <c r="AJ32" s="75">
        <f t="shared" si="5"/>
        <v>25461.666666666668</v>
      </c>
      <c r="AK32" s="75">
        <f t="shared" si="6"/>
        <v>2546.166666666667</v>
      </c>
      <c r="AL32" s="84">
        <v>0</v>
      </c>
      <c r="AM32" s="75">
        <f t="shared" si="7"/>
        <v>32081.699999999997</v>
      </c>
      <c r="AN32" s="75">
        <f t="shared" si="7"/>
        <v>5499.72</v>
      </c>
      <c r="AO32" s="75">
        <f t="shared" si="7"/>
        <v>15582.54</v>
      </c>
      <c r="AP32" s="75">
        <f t="shared" si="7"/>
        <v>3666.4800000000005</v>
      </c>
      <c r="AQ32" s="75"/>
      <c r="AR32" s="75">
        <f t="shared" si="8"/>
        <v>2546.166666666667</v>
      </c>
      <c r="AS32" s="84">
        <v>0</v>
      </c>
      <c r="AT32" s="84">
        <v>0</v>
      </c>
      <c r="AU32" s="84"/>
      <c r="AV32" s="84"/>
      <c r="AW32" s="78">
        <v>0</v>
      </c>
      <c r="AX32" s="78">
        <v>0</v>
      </c>
      <c r="AY32" s="78">
        <v>0</v>
      </c>
      <c r="AZ32" s="85">
        <v>0</v>
      </c>
      <c r="BA32" s="80">
        <f t="shared" si="9"/>
        <v>292020.43999999994</v>
      </c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/>
      <c r="IY32" s="87"/>
      <c r="IZ32" s="87"/>
    </row>
    <row r="33" spans="1:260" s="82" customFormat="1" x14ac:dyDescent="0.2">
      <c r="A33" s="65">
        <f t="shared" si="10"/>
        <v>21</v>
      </c>
      <c r="B33" s="66">
        <v>11</v>
      </c>
      <c r="C33" s="67" t="s">
        <v>61</v>
      </c>
      <c r="D33" s="68">
        <v>251</v>
      </c>
      <c r="E33" s="67">
        <v>374</v>
      </c>
      <c r="F33" s="69">
        <v>4</v>
      </c>
      <c r="G33" s="69">
        <v>150</v>
      </c>
      <c r="H33" s="70" t="s">
        <v>130</v>
      </c>
      <c r="I33" s="70" t="s">
        <v>131</v>
      </c>
      <c r="J33" s="65" t="s">
        <v>71</v>
      </c>
      <c r="K33" s="71">
        <v>34003</v>
      </c>
      <c r="L33" s="71" t="s">
        <v>79</v>
      </c>
      <c r="M33" s="72" t="s">
        <v>73</v>
      </c>
      <c r="N33" s="65">
        <v>13</v>
      </c>
      <c r="O33" s="65">
        <v>30</v>
      </c>
      <c r="P33" s="65" t="s">
        <v>64</v>
      </c>
      <c r="Q33" s="70" t="s">
        <v>65</v>
      </c>
      <c r="R33" s="65">
        <v>11</v>
      </c>
      <c r="S33" s="70" t="s">
        <v>66</v>
      </c>
      <c r="T33" s="65" t="s">
        <v>132</v>
      </c>
      <c r="U33" s="73" t="s">
        <v>115</v>
      </c>
      <c r="V33" s="74">
        <v>12185</v>
      </c>
      <c r="W33" s="75">
        <v>846</v>
      </c>
      <c r="X33" s="75">
        <v>692</v>
      </c>
      <c r="Y33" s="75"/>
      <c r="Z33" s="76">
        <v>870</v>
      </c>
      <c r="AA33" s="77">
        <f t="shared" si="0"/>
        <v>2132.375</v>
      </c>
      <c r="AB33" s="77">
        <f t="shared" si="1"/>
        <v>365.55</v>
      </c>
      <c r="AC33" s="77">
        <f t="shared" si="11"/>
        <v>1035.7250000000001</v>
      </c>
      <c r="AD33" s="77">
        <f t="shared" si="2"/>
        <v>243.70000000000002</v>
      </c>
      <c r="AE33" s="74">
        <f t="shared" si="3"/>
        <v>146220</v>
      </c>
      <c r="AF33" s="75">
        <f t="shared" si="3"/>
        <v>10152</v>
      </c>
      <c r="AG33" s="75">
        <f t="shared" si="3"/>
        <v>8304</v>
      </c>
      <c r="AH33" s="75"/>
      <c r="AI33" s="75">
        <f t="shared" si="4"/>
        <v>10440</v>
      </c>
      <c r="AJ33" s="75">
        <f t="shared" si="5"/>
        <v>20308.333333333336</v>
      </c>
      <c r="AK33" s="75">
        <f t="shared" si="6"/>
        <v>2030.8333333333335</v>
      </c>
      <c r="AL33" s="75">
        <v>6092.5</v>
      </c>
      <c r="AM33" s="75">
        <f t="shared" si="7"/>
        <v>25588.5</v>
      </c>
      <c r="AN33" s="75">
        <f t="shared" si="7"/>
        <v>4386.6000000000004</v>
      </c>
      <c r="AO33" s="75">
        <f t="shared" si="7"/>
        <v>12428.7</v>
      </c>
      <c r="AP33" s="75">
        <f t="shared" si="7"/>
        <v>2924.4</v>
      </c>
      <c r="AQ33" s="75"/>
      <c r="AR33" s="75">
        <f t="shared" si="8"/>
        <v>2030.8333333333335</v>
      </c>
      <c r="AS33" s="75">
        <v>0</v>
      </c>
      <c r="AT33" s="75">
        <v>0</v>
      </c>
      <c r="AU33" s="75"/>
      <c r="AV33" s="75"/>
      <c r="AW33" s="78">
        <v>0</v>
      </c>
      <c r="AX33" s="78">
        <v>0</v>
      </c>
      <c r="AY33" s="78">
        <v>0</v>
      </c>
      <c r="AZ33" s="79">
        <v>0</v>
      </c>
      <c r="BA33" s="80">
        <f t="shared" si="9"/>
        <v>250906.70000000004</v>
      </c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  <c r="IW33" s="81"/>
      <c r="IX33" s="81"/>
      <c r="IY33" s="81"/>
      <c r="IZ33" s="81"/>
    </row>
    <row r="34" spans="1:260" s="82" customFormat="1" x14ac:dyDescent="0.2">
      <c r="A34" s="65">
        <f t="shared" si="10"/>
        <v>22</v>
      </c>
      <c r="B34" s="66">
        <v>11</v>
      </c>
      <c r="C34" s="67" t="s">
        <v>61</v>
      </c>
      <c r="D34" s="68">
        <v>251</v>
      </c>
      <c r="E34" s="67">
        <v>374</v>
      </c>
      <c r="F34" s="69">
        <v>1</v>
      </c>
      <c r="G34" s="69">
        <v>1695</v>
      </c>
      <c r="H34" s="70" t="s">
        <v>133</v>
      </c>
      <c r="I34" s="70" t="s">
        <v>134</v>
      </c>
      <c r="J34" s="65" t="s">
        <v>78</v>
      </c>
      <c r="K34" s="71">
        <v>38448</v>
      </c>
      <c r="L34" s="71" t="s">
        <v>79</v>
      </c>
      <c r="M34" s="72" t="s">
        <v>73</v>
      </c>
      <c r="N34" s="65">
        <v>11</v>
      </c>
      <c r="O34" s="65">
        <v>30</v>
      </c>
      <c r="P34" s="65" t="s">
        <v>64</v>
      </c>
      <c r="Q34" s="70" t="s">
        <v>65</v>
      </c>
      <c r="R34" s="65">
        <v>11</v>
      </c>
      <c r="S34" s="70" t="s">
        <v>66</v>
      </c>
      <c r="T34" s="65" t="s">
        <v>135</v>
      </c>
      <c r="U34" s="73" t="s">
        <v>136</v>
      </c>
      <c r="V34" s="74">
        <v>11500</v>
      </c>
      <c r="W34" s="75">
        <v>820</v>
      </c>
      <c r="X34" s="75">
        <v>674.25</v>
      </c>
      <c r="Y34" s="75"/>
      <c r="Z34" s="76">
        <v>580</v>
      </c>
      <c r="AA34" s="77">
        <f t="shared" si="0"/>
        <v>2012.4999999999998</v>
      </c>
      <c r="AB34" s="77">
        <f t="shared" si="1"/>
        <v>345</v>
      </c>
      <c r="AC34" s="77">
        <f t="shared" si="11"/>
        <v>977.50000000000011</v>
      </c>
      <c r="AD34" s="77">
        <f t="shared" si="2"/>
        <v>230</v>
      </c>
      <c r="AE34" s="74">
        <f t="shared" si="3"/>
        <v>138000</v>
      </c>
      <c r="AF34" s="75">
        <f t="shared" si="3"/>
        <v>9840</v>
      </c>
      <c r="AG34" s="75">
        <f t="shared" si="3"/>
        <v>8091</v>
      </c>
      <c r="AH34" s="75"/>
      <c r="AI34" s="75">
        <f t="shared" si="4"/>
        <v>6960</v>
      </c>
      <c r="AJ34" s="75">
        <f t="shared" si="5"/>
        <v>19166.666666666664</v>
      </c>
      <c r="AK34" s="75">
        <f t="shared" si="6"/>
        <v>1916.6666666666665</v>
      </c>
      <c r="AL34" s="75">
        <v>5750</v>
      </c>
      <c r="AM34" s="75">
        <f t="shared" si="7"/>
        <v>24149.999999999996</v>
      </c>
      <c r="AN34" s="75">
        <f t="shared" si="7"/>
        <v>4140</v>
      </c>
      <c r="AO34" s="75">
        <f t="shared" si="7"/>
        <v>11730.000000000002</v>
      </c>
      <c r="AP34" s="75">
        <f t="shared" si="7"/>
        <v>2760</v>
      </c>
      <c r="AQ34" s="75"/>
      <c r="AR34" s="75">
        <f t="shared" si="8"/>
        <v>1916.6666666666665</v>
      </c>
      <c r="AS34" s="75">
        <v>0</v>
      </c>
      <c r="AT34" s="75">
        <v>0</v>
      </c>
      <c r="AU34" s="75"/>
      <c r="AV34" s="75"/>
      <c r="AW34" s="78">
        <v>0</v>
      </c>
      <c r="AX34" s="78">
        <v>0</v>
      </c>
      <c r="AY34" s="78">
        <v>0</v>
      </c>
      <c r="AZ34" s="79">
        <v>0</v>
      </c>
      <c r="BA34" s="80">
        <f t="shared" si="9"/>
        <v>234420.99999999997</v>
      </c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</row>
    <row r="35" spans="1:260" s="82" customFormat="1" ht="25.5" x14ac:dyDescent="0.2">
      <c r="A35" s="65">
        <f t="shared" si="10"/>
        <v>23</v>
      </c>
      <c r="B35" s="66">
        <v>11</v>
      </c>
      <c r="C35" s="67" t="s">
        <v>61</v>
      </c>
      <c r="D35" s="68">
        <v>251</v>
      </c>
      <c r="E35" s="67">
        <v>374</v>
      </c>
      <c r="F35" s="69">
        <v>1</v>
      </c>
      <c r="G35" s="69">
        <v>2</v>
      </c>
      <c r="H35" s="70" t="s">
        <v>137</v>
      </c>
      <c r="I35" s="70" t="s">
        <v>138</v>
      </c>
      <c r="J35" s="65" t="s">
        <v>71</v>
      </c>
      <c r="K35" s="71">
        <v>44187</v>
      </c>
      <c r="L35" s="72" t="s">
        <v>72</v>
      </c>
      <c r="M35" s="72" t="s">
        <v>63</v>
      </c>
      <c r="N35" s="65">
        <v>8</v>
      </c>
      <c r="O35" s="65">
        <v>30</v>
      </c>
      <c r="P35" s="65" t="s">
        <v>64</v>
      </c>
      <c r="Q35" s="70" t="s">
        <v>65</v>
      </c>
      <c r="R35" s="65">
        <v>11</v>
      </c>
      <c r="S35" s="70" t="s">
        <v>66</v>
      </c>
      <c r="T35" s="65" t="s">
        <v>139</v>
      </c>
      <c r="U35" s="73" t="s">
        <v>140</v>
      </c>
      <c r="V35" s="74">
        <v>10205</v>
      </c>
      <c r="W35" s="75">
        <v>706</v>
      </c>
      <c r="X35" s="75">
        <v>649</v>
      </c>
      <c r="Y35" s="75"/>
      <c r="Z35" s="76">
        <v>0</v>
      </c>
      <c r="AA35" s="77">
        <f t="shared" si="0"/>
        <v>1785.875</v>
      </c>
      <c r="AB35" s="77">
        <f t="shared" si="1"/>
        <v>306.14999999999998</v>
      </c>
      <c r="AC35" s="77">
        <f t="shared" si="11"/>
        <v>867.42500000000007</v>
      </c>
      <c r="AD35" s="77">
        <f t="shared" si="2"/>
        <v>204.1</v>
      </c>
      <c r="AE35" s="74">
        <f t="shared" si="3"/>
        <v>122460</v>
      </c>
      <c r="AF35" s="75">
        <f t="shared" si="3"/>
        <v>8472</v>
      </c>
      <c r="AG35" s="75">
        <f t="shared" si="3"/>
        <v>7788</v>
      </c>
      <c r="AH35" s="75"/>
      <c r="AI35" s="75">
        <f t="shared" si="4"/>
        <v>0</v>
      </c>
      <c r="AJ35" s="75">
        <f t="shared" si="5"/>
        <v>17008.333333333336</v>
      </c>
      <c r="AK35" s="75">
        <f t="shared" si="6"/>
        <v>1700.8333333333335</v>
      </c>
      <c r="AL35" s="75">
        <v>0</v>
      </c>
      <c r="AM35" s="75">
        <f t="shared" si="7"/>
        <v>21430.5</v>
      </c>
      <c r="AN35" s="75">
        <f t="shared" si="7"/>
        <v>3673.7999999999997</v>
      </c>
      <c r="AO35" s="75">
        <f t="shared" si="7"/>
        <v>10409.1</v>
      </c>
      <c r="AP35" s="75">
        <f t="shared" si="7"/>
        <v>2449.1999999999998</v>
      </c>
      <c r="AQ35" s="75"/>
      <c r="AR35" s="75">
        <f t="shared" si="8"/>
        <v>1700.8333333333335</v>
      </c>
      <c r="AS35" s="75">
        <v>0</v>
      </c>
      <c r="AT35" s="75">
        <v>0</v>
      </c>
      <c r="AU35" s="75"/>
      <c r="AV35" s="75"/>
      <c r="AW35" s="78">
        <v>0</v>
      </c>
      <c r="AX35" s="78">
        <v>0</v>
      </c>
      <c r="AY35" s="78">
        <v>0</v>
      </c>
      <c r="AZ35" s="79">
        <v>0</v>
      </c>
      <c r="BA35" s="80">
        <f t="shared" si="9"/>
        <v>197092.60000000003</v>
      </c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</row>
    <row r="36" spans="1:260" s="82" customFormat="1" x14ac:dyDescent="0.2">
      <c r="A36" s="65">
        <f t="shared" si="10"/>
        <v>24</v>
      </c>
      <c r="B36" s="66">
        <v>11</v>
      </c>
      <c r="C36" s="67" t="s">
        <v>61</v>
      </c>
      <c r="D36" s="68">
        <v>251</v>
      </c>
      <c r="E36" s="67">
        <v>374</v>
      </c>
      <c r="F36" s="69">
        <v>1</v>
      </c>
      <c r="G36" s="69">
        <v>1318</v>
      </c>
      <c r="H36" s="70" t="s">
        <v>141</v>
      </c>
      <c r="I36" s="70" t="s">
        <v>142</v>
      </c>
      <c r="J36" s="65" t="s">
        <v>78</v>
      </c>
      <c r="K36" s="71">
        <v>35668</v>
      </c>
      <c r="L36" s="71" t="s">
        <v>79</v>
      </c>
      <c r="M36" s="72" t="s">
        <v>73</v>
      </c>
      <c r="N36" s="65">
        <v>8</v>
      </c>
      <c r="O36" s="65">
        <v>30</v>
      </c>
      <c r="P36" s="65" t="s">
        <v>143</v>
      </c>
      <c r="Q36" s="70" t="s">
        <v>65</v>
      </c>
      <c r="R36" s="65">
        <v>11</v>
      </c>
      <c r="S36" s="70" t="s">
        <v>66</v>
      </c>
      <c r="T36" s="65" t="s">
        <v>139</v>
      </c>
      <c r="U36" s="73" t="s">
        <v>140</v>
      </c>
      <c r="V36" s="74">
        <v>10205</v>
      </c>
      <c r="W36" s="75">
        <v>706</v>
      </c>
      <c r="X36" s="75">
        <v>649</v>
      </c>
      <c r="Y36" s="75"/>
      <c r="Z36" s="76">
        <v>725</v>
      </c>
      <c r="AA36" s="77">
        <f t="shared" si="0"/>
        <v>1785.875</v>
      </c>
      <c r="AB36" s="77">
        <f t="shared" si="1"/>
        <v>306.14999999999998</v>
      </c>
      <c r="AC36" s="77">
        <f t="shared" si="11"/>
        <v>867.42500000000007</v>
      </c>
      <c r="AD36" s="77">
        <f t="shared" si="2"/>
        <v>204.1</v>
      </c>
      <c r="AE36" s="74">
        <f t="shared" si="3"/>
        <v>122460</v>
      </c>
      <c r="AF36" s="75">
        <f t="shared" si="3"/>
        <v>8472</v>
      </c>
      <c r="AG36" s="75">
        <f t="shared" si="3"/>
        <v>7788</v>
      </c>
      <c r="AH36" s="75"/>
      <c r="AI36" s="75">
        <f t="shared" si="4"/>
        <v>8700</v>
      </c>
      <c r="AJ36" s="75">
        <f t="shared" si="5"/>
        <v>17008.333333333336</v>
      </c>
      <c r="AK36" s="75">
        <f t="shared" si="6"/>
        <v>1700.8333333333335</v>
      </c>
      <c r="AL36" s="75">
        <v>5102.5</v>
      </c>
      <c r="AM36" s="75">
        <f t="shared" si="7"/>
        <v>21430.5</v>
      </c>
      <c r="AN36" s="75">
        <f t="shared" si="7"/>
        <v>3673.7999999999997</v>
      </c>
      <c r="AO36" s="75">
        <f t="shared" si="7"/>
        <v>10409.1</v>
      </c>
      <c r="AP36" s="75">
        <f t="shared" si="7"/>
        <v>2449.1999999999998</v>
      </c>
      <c r="AQ36" s="75"/>
      <c r="AR36" s="75">
        <f t="shared" si="8"/>
        <v>1700.8333333333335</v>
      </c>
      <c r="AS36" s="75">
        <v>0</v>
      </c>
      <c r="AT36" s="75">
        <v>0</v>
      </c>
      <c r="AU36" s="75"/>
      <c r="AV36" s="75"/>
      <c r="AW36" s="78">
        <v>0</v>
      </c>
      <c r="AX36" s="78">
        <v>0</v>
      </c>
      <c r="AY36" s="78">
        <v>0</v>
      </c>
      <c r="AZ36" s="79">
        <v>0</v>
      </c>
      <c r="BA36" s="80">
        <f t="shared" si="9"/>
        <v>210895.10000000003</v>
      </c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  <c r="IW36" s="81"/>
      <c r="IX36" s="81"/>
      <c r="IY36" s="81"/>
      <c r="IZ36" s="81"/>
    </row>
    <row r="37" spans="1:260" s="82" customFormat="1" x14ac:dyDescent="0.2">
      <c r="A37" s="65">
        <f t="shared" si="10"/>
        <v>25</v>
      </c>
      <c r="B37" s="66">
        <v>11</v>
      </c>
      <c r="C37" s="67" t="s">
        <v>61</v>
      </c>
      <c r="D37" s="68">
        <v>251</v>
      </c>
      <c r="E37" s="67">
        <v>374</v>
      </c>
      <c r="F37" s="69">
        <v>1</v>
      </c>
      <c r="G37" s="69">
        <v>1849</v>
      </c>
      <c r="H37" s="70" t="s">
        <v>144</v>
      </c>
      <c r="I37" s="70" t="s">
        <v>145</v>
      </c>
      <c r="J37" s="65" t="s">
        <v>78</v>
      </c>
      <c r="K37" s="71">
        <v>39853</v>
      </c>
      <c r="L37" s="71" t="s">
        <v>79</v>
      </c>
      <c r="M37" s="72" t="s">
        <v>73</v>
      </c>
      <c r="N37" s="65">
        <v>4</v>
      </c>
      <c r="O37" s="65">
        <v>30</v>
      </c>
      <c r="P37" s="65" t="s">
        <v>64</v>
      </c>
      <c r="Q37" s="70" t="s">
        <v>65</v>
      </c>
      <c r="R37" s="65">
        <v>11</v>
      </c>
      <c r="S37" s="70" t="s">
        <v>66</v>
      </c>
      <c r="T37" s="65" t="s">
        <v>114</v>
      </c>
      <c r="U37" s="73" t="s">
        <v>140</v>
      </c>
      <c r="V37" s="74">
        <v>9029</v>
      </c>
      <c r="W37" s="75">
        <v>601.5</v>
      </c>
      <c r="X37" s="75">
        <v>526.5</v>
      </c>
      <c r="Y37" s="75"/>
      <c r="Z37" s="76">
        <v>435</v>
      </c>
      <c r="AA37" s="77">
        <f t="shared" si="0"/>
        <v>1580.0749999999998</v>
      </c>
      <c r="AB37" s="77">
        <f t="shared" si="1"/>
        <v>270.87</v>
      </c>
      <c r="AC37" s="77">
        <f t="shared" si="11"/>
        <v>767.46500000000003</v>
      </c>
      <c r="AD37" s="77">
        <f t="shared" si="2"/>
        <v>180.58</v>
      </c>
      <c r="AE37" s="74">
        <f t="shared" ref="AE37:AG121" si="12">+V37*12</f>
        <v>108348</v>
      </c>
      <c r="AF37" s="75">
        <f t="shared" si="12"/>
        <v>7218</v>
      </c>
      <c r="AG37" s="75">
        <f t="shared" si="12"/>
        <v>6318</v>
      </c>
      <c r="AH37" s="75"/>
      <c r="AI37" s="75">
        <f t="shared" si="4"/>
        <v>5220</v>
      </c>
      <c r="AJ37" s="75">
        <f t="shared" si="5"/>
        <v>15048.333333333332</v>
      </c>
      <c r="AK37" s="75">
        <f t="shared" si="6"/>
        <v>1504.8333333333333</v>
      </c>
      <c r="AL37" s="75">
        <v>4514.5</v>
      </c>
      <c r="AM37" s="75">
        <f t="shared" ref="AM37:AP100" si="13">+AA37*12</f>
        <v>18960.899999999998</v>
      </c>
      <c r="AN37" s="75">
        <f t="shared" si="13"/>
        <v>3250.44</v>
      </c>
      <c r="AO37" s="75">
        <f t="shared" si="13"/>
        <v>9209.58</v>
      </c>
      <c r="AP37" s="75">
        <f t="shared" si="13"/>
        <v>2166.96</v>
      </c>
      <c r="AQ37" s="75"/>
      <c r="AR37" s="75">
        <f t="shared" si="8"/>
        <v>1504.8333333333333</v>
      </c>
      <c r="AS37" s="75">
        <v>0</v>
      </c>
      <c r="AT37" s="75">
        <v>0</v>
      </c>
      <c r="AU37" s="75"/>
      <c r="AV37" s="75"/>
      <c r="AW37" s="78">
        <v>0</v>
      </c>
      <c r="AX37" s="78">
        <v>0</v>
      </c>
      <c r="AY37" s="78">
        <v>0</v>
      </c>
      <c r="AZ37" s="79">
        <v>0</v>
      </c>
      <c r="BA37" s="80">
        <f t="shared" si="9"/>
        <v>183264.38</v>
      </c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</row>
    <row r="38" spans="1:260" s="82" customFormat="1" x14ac:dyDescent="0.2">
      <c r="A38" s="65">
        <f t="shared" si="10"/>
        <v>26</v>
      </c>
      <c r="B38" s="66">
        <v>11</v>
      </c>
      <c r="C38" s="67" t="s">
        <v>61</v>
      </c>
      <c r="D38" s="68">
        <v>251</v>
      </c>
      <c r="E38" s="67">
        <v>374</v>
      </c>
      <c r="F38" s="69">
        <v>1</v>
      </c>
      <c r="G38" s="69">
        <v>2</v>
      </c>
      <c r="H38" s="70" t="s">
        <v>62</v>
      </c>
      <c r="I38" s="70"/>
      <c r="J38" s="65"/>
      <c r="K38" s="71"/>
      <c r="L38" s="72"/>
      <c r="M38" s="72" t="s">
        <v>63</v>
      </c>
      <c r="N38" s="65">
        <v>11</v>
      </c>
      <c r="O38" s="65">
        <v>30</v>
      </c>
      <c r="P38" s="65" t="s">
        <v>64</v>
      </c>
      <c r="Q38" s="70" t="s">
        <v>65</v>
      </c>
      <c r="R38" s="65">
        <v>11</v>
      </c>
      <c r="S38" s="70" t="s">
        <v>66</v>
      </c>
      <c r="T38" s="65" t="s">
        <v>146</v>
      </c>
      <c r="U38" s="73" t="s">
        <v>115</v>
      </c>
      <c r="V38" s="74">
        <v>11500</v>
      </c>
      <c r="W38" s="75">
        <v>820</v>
      </c>
      <c r="X38" s="75">
        <v>674.25</v>
      </c>
      <c r="Y38" s="75"/>
      <c r="Z38" s="76">
        <v>0</v>
      </c>
      <c r="AA38" s="77">
        <f t="shared" si="0"/>
        <v>2012.4999999999998</v>
      </c>
      <c r="AB38" s="77">
        <f t="shared" si="1"/>
        <v>345</v>
      </c>
      <c r="AC38" s="77">
        <f t="shared" si="11"/>
        <v>977.50000000000011</v>
      </c>
      <c r="AD38" s="77">
        <f t="shared" si="2"/>
        <v>230</v>
      </c>
      <c r="AE38" s="74">
        <f t="shared" si="12"/>
        <v>138000</v>
      </c>
      <c r="AF38" s="75">
        <f t="shared" si="12"/>
        <v>9840</v>
      </c>
      <c r="AG38" s="75">
        <f t="shared" si="12"/>
        <v>8091</v>
      </c>
      <c r="AH38" s="75"/>
      <c r="AI38" s="75">
        <f t="shared" si="4"/>
        <v>0</v>
      </c>
      <c r="AJ38" s="75">
        <f t="shared" si="5"/>
        <v>19166.666666666664</v>
      </c>
      <c r="AK38" s="75">
        <f t="shared" si="6"/>
        <v>1916.6666666666665</v>
      </c>
      <c r="AL38" s="75">
        <v>0</v>
      </c>
      <c r="AM38" s="75">
        <f t="shared" si="13"/>
        <v>24149.999999999996</v>
      </c>
      <c r="AN38" s="75">
        <f t="shared" si="13"/>
        <v>4140</v>
      </c>
      <c r="AO38" s="75">
        <f t="shared" si="13"/>
        <v>11730.000000000002</v>
      </c>
      <c r="AP38" s="75">
        <f t="shared" si="13"/>
        <v>2760</v>
      </c>
      <c r="AQ38" s="75"/>
      <c r="AR38" s="75">
        <f t="shared" si="8"/>
        <v>1916.6666666666665</v>
      </c>
      <c r="AS38" s="75">
        <v>0</v>
      </c>
      <c r="AT38" s="75">
        <v>0</v>
      </c>
      <c r="AU38" s="75"/>
      <c r="AV38" s="75"/>
      <c r="AW38" s="78">
        <v>0</v>
      </c>
      <c r="AX38" s="78">
        <v>0</v>
      </c>
      <c r="AY38" s="78">
        <v>0</v>
      </c>
      <c r="AZ38" s="79">
        <v>0</v>
      </c>
      <c r="BA38" s="80">
        <f t="shared" si="9"/>
        <v>221710.99999999997</v>
      </c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  <c r="IV38" s="81"/>
      <c r="IW38" s="81"/>
      <c r="IX38" s="81"/>
      <c r="IY38" s="81"/>
      <c r="IZ38" s="81"/>
    </row>
    <row r="39" spans="1:260" s="82" customFormat="1" ht="25.5" x14ac:dyDescent="0.2">
      <c r="A39" s="65">
        <f t="shared" si="10"/>
        <v>27</v>
      </c>
      <c r="B39" s="66">
        <v>11</v>
      </c>
      <c r="C39" s="67" t="s">
        <v>61</v>
      </c>
      <c r="D39" s="68">
        <v>251</v>
      </c>
      <c r="E39" s="67">
        <v>374</v>
      </c>
      <c r="F39" s="69">
        <v>1</v>
      </c>
      <c r="G39" s="69">
        <v>2251</v>
      </c>
      <c r="H39" s="70" t="s">
        <v>147</v>
      </c>
      <c r="I39" s="70" t="s">
        <v>148</v>
      </c>
      <c r="J39" s="65" t="s">
        <v>78</v>
      </c>
      <c r="K39" s="89">
        <v>43907</v>
      </c>
      <c r="L39" s="90" t="s">
        <v>72</v>
      </c>
      <c r="M39" s="90" t="s">
        <v>73</v>
      </c>
      <c r="N39" s="65">
        <v>10</v>
      </c>
      <c r="O39" s="65">
        <v>30</v>
      </c>
      <c r="P39" s="65" t="s">
        <v>143</v>
      </c>
      <c r="Q39" s="70" t="s">
        <v>65</v>
      </c>
      <c r="R39" s="65">
        <v>11</v>
      </c>
      <c r="S39" s="70" t="s">
        <v>66</v>
      </c>
      <c r="T39" s="65" t="s">
        <v>149</v>
      </c>
      <c r="U39" s="73" t="s">
        <v>140</v>
      </c>
      <c r="V39" s="74">
        <v>10954</v>
      </c>
      <c r="W39" s="75">
        <v>784.5</v>
      </c>
      <c r="X39" s="75">
        <v>664.5</v>
      </c>
      <c r="Y39" s="75"/>
      <c r="Z39" s="76">
        <v>0</v>
      </c>
      <c r="AA39" s="77">
        <f t="shared" si="0"/>
        <v>1916.9499999999998</v>
      </c>
      <c r="AB39" s="77">
        <f t="shared" si="1"/>
        <v>328.62</v>
      </c>
      <c r="AC39" s="77">
        <f t="shared" si="11"/>
        <v>931.09</v>
      </c>
      <c r="AD39" s="77">
        <f t="shared" si="2"/>
        <v>219.08</v>
      </c>
      <c r="AE39" s="74">
        <f t="shared" si="12"/>
        <v>131448</v>
      </c>
      <c r="AF39" s="75">
        <f t="shared" si="12"/>
        <v>9414</v>
      </c>
      <c r="AG39" s="75">
        <f t="shared" si="12"/>
        <v>7974</v>
      </c>
      <c r="AH39" s="75"/>
      <c r="AI39" s="75">
        <f t="shared" si="4"/>
        <v>0</v>
      </c>
      <c r="AJ39" s="75">
        <f t="shared" si="5"/>
        <v>18256.666666666668</v>
      </c>
      <c r="AK39" s="75">
        <f t="shared" si="6"/>
        <v>1825.6666666666665</v>
      </c>
      <c r="AL39" s="75">
        <v>0</v>
      </c>
      <c r="AM39" s="75">
        <f t="shared" si="13"/>
        <v>23003.399999999998</v>
      </c>
      <c r="AN39" s="75">
        <f t="shared" si="13"/>
        <v>3943.44</v>
      </c>
      <c r="AO39" s="75">
        <f t="shared" si="13"/>
        <v>11173.08</v>
      </c>
      <c r="AP39" s="75">
        <f t="shared" si="13"/>
        <v>2628.96</v>
      </c>
      <c r="AQ39" s="75"/>
      <c r="AR39" s="75">
        <f t="shared" si="8"/>
        <v>1825.6666666666665</v>
      </c>
      <c r="AS39" s="75">
        <v>0</v>
      </c>
      <c r="AT39" s="75">
        <v>0</v>
      </c>
      <c r="AU39" s="75"/>
      <c r="AV39" s="75"/>
      <c r="AW39" s="78">
        <v>0</v>
      </c>
      <c r="AX39" s="78">
        <v>0</v>
      </c>
      <c r="AY39" s="78">
        <v>0</v>
      </c>
      <c r="AZ39" s="79">
        <v>0</v>
      </c>
      <c r="BA39" s="91">
        <f t="shared" si="9"/>
        <v>211492.87999999995</v>
      </c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  <c r="IV39" s="81"/>
      <c r="IW39" s="81"/>
      <c r="IX39" s="81"/>
      <c r="IY39" s="81"/>
      <c r="IZ39" s="81"/>
    </row>
    <row r="40" spans="1:260" s="82" customFormat="1" x14ac:dyDescent="0.2">
      <c r="A40" s="65">
        <f t="shared" si="10"/>
        <v>28</v>
      </c>
      <c r="B40" s="66">
        <v>11</v>
      </c>
      <c r="C40" s="67" t="s">
        <v>61</v>
      </c>
      <c r="D40" s="68">
        <v>251</v>
      </c>
      <c r="E40" s="67">
        <v>374</v>
      </c>
      <c r="F40" s="69">
        <v>1</v>
      </c>
      <c r="G40" s="69">
        <v>2252</v>
      </c>
      <c r="H40" s="70" t="s">
        <v>150</v>
      </c>
      <c r="I40" s="70" t="s">
        <v>151</v>
      </c>
      <c r="J40" s="65" t="s">
        <v>78</v>
      </c>
      <c r="K40" s="71">
        <v>43908</v>
      </c>
      <c r="L40" s="71" t="s">
        <v>79</v>
      </c>
      <c r="M40" s="72" t="s">
        <v>73</v>
      </c>
      <c r="N40" s="65">
        <v>3</v>
      </c>
      <c r="O40" s="65">
        <v>40</v>
      </c>
      <c r="P40" s="65" t="s">
        <v>143</v>
      </c>
      <c r="Q40" s="70" t="s">
        <v>65</v>
      </c>
      <c r="R40" s="65">
        <v>11</v>
      </c>
      <c r="S40" s="70" t="s">
        <v>66</v>
      </c>
      <c r="T40" s="65" t="s">
        <v>114</v>
      </c>
      <c r="U40" s="73" t="s">
        <v>140</v>
      </c>
      <c r="V40" s="74">
        <v>11669</v>
      </c>
      <c r="W40" s="75">
        <v>788</v>
      </c>
      <c r="X40" s="75">
        <v>688</v>
      </c>
      <c r="Y40" s="75"/>
      <c r="Z40" s="76">
        <v>0</v>
      </c>
      <c r="AA40" s="77">
        <f t="shared" si="0"/>
        <v>2042.0749999999998</v>
      </c>
      <c r="AB40" s="77">
        <f t="shared" si="1"/>
        <v>350.07</v>
      </c>
      <c r="AC40" s="77">
        <f t="shared" si="11"/>
        <v>991.86500000000012</v>
      </c>
      <c r="AD40" s="77">
        <f t="shared" si="2"/>
        <v>233.38</v>
      </c>
      <c r="AE40" s="74">
        <f t="shared" si="12"/>
        <v>140028</v>
      </c>
      <c r="AF40" s="75">
        <f t="shared" si="12"/>
        <v>9456</v>
      </c>
      <c r="AG40" s="75">
        <f t="shared" si="12"/>
        <v>8256</v>
      </c>
      <c r="AH40" s="75"/>
      <c r="AI40" s="75">
        <f t="shared" si="4"/>
        <v>0</v>
      </c>
      <c r="AJ40" s="75">
        <f t="shared" si="5"/>
        <v>19448.333333333332</v>
      </c>
      <c r="AK40" s="75">
        <f t="shared" si="6"/>
        <v>1944.8333333333333</v>
      </c>
      <c r="AL40" s="75">
        <v>0</v>
      </c>
      <c r="AM40" s="75">
        <f t="shared" si="13"/>
        <v>24504.899999999998</v>
      </c>
      <c r="AN40" s="75">
        <f t="shared" si="13"/>
        <v>4200.84</v>
      </c>
      <c r="AO40" s="75">
        <f t="shared" si="13"/>
        <v>11902.380000000001</v>
      </c>
      <c r="AP40" s="75">
        <f t="shared" si="13"/>
        <v>2800.56</v>
      </c>
      <c r="AQ40" s="75"/>
      <c r="AR40" s="75">
        <f t="shared" si="8"/>
        <v>1944.8333333333333</v>
      </c>
      <c r="AS40" s="75">
        <v>0</v>
      </c>
      <c r="AT40" s="75">
        <v>0</v>
      </c>
      <c r="AU40" s="75"/>
      <c r="AV40" s="75"/>
      <c r="AW40" s="78">
        <v>0</v>
      </c>
      <c r="AX40" s="78">
        <v>0</v>
      </c>
      <c r="AY40" s="78">
        <v>0</v>
      </c>
      <c r="AZ40" s="79">
        <v>0</v>
      </c>
      <c r="BA40" s="80">
        <f t="shared" si="9"/>
        <v>224486.68000000002</v>
      </c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1"/>
      <c r="IW40" s="81"/>
      <c r="IX40" s="81"/>
      <c r="IY40" s="81"/>
      <c r="IZ40" s="81"/>
    </row>
    <row r="41" spans="1:260" s="82" customFormat="1" ht="25.5" x14ac:dyDescent="0.2">
      <c r="A41" s="65">
        <f t="shared" si="10"/>
        <v>29</v>
      </c>
      <c r="B41" s="66">
        <v>11</v>
      </c>
      <c r="C41" s="67" t="s">
        <v>61</v>
      </c>
      <c r="D41" s="68">
        <v>251</v>
      </c>
      <c r="E41" s="67">
        <v>374</v>
      </c>
      <c r="F41" s="69">
        <v>1</v>
      </c>
      <c r="G41" s="69">
        <v>0</v>
      </c>
      <c r="H41" s="70" t="s">
        <v>62</v>
      </c>
      <c r="I41" s="70"/>
      <c r="J41" s="65"/>
      <c r="K41" s="71"/>
      <c r="L41" s="72" t="s">
        <v>72</v>
      </c>
      <c r="M41" s="72" t="s">
        <v>63</v>
      </c>
      <c r="N41" s="65">
        <v>11</v>
      </c>
      <c r="O41" s="65">
        <v>30</v>
      </c>
      <c r="P41" s="65" t="s">
        <v>64</v>
      </c>
      <c r="Q41" s="70" t="s">
        <v>65</v>
      </c>
      <c r="R41" s="65">
        <v>11</v>
      </c>
      <c r="S41" s="70" t="s">
        <v>66</v>
      </c>
      <c r="T41" s="65" t="s">
        <v>152</v>
      </c>
      <c r="U41" s="73" t="s">
        <v>115</v>
      </c>
      <c r="V41" s="83">
        <v>11500</v>
      </c>
      <c r="W41" s="84">
        <v>820</v>
      </c>
      <c r="X41" s="75">
        <v>674.25</v>
      </c>
      <c r="Y41" s="84"/>
      <c r="Z41" s="76">
        <v>0</v>
      </c>
      <c r="AA41" s="77">
        <f t="shared" si="0"/>
        <v>2012.4999999999998</v>
      </c>
      <c r="AB41" s="77">
        <f t="shared" si="1"/>
        <v>345</v>
      </c>
      <c r="AC41" s="77">
        <f t="shared" si="11"/>
        <v>977.50000000000011</v>
      </c>
      <c r="AD41" s="77">
        <f t="shared" si="2"/>
        <v>230</v>
      </c>
      <c r="AE41" s="74">
        <f t="shared" si="12"/>
        <v>138000</v>
      </c>
      <c r="AF41" s="75">
        <f t="shared" si="12"/>
        <v>9840</v>
      </c>
      <c r="AG41" s="75">
        <f t="shared" si="12"/>
        <v>8091</v>
      </c>
      <c r="AH41" s="84"/>
      <c r="AI41" s="75">
        <f t="shared" si="4"/>
        <v>0</v>
      </c>
      <c r="AJ41" s="75">
        <f t="shared" si="5"/>
        <v>19166.666666666664</v>
      </c>
      <c r="AK41" s="75">
        <f t="shared" si="6"/>
        <v>1916.6666666666665</v>
      </c>
      <c r="AL41" s="84">
        <v>0</v>
      </c>
      <c r="AM41" s="75">
        <f t="shared" si="13"/>
        <v>24149.999999999996</v>
      </c>
      <c r="AN41" s="75">
        <f t="shared" si="13"/>
        <v>4140</v>
      </c>
      <c r="AO41" s="75">
        <f t="shared" si="13"/>
        <v>11730.000000000002</v>
      </c>
      <c r="AP41" s="75">
        <f t="shared" si="13"/>
        <v>2760</v>
      </c>
      <c r="AQ41" s="75"/>
      <c r="AR41" s="75">
        <f t="shared" si="8"/>
        <v>1916.6666666666665</v>
      </c>
      <c r="AS41" s="84">
        <v>0</v>
      </c>
      <c r="AT41" s="84">
        <v>0</v>
      </c>
      <c r="AU41" s="84"/>
      <c r="AV41" s="84"/>
      <c r="AW41" s="78">
        <v>0</v>
      </c>
      <c r="AX41" s="78">
        <v>0</v>
      </c>
      <c r="AY41" s="78">
        <v>0</v>
      </c>
      <c r="AZ41" s="85">
        <v>0</v>
      </c>
      <c r="BA41" s="80">
        <f t="shared" si="9"/>
        <v>221710.99999999997</v>
      </c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  <c r="IQ41" s="81"/>
      <c r="IR41" s="81"/>
      <c r="IS41" s="81"/>
      <c r="IT41" s="81"/>
      <c r="IU41" s="81"/>
      <c r="IV41" s="81"/>
      <c r="IW41" s="81"/>
      <c r="IX41" s="81"/>
      <c r="IY41" s="81"/>
      <c r="IZ41" s="81"/>
    </row>
    <row r="42" spans="1:260" s="82" customFormat="1" ht="25.5" x14ac:dyDescent="0.2">
      <c r="A42" s="65">
        <f t="shared" si="10"/>
        <v>30</v>
      </c>
      <c r="B42" s="66">
        <v>11</v>
      </c>
      <c r="C42" s="67" t="s">
        <v>61</v>
      </c>
      <c r="D42" s="68">
        <v>251</v>
      </c>
      <c r="E42" s="67">
        <v>374</v>
      </c>
      <c r="F42" s="69">
        <v>1</v>
      </c>
      <c r="G42" s="69">
        <v>2193</v>
      </c>
      <c r="H42" s="70" t="s">
        <v>153</v>
      </c>
      <c r="I42" s="70" t="s">
        <v>154</v>
      </c>
      <c r="J42" s="65" t="s">
        <v>78</v>
      </c>
      <c r="K42" s="71">
        <v>44169</v>
      </c>
      <c r="L42" s="72" t="s">
        <v>72</v>
      </c>
      <c r="M42" s="72" t="s">
        <v>73</v>
      </c>
      <c r="N42" s="65">
        <v>13</v>
      </c>
      <c r="O42" s="65">
        <v>40</v>
      </c>
      <c r="P42" s="65" t="s">
        <v>64</v>
      </c>
      <c r="Q42" s="70" t="s">
        <v>65</v>
      </c>
      <c r="R42" s="65">
        <v>11</v>
      </c>
      <c r="S42" s="70" t="s">
        <v>66</v>
      </c>
      <c r="T42" s="65" t="s">
        <v>155</v>
      </c>
      <c r="U42" s="73" t="s">
        <v>115</v>
      </c>
      <c r="V42" s="83">
        <v>16246</v>
      </c>
      <c r="W42" s="84">
        <v>1128</v>
      </c>
      <c r="X42" s="84">
        <v>923</v>
      </c>
      <c r="Y42" s="84"/>
      <c r="Z42" s="76">
        <v>0</v>
      </c>
      <c r="AA42" s="77">
        <f t="shared" si="0"/>
        <v>2843.0499999999997</v>
      </c>
      <c r="AB42" s="77">
        <f t="shared" si="1"/>
        <v>487.38</v>
      </c>
      <c r="AC42" s="77">
        <f t="shared" si="11"/>
        <v>1380.91</v>
      </c>
      <c r="AD42" s="77">
        <f t="shared" si="2"/>
        <v>324.92</v>
      </c>
      <c r="AE42" s="74">
        <f t="shared" si="12"/>
        <v>194952</v>
      </c>
      <c r="AF42" s="75">
        <f t="shared" si="12"/>
        <v>13536</v>
      </c>
      <c r="AG42" s="75">
        <f t="shared" si="12"/>
        <v>11076</v>
      </c>
      <c r="AH42" s="84"/>
      <c r="AI42" s="75">
        <f t="shared" si="4"/>
        <v>0</v>
      </c>
      <c r="AJ42" s="75">
        <f t="shared" si="5"/>
        <v>27076.666666666664</v>
      </c>
      <c r="AK42" s="75">
        <f t="shared" si="6"/>
        <v>2707.6666666666665</v>
      </c>
      <c r="AL42" s="84">
        <v>0</v>
      </c>
      <c r="AM42" s="75">
        <f t="shared" si="13"/>
        <v>34116.6</v>
      </c>
      <c r="AN42" s="75">
        <f t="shared" si="13"/>
        <v>5848.5599999999995</v>
      </c>
      <c r="AO42" s="75">
        <f t="shared" si="13"/>
        <v>16570.920000000002</v>
      </c>
      <c r="AP42" s="75">
        <f t="shared" si="13"/>
        <v>3899.04</v>
      </c>
      <c r="AQ42" s="75"/>
      <c r="AR42" s="75">
        <f t="shared" si="8"/>
        <v>2707.6666666666665</v>
      </c>
      <c r="AS42" s="84">
        <v>0</v>
      </c>
      <c r="AT42" s="84">
        <v>0</v>
      </c>
      <c r="AU42" s="84"/>
      <c r="AV42" s="84"/>
      <c r="AW42" s="78">
        <v>0</v>
      </c>
      <c r="AX42" s="78">
        <v>0</v>
      </c>
      <c r="AY42" s="78">
        <v>0</v>
      </c>
      <c r="AZ42" s="85">
        <v>0</v>
      </c>
      <c r="BA42" s="80">
        <f t="shared" si="9"/>
        <v>312491.11999999994</v>
      </c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  <c r="IW42" s="81"/>
      <c r="IX42" s="81"/>
      <c r="IY42" s="81"/>
      <c r="IZ42" s="81"/>
    </row>
    <row r="43" spans="1:260" s="82" customFormat="1" x14ac:dyDescent="0.2">
      <c r="A43" s="65">
        <f t="shared" si="10"/>
        <v>31</v>
      </c>
      <c r="B43" s="66">
        <v>11</v>
      </c>
      <c r="C43" s="67" t="s">
        <v>61</v>
      </c>
      <c r="D43" s="68">
        <v>251</v>
      </c>
      <c r="E43" s="67">
        <v>374</v>
      </c>
      <c r="F43" s="69">
        <v>1</v>
      </c>
      <c r="G43" s="69">
        <v>172</v>
      </c>
      <c r="H43" s="70" t="s">
        <v>156</v>
      </c>
      <c r="I43" s="70" t="s">
        <v>157</v>
      </c>
      <c r="J43" s="65" t="s">
        <v>71</v>
      </c>
      <c r="K43" s="71">
        <v>34032</v>
      </c>
      <c r="L43" s="71" t="s">
        <v>79</v>
      </c>
      <c r="M43" s="72" t="s">
        <v>73</v>
      </c>
      <c r="N43" s="65">
        <v>5</v>
      </c>
      <c r="O43" s="65">
        <v>50</v>
      </c>
      <c r="P43" s="65" t="s">
        <v>64</v>
      </c>
      <c r="Q43" s="70" t="s">
        <v>158</v>
      </c>
      <c r="R43" s="65">
        <v>11</v>
      </c>
      <c r="S43" s="70" t="s">
        <v>66</v>
      </c>
      <c r="T43" s="88" t="s">
        <v>159</v>
      </c>
      <c r="U43" s="73" t="s">
        <v>160</v>
      </c>
      <c r="V43" s="92">
        <v>14053</v>
      </c>
      <c r="W43" s="93">
        <v>815</v>
      </c>
      <c r="X43" s="93">
        <v>716</v>
      </c>
      <c r="Y43" s="93"/>
      <c r="Z43" s="94">
        <v>870</v>
      </c>
      <c r="AA43" s="95">
        <f t="shared" si="0"/>
        <v>2459.2749999999996</v>
      </c>
      <c r="AB43" s="95">
        <f t="shared" si="1"/>
        <v>421.59</v>
      </c>
      <c r="AC43" s="95">
        <f t="shared" si="11"/>
        <v>1194.5050000000001</v>
      </c>
      <c r="AD43" s="95">
        <f t="shared" si="2"/>
        <v>281.06</v>
      </c>
      <c r="AE43" s="96">
        <f t="shared" si="12"/>
        <v>168636</v>
      </c>
      <c r="AF43" s="97">
        <f t="shared" si="12"/>
        <v>9780</v>
      </c>
      <c r="AG43" s="97">
        <f t="shared" si="12"/>
        <v>8592</v>
      </c>
      <c r="AH43" s="93"/>
      <c r="AI43" s="97">
        <f t="shared" si="4"/>
        <v>10440</v>
      </c>
      <c r="AJ43" s="97">
        <f t="shared" si="5"/>
        <v>23421.666666666668</v>
      </c>
      <c r="AK43" s="97">
        <f t="shared" si="6"/>
        <v>2342.1666666666665</v>
      </c>
      <c r="AL43" s="93">
        <v>7026.5</v>
      </c>
      <c r="AM43" s="97">
        <f t="shared" si="13"/>
        <v>29511.299999999996</v>
      </c>
      <c r="AN43" s="97">
        <f t="shared" si="13"/>
        <v>5059.08</v>
      </c>
      <c r="AO43" s="97">
        <f t="shared" si="13"/>
        <v>14334.060000000001</v>
      </c>
      <c r="AP43" s="97">
        <f t="shared" si="13"/>
        <v>3372.7200000000003</v>
      </c>
      <c r="AQ43" s="97"/>
      <c r="AR43" s="97">
        <f t="shared" si="8"/>
        <v>2342.1666666666665</v>
      </c>
      <c r="AS43" s="93">
        <v>0</v>
      </c>
      <c r="AT43" s="93">
        <v>0</v>
      </c>
      <c r="AU43" s="93"/>
      <c r="AV43" s="93"/>
      <c r="AW43" s="98">
        <v>0</v>
      </c>
      <c r="AX43" s="98">
        <v>0</v>
      </c>
      <c r="AY43" s="98">
        <v>0</v>
      </c>
      <c r="AZ43" s="99">
        <v>0</v>
      </c>
      <c r="BA43" s="100">
        <f t="shared" si="9"/>
        <v>284857.65999999997</v>
      </c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  <c r="IV43" s="81"/>
      <c r="IW43" s="81"/>
      <c r="IX43" s="81"/>
      <c r="IY43" s="81"/>
      <c r="IZ43" s="81"/>
    </row>
    <row r="44" spans="1:260" s="82" customFormat="1" x14ac:dyDescent="0.2">
      <c r="A44" s="65">
        <f t="shared" si="10"/>
        <v>32</v>
      </c>
      <c r="B44" s="66">
        <v>11</v>
      </c>
      <c r="C44" s="67" t="s">
        <v>61</v>
      </c>
      <c r="D44" s="68">
        <v>251</v>
      </c>
      <c r="E44" s="67">
        <v>374</v>
      </c>
      <c r="F44" s="69">
        <v>1</v>
      </c>
      <c r="G44" s="69">
        <v>1274</v>
      </c>
      <c r="H44" s="70" t="s">
        <v>161</v>
      </c>
      <c r="I44" s="70" t="s">
        <v>162</v>
      </c>
      <c r="J44" s="65" t="s">
        <v>71</v>
      </c>
      <c r="K44" s="71">
        <v>36989</v>
      </c>
      <c r="L44" s="71" t="s">
        <v>79</v>
      </c>
      <c r="M44" s="72" t="s">
        <v>73</v>
      </c>
      <c r="N44" s="65">
        <v>5</v>
      </c>
      <c r="O44" s="65">
        <v>40</v>
      </c>
      <c r="P44" s="65" t="s">
        <v>143</v>
      </c>
      <c r="Q44" s="70" t="s">
        <v>158</v>
      </c>
      <c r="R44" s="65">
        <v>11</v>
      </c>
      <c r="S44" s="70" t="s">
        <v>66</v>
      </c>
      <c r="T44" s="65" t="s">
        <v>159</v>
      </c>
      <c r="U44" s="73" t="s">
        <v>160</v>
      </c>
      <c r="V44" s="83">
        <v>12197</v>
      </c>
      <c r="W44" s="84">
        <v>815</v>
      </c>
      <c r="X44" s="84">
        <v>716</v>
      </c>
      <c r="Y44" s="84"/>
      <c r="Z44" s="76">
        <v>725</v>
      </c>
      <c r="AA44" s="77">
        <f t="shared" si="0"/>
        <v>2134.4749999999999</v>
      </c>
      <c r="AB44" s="77">
        <f t="shared" si="1"/>
        <v>365.90999999999997</v>
      </c>
      <c r="AC44" s="77">
        <f t="shared" si="11"/>
        <v>1036.7450000000001</v>
      </c>
      <c r="AD44" s="77">
        <f t="shared" si="2"/>
        <v>243.94</v>
      </c>
      <c r="AE44" s="74">
        <f t="shared" si="12"/>
        <v>146364</v>
      </c>
      <c r="AF44" s="75">
        <f t="shared" si="12"/>
        <v>9780</v>
      </c>
      <c r="AG44" s="75">
        <f t="shared" si="12"/>
        <v>8592</v>
      </c>
      <c r="AH44" s="84"/>
      <c r="AI44" s="75">
        <f t="shared" si="4"/>
        <v>8700</v>
      </c>
      <c r="AJ44" s="75">
        <f t="shared" si="5"/>
        <v>20328.333333333332</v>
      </c>
      <c r="AK44" s="75">
        <f t="shared" si="6"/>
        <v>2032.8333333333333</v>
      </c>
      <c r="AL44" s="84">
        <v>6098.5</v>
      </c>
      <c r="AM44" s="75">
        <f t="shared" si="13"/>
        <v>25613.699999999997</v>
      </c>
      <c r="AN44" s="75">
        <f t="shared" si="13"/>
        <v>4390.92</v>
      </c>
      <c r="AO44" s="75">
        <f t="shared" si="13"/>
        <v>12440.940000000002</v>
      </c>
      <c r="AP44" s="75">
        <f t="shared" si="13"/>
        <v>2927.2799999999997</v>
      </c>
      <c r="AQ44" s="75"/>
      <c r="AR44" s="75">
        <f t="shared" si="8"/>
        <v>2032.8333333333333</v>
      </c>
      <c r="AS44" s="84">
        <v>0</v>
      </c>
      <c r="AT44" s="84">
        <v>0</v>
      </c>
      <c r="AU44" s="84"/>
      <c r="AV44" s="84"/>
      <c r="AW44" s="78">
        <v>0</v>
      </c>
      <c r="AX44" s="78">
        <v>0</v>
      </c>
      <c r="AY44" s="78">
        <v>0</v>
      </c>
      <c r="AZ44" s="85">
        <v>0</v>
      </c>
      <c r="BA44" s="80">
        <f t="shared" si="9"/>
        <v>249301.34000000005</v>
      </c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  <c r="IV44" s="81"/>
      <c r="IW44" s="81"/>
      <c r="IX44" s="81"/>
      <c r="IY44" s="81"/>
      <c r="IZ44" s="81"/>
    </row>
    <row r="45" spans="1:260" s="82" customFormat="1" x14ac:dyDescent="0.2">
      <c r="A45" s="65">
        <f t="shared" si="10"/>
        <v>33</v>
      </c>
      <c r="B45" s="66">
        <v>11</v>
      </c>
      <c r="C45" s="67" t="s">
        <v>61</v>
      </c>
      <c r="D45" s="68">
        <v>251</v>
      </c>
      <c r="E45" s="67">
        <v>374</v>
      </c>
      <c r="F45" s="69">
        <v>1</v>
      </c>
      <c r="G45" s="69">
        <v>1380</v>
      </c>
      <c r="H45" s="70" t="s">
        <v>163</v>
      </c>
      <c r="I45" s="70" t="s">
        <v>164</v>
      </c>
      <c r="J45" s="65" t="s">
        <v>71</v>
      </c>
      <c r="K45" s="71">
        <v>36005</v>
      </c>
      <c r="L45" s="71" t="s">
        <v>79</v>
      </c>
      <c r="M45" s="72" t="s">
        <v>73</v>
      </c>
      <c r="N45" s="65">
        <v>5</v>
      </c>
      <c r="O45" s="65">
        <v>40</v>
      </c>
      <c r="P45" s="65" t="s">
        <v>143</v>
      </c>
      <c r="Q45" s="70" t="s">
        <v>158</v>
      </c>
      <c r="R45" s="65">
        <v>11</v>
      </c>
      <c r="S45" s="70" t="s">
        <v>66</v>
      </c>
      <c r="T45" s="65" t="s">
        <v>159</v>
      </c>
      <c r="U45" s="73" t="s">
        <v>160</v>
      </c>
      <c r="V45" s="83">
        <v>12197</v>
      </c>
      <c r="W45" s="84">
        <v>815</v>
      </c>
      <c r="X45" s="84">
        <v>716</v>
      </c>
      <c r="Y45" s="84"/>
      <c r="Z45" s="76">
        <v>725</v>
      </c>
      <c r="AA45" s="77">
        <f t="shared" si="0"/>
        <v>2134.4749999999999</v>
      </c>
      <c r="AB45" s="77">
        <f t="shared" si="1"/>
        <v>365.90999999999997</v>
      </c>
      <c r="AC45" s="77">
        <f t="shared" si="11"/>
        <v>1036.7450000000001</v>
      </c>
      <c r="AD45" s="77">
        <f t="shared" si="2"/>
        <v>243.94</v>
      </c>
      <c r="AE45" s="74">
        <f t="shared" si="12"/>
        <v>146364</v>
      </c>
      <c r="AF45" s="75">
        <f t="shared" si="12"/>
        <v>9780</v>
      </c>
      <c r="AG45" s="75">
        <f t="shared" si="12"/>
        <v>8592</v>
      </c>
      <c r="AH45" s="84"/>
      <c r="AI45" s="75">
        <f t="shared" si="4"/>
        <v>8700</v>
      </c>
      <c r="AJ45" s="75">
        <f t="shared" si="5"/>
        <v>20328.333333333332</v>
      </c>
      <c r="AK45" s="75">
        <f t="shared" si="6"/>
        <v>2032.8333333333333</v>
      </c>
      <c r="AL45" s="84">
        <v>6098.5</v>
      </c>
      <c r="AM45" s="75">
        <f t="shared" si="13"/>
        <v>25613.699999999997</v>
      </c>
      <c r="AN45" s="75">
        <f t="shared" si="13"/>
        <v>4390.92</v>
      </c>
      <c r="AO45" s="75">
        <f t="shared" si="13"/>
        <v>12440.940000000002</v>
      </c>
      <c r="AP45" s="75">
        <f t="shared" si="13"/>
        <v>2927.2799999999997</v>
      </c>
      <c r="AQ45" s="75"/>
      <c r="AR45" s="75">
        <f t="shared" si="8"/>
        <v>2032.8333333333333</v>
      </c>
      <c r="AS45" s="84">
        <v>0</v>
      </c>
      <c r="AT45" s="84">
        <v>0</v>
      </c>
      <c r="AU45" s="84"/>
      <c r="AV45" s="84"/>
      <c r="AW45" s="78">
        <v>0</v>
      </c>
      <c r="AX45" s="78">
        <v>0</v>
      </c>
      <c r="AY45" s="78">
        <v>0</v>
      </c>
      <c r="AZ45" s="85">
        <v>0</v>
      </c>
      <c r="BA45" s="80">
        <f t="shared" si="9"/>
        <v>249301.34000000005</v>
      </c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  <c r="IV45" s="81"/>
      <c r="IW45" s="81"/>
      <c r="IX45" s="81"/>
      <c r="IY45" s="81"/>
      <c r="IZ45" s="81"/>
    </row>
    <row r="46" spans="1:260" s="82" customFormat="1" x14ac:dyDescent="0.2">
      <c r="A46" s="65">
        <f t="shared" si="10"/>
        <v>34</v>
      </c>
      <c r="B46" s="66">
        <v>11</v>
      </c>
      <c r="C46" s="67" t="s">
        <v>61</v>
      </c>
      <c r="D46" s="68">
        <v>251</v>
      </c>
      <c r="E46" s="67">
        <v>374</v>
      </c>
      <c r="F46" s="69">
        <v>1</v>
      </c>
      <c r="G46" s="69">
        <v>1587</v>
      </c>
      <c r="H46" s="70" t="s">
        <v>165</v>
      </c>
      <c r="I46" s="70" t="s">
        <v>166</v>
      </c>
      <c r="J46" s="65" t="s">
        <v>71</v>
      </c>
      <c r="K46" s="71">
        <v>37557</v>
      </c>
      <c r="L46" s="71" t="s">
        <v>79</v>
      </c>
      <c r="M46" s="72" t="s">
        <v>73</v>
      </c>
      <c r="N46" s="65" t="s">
        <v>167</v>
      </c>
      <c r="O46" s="65">
        <v>40</v>
      </c>
      <c r="P46" s="65" t="s">
        <v>143</v>
      </c>
      <c r="Q46" s="70" t="s">
        <v>158</v>
      </c>
      <c r="R46" s="65">
        <v>11</v>
      </c>
      <c r="S46" s="70" t="s">
        <v>66</v>
      </c>
      <c r="T46" s="101" t="s">
        <v>159</v>
      </c>
      <c r="U46" s="73" t="s">
        <v>160</v>
      </c>
      <c r="V46" s="83">
        <v>12941</v>
      </c>
      <c r="W46" s="84">
        <v>815</v>
      </c>
      <c r="X46" s="84">
        <v>716</v>
      </c>
      <c r="Y46" s="84"/>
      <c r="Z46" s="76">
        <v>580</v>
      </c>
      <c r="AA46" s="77">
        <f t="shared" si="0"/>
        <v>2264.6749999999997</v>
      </c>
      <c r="AB46" s="77">
        <f t="shared" si="1"/>
        <v>388.22999999999996</v>
      </c>
      <c r="AC46" s="77">
        <f t="shared" si="11"/>
        <v>1099.9850000000001</v>
      </c>
      <c r="AD46" s="77">
        <f t="shared" si="2"/>
        <v>258.82</v>
      </c>
      <c r="AE46" s="74">
        <f t="shared" si="12"/>
        <v>155292</v>
      </c>
      <c r="AF46" s="75">
        <f t="shared" si="12"/>
        <v>9780</v>
      </c>
      <c r="AG46" s="75">
        <f t="shared" si="12"/>
        <v>8592</v>
      </c>
      <c r="AH46" s="84"/>
      <c r="AI46" s="75">
        <f t="shared" si="4"/>
        <v>6960</v>
      </c>
      <c r="AJ46" s="75">
        <f t="shared" si="5"/>
        <v>21568.333333333332</v>
      </c>
      <c r="AK46" s="75">
        <f t="shared" si="6"/>
        <v>2156.8333333333335</v>
      </c>
      <c r="AL46" s="84">
        <v>6170.5</v>
      </c>
      <c r="AM46" s="75">
        <f t="shared" si="13"/>
        <v>27176.1</v>
      </c>
      <c r="AN46" s="75">
        <f t="shared" si="13"/>
        <v>4658.7599999999993</v>
      </c>
      <c r="AO46" s="75">
        <f t="shared" si="13"/>
        <v>13199.820000000002</v>
      </c>
      <c r="AP46" s="75">
        <f t="shared" si="13"/>
        <v>3105.84</v>
      </c>
      <c r="AQ46" s="75"/>
      <c r="AR46" s="75">
        <f t="shared" si="8"/>
        <v>2156.8333333333335</v>
      </c>
      <c r="AS46" s="84">
        <v>0</v>
      </c>
      <c r="AT46" s="84">
        <v>0</v>
      </c>
      <c r="AU46" s="84"/>
      <c r="AV46" s="84"/>
      <c r="AW46" s="78">
        <v>0</v>
      </c>
      <c r="AX46" s="78">
        <v>0</v>
      </c>
      <c r="AY46" s="78">
        <v>0</v>
      </c>
      <c r="AZ46" s="85">
        <v>0</v>
      </c>
      <c r="BA46" s="80">
        <f t="shared" si="9"/>
        <v>260817.02000000005</v>
      </c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  <c r="IV46" s="81"/>
      <c r="IW46" s="81"/>
      <c r="IX46" s="81"/>
      <c r="IY46" s="81"/>
      <c r="IZ46" s="81"/>
    </row>
    <row r="47" spans="1:260" s="82" customFormat="1" x14ac:dyDescent="0.2">
      <c r="A47" s="65">
        <f t="shared" si="10"/>
        <v>35</v>
      </c>
      <c r="B47" s="66">
        <v>11</v>
      </c>
      <c r="C47" s="67" t="s">
        <v>61</v>
      </c>
      <c r="D47" s="68">
        <v>251</v>
      </c>
      <c r="E47" s="67">
        <v>374</v>
      </c>
      <c r="F47" s="69">
        <v>1</v>
      </c>
      <c r="G47" s="69">
        <v>1589</v>
      </c>
      <c r="H47" s="70" t="s">
        <v>168</v>
      </c>
      <c r="I47" s="70" t="s">
        <v>169</v>
      </c>
      <c r="J47" s="65" t="s">
        <v>71</v>
      </c>
      <c r="K47" s="71">
        <v>37571</v>
      </c>
      <c r="L47" s="71" t="s">
        <v>79</v>
      </c>
      <c r="M47" s="72" t="s">
        <v>73</v>
      </c>
      <c r="N47" s="65">
        <v>5</v>
      </c>
      <c r="O47" s="65">
        <v>40</v>
      </c>
      <c r="P47" s="65" t="s">
        <v>143</v>
      </c>
      <c r="Q47" s="70" t="s">
        <v>158</v>
      </c>
      <c r="R47" s="65">
        <v>11</v>
      </c>
      <c r="S47" s="70" t="s">
        <v>66</v>
      </c>
      <c r="T47" s="65" t="s">
        <v>159</v>
      </c>
      <c r="U47" s="73" t="s">
        <v>160</v>
      </c>
      <c r="V47" s="83">
        <v>12197</v>
      </c>
      <c r="W47" s="84">
        <v>815</v>
      </c>
      <c r="X47" s="84">
        <v>716</v>
      </c>
      <c r="Y47" s="84"/>
      <c r="Z47" s="76">
        <v>580</v>
      </c>
      <c r="AA47" s="77">
        <f t="shared" si="0"/>
        <v>2134.4749999999999</v>
      </c>
      <c r="AB47" s="77">
        <f t="shared" si="1"/>
        <v>365.90999999999997</v>
      </c>
      <c r="AC47" s="77">
        <f t="shared" si="11"/>
        <v>1036.7450000000001</v>
      </c>
      <c r="AD47" s="77">
        <f t="shared" si="2"/>
        <v>243.94</v>
      </c>
      <c r="AE47" s="74">
        <f t="shared" si="12"/>
        <v>146364</v>
      </c>
      <c r="AF47" s="75">
        <f t="shared" si="12"/>
        <v>9780</v>
      </c>
      <c r="AG47" s="75">
        <f t="shared" si="12"/>
        <v>8592</v>
      </c>
      <c r="AH47" s="84"/>
      <c r="AI47" s="75">
        <f t="shared" si="4"/>
        <v>6960</v>
      </c>
      <c r="AJ47" s="75">
        <f t="shared" si="5"/>
        <v>20328.333333333332</v>
      </c>
      <c r="AK47" s="75">
        <f t="shared" si="6"/>
        <v>2032.8333333333333</v>
      </c>
      <c r="AL47" s="84">
        <v>6098.5</v>
      </c>
      <c r="AM47" s="75">
        <f t="shared" si="13"/>
        <v>25613.699999999997</v>
      </c>
      <c r="AN47" s="75">
        <f t="shared" si="13"/>
        <v>4390.92</v>
      </c>
      <c r="AO47" s="75">
        <f t="shared" si="13"/>
        <v>12440.940000000002</v>
      </c>
      <c r="AP47" s="75">
        <f t="shared" si="13"/>
        <v>2927.2799999999997</v>
      </c>
      <c r="AQ47" s="75"/>
      <c r="AR47" s="75">
        <f t="shared" si="8"/>
        <v>2032.8333333333333</v>
      </c>
      <c r="AS47" s="84">
        <v>0</v>
      </c>
      <c r="AT47" s="84">
        <v>0</v>
      </c>
      <c r="AU47" s="84"/>
      <c r="AV47" s="84"/>
      <c r="AW47" s="78">
        <v>0</v>
      </c>
      <c r="AX47" s="78">
        <v>0</v>
      </c>
      <c r="AY47" s="78">
        <v>0</v>
      </c>
      <c r="AZ47" s="85">
        <v>0</v>
      </c>
      <c r="BA47" s="80">
        <f t="shared" si="9"/>
        <v>247561.34000000005</v>
      </c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  <c r="IV47" s="81"/>
      <c r="IW47" s="81"/>
      <c r="IX47" s="81"/>
      <c r="IY47" s="81"/>
      <c r="IZ47" s="81"/>
    </row>
    <row r="48" spans="1:260" s="82" customFormat="1" x14ac:dyDescent="0.2">
      <c r="A48" s="65">
        <f t="shared" si="10"/>
        <v>36</v>
      </c>
      <c r="B48" s="66">
        <v>11</v>
      </c>
      <c r="C48" s="67" t="s">
        <v>61</v>
      </c>
      <c r="D48" s="68">
        <v>251</v>
      </c>
      <c r="E48" s="67">
        <v>374</v>
      </c>
      <c r="F48" s="69">
        <v>1</v>
      </c>
      <c r="G48" s="69">
        <v>1647</v>
      </c>
      <c r="H48" s="70" t="s">
        <v>170</v>
      </c>
      <c r="I48" s="70" t="s">
        <v>171</v>
      </c>
      <c r="J48" s="65" t="s">
        <v>71</v>
      </c>
      <c r="K48" s="71">
        <v>38065</v>
      </c>
      <c r="L48" s="71" t="s">
        <v>79</v>
      </c>
      <c r="M48" s="72" t="s">
        <v>73</v>
      </c>
      <c r="N48" s="65">
        <v>5</v>
      </c>
      <c r="O48" s="65">
        <v>40</v>
      </c>
      <c r="P48" s="65" t="s">
        <v>143</v>
      </c>
      <c r="Q48" s="70" t="s">
        <v>158</v>
      </c>
      <c r="R48" s="65">
        <v>11</v>
      </c>
      <c r="S48" s="70" t="s">
        <v>66</v>
      </c>
      <c r="T48" s="65" t="s">
        <v>172</v>
      </c>
      <c r="U48" s="73" t="s">
        <v>160</v>
      </c>
      <c r="V48" s="83">
        <v>12197</v>
      </c>
      <c r="W48" s="84">
        <v>815</v>
      </c>
      <c r="X48" s="84">
        <v>716</v>
      </c>
      <c r="Y48" s="84"/>
      <c r="Z48" s="76">
        <v>580</v>
      </c>
      <c r="AA48" s="77">
        <f t="shared" si="0"/>
        <v>2134.4749999999999</v>
      </c>
      <c r="AB48" s="77">
        <f t="shared" si="1"/>
        <v>365.90999999999997</v>
      </c>
      <c r="AC48" s="77">
        <f t="shared" si="11"/>
        <v>1036.7450000000001</v>
      </c>
      <c r="AD48" s="77">
        <f t="shared" si="2"/>
        <v>243.94</v>
      </c>
      <c r="AE48" s="74">
        <f t="shared" si="12"/>
        <v>146364</v>
      </c>
      <c r="AF48" s="75">
        <f t="shared" si="12"/>
        <v>9780</v>
      </c>
      <c r="AG48" s="75">
        <f t="shared" si="12"/>
        <v>8592</v>
      </c>
      <c r="AH48" s="84"/>
      <c r="AI48" s="75">
        <f t="shared" si="4"/>
        <v>6960</v>
      </c>
      <c r="AJ48" s="75">
        <f t="shared" si="5"/>
        <v>20328.333333333332</v>
      </c>
      <c r="AK48" s="75">
        <f t="shared" si="6"/>
        <v>2032.8333333333333</v>
      </c>
      <c r="AL48" s="84">
        <v>6098.5</v>
      </c>
      <c r="AM48" s="75">
        <f t="shared" si="13"/>
        <v>25613.699999999997</v>
      </c>
      <c r="AN48" s="75">
        <f t="shared" si="13"/>
        <v>4390.92</v>
      </c>
      <c r="AO48" s="75">
        <f t="shared" si="13"/>
        <v>12440.940000000002</v>
      </c>
      <c r="AP48" s="75">
        <f t="shared" si="13"/>
        <v>2927.2799999999997</v>
      </c>
      <c r="AQ48" s="75"/>
      <c r="AR48" s="75">
        <f t="shared" si="8"/>
        <v>2032.8333333333333</v>
      </c>
      <c r="AS48" s="84">
        <v>0</v>
      </c>
      <c r="AT48" s="84">
        <v>0</v>
      </c>
      <c r="AU48" s="84"/>
      <c r="AV48" s="84"/>
      <c r="AW48" s="78">
        <v>0</v>
      </c>
      <c r="AX48" s="78">
        <v>0</v>
      </c>
      <c r="AY48" s="78">
        <v>0</v>
      </c>
      <c r="AZ48" s="85">
        <v>0</v>
      </c>
      <c r="BA48" s="80">
        <f t="shared" si="9"/>
        <v>247561.34000000005</v>
      </c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  <c r="IV48" s="81"/>
      <c r="IW48" s="81"/>
      <c r="IX48" s="81"/>
      <c r="IY48" s="81"/>
      <c r="IZ48" s="81"/>
    </row>
    <row r="49" spans="1:260" s="82" customFormat="1" x14ac:dyDescent="0.2">
      <c r="A49" s="65">
        <f t="shared" si="10"/>
        <v>37</v>
      </c>
      <c r="B49" s="66">
        <v>11</v>
      </c>
      <c r="C49" s="67" t="s">
        <v>61</v>
      </c>
      <c r="D49" s="68">
        <v>251</v>
      </c>
      <c r="E49" s="67">
        <v>374</v>
      </c>
      <c r="F49" s="69">
        <v>1</v>
      </c>
      <c r="G49" s="69">
        <v>1661</v>
      </c>
      <c r="H49" s="70" t="s">
        <v>173</v>
      </c>
      <c r="I49" s="70" t="s">
        <v>174</v>
      </c>
      <c r="J49" s="65" t="s">
        <v>71</v>
      </c>
      <c r="K49" s="71">
        <v>38222</v>
      </c>
      <c r="L49" s="71" t="s">
        <v>79</v>
      </c>
      <c r="M49" s="72" t="s">
        <v>73</v>
      </c>
      <c r="N49" s="65">
        <v>5</v>
      </c>
      <c r="O49" s="65">
        <v>40</v>
      </c>
      <c r="P49" s="65" t="s">
        <v>143</v>
      </c>
      <c r="Q49" s="70" t="s">
        <v>158</v>
      </c>
      <c r="R49" s="65">
        <v>11</v>
      </c>
      <c r="S49" s="70" t="s">
        <v>66</v>
      </c>
      <c r="T49" s="65" t="s">
        <v>159</v>
      </c>
      <c r="U49" s="73" t="s">
        <v>160</v>
      </c>
      <c r="V49" s="83">
        <v>12197</v>
      </c>
      <c r="W49" s="84">
        <v>815</v>
      </c>
      <c r="X49" s="84">
        <v>716</v>
      </c>
      <c r="Y49" s="84"/>
      <c r="Z49" s="76">
        <v>580</v>
      </c>
      <c r="AA49" s="77">
        <f t="shared" si="0"/>
        <v>2134.4749999999999</v>
      </c>
      <c r="AB49" s="77">
        <f t="shared" si="1"/>
        <v>365.90999999999997</v>
      </c>
      <c r="AC49" s="77">
        <f t="shared" si="11"/>
        <v>1036.7450000000001</v>
      </c>
      <c r="AD49" s="77">
        <f t="shared" si="2"/>
        <v>243.94</v>
      </c>
      <c r="AE49" s="74">
        <f t="shared" si="12"/>
        <v>146364</v>
      </c>
      <c r="AF49" s="75">
        <f t="shared" si="12"/>
        <v>9780</v>
      </c>
      <c r="AG49" s="75">
        <f t="shared" si="12"/>
        <v>8592</v>
      </c>
      <c r="AH49" s="84"/>
      <c r="AI49" s="75">
        <f t="shared" si="4"/>
        <v>6960</v>
      </c>
      <c r="AJ49" s="75">
        <f t="shared" si="5"/>
        <v>20328.333333333332</v>
      </c>
      <c r="AK49" s="75">
        <f t="shared" si="6"/>
        <v>2032.8333333333333</v>
      </c>
      <c r="AL49" s="84">
        <v>6098.5</v>
      </c>
      <c r="AM49" s="75">
        <f t="shared" si="13"/>
        <v>25613.699999999997</v>
      </c>
      <c r="AN49" s="75">
        <f t="shared" si="13"/>
        <v>4390.92</v>
      </c>
      <c r="AO49" s="75">
        <f t="shared" si="13"/>
        <v>12440.940000000002</v>
      </c>
      <c r="AP49" s="75">
        <f t="shared" si="13"/>
        <v>2927.2799999999997</v>
      </c>
      <c r="AQ49" s="75"/>
      <c r="AR49" s="75">
        <f t="shared" si="8"/>
        <v>2032.8333333333333</v>
      </c>
      <c r="AS49" s="84">
        <v>0</v>
      </c>
      <c r="AT49" s="84">
        <v>0</v>
      </c>
      <c r="AU49" s="84"/>
      <c r="AV49" s="84"/>
      <c r="AW49" s="78">
        <v>0</v>
      </c>
      <c r="AX49" s="78">
        <v>0</v>
      </c>
      <c r="AY49" s="78">
        <v>0</v>
      </c>
      <c r="AZ49" s="85">
        <v>0</v>
      </c>
      <c r="BA49" s="80">
        <f t="shared" si="9"/>
        <v>247561.34000000005</v>
      </c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  <c r="IV49" s="81"/>
      <c r="IW49" s="81"/>
      <c r="IX49" s="81"/>
      <c r="IY49" s="81"/>
      <c r="IZ49" s="81"/>
    </row>
    <row r="50" spans="1:260" s="82" customFormat="1" x14ac:dyDescent="0.2">
      <c r="A50" s="65">
        <f t="shared" si="10"/>
        <v>38</v>
      </c>
      <c r="B50" s="66">
        <v>11</v>
      </c>
      <c r="C50" s="67" t="s">
        <v>61</v>
      </c>
      <c r="D50" s="68">
        <v>251</v>
      </c>
      <c r="E50" s="67">
        <v>374</v>
      </c>
      <c r="F50" s="69">
        <v>1</v>
      </c>
      <c r="G50" s="69">
        <v>1710</v>
      </c>
      <c r="H50" s="70" t="s">
        <v>175</v>
      </c>
      <c r="I50" s="70" t="s">
        <v>176</v>
      </c>
      <c r="J50" s="65" t="s">
        <v>71</v>
      </c>
      <c r="K50" s="71">
        <v>38621</v>
      </c>
      <c r="L50" s="71" t="s">
        <v>79</v>
      </c>
      <c r="M50" s="72" t="s">
        <v>73</v>
      </c>
      <c r="N50" s="65">
        <v>5</v>
      </c>
      <c r="O50" s="65">
        <v>40</v>
      </c>
      <c r="P50" s="65" t="s">
        <v>143</v>
      </c>
      <c r="Q50" s="70" t="s">
        <v>158</v>
      </c>
      <c r="R50" s="65">
        <v>11</v>
      </c>
      <c r="S50" s="70" t="s">
        <v>66</v>
      </c>
      <c r="T50" s="65" t="s">
        <v>159</v>
      </c>
      <c r="U50" s="73" t="s">
        <v>160</v>
      </c>
      <c r="V50" s="83">
        <v>12197</v>
      </c>
      <c r="W50" s="84">
        <v>815</v>
      </c>
      <c r="X50" s="84">
        <v>716</v>
      </c>
      <c r="Y50" s="84"/>
      <c r="Z50" s="76">
        <v>580</v>
      </c>
      <c r="AA50" s="77">
        <f t="shared" si="0"/>
        <v>2134.4749999999999</v>
      </c>
      <c r="AB50" s="77">
        <f t="shared" si="1"/>
        <v>365.90999999999997</v>
      </c>
      <c r="AC50" s="77">
        <f t="shared" si="11"/>
        <v>1036.7450000000001</v>
      </c>
      <c r="AD50" s="77">
        <f t="shared" si="2"/>
        <v>243.94</v>
      </c>
      <c r="AE50" s="74">
        <f t="shared" si="12"/>
        <v>146364</v>
      </c>
      <c r="AF50" s="75">
        <f t="shared" si="12"/>
        <v>9780</v>
      </c>
      <c r="AG50" s="75">
        <f t="shared" si="12"/>
        <v>8592</v>
      </c>
      <c r="AH50" s="84"/>
      <c r="AI50" s="75">
        <f t="shared" si="4"/>
        <v>6960</v>
      </c>
      <c r="AJ50" s="75">
        <f t="shared" si="5"/>
        <v>20328.333333333332</v>
      </c>
      <c r="AK50" s="75">
        <f t="shared" si="6"/>
        <v>2032.8333333333333</v>
      </c>
      <c r="AL50" s="84">
        <v>6098.5</v>
      </c>
      <c r="AM50" s="75">
        <f t="shared" si="13"/>
        <v>25613.699999999997</v>
      </c>
      <c r="AN50" s="75">
        <f t="shared" si="13"/>
        <v>4390.92</v>
      </c>
      <c r="AO50" s="75">
        <f t="shared" si="13"/>
        <v>12440.940000000002</v>
      </c>
      <c r="AP50" s="75">
        <f t="shared" si="13"/>
        <v>2927.2799999999997</v>
      </c>
      <c r="AQ50" s="75"/>
      <c r="AR50" s="75">
        <f t="shared" si="8"/>
        <v>2032.8333333333333</v>
      </c>
      <c r="AS50" s="84">
        <v>0</v>
      </c>
      <c r="AT50" s="84">
        <v>0</v>
      </c>
      <c r="AU50" s="84"/>
      <c r="AV50" s="84"/>
      <c r="AW50" s="78">
        <v>0</v>
      </c>
      <c r="AX50" s="78">
        <v>0</v>
      </c>
      <c r="AY50" s="78">
        <v>0</v>
      </c>
      <c r="AZ50" s="85">
        <v>0</v>
      </c>
      <c r="BA50" s="80">
        <f t="shared" si="9"/>
        <v>247561.34000000005</v>
      </c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  <c r="IV50" s="81"/>
      <c r="IW50" s="81"/>
      <c r="IX50" s="81"/>
      <c r="IY50" s="81"/>
      <c r="IZ50" s="81"/>
    </row>
    <row r="51" spans="1:260" s="82" customFormat="1" x14ac:dyDescent="0.2">
      <c r="A51" s="65">
        <f t="shared" si="10"/>
        <v>39</v>
      </c>
      <c r="B51" s="66">
        <v>11</v>
      </c>
      <c r="C51" s="67" t="s">
        <v>61</v>
      </c>
      <c r="D51" s="68">
        <v>251</v>
      </c>
      <c r="E51" s="67">
        <v>374</v>
      </c>
      <c r="F51" s="69">
        <v>1</v>
      </c>
      <c r="G51" s="69">
        <v>1958</v>
      </c>
      <c r="H51" s="70" t="s">
        <v>177</v>
      </c>
      <c r="I51" s="70" t="s">
        <v>178</v>
      </c>
      <c r="J51" s="65" t="s">
        <v>71</v>
      </c>
      <c r="K51" s="71">
        <v>41113</v>
      </c>
      <c r="L51" s="71" t="s">
        <v>79</v>
      </c>
      <c r="M51" s="72" t="s">
        <v>73</v>
      </c>
      <c r="N51" s="65">
        <v>5</v>
      </c>
      <c r="O51" s="65">
        <v>40</v>
      </c>
      <c r="P51" s="65" t="s">
        <v>143</v>
      </c>
      <c r="Q51" s="70" t="s">
        <v>158</v>
      </c>
      <c r="R51" s="65">
        <v>11</v>
      </c>
      <c r="S51" s="70" t="s">
        <v>66</v>
      </c>
      <c r="T51" s="65" t="s">
        <v>159</v>
      </c>
      <c r="U51" s="73" t="s">
        <v>160</v>
      </c>
      <c r="V51" s="83">
        <v>12197</v>
      </c>
      <c r="W51" s="84">
        <v>815</v>
      </c>
      <c r="X51" s="84">
        <v>716</v>
      </c>
      <c r="Y51" s="84"/>
      <c r="Z51" s="76">
        <v>290</v>
      </c>
      <c r="AA51" s="77">
        <f t="shared" si="0"/>
        <v>2134.4749999999999</v>
      </c>
      <c r="AB51" s="77">
        <f t="shared" si="1"/>
        <v>365.90999999999997</v>
      </c>
      <c r="AC51" s="77">
        <f t="shared" si="11"/>
        <v>1036.7450000000001</v>
      </c>
      <c r="AD51" s="77">
        <f t="shared" si="2"/>
        <v>243.94</v>
      </c>
      <c r="AE51" s="74">
        <f t="shared" si="12"/>
        <v>146364</v>
      </c>
      <c r="AF51" s="75">
        <f t="shared" si="12"/>
        <v>9780</v>
      </c>
      <c r="AG51" s="75">
        <f t="shared" si="12"/>
        <v>8592</v>
      </c>
      <c r="AH51" s="84"/>
      <c r="AI51" s="75">
        <f t="shared" si="4"/>
        <v>3480</v>
      </c>
      <c r="AJ51" s="75">
        <f t="shared" si="5"/>
        <v>20328.333333333332</v>
      </c>
      <c r="AK51" s="75">
        <f t="shared" si="6"/>
        <v>2032.8333333333333</v>
      </c>
      <c r="AL51" s="84">
        <v>6098.5</v>
      </c>
      <c r="AM51" s="75">
        <f t="shared" si="13"/>
        <v>25613.699999999997</v>
      </c>
      <c r="AN51" s="75">
        <f t="shared" si="13"/>
        <v>4390.92</v>
      </c>
      <c r="AO51" s="75">
        <f t="shared" si="13"/>
        <v>12440.940000000002</v>
      </c>
      <c r="AP51" s="75">
        <f t="shared" si="13"/>
        <v>2927.2799999999997</v>
      </c>
      <c r="AQ51" s="75"/>
      <c r="AR51" s="75">
        <f t="shared" si="8"/>
        <v>2032.8333333333333</v>
      </c>
      <c r="AS51" s="84">
        <v>0</v>
      </c>
      <c r="AT51" s="84">
        <v>0</v>
      </c>
      <c r="AU51" s="84"/>
      <c r="AV51" s="84"/>
      <c r="AW51" s="78">
        <v>0</v>
      </c>
      <c r="AX51" s="78">
        <v>0</v>
      </c>
      <c r="AY51" s="78">
        <v>0</v>
      </c>
      <c r="AZ51" s="85">
        <v>0</v>
      </c>
      <c r="BA51" s="80">
        <f t="shared" si="9"/>
        <v>244081.34000000005</v>
      </c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  <c r="IV51" s="81"/>
      <c r="IW51" s="81"/>
      <c r="IX51" s="81"/>
      <c r="IY51" s="81"/>
      <c r="IZ51" s="81"/>
    </row>
    <row r="52" spans="1:260" s="82" customFormat="1" x14ac:dyDescent="0.2">
      <c r="A52" s="65">
        <f t="shared" si="10"/>
        <v>40</v>
      </c>
      <c r="B52" s="66">
        <v>11</v>
      </c>
      <c r="C52" s="67" t="s">
        <v>61</v>
      </c>
      <c r="D52" s="68">
        <v>251</v>
      </c>
      <c r="E52" s="67">
        <v>374</v>
      </c>
      <c r="F52" s="69">
        <v>1</v>
      </c>
      <c r="G52" s="69">
        <v>2099</v>
      </c>
      <c r="H52" s="70" t="s">
        <v>179</v>
      </c>
      <c r="I52" s="70" t="s">
        <v>180</v>
      </c>
      <c r="J52" s="65" t="s">
        <v>71</v>
      </c>
      <c r="K52" s="71">
        <v>42494</v>
      </c>
      <c r="L52" s="71" t="s">
        <v>79</v>
      </c>
      <c r="M52" s="72" t="s">
        <v>73</v>
      </c>
      <c r="N52" s="65">
        <v>3</v>
      </c>
      <c r="O52" s="65">
        <v>40</v>
      </c>
      <c r="P52" s="65" t="s">
        <v>143</v>
      </c>
      <c r="Q52" s="70" t="s">
        <v>158</v>
      </c>
      <c r="R52" s="65">
        <v>11</v>
      </c>
      <c r="S52" s="70" t="s">
        <v>66</v>
      </c>
      <c r="T52" s="65" t="s">
        <v>159</v>
      </c>
      <c r="U52" s="73" t="s">
        <v>160</v>
      </c>
      <c r="V52" s="83">
        <v>11669</v>
      </c>
      <c r="W52" s="84">
        <v>788</v>
      </c>
      <c r="X52" s="84">
        <v>688</v>
      </c>
      <c r="Y52" s="84"/>
      <c r="Z52" s="76">
        <v>290</v>
      </c>
      <c r="AA52" s="77">
        <f t="shared" si="0"/>
        <v>2042.0749999999998</v>
      </c>
      <c r="AB52" s="77">
        <f t="shared" si="1"/>
        <v>350.07</v>
      </c>
      <c r="AC52" s="77">
        <f t="shared" si="11"/>
        <v>991.86500000000012</v>
      </c>
      <c r="AD52" s="77">
        <f t="shared" si="2"/>
        <v>233.38</v>
      </c>
      <c r="AE52" s="74">
        <f t="shared" si="12"/>
        <v>140028</v>
      </c>
      <c r="AF52" s="75">
        <f t="shared" si="12"/>
        <v>9456</v>
      </c>
      <c r="AG52" s="75">
        <f t="shared" si="12"/>
        <v>8256</v>
      </c>
      <c r="AH52" s="84"/>
      <c r="AI52" s="75">
        <f t="shared" si="4"/>
        <v>3480</v>
      </c>
      <c r="AJ52" s="75">
        <f t="shared" si="5"/>
        <v>19448.333333333332</v>
      </c>
      <c r="AK52" s="75">
        <f t="shared" si="6"/>
        <v>1944.8333333333333</v>
      </c>
      <c r="AL52" s="84">
        <v>5834.5</v>
      </c>
      <c r="AM52" s="75">
        <f t="shared" si="13"/>
        <v>24504.899999999998</v>
      </c>
      <c r="AN52" s="75">
        <f t="shared" si="13"/>
        <v>4200.84</v>
      </c>
      <c r="AO52" s="75">
        <f t="shared" si="13"/>
        <v>11902.380000000001</v>
      </c>
      <c r="AP52" s="75">
        <f t="shared" si="13"/>
        <v>2800.56</v>
      </c>
      <c r="AQ52" s="75"/>
      <c r="AR52" s="75">
        <f t="shared" si="8"/>
        <v>1944.8333333333333</v>
      </c>
      <c r="AS52" s="84">
        <v>0</v>
      </c>
      <c r="AT52" s="84">
        <v>0</v>
      </c>
      <c r="AU52" s="84"/>
      <c r="AV52" s="84"/>
      <c r="AW52" s="78">
        <v>0</v>
      </c>
      <c r="AX52" s="78">
        <v>0</v>
      </c>
      <c r="AY52" s="78">
        <v>0</v>
      </c>
      <c r="AZ52" s="85">
        <v>0</v>
      </c>
      <c r="BA52" s="80">
        <f t="shared" si="9"/>
        <v>233801.18000000002</v>
      </c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/>
      <c r="IY52" s="87"/>
      <c r="IZ52" s="87"/>
    </row>
    <row r="53" spans="1:260" s="82" customFormat="1" x14ac:dyDescent="0.2">
      <c r="A53" s="65">
        <f t="shared" si="10"/>
        <v>41</v>
      </c>
      <c r="B53" s="66">
        <v>11</v>
      </c>
      <c r="C53" s="67" t="s">
        <v>61</v>
      </c>
      <c r="D53" s="68">
        <v>251</v>
      </c>
      <c r="E53" s="67">
        <v>374</v>
      </c>
      <c r="F53" s="69">
        <v>1</v>
      </c>
      <c r="G53" s="69">
        <v>2144</v>
      </c>
      <c r="H53" s="70" t="s">
        <v>181</v>
      </c>
      <c r="I53" s="70" t="s">
        <v>182</v>
      </c>
      <c r="J53" s="65" t="s">
        <v>71</v>
      </c>
      <c r="K53" s="71">
        <v>42919</v>
      </c>
      <c r="L53" s="71" t="s">
        <v>79</v>
      </c>
      <c r="M53" s="72" t="s">
        <v>73</v>
      </c>
      <c r="N53" s="65">
        <v>5</v>
      </c>
      <c r="O53" s="65">
        <v>40</v>
      </c>
      <c r="P53" s="65" t="s">
        <v>143</v>
      </c>
      <c r="Q53" s="70" t="s">
        <v>158</v>
      </c>
      <c r="R53" s="65">
        <v>11</v>
      </c>
      <c r="S53" s="70" t="s">
        <v>66</v>
      </c>
      <c r="T53" s="65" t="s">
        <v>159</v>
      </c>
      <c r="U53" s="73" t="s">
        <v>160</v>
      </c>
      <c r="V53" s="83">
        <v>12197</v>
      </c>
      <c r="W53" s="84">
        <v>815</v>
      </c>
      <c r="X53" s="84">
        <v>716</v>
      </c>
      <c r="Y53" s="84"/>
      <c r="Z53" s="76">
        <v>0</v>
      </c>
      <c r="AA53" s="77">
        <f t="shared" si="0"/>
        <v>2134.4749999999999</v>
      </c>
      <c r="AB53" s="77">
        <f t="shared" si="1"/>
        <v>365.90999999999997</v>
      </c>
      <c r="AC53" s="77">
        <f t="shared" si="11"/>
        <v>1036.7450000000001</v>
      </c>
      <c r="AD53" s="77">
        <f t="shared" si="2"/>
        <v>243.94</v>
      </c>
      <c r="AE53" s="74">
        <f t="shared" si="12"/>
        <v>146364</v>
      </c>
      <c r="AF53" s="75">
        <f t="shared" si="12"/>
        <v>9780</v>
      </c>
      <c r="AG53" s="75">
        <f t="shared" si="12"/>
        <v>8592</v>
      </c>
      <c r="AH53" s="84"/>
      <c r="AI53" s="75">
        <f t="shared" si="4"/>
        <v>0</v>
      </c>
      <c r="AJ53" s="75">
        <f t="shared" si="5"/>
        <v>20328.333333333332</v>
      </c>
      <c r="AK53" s="75">
        <f t="shared" si="6"/>
        <v>2032.8333333333333</v>
      </c>
      <c r="AL53" s="84">
        <v>6098.5</v>
      </c>
      <c r="AM53" s="75">
        <f t="shared" si="13"/>
        <v>25613.699999999997</v>
      </c>
      <c r="AN53" s="75">
        <f t="shared" si="13"/>
        <v>4390.92</v>
      </c>
      <c r="AO53" s="75">
        <f t="shared" si="13"/>
        <v>12440.940000000002</v>
      </c>
      <c r="AP53" s="75">
        <f t="shared" si="13"/>
        <v>2927.2799999999997</v>
      </c>
      <c r="AQ53" s="75"/>
      <c r="AR53" s="75">
        <f t="shared" si="8"/>
        <v>2032.8333333333333</v>
      </c>
      <c r="AS53" s="84">
        <v>0</v>
      </c>
      <c r="AT53" s="84">
        <v>0</v>
      </c>
      <c r="AU53" s="84"/>
      <c r="AV53" s="84"/>
      <c r="AW53" s="78">
        <v>0</v>
      </c>
      <c r="AX53" s="78">
        <v>0</v>
      </c>
      <c r="AY53" s="78">
        <v>0</v>
      </c>
      <c r="AZ53" s="85">
        <v>0</v>
      </c>
      <c r="BA53" s="80">
        <f t="shared" si="9"/>
        <v>240601.34000000005</v>
      </c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  <c r="IV53" s="87"/>
      <c r="IW53" s="87"/>
      <c r="IX53" s="87"/>
      <c r="IY53" s="87"/>
      <c r="IZ53" s="87"/>
    </row>
    <row r="54" spans="1:260" s="82" customFormat="1" x14ac:dyDescent="0.2">
      <c r="A54" s="65">
        <f t="shared" si="10"/>
        <v>42</v>
      </c>
      <c r="B54" s="66">
        <v>11</v>
      </c>
      <c r="C54" s="67" t="s">
        <v>61</v>
      </c>
      <c r="D54" s="68">
        <v>251</v>
      </c>
      <c r="E54" s="67">
        <v>374</v>
      </c>
      <c r="F54" s="69">
        <v>1</v>
      </c>
      <c r="G54" s="69">
        <v>2196</v>
      </c>
      <c r="H54" s="70" t="s">
        <v>183</v>
      </c>
      <c r="I54" s="70" t="s">
        <v>184</v>
      </c>
      <c r="J54" s="65" t="s">
        <v>71</v>
      </c>
      <c r="K54" s="71">
        <v>43440</v>
      </c>
      <c r="L54" s="71" t="s">
        <v>79</v>
      </c>
      <c r="M54" s="72" t="s">
        <v>73</v>
      </c>
      <c r="N54" s="65">
        <v>5</v>
      </c>
      <c r="O54" s="65">
        <v>40</v>
      </c>
      <c r="P54" s="65" t="s">
        <v>143</v>
      </c>
      <c r="Q54" s="70" t="s">
        <v>158</v>
      </c>
      <c r="R54" s="65">
        <v>11</v>
      </c>
      <c r="S54" s="70" t="s">
        <v>66</v>
      </c>
      <c r="T54" s="65" t="s">
        <v>159</v>
      </c>
      <c r="U54" s="73" t="s">
        <v>160</v>
      </c>
      <c r="V54" s="83">
        <v>12197</v>
      </c>
      <c r="W54" s="84">
        <v>815</v>
      </c>
      <c r="X54" s="84">
        <v>716</v>
      </c>
      <c r="Y54" s="84"/>
      <c r="Z54" s="76">
        <v>0</v>
      </c>
      <c r="AA54" s="77">
        <f t="shared" si="0"/>
        <v>2134.4749999999999</v>
      </c>
      <c r="AB54" s="77">
        <f t="shared" si="1"/>
        <v>365.90999999999997</v>
      </c>
      <c r="AC54" s="77">
        <f t="shared" si="11"/>
        <v>1036.7450000000001</v>
      </c>
      <c r="AD54" s="77">
        <f t="shared" si="2"/>
        <v>243.94</v>
      </c>
      <c r="AE54" s="74">
        <f t="shared" si="12"/>
        <v>146364</v>
      </c>
      <c r="AF54" s="75">
        <f t="shared" si="12"/>
        <v>9780</v>
      </c>
      <c r="AG54" s="75">
        <f t="shared" si="12"/>
        <v>8592</v>
      </c>
      <c r="AH54" s="84"/>
      <c r="AI54" s="75">
        <f t="shared" si="4"/>
        <v>0</v>
      </c>
      <c r="AJ54" s="75">
        <f t="shared" si="5"/>
        <v>20328.333333333332</v>
      </c>
      <c r="AK54" s="75">
        <f t="shared" si="6"/>
        <v>2032.8333333333333</v>
      </c>
      <c r="AL54" s="84">
        <v>6098.5</v>
      </c>
      <c r="AM54" s="75">
        <f t="shared" si="13"/>
        <v>25613.699999999997</v>
      </c>
      <c r="AN54" s="75">
        <f t="shared" si="13"/>
        <v>4390.92</v>
      </c>
      <c r="AO54" s="75">
        <f t="shared" si="13"/>
        <v>12440.940000000002</v>
      </c>
      <c r="AP54" s="75">
        <f t="shared" si="13"/>
        <v>2927.2799999999997</v>
      </c>
      <c r="AQ54" s="75"/>
      <c r="AR54" s="75">
        <f t="shared" si="8"/>
        <v>2032.8333333333333</v>
      </c>
      <c r="AS54" s="84">
        <v>0</v>
      </c>
      <c r="AT54" s="84">
        <v>0</v>
      </c>
      <c r="AU54" s="84"/>
      <c r="AV54" s="84"/>
      <c r="AW54" s="78">
        <v>0</v>
      </c>
      <c r="AX54" s="78">
        <v>0</v>
      </c>
      <c r="AY54" s="78">
        <v>0</v>
      </c>
      <c r="AZ54" s="85">
        <v>0</v>
      </c>
      <c r="BA54" s="80">
        <f t="shared" si="9"/>
        <v>240601.34000000005</v>
      </c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  <c r="IV54" s="87"/>
      <c r="IW54" s="87"/>
      <c r="IX54" s="87"/>
      <c r="IY54" s="87"/>
      <c r="IZ54" s="87"/>
    </row>
    <row r="55" spans="1:260" s="82" customFormat="1" x14ac:dyDescent="0.2">
      <c r="A55" s="65">
        <f t="shared" si="10"/>
        <v>43</v>
      </c>
      <c r="B55" s="66">
        <v>11</v>
      </c>
      <c r="C55" s="67" t="s">
        <v>61</v>
      </c>
      <c r="D55" s="68">
        <v>251</v>
      </c>
      <c r="E55" s="67">
        <v>374</v>
      </c>
      <c r="F55" s="69">
        <v>1</v>
      </c>
      <c r="G55" s="69">
        <v>2197</v>
      </c>
      <c r="H55" s="70" t="s">
        <v>185</v>
      </c>
      <c r="I55" s="70" t="s">
        <v>186</v>
      </c>
      <c r="J55" s="65" t="s">
        <v>71</v>
      </c>
      <c r="K55" s="71">
        <v>43451</v>
      </c>
      <c r="L55" s="71" t="s">
        <v>79</v>
      </c>
      <c r="M55" s="72" t="s">
        <v>73</v>
      </c>
      <c r="N55" s="65">
        <v>2</v>
      </c>
      <c r="O55" s="65">
        <v>40</v>
      </c>
      <c r="P55" s="65" t="s">
        <v>143</v>
      </c>
      <c r="Q55" s="70" t="s">
        <v>158</v>
      </c>
      <c r="R55" s="65">
        <v>11</v>
      </c>
      <c r="S55" s="70" t="s">
        <v>66</v>
      </c>
      <c r="T55" s="65" t="s">
        <v>187</v>
      </c>
      <c r="U55" s="73" t="s">
        <v>160</v>
      </c>
      <c r="V55" s="83">
        <v>11279</v>
      </c>
      <c r="W55" s="84">
        <v>737</v>
      </c>
      <c r="X55" s="84">
        <v>675</v>
      </c>
      <c r="Y55" s="84"/>
      <c r="Z55" s="76">
        <v>0</v>
      </c>
      <c r="AA55" s="77">
        <f t="shared" si="0"/>
        <v>1973.8249999999998</v>
      </c>
      <c r="AB55" s="77">
        <f t="shared" si="1"/>
        <v>338.37</v>
      </c>
      <c r="AC55" s="77">
        <f t="shared" si="11"/>
        <v>958.71500000000003</v>
      </c>
      <c r="AD55" s="77">
        <f t="shared" si="2"/>
        <v>225.58</v>
      </c>
      <c r="AE55" s="74">
        <f t="shared" si="12"/>
        <v>135348</v>
      </c>
      <c r="AF55" s="75">
        <f t="shared" si="12"/>
        <v>8844</v>
      </c>
      <c r="AG55" s="75">
        <f t="shared" si="12"/>
        <v>8100</v>
      </c>
      <c r="AH55" s="84"/>
      <c r="AI55" s="75">
        <f t="shared" si="4"/>
        <v>0</v>
      </c>
      <c r="AJ55" s="75">
        <f t="shared" si="5"/>
        <v>18798.333333333332</v>
      </c>
      <c r="AK55" s="75">
        <f t="shared" si="6"/>
        <v>1879.8333333333333</v>
      </c>
      <c r="AL55" s="84">
        <v>5639.5</v>
      </c>
      <c r="AM55" s="75">
        <f t="shared" si="13"/>
        <v>23685.899999999998</v>
      </c>
      <c r="AN55" s="75">
        <f t="shared" si="13"/>
        <v>4060.44</v>
      </c>
      <c r="AO55" s="75">
        <f t="shared" si="13"/>
        <v>11504.58</v>
      </c>
      <c r="AP55" s="75">
        <f t="shared" si="13"/>
        <v>2706.96</v>
      </c>
      <c r="AQ55" s="75"/>
      <c r="AR55" s="75">
        <f t="shared" si="8"/>
        <v>1879.8333333333333</v>
      </c>
      <c r="AS55" s="84">
        <v>0</v>
      </c>
      <c r="AT55" s="84">
        <v>0</v>
      </c>
      <c r="AU55" s="84"/>
      <c r="AV55" s="84"/>
      <c r="AW55" s="78">
        <v>0</v>
      </c>
      <c r="AX55" s="78">
        <v>0</v>
      </c>
      <c r="AY55" s="78">
        <v>0</v>
      </c>
      <c r="AZ55" s="85">
        <v>0</v>
      </c>
      <c r="BA55" s="80">
        <f t="shared" si="9"/>
        <v>222447.38</v>
      </c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  <c r="IV55" s="81"/>
      <c r="IW55" s="81"/>
      <c r="IX55" s="81"/>
      <c r="IY55" s="81"/>
      <c r="IZ55" s="81"/>
    </row>
    <row r="56" spans="1:260" s="82" customFormat="1" x14ac:dyDescent="0.2">
      <c r="A56" s="65">
        <f t="shared" si="10"/>
        <v>44</v>
      </c>
      <c r="B56" s="66">
        <v>11</v>
      </c>
      <c r="C56" s="67" t="s">
        <v>61</v>
      </c>
      <c r="D56" s="68">
        <v>251</v>
      </c>
      <c r="E56" s="67">
        <v>374</v>
      </c>
      <c r="F56" s="69">
        <v>1</v>
      </c>
      <c r="G56" s="69">
        <v>172</v>
      </c>
      <c r="H56" s="70" t="s">
        <v>188</v>
      </c>
      <c r="I56" s="70" t="s">
        <v>189</v>
      </c>
      <c r="J56" s="65" t="s">
        <v>71</v>
      </c>
      <c r="K56" s="71">
        <v>34205</v>
      </c>
      <c r="L56" s="71" t="s">
        <v>79</v>
      </c>
      <c r="M56" s="72" t="s">
        <v>73</v>
      </c>
      <c r="N56" s="65">
        <v>3</v>
      </c>
      <c r="O56" s="65">
        <v>40</v>
      </c>
      <c r="P56" s="65" t="s">
        <v>143</v>
      </c>
      <c r="Q56" s="70" t="s">
        <v>158</v>
      </c>
      <c r="R56" s="65">
        <v>11</v>
      </c>
      <c r="S56" s="70" t="s">
        <v>66</v>
      </c>
      <c r="T56" s="65" t="s">
        <v>190</v>
      </c>
      <c r="U56" s="73" t="s">
        <v>160</v>
      </c>
      <c r="V56" s="83">
        <v>11669</v>
      </c>
      <c r="W56" s="84">
        <v>788</v>
      </c>
      <c r="X56" s="84">
        <v>688</v>
      </c>
      <c r="Y56" s="84"/>
      <c r="Z56" s="76">
        <v>870</v>
      </c>
      <c r="AA56" s="77">
        <f t="shared" si="0"/>
        <v>2042.0749999999998</v>
      </c>
      <c r="AB56" s="77">
        <f t="shared" si="1"/>
        <v>350.07</v>
      </c>
      <c r="AC56" s="77">
        <f t="shared" si="11"/>
        <v>991.86500000000012</v>
      </c>
      <c r="AD56" s="77">
        <f t="shared" si="2"/>
        <v>233.38</v>
      </c>
      <c r="AE56" s="74">
        <f t="shared" si="12"/>
        <v>140028</v>
      </c>
      <c r="AF56" s="75">
        <f t="shared" si="12"/>
        <v>9456</v>
      </c>
      <c r="AG56" s="75">
        <f t="shared" si="12"/>
        <v>8256</v>
      </c>
      <c r="AH56" s="84"/>
      <c r="AI56" s="75">
        <f t="shared" si="4"/>
        <v>10440</v>
      </c>
      <c r="AJ56" s="75">
        <f t="shared" si="5"/>
        <v>19448.333333333332</v>
      </c>
      <c r="AK56" s="75">
        <f t="shared" si="6"/>
        <v>1944.8333333333333</v>
      </c>
      <c r="AL56" s="84">
        <v>5834.5</v>
      </c>
      <c r="AM56" s="75">
        <f t="shared" si="13"/>
        <v>24504.899999999998</v>
      </c>
      <c r="AN56" s="75">
        <f t="shared" si="13"/>
        <v>4200.84</v>
      </c>
      <c r="AO56" s="75">
        <f t="shared" si="13"/>
        <v>11902.380000000001</v>
      </c>
      <c r="AP56" s="75">
        <f t="shared" si="13"/>
        <v>2800.56</v>
      </c>
      <c r="AQ56" s="75"/>
      <c r="AR56" s="75">
        <f t="shared" si="8"/>
        <v>1944.8333333333333</v>
      </c>
      <c r="AS56" s="84">
        <v>0</v>
      </c>
      <c r="AT56" s="84">
        <v>0</v>
      </c>
      <c r="AU56" s="84"/>
      <c r="AV56" s="84"/>
      <c r="AW56" s="78">
        <v>0</v>
      </c>
      <c r="AX56" s="78">
        <v>0</v>
      </c>
      <c r="AY56" s="78">
        <v>0</v>
      </c>
      <c r="AZ56" s="85">
        <v>0</v>
      </c>
      <c r="BA56" s="80">
        <f t="shared" si="9"/>
        <v>240761.18000000002</v>
      </c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</row>
    <row r="57" spans="1:260" s="82" customFormat="1" x14ac:dyDescent="0.2">
      <c r="A57" s="65">
        <f t="shared" si="10"/>
        <v>45</v>
      </c>
      <c r="B57" s="66">
        <v>11</v>
      </c>
      <c r="C57" s="67" t="s">
        <v>61</v>
      </c>
      <c r="D57" s="68">
        <v>251</v>
      </c>
      <c r="E57" s="67">
        <v>374</v>
      </c>
      <c r="F57" s="69">
        <v>1</v>
      </c>
      <c r="G57" s="69">
        <v>2153</v>
      </c>
      <c r="H57" s="70" t="s">
        <v>191</v>
      </c>
      <c r="I57" s="70" t="s">
        <v>192</v>
      </c>
      <c r="J57" s="65" t="s">
        <v>71</v>
      </c>
      <c r="K57" s="71">
        <v>43010</v>
      </c>
      <c r="L57" s="71" t="s">
        <v>79</v>
      </c>
      <c r="M57" s="72" t="s">
        <v>73</v>
      </c>
      <c r="N57" s="65">
        <v>3</v>
      </c>
      <c r="O57" s="65">
        <v>40</v>
      </c>
      <c r="P57" s="65" t="s">
        <v>143</v>
      </c>
      <c r="Q57" s="70" t="s">
        <v>158</v>
      </c>
      <c r="R57" s="65">
        <v>11</v>
      </c>
      <c r="S57" s="70" t="s">
        <v>66</v>
      </c>
      <c r="T57" s="65" t="s">
        <v>193</v>
      </c>
      <c r="U57" s="73" t="s">
        <v>160</v>
      </c>
      <c r="V57" s="83">
        <v>11669</v>
      </c>
      <c r="W57" s="84">
        <v>788</v>
      </c>
      <c r="X57" s="84">
        <v>688</v>
      </c>
      <c r="Y57" s="84"/>
      <c r="Z57" s="76">
        <v>0</v>
      </c>
      <c r="AA57" s="77">
        <f t="shared" si="0"/>
        <v>2042.0749999999998</v>
      </c>
      <c r="AB57" s="77">
        <f t="shared" si="1"/>
        <v>350.07</v>
      </c>
      <c r="AC57" s="77">
        <f t="shared" si="11"/>
        <v>991.86500000000012</v>
      </c>
      <c r="AD57" s="77">
        <f t="shared" si="2"/>
        <v>233.38</v>
      </c>
      <c r="AE57" s="74">
        <f t="shared" si="12"/>
        <v>140028</v>
      </c>
      <c r="AF57" s="75">
        <f t="shared" si="12"/>
        <v>9456</v>
      </c>
      <c r="AG57" s="75">
        <f t="shared" si="12"/>
        <v>8256</v>
      </c>
      <c r="AH57" s="84"/>
      <c r="AI57" s="75">
        <f t="shared" si="4"/>
        <v>0</v>
      </c>
      <c r="AJ57" s="75">
        <f t="shared" si="5"/>
        <v>19448.333333333332</v>
      </c>
      <c r="AK57" s="75">
        <f t="shared" si="6"/>
        <v>1944.8333333333333</v>
      </c>
      <c r="AL57" s="84">
        <v>5834.5</v>
      </c>
      <c r="AM57" s="75">
        <f t="shared" si="13"/>
        <v>24504.899999999998</v>
      </c>
      <c r="AN57" s="75">
        <f t="shared" si="13"/>
        <v>4200.84</v>
      </c>
      <c r="AO57" s="75">
        <f t="shared" si="13"/>
        <v>11902.380000000001</v>
      </c>
      <c r="AP57" s="75">
        <f t="shared" si="13"/>
        <v>2800.56</v>
      </c>
      <c r="AQ57" s="75"/>
      <c r="AR57" s="75">
        <f t="shared" si="8"/>
        <v>1944.8333333333333</v>
      </c>
      <c r="AS57" s="84">
        <v>0</v>
      </c>
      <c r="AT57" s="84">
        <v>0</v>
      </c>
      <c r="AU57" s="84"/>
      <c r="AV57" s="84"/>
      <c r="AW57" s="78">
        <v>0</v>
      </c>
      <c r="AX57" s="78">
        <v>0</v>
      </c>
      <c r="AY57" s="78">
        <v>0</v>
      </c>
      <c r="AZ57" s="85">
        <v>0</v>
      </c>
      <c r="BA57" s="80">
        <f t="shared" si="9"/>
        <v>230321.18000000002</v>
      </c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</row>
    <row r="58" spans="1:260" s="82" customFormat="1" x14ac:dyDescent="0.2">
      <c r="A58" s="65">
        <f t="shared" si="10"/>
        <v>46</v>
      </c>
      <c r="B58" s="66">
        <v>11</v>
      </c>
      <c r="C58" s="67" t="s">
        <v>61</v>
      </c>
      <c r="D58" s="68">
        <v>251</v>
      </c>
      <c r="E58" s="67">
        <v>374</v>
      </c>
      <c r="F58" s="69">
        <v>1</v>
      </c>
      <c r="G58" s="69">
        <v>2254</v>
      </c>
      <c r="H58" s="70" t="s">
        <v>194</v>
      </c>
      <c r="I58" s="70" t="s">
        <v>195</v>
      </c>
      <c r="J58" s="65" t="s">
        <v>71</v>
      </c>
      <c r="K58" s="89">
        <v>43910</v>
      </c>
      <c r="L58" s="90" t="s">
        <v>79</v>
      </c>
      <c r="M58" s="90" t="s">
        <v>73</v>
      </c>
      <c r="N58" s="65">
        <v>3</v>
      </c>
      <c r="O58" s="65">
        <v>40</v>
      </c>
      <c r="P58" s="65" t="s">
        <v>143</v>
      </c>
      <c r="Q58" s="70" t="s">
        <v>158</v>
      </c>
      <c r="R58" s="65">
        <v>11</v>
      </c>
      <c r="S58" s="70" t="s">
        <v>66</v>
      </c>
      <c r="T58" s="65" t="s">
        <v>190</v>
      </c>
      <c r="U58" s="73" t="s">
        <v>160</v>
      </c>
      <c r="V58" s="83">
        <v>11669</v>
      </c>
      <c r="W58" s="84">
        <v>788</v>
      </c>
      <c r="X58" s="84">
        <v>688</v>
      </c>
      <c r="Y58" s="84"/>
      <c r="Z58" s="76">
        <v>0</v>
      </c>
      <c r="AA58" s="77">
        <f t="shared" si="0"/>
        <v>2042.0749999999998</v>
      </c>
      <c r="AB58" s="77">
        <f t="shared" si="1"/>
        <v>350.07</v>
      </c>
      <c r="AC58" s="77">
        <f t="shared" si="11"/>
        <v>991.86500000000012</v>
      </c>
      <c r="AD58" s="77">
        <f t="shared" si="2"/>
        <v>233.38</v>
      </c>
      <c r="AE58" s="74">
        <f t="shared" si="12"/>
        <v>140028</v>
      </c>
      <c r="AF58" s="75">
        <f t="shared" si="12"/>
        <v>9456</v>
      </c>
      <c r="AG58" s="75">
        <f t="shared" si="12"/>
        <v>8256</v>
      </c>
      <c r="AH58" s="84"/>
      <c r="AI58" s="75">
        <f t="shared" si="4"/>
        <v>0</v>
      </c>
      <c r="AJ58" s="75">
        <f t="shared" si="5"/>
        <v>19448.333333333332</v>
      </c>
      <c r="AK58" s="75">
        <f t="shared" si="6"/>
        <v>1944.8333333333333</v>
      </c>
      <c r="AL58" s="84">
        <v>5834.5</v>
      </c>
      <c r="AM58" s="75">
        <f t="shared" si="13"/>
        <v>24504.899999999998</v>
      </c>
      <c r="AN58" s="75">
        <f t="shared" si="13"/>
        <v>4200.84</v>
      </c>
      <c r="AO58" s="75">
        <f t="shared" si="13"/>
        <v>11902.380000000001</v>
      </c>
      <c r="AP58" s="75">
        <f t="shared" si="13"/>
        <v>2800.56</v>
      </c>
      <c r="AQ58" s="75"/>
      <c r="AR58" s="75">
        <f t="shared" si="8"/>
        <v>1944.8333333333333</v>
      </c>
      <c r="AS58" s="84">
        <v>0</v>
      </c>
      <c r="AT58" s="84">
        <v>0</v>
      </c>
      <c r="AU58" s="84"/>
      <c r="AV58" s="84"/>
      <c r="AW58" s="78">
        <v>0</v>
      </c>
      <c r="AX58" s="78">
        <v>0</v>
      </c>
      <c r="AY58" s="78">
        <v>0</v>
      </c>
      <c r="AZ58" s="85">
        <v>0</v>
      </c>
      <c r="BA58" s="91">
        <f t="shared" si="9"/>
        <v>230321.18000000002</v>
      </c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  <c r="IW58" s="81"/>
      <c r="IX58" s="81"/>
      <c r="IY58" s="81"/>
      <c r="IZ58" s="81"/>
    </row>
    <row r="59" spans="1:260" s="82" customFormat="1" x14ac:dyDescent="0.2">
      <c r="A59" s="65">
        <f t="shared" si="10"/>
        <v>47</v>
      </c>
      <c r="B59" s="66">
        <v>11</v>
      </c>
      <c r="C59" s="67" t="s">
        <v>61</v>
      </c>
      <c r="D59" s="68">
        <v>251</v>
      </c>
      <c r="E59" s="67">
        <v>374</v>
      </c>
      <c r="F59" s="69">
        <v>1</v>
      </c>
      <c r="G59" s="69">
        <v>1346</v>
      </c>
      <c r="H59" s="70" t="s">
        <v>196</v>
      </c>
      <c r="I59" s="70" t="s">
        <v>197</v>
      </c>
      <c r="J59" s="65" t="s">
        <v>78</v>
      </c>
      <c r="K59" s="71">
        <v>35844</v>
      </c>
      <c r="L59" s="71" t="s">
        <v>79</v>
      </c>
      <c r="M59" s="72" t="s">
        <v>73</v>
      </c>
      <c r="N59" s="65">
        <v>1</v>
      </c>
      <c r="O59" s="65">
        <v>40</v>
      </c>
      <c r="P59" s="65" t="s">
        <v>143</v>
      </c>
      <c r="Q59" s="70" t="s">
        <v>158</v>
      </c>
      <c r="R59" s="65">
        <v>11</v>
      </c>
      <c r="S59" s="70" t="s">
        <v>66</v>
      </c>
      <c r="T59" s="65" t="s">
        <v>198</v>
      </c>
      <c r="U59" s="73" t="s">
        <v>160</v>
      </c>
      <c r="V59" s="92">
        <v>10907</v>
      </c>
      <c r="W59" s="93">
        <v>717</v>
      </c>
      <c r="X59" s="93">
        <v>667</v>
      </c>
      <c r="Y59" s="93"/>
      <c r="Z59" s="94">
        <v>725</v>
      </c>
      <c r="AA59" s="95">
        <f t="shared" si="0"/>
        <v>1908.7249999999999</v>
      </c>
      <c r="AB59" s="95">
        <f t="shared" si="1"/>
        <v>327.20999999999998</v>
      </c>
      <c r="AC59" s="95">
        <f t="shared" si="11"/>
        <v>927.09500000000003</v>
      </c>
      <c r="AD59" s="95">
        <f t="shared" si="2"/>
        <v>218.14000000000001</v>
      </c>
      <c r="AE59" s="96">
        <f t="shared" si="12"/>
        <v>130884</v>
      </c>
      <c r="AF59" s="97">
        <f t="shared" si="12"/>
        <v>8604</v>
      </c>
      <c r="AG59" s="97">
        <f t="shared" si="12"/>
        <v>8004</v>
      </c>
      <c r="AH59" s="93"/>
      <c r="AI59" s="97">
        <f t="shared" si="4"/>
        <v>8700</v>
      </c>
      <c r="AJ59" s="97">
        <f t="shared" si="5"/>
        <v>18178.333333333332</v>
      </c>
      <c r="AK59" s="97">
        <f t="shared" si="6"/>
        <v>1817.8333333333333</v>
      </c>
      <c r="AL59" s="93">
        <v>5453.5</v>
      </c>
      <c r="AM59" s="97">
        <f t="shared" si="13"/>
        <v>22904.699999999997</v>
      </c>
      <c r="AN59" s="97">
        <f t="shared" si="13"/>
        <v>3926.5199999999995</v>
      </c>
      <c r="AO59" s="97">
        <f t="shared" si="13"/>
        <v>11125.14</v>
      </c>
      <c r="AP59" s="97">
        <f t="shared" si="13"/>
        <v>2617.6800000000003</v>
      </c>
      <c r="AQ59" s="97"/>
      <c r="AR59" s="97">
        <f t="shared" si="8"/>
        <v>1817.8333333333333</v>
      </c>
      <c r="AS59" s="93">
        <v>0</v>
      </c>
      <c r="AT59" s="93">
        <v>0</v>
      </c>
      <c r="AU59" s="93"/>
      <c r="AV59" s="93"/>
      <c r="AW59" s="98">
        <v>0</v>
      </c>
      <c r="AX59" s="98">
        <v>0</v>
      </c>
      <c r="AY59" s="98">
        <v>0</v>
      </c>
      <c r="AZ59" s="99">
        <v>0</v>
      </c>
      <c r="BA59" s="100">
        <f t="shared" si="9"/>
        <v>224033.54</v>
      </c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  <c r="IV59" s="81"/>
      <c r="IW59" s="81"/>
      <c r="IX59" s="81"/>
      <c r="IY59" s="81"/>
      <c r="IZ59" s="81"/>
    </row>
    <row r="60" spans="1:260" s="82" customFormat="1" x14ac:dyDescent="0.2">
      <c r="A60" s="65">
        <f t="shared" si="10"/>
        <v>48</v>
      </c>
      <c r="B60" s="66">
        <v>11</v>
      </c>
      <c r="C60" s="67" t="s">
        <v>61</v>
      </c>
      <c r="D60" s="68">
        <v>251</v>
      </c>
      <c r="E60" s="67">
        <v>374</v>
      </c>
      <c r="F60" s="69">
        <v>1</v>
      </c>
      <c r="G60" s="69">
        <v>1750</v>
      </c>
      <c r="H60" s="70" t="s">
        <v>199</v>
      </c>
      <c r="I60" s="70" t="s">
        <v>200</v>
      </c>
      <c r="J60" s="65" t="s">
        <v>78</v>
      </c>
      <c r="K60" s="71">
        <v>38920</v>
      </c>
      <c r="L60" s="71" t="s">
        <v>79</v>
      </c>
      <c r="M60" s="72" t="s">
        <v>73</v>
      </c>
      <c r="N60" s="65">
        <v>6</v>
      </c>
      <c r="O60" s="65">
        <v>30</v>
      </c>
      <c r="P60" s="65" t="s">
        <v>143</v>
      </c>
      <c r="Q60" s="70" t="s">
        <v>158</v>
      </c>
      <c r="R60" s="65">
        <v>11</v>
      </c>
      <c r="S60" s="70" t="s">
        <v>66</v>
      </c>
      <c r="T60" s="65" t="s">
        <v>201</v>
      </c>
      <c r="U60" s="73" t="s">
        <v>160</v>
      </c>
      <c r="V60" s="83">
        <v>9494</v>
      </c>
      <c r="W60" s="84">
        <v>686.25</v>
      </c>
      <c r="X60" s="84">
        <v>627</v>
      </c>
      <c r="Y60" s="84"/>
      <c r="Z60" s="76">
        <v>725</v>
      </c>
      <c r="AA60" s="77">
        <f t="shared" si="0"/>
        <v>1661.4499999999998</v>
      </c>
      <c r="AB60" s="77">
        <f t="shared" si="1"/>
        <v>284.82</v>
      </c>
      <c r="AC60" s="77">
        <f t="shared" si="11"/>
        <v>806.99</v>
      </c>
      <c r="AD60" s="77">
        <f t="shared" si="2"/>
        <v>189.88</v>
      </c>
      <c r="AE60" s="74">
        <f t="shared" si="12"/>
        <v>113928</v>
      </c>
      <c r="AF60" s="75">
        <f t="shared" si="12"/>
        <v>8235</v>
      </c>
      <c r="AG60" s="75">
        <f t="shared" si="12"/>
        <v>7524</v>
      </c>
      <c r="AH60" s="84"/>
      <c r="AI60" s="75">
        <f t="shared" si="4"/>
        <v>8700</v>
      </c>
      <c r="AJ60" s="75">
        <f t="shared" si="5"/>
        <v>15823.333333333332</v>
      </c>
      <c r="AK60" s="75">
        <f t="shared" si="6"/>
        <v>1582.3333333333333</v>
      </c>
      <c r="AL60" s="84">
        <v>4747</v>
      </c>
      <c r="AM60" s="75">
        <f t="shared" si="13"/>
        <v>19937.399999999998</v>
      </c>
      <c r="AN60" s="75">
        <f t="shared" si="13"/>
        <v>3417.84</v>
      </c>
      <c r="AO60" s="75">
        <f t="shared" si="13"/>
        <v>9683.880000000001</v>
      </c>
      <c r="AP60" s="75">
        <f t="shared" si="13"/>
        <v>2278.56</v>
      </c>
      <c r="AQ60" s="75"/>
      <c r="AR60" s="75">
        <f t="shared" si="8"/>
        <v>1582.3333333333333</v>
      </c>
      <c r="AS60" s="84">
        <v>0</v>
      </c>
      <c r="AT60" s="84">
        <v>0</v>
      </c>
      <c r="AU60" s="84"/>
      <c r="AV60" s="84"/>
      <c r="AW60" s="78">
        <v>0</v>
      </c>
      <c r="AX60" s="78">
        <v>0</v>
      </c>
      <c r="AY60" s="78">
        <v>0</v>
      </c>
      <c r="AZ60" s="85">
        <v>0</v>
      </c>
      <c r="BA60" s="80">
        <f t="shared" si="9"/>
        <v>197439.68000000002</v>
      </c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  <c r="GT60" s="81"/>
      <c r="GU60" s="81"/>
      <c r="GV60" s="81"/>
      <c r="GW60" s="81"/>
      <c r="GX60" s="81"/>
      <c r="GY60" s="81"/>
      <c r="GZ60" s="81"/>
      <c r="HA60" s="81"/>
      <c r="HB60" s="81"/>
      <c r="HC60" s="81"/>
      <c r="HD60" s="81"/>
      <c r="HE60" s="81"/>
      <c r="HF60" s="81"/>
      <c r="HG60" s="81"/>
      <c r="HH60" s="81"/>
      <c r="HI60" s="81"/>
      <c r="HJ60" s="81"/>
      <c r="HK60" s="81"/>
      <c r="HL60" s="81"/>
      <c r="HM60" s="81"/>
      <c r="HN60" s="81"/>
      <c r="HO60" s="81"/>
      <c r="HP60" s="81"/>
      <c r="HQ60" s="81"/>
      <c r="HR60" s="81"/>
      <c r="HS60" s="81"/>
      <c r="HT60" s="81"/>
      <c r="HU60" s="81"/>
      <c r="HV60" s="81"/>
      <c r="HW60" s="81"/>
      <c r="HX60" s="81"/>
      <c r="HY60" s="81"/>
      <c r="HZ60" s="81"/>
      <c r="IA60" s="81"/>
      <c r="IB60" s="81"/>
      <c r="IC60" s="81"/>
      <c r="ID60" s="81"/>
      <c r="IE60" s="81"/>
      <c r="IF60" s="81"/>
      <c r="IG60" s="81"/>
      <c r="IH60" s="81"/>
      <c r="II60" s="81"/>
      <c r="IJ60" s="81"/>
      <c r="IK60" s="81"/>
      <c r="IL60" s="81"/>
      <c r="IM60" s="81"/>
      <c r="IN60" s="81"/>
      <c r="IO60" s="81"/>
      <c r="IP60" s="81"/>
      <c r="IQ60" s="81"/>
      <c r="IR60" s="81"/>
      <c r="IS60" s="81"/>
      <c r="IT60" s="81"/>
      <c r="IU60" s="81"/>
      <c r="IV60" s="81"/>
      <c r="IW60" s="81"/>
      <c r="IX60" s="81"/>
      <c r="IY60" s="81"/>
      <c r="IZ60" s="81"/>
    </row>
    <row r="61" spans="1:260" s="82" customFormat="1" x14ac:dyDescent="0.2">
      <c r="A61" s="65">
        <f t="shared" si="10"/>
        <v>49</v>
      </c>
      <c r="B61" s="66">
        <v>11</v>
      </c>
      <c r="C61" s="67" t="s">
        <v>61</v>
      </c>
      <c r="D61" s="68">
        <v>251</v>
      </c>
      <c r="E61" s="67">
        <v>374</v>
      </c>
      <c r="F61" s="69">
        <v>1</v>
      </c>
      <c r="G61" s="69">
        <v>2057</v>
      </c>
      <c r="H61" s="70" t="s">
        <v>202</v>
      </c>
      <c r="I61" s="70" t="s">
        <v>203</v>
      </c>
      <c r="J61" s="65" t="s">
        <v>78</v>
      </c>
      <c r="K61" s="71">
        <v>42011</v>
      </c>
      <c r="L61" s="71" t="s">
        <v>79</v>
      </c>
      <c r="M61" s="72" t="s">
        <v>73</v>
      </c>
      <c r="N61" s="65">
        <v>1</v>
      </c>
      <c r="O61" s="65">
        <v>40</v>
      </c>
      <c r="P61" s="65" t="s">
        <v>143</v>
      </c>
      <c r="Q61" s="70" t="s">
        <v>158</v>
      </c>
      <c r="R61" s="65">
        <v>11</v>
      </c>
      <c r="S61" s="70" t="s">
        <v>66</v>
      </c>
      <c r="T61" s="65" t="s">
        <v>201</v>
      </c>
      <c r="U61" s="73" t="s">
        <v>160</v>
      </c>
      <c r="V61" s="92">
        <v>10907</v>
      </c>
      <c r="W61" s="93">
        <v>717</v>
      </c>
      <c r="X61" s="93">
        <v>667</v>
      </c>
      <c r="Y61" s="93"/>
      <c r="Z61" s="94">
        <f>145*2</f>
        <v>290</v>
      </c>
      <c r="AA61" s="95">
        <f t="shared" si="0"/>
        <v>1908.7249999999999</v>
      </c>
      <c r="AB61" s="95">
        <f t="shared" si="1"/>
        <v>327.20999999999998</v>
      </c>
      <c r="AC61" s="95">
        <f t="shared" si="11"/>
        <v>927.09500000000003</v>
      </c>
      <c r="AD61" s="95">
        <f t="shared" si="2"/>
        <v>218.14000000000001</v>
      </c>
      <c r="AE61" s="96">
        <f t="shared" si="12"/>
        <v>130884</v>
      </c>
      <c r="AF61" s="97">
        <f t="shared" si="12"/>
        <v>8604</v>
      </c>
      <c r="AG61" s="97">
        <f t="shared" si="12"/>
        <v>8004</v>
      </c>
      <c r="AH61" s="93"/>
      <c r="AI61" s="97">
        <f t="shared" si="4"/>
        <v>3480</v>
      </c>
      <c r="AJ61" s="97">
        <f t="shared" si="5"/>
        <v>18178.333333333332</v>
      </c>
      <c r="AK61" s="97">
        <f t="shared" si="6"/>
        <v>1817.8333333333333</v>
      </c>
      <c r="AL61" s="93">
        <v>5453.5</v>
      </c>
      <c r="AM61" s="97">
        <f t="shared" si="13"/>
        <v>22904.699999999997</v>
      </c>
      <c r="AN61" s="97">
        <f t="shared" si="13"/>
        <v>3926.5199999999995</v>
      </c>
      <c r="AO61" s="97">
        <f t="shared" si="13"/>
        <v>11125.14</v>
      </c>
      <c r="AP61" s="97">
        <f t="shared" si="13"/>
        <v>2617.6800000000003</v>
      </c>
      <c r="AQ61" s="97"/>
      <c r="AR61" s="97">
        <f t="shared" si="8"/>
        <v>1817.8333333333333</v>
      </c>
      <c r="AS61" s="93">
        <v>0</v>
      </c>
      <c r="AT61" s="93">
        <v>0</v>
      </c>
      <c r="AU61" s="93"/>
      <c r="AV61" s="93"/>
      <c r="AW61" s="98">
        <v>0</v>
      </c>
      <c r="AX61" s="98">
        <v>0</v>
      </c>
      <c r="AY61" s="98">
        <v>0</v>
      </c>
      <c r="AZ61" s="99">
        <v>0</v>
      </c>
      <c r="BA61" s="100">
        <f t="shared" si="9"/>
        <v>218813.54</v>
      </c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  <c r="IQ61" s="81"/>
      <c r="IR61" s="81"/>
      <c r="IS61" s="81"/>
      <c r="IT61" s="81"/>
      <c r="IU61" s="81"/>
      <c r="IV61" s="81"/>
      <c r="IW61" s="81"/>
      <c r="IX61" s="81"/>
      <c r="IY61" s="81"/>
      <c r="IZ61" s="81"/>
    </row>
    <row r="62" spans="1:260" s="82" customFormat="1" x14ac:dyDescent="0.2">
      <c r="A62" s="65">
        <f t="shared" si="10"/>
        <v>50</v>
      </c>
      <c r="B62" s="66">
        <v>11</v>
      </c>
      <c r="C62" s="67" t="s">
        <v>61</v>
      </c>
      <c r="D62" s="68">
        <v>251</v>
      </c>
      <c r="E62" s="67">
        <v>374</v>
      </c>
      <c r="F62" s="69">
        <v>1</v>
      </c>
      <c r="G62" s="69">
        <v>2301</v>
      </c>
      <c r="H62" s="70" t="s">
        <v>204</v>
      </c>
      <c r="I62" s="70" t="s">
        <v>205</v>
      </c>
      <c r="J62" s="65" t="s">
        <v>71</v>
      </c>
      <c r="K62" s="71">
        <v>44214</v>
      </c>
      <c r="L62" s="71" t="s">
        <v>79</v>
      </c>
      <c r="M62" s="72" t="s">
        <v>73</v>
      </c>
      <c r="N62" s="65">
        <v>2</v>
      </c>
      <c r="O62" s="65">
        <v>40</v>
      </c>
      <c r="P62" s="65" t="s">
        <v>143</v>
      </c>
      <c r="Q62" s="70" t="s">
        <v>158</v>
      </c>
      <c r="R62" s="65">
        <v>11</v>
      </c>
      <c r="S62" s="70" t="s">
        <v>66</v>
      </c>
      <c r="T62" s="65" t="s">
        <v>206</v>
      </c>
      <c r="U62" s="73" t="s">
        <v>160</v>
      </c>
      <c r="V62" s="83">
        <v>11279</v>
      </c>
      <c r="W62" s="84">
        <v>737</v>
      </c>
      <c r="X62" s="84">
        <v>675</v>
      </c>
      <c r="Y62" s="84"/>
      <c r="Z62" s="76">
        <v>0</v>
      </c>
      <c r="AA62" s="77">
        <f t="shared" si="0"/>
        <v>1973.8249999999998</v>
      </c>
      <c r="AB62" s="77">
        <f t="shared" si="1"/>
        <v>338.37</v>
      </c>
      <c r="AC62" s="77">
        <f t="shared" si="11"/>
        <v>958.71500000000003</v>
      </c>
      <c r="AD62" s="77">
        <f t="shared" si="2"/>
        <v>225.58</v>
      </c>
      <c r="AE62" s="74">
        <f t="shared" si="12"/>
        <v>135348</v>
      </c>
      <c r="AF62" s="75">
        <f t="shared" si="12"/>
        <v>8844</v>
      </c>
      <c r="AG62" s="75">
        <f t="shared" si="12"/>
        <v>8100</v>
      </c>
      <c r="AH62" s="84"/>
      <c r="AI62" s="75">
        <f t="shared" si="4"/>
        <v>0</v>
      </c>
      <c r="AJ62" s="75">
        <f t="shared" si="5"/>
        <v>18798.333333333332</v>
      </c>
      <c r="AK62" s="75">
        <f t="shared" si="6"/>
        <v>1879.8333333333333</v>
      </c>
      <c r="AL62" s="84">
        <v>5639.5</v>
      </c>
      <c r="AM62" s="75">
        <f t="shared" si="13"/>
        <v>23685.899999999998</v>
      </c>
      <c r="AN62" s="75">
        <f t="shared" si="13"/>
        <v>4060.44</v>
      </c>
      <c r="AO62" s="75">
        <f t="shared" si="13"/>
        <v>11504.58</v>
      </c>
      <c r="AP62" s="75">
        <f t="shared" si="13"/>
        <v>2706.96</v>
      </c>
      <c r="AQ62" s="75"/>
      <c r="AR62" s="75">
        <f t="shared" si="8"/>
        <v>1879.8333333333333</v>
      </c>
      <c r="AS62" s="84">
        <v>0</v>
      </c>
      <c r="AT62" s="84">
        <v>0</v>
      </c>
      <c r="AU62" s="84"/>
      <c r="AV62" s="84"/>
      <c r="AW62" s="78">
        <v>0</v>
      </c>
      <c r="AX62" s="78">
        <v>0</v>
      </c>
      <c r="AY62" s="78">
        <v>0</v>
      </c>
      <c r="AZ62" s="85">
        <v>0</v>
      </c>
      <c r="BA62" s="80">
        <f t="shared" si="9"/>
        <v>222447.38</v>
      </c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  <c r="IB62" s="81"/>
      <c r="IC62" s="81"/>
      <c r="ID62" s="81"/>
      <c r="IE62" s="81"/>
      <c r="IF62" s="81"/>
      <c r="IG62" s="81"/>
      <c r="IH62" s="81"/>
      <c r="II62" s="81"/>
      <c r="IJ62" s="81"/>
      <c r="IK62" s="81"/>
      <c r="IL62" s="81"/>
      <c r="IM62" s="81"/>
      <c r="IN62" s="81"/>
      <c r="IO62" s="81"/>
      <c r="IP62" s="81"/>
      <c r="IQ62" s="81"/>
      <c r="IR62" s="81"/>
      <c r="IS62" s="81"/>
      <c r="IT62" s="81"/>
      <c r="IU62" s="81"/>
      <c r="IV62" s="81"/>
      <c r="IW62" s="81"/>
      <c r="IX62" s="81"/>
      <c r="IY62" s="81"/>
      <c r="IZ62" s="81"/>
    </row>
    <row r="63" spans="1:260" s="82" customFormat="1" x14ac:dyDescent="0.2">
      <c r="A63" s="65">
        <f t="shared" si="10"/>
        <v>51</v>
      </c>
      <c r="B63" s="66">
        <v>11</v>
      </c>
      <c r="C63" s="67" t="s">
        <v>61</v>
      </c>
      <c r="D63" s="68">
        <v>251</v>
      </c>
      <c r="E63" s="67">
        <v>374</v>
      </c>
      <c r="F63" s="69">
        <v>1</v>
      </c>
      <c r="G63" s="69">
        <v>1523</v>
      </c>
      <c r="H63" s="70" t="s">
        <v>207</v>
      </c>
      <c r="I63" s="70" t="s">
        <v>208</v>
      </c>
      <c r="J63" s="65" t="s">
        <v>78</v>
      </c>
      <c r="K63" s="71">
        <v>36923</v>
      </c>
      <c r="L63" s="71" t="s">
        <v>79</v>
      </c>
      <c r="M63" s="72" t="s">
        <v>73</v>
      </c>
      <c r="N63" s="65">
        <v>2</v>
      </c>
      <c r="O63" s="65">
        <v>40</v>
      </c>
      <c r="P63" s="65" t="s">
        <v>143</v>
      </c>
      <c r="Q63" s="70" t="s">
        <v>158</v>
      </c>
      <c r="R63" s="65">
        <v>11</v>
      </c>
      <c r="S63" s="70" t="s">
        <v>66</v>
      </c>
      <c r="T63" s="65" t="s">
        <v>206</v>
      </c>
      <c r="U63" s="73" t="s">
        <v>160</v>
      </c>
      <c r="V63" s="83">
        <v>11279</v>
      </c>
      <c r="W63" s="84">
        <v>737</v>
      </c>
      <c r="X63" s="84">
        <v>675</v>
      </c>
      <c r="Y63" s="84"/>
      <c r="Z63" s="76">
        <v>725</v>
      </c>
      <c r="AA63" s="77">
        <f t="shared" si="0"/>
        <v>1973.8249999999998</v>
      </c>
      <c r="AB63" s="77">
        <f t="shared" si="1"/>
        <v>338.37</v>
      </c>
      <c r="AC63" s="77">
        <f t="shared" si="11"/>
        <v>958.71500000000003</v>
      </c>
      <c r="AD63" s="77">
        <f t="shared" si="2"/>
        <v>225.58</v>
      </c>
      <c r="AE63" s="74">
        <f t="shared" si="12"/>
        <v>135348</v>
      </c>
      <c r="AF63" s="75">
        <f t="shared" si="12"/>
        <v>8844</v>
      </c>
      <c r="AG63" s="75">
        <f t="shared" si="12"/>
        <v>8100</v>
      </c>
      <c r="AH63" s="84"/>
      <c r="AI63" s="75">
        <f t="shared" si="4"/>
        <v>8700</v>
      </c>
      <c r="AJ63" s="75">
        <f t="shared" si="5"/>
        <v>18798.333333333332</v>
      </c>
      <c r="AK63" s="75">
        <f t="shared" si="6"/>
        <v>1879.8333333333333</v>
      </c>
      <c r="AL63" s="84">
        <v>5639.5</v>
      </c>
      <c r="AM63" s="75">
        <f t="shared" si="13"/>
        <v>23685.899999999998</v>
      </c>
      <c r="AN63" s="75">
        <f t="shared" si="13"/>
        <v>4060.44</v>
      </c>
      <c r="AO63" s="75">
        <f t="shared" si="13"/>
        <v>11504.58</v>
      </c>
      <c r="AP63" s="75">
        <f t="shared" si="13"/>
        <v>2706.96</v>
      </c>
      <c r="AQ63" s="75"/>
      <c r="AR63" s="75">
        <f t="shared" si="8"/>
        <v>1879.8333333333333</v>
      </c>
      <c r="AS63" s="84">
        <v>0</v>
      </c>
      <c r="AT63" s="84">
        <v>0</v>
      </c>
      <c r="AU63" s="84"/>
      <c r="AV63" s="84"/>
      <c r="AW63" s="78">
        <v>0</v>
      </c>
      <c r="AX63" s="78">
        <v>0</v>
      </c>
      <c r="AY63" s="78">
        <v>0</v>
      </c>
      <c r="AZ63" s="85">
        <v>0</v>
      </c>
      <c r="BA63" s="80">
        <f t="shared" si="9"/>
        <v>231147.38</v>
      </c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  <c r="IV63" s="81"/>
      <c r="IW63" s="81"/>
      <c r="IX63" s="81"/>
      <c r="IY63" s="81"/>
      <c r="IZ63" s="81"/>
    </row>
    <row r="64" spans="1:260" s="82" customFormat="1" x14ac:dyDescent="0.2">
      <c r="A64" s="65">
        <f t="shared" si="10"/>
        <v>52</v>
      </c>
      <c r="B64" s="66">
        <v>11</v>
      </c>
      <c r="C64" s="67" t="s">
        <v>61</v>
      </c>
      <c r="D64" s="68">
        <v>251</v>
      </c>
      <c r="E64" s="67">
        <v>374</v>
      </c>
      <c r="F64" s="69">
        <v>1</v>
      </c>
      <c r="G64" s="69">
        <v>1571</v>
      </c>
      <c r="H64" s="70" t="s">
        <v>209</v>
      </c>
      <c r="I64" s="70" t="s">
        <v>210</v>
      </c>
      <c r="J64" s="65" t="s">
        <v>71</v>
      </c>
      <c r="K64" s="71">
        <v>37355</v>
      </c>
      <c r="L64" s="71" t="s">
        <v>79</v>
      </c>
      <c r="M64" s="72" t="s">
        <v>73</v>
      </c>
      <c r="N64" s="65">
        <v>2</v>
      </c>
      <c r="O64" s="65">
        <v>40</v>
      </c>
      <c r="P64" s="65" t="s">
        <v>143</v>
      </c>
      <c r="Q64" s="70" t="s">
        <v>158</v>
      </c>
      <c r="R64" s="65">
        <v>11</v>
      </c>
      <c r="S64" s="70" t="s">
        <v>66</v>
      </c>
      <c r="T64" s="65" t="s">
        <v>206</v>
      </c>
      <c r="U64" s="73" t="s">
        <v>160</v>
      </c>
      <c r="V64" s="83">
        <v>11279</v>
      </c>
      <c r="W64" s="84">
        <v>737</v>
      </c>
      <c r="X64" s="84">
        <v>675</v>
      </c>
      <c r="Y64" s="84"/>
      <c r="Z64" s="76">
        <v>580</v>
      </c>
      <c r="AA64" s="77">
        <f t="shared" si="0"/>
        <v>1973.8249999999998</v>
      </c>
      <c r="AB64" s="77">
        <f t="shared" si="1"/>
        <v>338.37</v>
      </c>
      <c r="AC64" s="77">
        <f t="shared" si="11"/>
        <v>958.71500000000003</v>
      </c>
      <c r="AD64" s="77">
        <f t="shared" si="2"/>
        <v>225.58</v>
      </c>
      <c r="AE64" s="74">
        <f t="shared" si="12"/>
        <v>135348</v>
      </c>
      <c r="AF64" s="75">
        <f t="shared" si="12"/>
        <v>8844</v>
      </c>
      <c r="AG64" s="75">
        <f t="shared" si="12"/>
        <v>8100</v>
      </c>
      <c r="AH64" s="84"/>
      <c r="AI64" s="75">
        <f t="shared" si="4"/>
        <v>6960</v>
      </c>
      <c r="AJ64" s="75">
        <f t="shared" si="5"/>
        <v>18798.333333333332</v>
      </c>
      <c r="AK64" s="75">
        <f t="shared" si="6"/>
        <v>1879.8333333333333</v>
      </c>
      <c r="AL64" s="84">
        <v>5639.5</v>
      </c>
      <c r="AM64" s="75">
        <f t="shared" si="13"/>
        <v>23685.899999999998</v>
      </c>
      <c r="AN64" s="75">
        <f t="shared" si="13"/>
        <v>4060.44</v>
      </c>
      <c r="AO64" s="75">
        <f t="shared" si="13"/>
        <v>11504.58</v>
      </c>
      <c r="AP64" s="75">
        <f t="shared" si="13"/>
        <v>2706.96</v>
      </c>
      <c r="AQ64" s="75"/>
      <c r="AR64" s="75">
        <f t="shared" si="8"/>
        <v>1879.8333333333333</v>
      </c>
      <c r="AS64" s="84">
        <v>0</v>
      </c>
      <c r="AT64" s="84">
        <v>0</v>
      </c>
      <c r="AU64" s="84"/>
      <c r="AV64" s="84"/>
      <c r="AW64" s="78">
        <v>0</v>
      </c>
      <c r="AX64" s="78">
        <v>0</v>
      </c>
      <c r="AY64" s="78">
        <v>0</v>
      </c>
      <c r="AZ64" s="85">
        <v>0</v>
      </c>
      <c r="BA64" s="80">
        <f t="shared" si="9"/>
        <v>229407.38</v>
      </c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  <c r="IW64" s="81"/>
      <c r="IX64" s="81"/>
      <c r="IY64" s="81"/>
      <c r="IZ64" s="81"/>
    </row>
    <row r="65" spans="1:260" s="82" customFormat="1" x14ac:dyDescent="0.2">
      <c r="A65" s="65">
        <f t="shared" si="10"/>
        <v>53</v>
      </c>
      <c r="B65" s="66">
        <v>11</v>
      </c>
      <c r="C65" s="67" t="s">
        <v>61</v>
      </c>
      <c r="D65" s="68">
        <v>251</v>
      </c>
      <c r="E65" s="67">
        <v>374</v>
      </c>
      <c r="F65" s="69">
        <v>1</v>
      </c>
      <c r="G65" s="69">
        <v>1676</v>
      </c>
      <c r="H65" s="70" t="s">
        <v>211</v>
      </c>
      <c r="I65" s="70" t="s">
        <v>212</v>
      </c>
      <c r="J65" s="65" t="s">
        <v>71</v>
      </c>
      <c r="K65" s="71">
        <v>38296</v>
      </c>
      <c r="L65" s="71" t="s">
        <v>79</v>
      </c>
      <c r="M65" s="72" t="s">
        <v>73</v>
      </c>
      <c r="N65" s="65">
        <v>2</v>
      </c>
      <c r="O65" s="65">
        <v>40</v>
      </c>
      <c r="P65" s="65" t="s">
        <v>143</v>
      </c>
      <c r="Q65" s="70" t="s">
        <v>158</v>
      </c>
      <c r="R65" s="65">
        <v>11</v>
      </c>
      <c r="S65" s="70" t="s">
        <v>66</v>
      </c>
      <c r="T65" s="65" t="s">
        <v>206</v>
      </c>
      <c r="U65" s="73" t="s">
        <v>160</v>
      </c>
      <c r="V65" s="83">
        <v>11279</v>
      </c>
      <c r="W65" s="84">
        <v>737</v>
      </c>
      <c r="X65" s="84">
        <v>675</v>
      </c>
      <c r="Y65" s="84"/>
      <c r="Z65" s="76">
        <v>580</v>
      </c>
      <c r="AA65" s="77">
        <f t="shared" si="0"/>
        <v>1973.8249999999998</v>
      </c>
      <c r="AB65" s="77">
        <f t="shared" si="1"/>
        <v>338.37</v>
      </c>
      <c r="AC65" s="77">
        <f t="shared" si="11"/>
        <v>958.71500000000003</v>
      </c>
      <c r="AD65" s="77">
        <f t="shared" si="2"/>
        <v>225.58</v>
      </c>
      <c r="AE65" s="74">
        <f t="shared" si="12"/>
        <v>135348</v>
      </c>
      <c r="AF65" s="75">
        <f t="shared" si="12"/>
        <v>8844</v>
      </c>
      <c r="AG65" s="75">
        <f t="shared" si="12"/>
        <v>8100</v>
      </c>
      <c r="AH65" s="84"/>
      <c r="AI65" s="75">
        <f t="shared" si="4"/>
        <v>6960</v>
      </c>
      <c r="AJ65" s="75">
        <f t="shared" si="5"/>
        <v>18798.333333333332</v>
      </c>
      <c r="AK65" s="75">
        <f t="shared" si="6"/>
        <v>1879.8333333333333</v>
      </c>
      <c r="AL65" s="84">
        <v>5639.5</v>
      </c>
      <c r="AM65" s="75">
        <f t="shared" si="13"/>
        <v>23685.899999999998</v>
      </c>
      <c r="AN65" s="75">
        <f t="shared" si="13"/>
        <v>4060.44</v>
      </c>
      <c r="AO65" s="75">
        <f t="shared" si="13"/>
        <v>11504.58</v>
      </c>
      <c r="AP65" s="75">
        <f t="shared" si="13"/>
        <v>2706.96</v>
      </c>
      <c r="AQ65" s="75"/>
      <c r="AR65" s="75">
        <f t="shared" si="8"/>
        <v>1879.8333333333333</v>
      </c>
      <c r="AS65" s="84">
        <v>0</v>
      </c>
      <c r="AT65" s="84">
        <v>0</v>
      </c>
      <c r="AU65" s="84"/>
      <c r="AV65" s="84"/>
      <c r="AW65" s="78">
        <v>0</v>
      </c>
      <c r="AX65" s="78">
        <v>0</v>
      </c>
      <c r="AY65" s="78">
        <v>0</v>
      </c>
      <c r="AZ65" s="85">
        <v>0</v>
      </c>
      <c r="BA65" s="80">
        <f t="shared" si="9"/>
        <v>229407.38</v>
      </c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</row>
    <row r="66" spans="1:260" s="82" customFormat="1" x14ac:dyDescent="0.2">
      <c r="A66" s="65">
        <f t="shared" si="10"/>
        <v>54</v>
      </c>
      <c r="B66" s="66">
        <v>11</v>
      </c>
      <c r="C66" s="67" t="s">
        <v>61</v>
      </c>
      <c r="D66" s="68">
        <v>251</v>
      </c>
      <c r="E66" s="67">
        <v>374</v>
      </c>
      <c r="F66" s="69">
        <v>1</v>
      </c>
      <c r="G66" s="69">
        <v>1998</v>
      </c>
      <c r="H66" s="70" t="s">
        <v>213</v>
      </c>
      <c r="I66" s="70" t="s">
        <v>214</v>
      </c>
      <c r="J66" s="65" t="s">
        <v>71</v>
      </c>
      <c r="K66" s="71">
        <v>41502</v>
      </c>
      <c r="L66" s="71" t="s">
        <v>79</v>
      </c>
      <c r="M66" s="72" t="s">
        <v>73</v>
      </c>
      <c r="N66" s="65">
        <v>2</v>
      </c>
      <c r="O66" s="65">
        <v>40</v>
      </c>
      <c r="P66" s="65" t="s">
        <v>143</v>
      </c>
      <c r="Q66" s="70" t="s">
        <v>158</v>
      </c>
      <c r="R66" s="65">
        <v>11</v>
      </c>
      <c r="S66" s="70" t="s">
        <v>66</v>
      </c>
      <c r="T66" s="65" t="s">
        <v>206</v>
      </c>
      <c r="U66" s="73" t="s">
        <v>160</v>
      </c>
      <c r="V66" s="83">
        <v>11279</v>
      </c>
      <c r="W66" s="84">
        <v>737</v>
      </c>
      <c r="X66" s="84">
        <v>675</v>
      </c>
      <c r="Y66" s="84"/>
      <c r="Z66" s="76">
        <v>290</v>
      </c>
      <c r="AA66" s="77">
        <f t="shared" si="0"/>
        <v>1973.8249999999998</v>
      </c>
      <c r="AB66" s="77">
        <f t="shared" si="1"/>
        <v>338.37</v>
      </c>
      <c r="AC66" s="77">
        <f t="shared" si="11"/>
        <v>958.71500000000003</v>
      </c>
      <c r="AD66" s="77">
        <f t="shared" si="2"/>
        <v>225.58</v>
      </c>
      <c r="AE66" s="74">
        <f t="shared" si="12"/>
        <v>135348</v>
      </c>
      <c r="AF66" s="75">
        <f t="shared" si="12"/>
        <v>8844</v>
      </c>
      <c r="AG66" s="75">
        <f t="shared" si="12"/>
        <v>8100</v>
      </c>
      <c r="AH66" s="84"/>
      <c r="AI66" s="75">
        <f t="shared" si="4"/>
        <v>3480</v>
      </c>
      <c r="AJ66" s="75">
        <f t="shared" si="5"/>
        <v>18798.333333333332</v>
      </c>
      <c r="AK66" s="75">
        <f t="shared" si="6"/>
        <v>1879.8333333333333</v>
      </c>
      <c r="AL66" s="84">
        <v>5639.5</v>
      </c>
      <c r="AM66" s="75">
        <f t="shared" si="13"/>
        <v>23685.899999999998</v>
      </c>
      <c r="AN66" s="75">
        <f t="shared" si="13"/>
        <v>4060.44</v>
      </c>
      <c r="AO66" s="75">
        <f t="shared" si="13"/>
        <v>11504.58</v>
      </c>
      <c r="AP66" s="75">
        <f t="shared" si="13"/>
        <v>2706.96</v>
      </c>
      <c r="AQ66" s="75"/>
      <c r="AR66" s="75">
        <f t="shared" si="8"/>
        <v>1879.8333333333333</v>
      </c>
      <c r="AS66" s="84">
        <v>0</v>
      </c>
      <c r="AT66" s="84">
        <v>0</v>
      </c>
      <c r="AU66" s="84"/>
      <c r="AV66" s="84"/>
      <c r="AW66" s="78">
        <v>0</v>
      </c>
      <c r="AX66" s="78">
        <v>0</v>
      </c>
      <c r="AY66" s="78">
        <v>0</v>
      </c>
      <c r="AZ66" s="85">
        <v>0</v>
      </c>
      <c r="BA66" s="80">
        <f t="shared" si="9"/>
        <v>225927.38</v>
      </c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  <c r="IV66" s="81"/>
      <c r="IW66" s="81"/>
      <c r="IX66" s="81"/>
      <c r="IY66" s="81"/>
      <c r="IZ66" s="81"/>
    </row>
    <row r="67" spans="1:260" s="82" customFormat="1" x14ac:dyDescent="0.2">
      <c r="A67" s="65">
        <f t="shared" si="10"/>
        <v>55</v>
      </c>
      <c r="B67" s="66">
        <v>11</v>
      </c>
      <c r="C67" s="67" t="s">
        <v>61</v>
      </c>
      <c r="D67" s="68">
        <v>251</v>
      </c>
      <c r="E67" s="67">
        <v>374</v>
      </c>
      <c r="F67" s="69">
        <v>1</v>
      </c>
      <c r="G67" s="69">
        <v>1201</v>
      </c>
      <c r="H67" s="70" t="s">
        <v>215</v>
      </c>
      <c r="I67" s="70" t="s">
        <v>216</v>
      </c>
      <c r="J67" s="65" t="s">
        <v>78</v>
      </c>
      <c r="K67" s="71">
        <v>34983</v>
      </c>
      <c r="L67" s="71" t="s">
        <v>79</v>
      </c>
      <c r="M67" s="72" t="s">
        <v>73</v>
      </c>
      <c r="N67" s="65">
        <v>8</v>
      </c>
      <c r="O67" s="65">
        <v>40</v>
      </c>
      <c r="P67" s="65" t="s">
        <v>64</v>
      </c>
      <c r="Q67" s="70" t="s">
        <v>158</v>
      </c>
      <c r="R67" s="65">
        <v>11</v>
      </c>
      <c r="S67" s="70" t="s">
        <v>66</v>
      </c>
      <c r="T67" s="65" t="s">
        <v>217</v>
      </c>
      <c r="U67" s="73" t="s">
        <v>160</v>
      </c>
      <c r="V67" s="83">
        <v>13606</v>
      </c>
      <c r="W67" s="84">
        <v>941</v>
      </c>
      <c r="X67" s="84">
        <v>865</v>
      </c>
      <c r="Y67" s="84"/>
      <c r="Z67" s="76">
        <v>870</v>
      </c>
      <c r="AA67" s="77">
        <f t="shared" si="0"/>
        <v>2381.0499999999997</v>
      </c>
      <c r="AB67" s="77">
        <f t="shared" si="1"/>
        <v>408.18</v>
      </c>
      <c r="AC67" s="77">
        <f t="shared" si="11"/>
        <v>1156.51</v>
      </c>
      <c r="AD67" s="77">
        <f t="shared" si="2"/>
        <v>272.12</v>
      </c>
      <c r="AE67" s="74">
        <f t="shared" si="12"/>
        <v>163272</v>
      </c>
      <c r="AF67" s="75">
        <f t="shared" si="12"/>
        <v>11292</v>
      </c>
      <c r="AG67" s="75">
        <f t="shared" si="12"/>
        <v>10380</v>
      </c>
      <c r="AH67" s="84"/>
      <c r="AI67" s="75">
        <f t="shared" si="4"/>
        <v>10440</v>
      </c>
      <c r="AJ67" s="75">
        <f t="shared" si="5"/>
        <v>22676.666666666668</v>
      </c>
      <c r="AK67" s="75">
        <f t="shared" si="6"/>
        <v>2267.666666666667</v>
      </c>
      <c r="AL67" s="84">
        <v>6803</v>
      </c>
      <c r="AM67" s="75">
        <f t="shared" si="13"/>
        <v>28572.6</v>
      </c>
      <c r="AN67" s="75">
        <f t="shared" si="13"/>
        <v>4898.16</v>
      </c>
      <c r="AO67" s="75">
        <f t="shared" si="13"/>
        <v>13878.119999999999</v>
      </c>
      <c r="AP67" s="75">
        <f t="shared" si="13"/>
        <v>3265.44</v>
      </c>
      <c r="AQ67" s="75"/>
      <c r="AR67" s="75">
        <f t="shared" si="8"/>
        <v>2267.666666666667</v>
      </c>
      <c r="AS67" s="84">
        <v>0</v>
      </c>
      <c r="AT67" s="84">
        <v>0</v>
      </c>
      <c r="AU67" s="84"/>
      <c r="AV67" s="84"/>
      <c r="AW67" s="78">
        <v>0</v>
      </c>
      <c r="AX67" s="78">
        <v>0</v>
      </c>
      <c r="AY67" s="78">
        <v>0</v>
      </c>
      <c r="AZ67" s="85">
        <v>0</v>
      </c>
      <c r="BA67" s="80">
        <f t="shared" si="9"/>
        <v>280013.32</v>
      </c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  <c r="IV67" s="81"/>
      <c r="IW67" s="81"/>
      <c r="IX67" s="81"/>
      <c r="IY67" s="81"/>
      <c r="IZ67" s="81"/>
    </row>
    <row r="68" spans="1:260" s="82" customFormat="1" x14ac:dyDescent="0.2">
      <c r="A68" s="65">
        <f t="shared" si="10"/>
        <v>56</v>
      </c>
      <c r="B68" s="66">
        <v>11</v>
      </c>
      <c r="C68" s="67" t="s">
        <v>61</v>
      </c>
      <c r="D68" s="68">
        <v>251</v>
      </c>
      <c r="E68" s="67">
        <v>374</v>
      </c>
      <c r="F68" s="69">
        <v>1</v>
      </c>
      <c r="G68" s="69">
        <v>1456</v>
      </c>
      <c r="H68" s="70" t="s">
        <v>218</v>
      </c>
      <c r="I68" s="70" t="s">
        <v>219</v>
      </c>
      <c r="J68" s="65" t="s">
        <v>71</v>
      </c>
      <c r="K68" s="71">
        <v>36495</v>
      </c>
      <c r="L68" s="71" t="s">
        <v>79</v>
      </c>
      <c r="M68" s="72" t="s">
        <v>73</v>
      </c>
      <c r="N68" s="65">
        <v>3</v>
      </c>
      <c r="O68" s="65">
        <v>40</v>
      </c>
      <c r="P68" s="65" t="s">
        <v>64</v>
      </c>
      <c r="Q68" s="70" t="s">
        <v>158</v>
      </c>
      <c r="R68" s="65">
        <v>11</v>
      </c>
      <c r="S68" s="70" t="s">
        <v>66</v>
      </c>
      <c r="T68" s="65" t="s">
        <v>220</v>
      </c>
      <c r="U68" s="73" t="s">
        <v>160</v>
      </c>
      <c r="V68" s="83">
        <v>11669</v>
      </c>
      <c r="W68" s="84">
        <v>788</v>
      </c>
      <c r="X68" s="84">
        <v>688</v>
      </c>
      <c r="Y68" s="84"/>
      <c r="Z68" s="76">
        <v>725</v>
      </c>
      <c r="AA68" s="77">
        <f t="shared" si="0"/>
        <v>2042.0749999999998</v>
      </c>
      <c r="AB68" s="77">
        <f t="shared" si="1"/>
        <v>350.07</v>
      </c>
      <c r="AC68" s="77">
        <f t="shared" si="11"/>
        <v>991.86500000000012</v>
      </c>
      <c r="AD68" s="77">
        <f t="shared" si="2"/>
        <v>233.38</v>
      </c>
      <c r="AE68" s="74">
        <f t="shared" si="12"/>
        <v>140028</v>
      </c>
      <c r="AF68" s="75">
        <f t="shared" si="12"/>
        <v>9456</v>
      </c>
      <c r="AG68" s="75">
        <f t="shared" si="12"/>
        <v>8256</v>
      </c>
      <c r="AH68" s="84"/>
      <c r="AI68" s="75">
        <f t="shared" si="4"/>
        <v>8700</v>
      </c>
      <c r="AJ68" s="75">
        <f t="shared" si="5"/>
        <v>19448.333333333332</v>
      </c>
      <c r="AK68" s="75">
        <f t="shared" si="6"/>
        <v>1944.8333333333333</v>
      </c>
      <c r="AL68" s="84">
        <v>5834.5</v>
      </c>
      <c r="AM68" s="75">
        <f t="shared" si="13"/>
        <v>24504.899999999998</v>
      </c>
      <c r="AN68" s="75">
        <f t="shared" si="13"/>
        <v>4200.84</v>
      </c>
      <c r="AO68" s="75">
        <f t="shared" si="13"/>
        <v>11902.380000000001</v>
      </c>
      <c r="AP68" s="75">
        <f t="shared" si="13"/>
        <v>2800.56</v>
      </c>
      <c r="AQ68" s="75"/>
      <c r="AR68" s="75">
        <f t="shared" si="8"/>
        <v>1944.8333333333333</v>
      </c>
      <c r="AS68" s="84">
        <v>0</v>
      </c>
      <c r="AT68" s="84">
        <v>0</v>
      </c>
      <c r="AU68" s="84"/>
      <c r="AV68" s="84"/>
      <c r="AW68" s="78">
        <v>0</v>
      </c>
      <c r="AX68" s="78">
        <v>0</v>
      </c>
      <c r="AY68" s="78">
        <v>0</v>
      </c>
      <c r="AZ68" s="85">
        <v>0</v>
      </c>
      <c r="BA68" s="80">
        <f t="shared" si="9"/>
        <v>239021.18000000002</v>
      </c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  <c r="IV68" s="81"/>
      <c r="IW68" s="81"/>
      <c r="IX68" s="81"/>
      <c r="IY68" s="81"/>
      <c r="IZ68" s="81"/>
    </row>
    <row r="69" spans="1:260" s="82" customFormat="1" x14ac:dyDescent="0.2">
      <c r="A69" s="65">
        <f t="shared" si="10"/>
        <v>57</v>
      </c>
      <c r="B69" s="66">
        <v>11</v>
      </c>
      <c r="C69" s="67" t="s">
        <v>61</v>
      </c>
      <c r="D69" s="68">
        <v>251</v>
      </c>
      <c r="E69" s="67">
        <v>374</v>
      </c>
      <c r="F69" s="69">
        <v>1</v>
      </c>
      <c r="G69" s="69">
        <v>1619</v>
      </c>
      <c r="H69" s="70" t="s">
        <v>221</v>
      </c>
      <c r="I69" s="70" t="s">
        <v>222</v>
      </c>
      <c r="J69" s="65" t="s">
        <v>71</v>
      </c>
      <c r="K69" s="71">
        <v>37781</v>
      </c>
      <c r="L69" s="71" t="s">
        <v>79</v>
      </c>
      <c r="M69" s="72" t="s">
        <v>73</v>
      </c>
      <c r="N69" s="65">
        <v>3</v>
      </c>
      <c r="O69" s="65">
        <v>40</v>
      </c>
      <c r="P69" s="65" t="s">
        <v>64</v>
      </c>
      <c r="Q69" s="70" t="s">
        <v>158</v>
      </c>
      <c r="R69" s="65">
        <v>11</v>
      </c>
      <c r="S69" s="70" t="s">
        <v>66</v>
      </c>
      <c r="T69" s="65" t="s">
        <v>220</v>
      </c>
      <c r="U69" s="73" t="s">
        <v>160</v>
      </c>
      <c r="V69" s="83">
        <v>11669</v>
      </c>
      <c r="W69" s="84">
        <v>788</v>
      </c>
      <c r="X69" s="84">
        <v>688</v>
      </c>
      <c r="Y69" s="84"/>
      <c r="Z69" s="76">
        <v>580</v>
      </c>
      <c r="AA69" s="77">
        <f t="shared" si="0"/>
        <v>2042.0749999999998</v>
      </c>
      <c r="AB69" s="77">
        <f t="shared" si="1"/>
        <v>350.07</v>
      </c>
      <c r="AC69" s="77">
        <f t="shared" si="11"/>
        <v>991.86500000000012</v>
      </c>
      <c r="AD69" s="77">
        <f t="shared" si="2"/>
        <v>233.38</v>
      </c>
      <c r="AE69" s="74">
        <f t="shared" si="12"/>
        <v>140028</v>
      </c>
      <c r="AF69" s="75">
        <f t="shared" si="12"/>
        <v>9456</v>
      </c>
      <c r="AG69" s="75">
        <f t="shared" si="12"/>
        <v>8256</v>
      </c>
      <c r="AH69" s="84"/>
      <c r="AI69" s="75">
        <f t="shared" si="4"/>
        <v>6960</v>
      </c>
      <c r="AJ69" s="75">
        <f t="shared" si="5"/>
        <v>19448.333333333332</v>
      </c>
      <c r="AK69" s="75">
        <f t="shared" si="6"/>
        <v>1944.8333333333333</v>
      </c>
      <c r="AL69" s="84">
        <v>5834.5</v>
      </c>
      <c r="AM69" s="75">
        <f t="shared" si="13"/>
        <v>24504.899999999998</v>
      </c>
      <c r="AN69" s="75">
        <f t="shared" si="13"/>
        <v>4200.84</v>
      </c>
      <c r="AO69" s="75">
        <f t="shared" si="13"/>
        <v>11902.380000000001</v>
      </c>
      <c r="AP69" s="75">
        <f t="shared" si="13"/>
        <v>2800.56</v>
      </c>
      <c r="AQ69" s="75"/>
      <c r="AR69" s="75">
        <f t="shared" si="8"/>
        <v>1944.8333333333333</v>
      </c>
      <c r="AS69" s="84">
        <v>0</v>
      </c>
      <c r="AT69" s="84">
        <v>0</v>
      </c>
      <c r="AU69" s="84"/>
      <c r="AV69" s="84"/>
      <c r="AW69" s="78">
        <v>0</v>
      </c>
      <c r="AX69" s="78">
        <v>0</v>
      </c>
      <c r="AY69" s="78">
        <v>0</v>
      </c>
      <c r="AZ69" s="85">
        <v>0</v>
      </c>
      <c r="BA69" s="80">
        <f t="shared" si="9"/>
        <v>237281.18000000002</v>
      </c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  <c r="IV69" s="81"/>
      <c r="IW69" s="81"/>
      <c r="IX69" s="81"/>
      <c r="IY69" s="81"/>
      <c r="IZ69" s="81"/>
    </row>
    <row r="70" spans="1:260" s="82" customFormat="1" x14ac:dyDescent="0.2">
      <c r="A70" s="65">
        <f t="shared" si="10"/>
        <v>58</v>
      </c>
      <c r="B70" s="66">
        <v>11</v>
      </c>
      <c r="C70" s="67" t="s">
        <v>61</v>
      </c>
      <c r="D70" s="68">
        <v>251</v>
      </c>
      <c r="E70" s="67">
        <v>374</v>
      </c>
      <c r="F70" s="69">
        <v>1</v>
      </c>
      <c r="G70" s="69">
        <v>1946</v>
      </c>
      <c r="H70" s="70" t="s">
        <v>223</v>
      </c>
      <c r="I70" s="70" t="s">
        <v>224</v>
      </c>
      <c r="J70" s="65" t="s">
        <v>71</v>
      </c>
      <c r="K70" s="71">
        <v>40995</v>
      </c>
      <c r="L70" s="71" t="s">
        <v>79</v>
      </c>
      <c r="M70" s="72" t="s">
        <v>73</v>
      </c>
      <c r="N70" s="65">
        <v>3</v>
      </c>
      <c r="O70" s="65">
        <v>40</v>
      </c>
      <c r="P70" s="65" t="s">
        <v>64</v>
      </c>
      <c r="Q70" s="70" t="s">
        <v>158</v>
      </c>
      <c r="R70" s="65">
        <v>11</v>
      </c>
      <c r="S70" s="70" t="s">
        <v>66</v>
      </c>
      <c r="T70" s="65" t="s">
        <v>220</v>
      </c>
      <c r="U70" s="73" t="s">
        <v>160</v>
      </c>
      <c r="V70" s="83">
        <v>11669</v>
      </c>
      <c r="W70" s="84">
        <v>788</v>
      </c>
      <c r="X70" s="84">
        <v>688</v>
      </c>
      <c r="Y70" s="84"/>
      <c r="Z70" s="76">
        <v>290</v>
      </c>
      <c r="AA70" s="77">
        <f t="shared" si="0"/>
        <v>2042.0749999999998</v>
      </c>
      <c r="AB70" s="77">
        <f t="shared" si="1"/>
        <v>350.07</v>
      </c>
      <c r="AC70" s="77">
        <f t="shared" si="11"/>
        <v>991.86500000000012</v>
      </c>
      <c r="AD70" s="77">
        <f t="shared" si="2"/>
        <v>233.38</v>
      </c>
      <c r="AE70" s="74">
        <f t="shared" si="12"/>
        <v>140028</v>
      </c>
      <c r="AF70" s="75">
        <f t="shared" si="12"/>
        <v>9456</v>
      </c>
      <c r="AG70" s="75">
        <f t="shared" si="12"/>
        <v>8256</v>
      </c>
      <c r="AH70" s="84"/>
      <c r="AI70" s="75">
        <f t="shared" si="4"/>
        <v>3480</v>
      </c>
      <c r="AJ70" s="75">
        <f t="shared" si="5"/>
        <v>19448.333333333332</v>
      </c>
      <c r="AK70" s="75">
        <f t="shared" si="6"/>
        <v>1944.8333333333333</v>
      </c>
      <c r="AL70" s="84">
        <v>5834.5</v>
      </c>
      <c r="AM70" s="75">
        <f t="shared" si="13"/>
        <v>24504.899999999998</v>
      </c>
      <c r="AN70" s="75">
        <f t="shared" si="13"/>
        <v>4200.84</v>
      </c>
      <c r="AO70" s="75">
        <f t="shared" si="13"/>
        <v>11902.380000000001</v>
      </c>
      <c r="AP70" s="75">
        <f t="shared" si="13"/>
        <v>2800.56</v>
      </c>
      <c r="AQ70" s="75"/>
      <c r="AR70" s="75">
        <f t="shared" si="8"/>
        <v>1944.8333333333333</v>
      </c>
      <c r="AS70" s="84">
        <v>0</v>
      </c>
      <c r="AT70" s="84">
        <v>0</v>
      </c>
      <c r="AU70" s="84"/>
      <c r="AV70" s="84"/>
      <c r="AW70" s="78">
        <v>0</v>
      </c>
      <c r="AX70" s="78">
        <v>0</v>
      </c>
      <c r="AY70" s="78">
        <v>0</v>
      </c>
      <c r="AZ70" s="85">
        <v>0</v>
      </c>
      <c r="BA70" s="80">
        <f t="shared" si="9"/>
        <v>233801.18000000002</v>
      </c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  <c r="IV70" s="81"/>
      <c r="IW70" s="81"/>
      <c r="IX70" s="81"/>
      <c r="IY70" s="81"/>
      <c r="IZ70" s="81"/>
    </row>
    <row r="71" spans="1:260" s="82" customFormat="1" x14ac:dyDescent="0.2">
      <c r="A71" s="65">
        <f t="shared" si="10"/>
        <v>59</v>
      </c>
      <c r="B71" s="66">
        <v>11</v>
      </c>
      <c r="C71" s="67" t="s">
        <v>61</v>
      </c>
      <c r="D71" s="68">
        <v>251</v>
      </c>
      <c r="E71" s="67">
        <v>374</v>
      </c>
      <c r="F71" s="69">
        <v>1</v>
      </c>
      <c r="G71" s="69">
        <v>2097</v>
      </c>
      <c r="H71" s="70" t="s">
        <v>225</v>
      </c>
      <c r="I71" s="70" t="s">
        <v>226</v>
      </c>
      <c r="J71" s="65" t="s">
        <v>78</v>
      </c>
      <c r="K71" s="71">
        <v>42478</v>
      </c>
      <c r="L71" s="71" t="s">
        <v>79</v>
      </c>
      <c r="M71" s="72" t="s">
        <v>73</v>
      </c>
      <c r="N71" s="65">
        <v>3</v>
      </c>
      <c r="O71" s="65">
        <v>40</v>
      </c>
      <c r="P71" s="65" t="s">
        <v>64</v>
      </c>
      <c r="Q71" s="70" t="s">
        <v>158</v>
      </c>
      <c r="R71" s="65">
        <v>11</v>
      </c>
      <c r="S71" s="70" t="s">
        <v>66</v>
      </c>
      <c r="T71" s="65" t="s">
        <v>220</v>
      </c>
      <c r="U71" s="73" t="s">
        <v>160</v>
      </c>
      <c r="V71" s="83">
        <v>11669</v>
      </c>
      <c r="W71" s="84">
        <v>788</v>
      </c>
      <c r="X71" s="84">
        <v>688</v>
      </c>
      <c r="Y71" s="84"/>
      <c r="Z71" s="76">
        <v>290</v>
      </c>
      <c r="AA71" s="77">
        <f t="shared" si="0"/>
        <v>2042.0749999999998</v>
      </c>
      <c r="AB71" s="77">
        <f t="shared" si="1"/>
        <v>350.07</v>
      </c>
      <c r="AC71" s="77">
        <f t="shared" si="11"/>
        <v>991.86500000000012</v>
      </c>
      <c r="AD71" s="77">
        <f t="shared" si="2"/>
        <v>233.38</v>
      </c>
      <c r="AE71" s="74">
        <f t="shared" si="12"/>
        <v>140028</v>
      </c>
      <c r="AF71" s="75">
        <f t="shared" si="12"/>
        <v>9456</v>
      </c>
      <c r="AG71" s="75">
        <f t="shared" si="12"/>
        <v>8256</v>
      </c>
      <c r="AH71" s="84"/>
      <c r="AI71" s="75">
        <f t="shared" si="4"/>
        <v>3480</v>
      </c>
      <c r="AJ71" s="75">
        <f t="shared" si="5"/>
        <v>19448.333333333332</v>
      </c>
      <c r="AK71" s="75">
        <f t="shared" si="6"/>
        <v>1944.8333333333333</v>
      </c>
      <c r="AL71" s="84">
        <v>5834.5</v>
      </c>
      <c r="AM71" s="75">
        <f t="shared" si="13"/>
        <v>24504.899999999998</v>
      </c>
      <c r="AN71" s="75">
        <f t="shared" si="13"/>
        <v>4200.84</v>
      </c>
      <c r="AO71" s="75">
        <f t="shared" si="13"/>
        <v>11902.380000000001</v>
      </c>
      <c r="AP71" s="75">
        <f t="shared" si="13"/>
        <v>2800.56</v>
      </c>
      <c r="AQ71" s="75"/>
      <c r="AR71" s="75">
        <f t="shared" si="8"/>
        <v>1944.8333333333333</v>
      </c>
      <c r="AS71" s="84">
        <v>0</v>
      </c>
      <c r="AT71" s="84">
        <v>0</v>
      </c>
      <c r="AU71" s="84"/>
      <c r="AV71" s="84"/>
      <c r="AW71" s="78">
        <v>0</v>
      </c>
      <c r="AX71" s="78">
        <v>0</v>
      </c>
      <c r="AY71" s="78">
        <v>0</v>
      </c>
      <c r="AZ71" s="85">
        <v>0</v>
      </c>
      <c r="BA71" s="80">
        <f t="shared" si="9"/>
        <v>233801.18000000002</v>
      </c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  <c r="IV71" s="81"/>
      <c r="IW71" s="81"/>
      <c r="IX71" s="81"/>
      <c r="IY71" s="81"/>
      <c r="IZ71" s="81"/>
    </row>
    <row r="72" spans="1:260" s="82" customFormat="1" x14ac:dyDescent="0.2">
      <c r="A72" s="65">
        <f t="shared" si="10"/>
        <v>60</v>
      </c>
      <c r="B72" s="66">
        <v>11</v>
      </c>
      <c r="C72" s="67" t="s">
        <v>61</v>
      </c>
      <c r="D72" s="68">
        <v>251</v>
      </c>
      <c r="E72" s="67">
        <v>374</v>
      </c>
      <c r="F72" s="69">
        <v>1</v>
      </c>
      <c r="G72" s="69">
        <v>2198</v>
      </c>
      <c r="H72" s="70" t="s">
        <v>227</v>
      </c>
      <c r="I72" s="70" t="s">
        <v>228</v>
      </c>
      <c r="J72" s="65" t="s">
        <v>71</v>
      </c>
      <c r="K72" s="71">
        <v>43450</v>
      </c>
      <c r="L72" s="71" t="s">
        <v>79</v>
      </c>
      <c r="M72" s="72" t="s">
        <v>73</v>
      </c>
      <c r="N72" s="65">
        <v>3</v>
      </c>
      <c r="O72" s="65">
        <v>40</v>
      </c>
      <c r="P72" s="65" t="s">
        <v>64</v>
      </c>
      <c r="Q72" s="70" t="s">
        <v>158</v>
      </c>
      <c r="R72" s="65">
        <v>11</v>
      </c>
      <c r="S72" s="70" t="s">
        <v>66</v>
      </c>
      <c r="T72" s="65" t="s">
        <v>220</v>
      </c>
      <c r="U72" s="73" t="s">
        <v>160</v>
      </c>
      <c r="V72" s="83">
        <v>11669</v>
      </c>
      <c r="W72" s="84">
        <v>788</v>
      </c>
      <c r="X72" s="84">
        <v>688</v>
      </c>
      <c r="Y72" s="84"/>
      <c r="Z72" s="76">
        <v>0</v>
      </c>
      <c r="AA72" s="77">
        <f t="shared" si="0"/>
        <v>2042.0749999999998</v>
      </c>
      <c r="AB72" s="77">
        <f t="shared" si="1"/>
        <v>350.07</v>
      </c>
      <c r="AC72" s="77">
        <f t="shared" si="11"/>
        <v>991.86500000000012</v>
      </c>
      <c r="AD72" s="77">
        <f t="shared" si="2"/>
        <v>233.38</v>
      </c>
      <c r="AE72" s="74">
        <f t="shared" si="12"/>
        <v>140028</v>
      </c>
      <c r="AF72" s="75">
        <f t="shared" si="12"/>
        <v>9456</v>
      </c>
      <c r="AG72" s="75">
        <f t="shared" si="12"/>
        <v>8256</v>
      </c>
      <c r="AH72" s="84"/>
      <c r="AI72" s="75">
        <f t="shared" si="4"/>
        <v>0</v>
      </c>
      <c r="AJ72" s="75">
        <f t="shared" si="5"/>
        <v>19448.333333333332</v>
      </c>
      <c r="AK72" s="75">
        <f t="shared" si="6"/>
        <v>1944.8333333333333</v>
      </c>
      <c r="AL72" s="84">
        <v>0</v>
      </c>
      <c r="AM72" s="75">
        <f t="shared" si="13"/>
        <v>24504.899999999998</v>
      </c>
      <c r="AN72" s="75">
        <f t="shared" si="13"/>
        <v>4200.84</v>
      </c>
      <c r="AO72" s="75">
        <f t="shared" si="13"/>
        <v>11902.380000000001</v>
      </c>
      <c r="AP72" s="75">
        <f t="shared" si="13"/>
        <v>2800.56</v>
      </c>
      <c r="AQ72" s="75"/>
      <c r="AR72" s="75">
        <f t="shared" si="8"/>
        <v>1944.8333333333333</v>
      </c>
      <c r="AS72" s="84">
        <v>0</v>
      </c>
      <c r="AT72" s="84">
        <v>0</v>
      </c>
      <c r="AU72" s="84"/>
      <c r="AV72" s="84"/>
      <c r="AW72" s="78">
        <v>0</v>
      </c>
      <c r="AX72" s="78">
        <v>0</v>
      </c>
      <c r="AY72" s="78">
        <v>0</v>
      </c>
      <c r="AZ72" s="85">
        <v>0</v>
      </c>
      <c r="BA72" s="80">
        <f t="shared" si="9"/>
        <v>224486.68000000002</v>
      </c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  <c r="IV72" s="81"/>
      <c r="IW72" s="81"/>
      <c r="IX72" s="81"/>
      <c r="IY72" s="81"/>
      <c r="IZ72" s="81"/>
    </row>
    <row r="73" spans="1:260" s="82" customFormat="1" x14ac:dyDescent="0.2">
      <c r="A73" s="65">
        <f t="shared" si="10"/>
        <v>61</v>
      </c>
      <c r="B73" s="66">
        <v>11</v>
      </c>
      <c r="C73" s="67" t="s">
        <v>61</v>
      </c>
      <c r="D73" s="68">
        <v>251</v>
      </c>
      <c r="E73" s="67">
        <v>374</v>
      </c>
      <c r="F73" s="69">
        <v>1</v>
      </c>
      <c r="G73" s="69">
        <v>1835</v>
      </c>
      <c r="H73" s="70" t="s">
        <v>229</v>
      </c>
      <c r="I73" s="70" t="s">
        <v>230</v>
      </c>
      <c r="J73" s="65" t="s">
        <v>71</v>
      </c>
      <c r="K73" s="71">
        <v>39673</v>
      </c>
      <c r="L73" s="71" t="s">
        <v>79</v>
      </c>
      <c r="M73" s="72" t="s">
        <v>73</v>
      </c>
      <c r="N73" s="65">
        <v>8</v>
      </c>
      <c r="O73" s="65">
        <v>40</v>
      </c>
      <c r="P73" s="65" t="s">
        <v>64</v>
      </c>
      <c r="Q73" s="70" t="s">
        <v>158</v>
      </c>
      <c r="R73" s="65">
        <v>11</v>
      </c>
      <c r="S73" s="70" t="s">
        <v>66</v>
      </c>
      <c r="T73" s="65" t="s">
        <v>231</v>
      </c>
      <c r="U73" s="73" t="s">
        <v>160</v>
      </c>
      <c r="V73" s="83">
        <v>13606</v>
      </c>
      <c r="W73" s="84">
        <v>941</v>
      </c>
      <c r="X73" s="84">
        <v>865</v>
      </c>
      <c r="Y73" s="84"/>
      <c r="Z73" s="76">
        <v>435</v>
      </c>
      <c r="AA73" s="77">
        <f t="shared" si="0"/>
        <v>2381.0499999999997</v>
      </c>
      <c r="AB73" s="77">
        <f t="shared" si="1"/>
        <v>408.18</v>
      </c>
      <c r="AC73" s="77">
        <f t="shared" si="11"/>
        <v>1156.51</v>
      </c>
      <c r="AD73" s="77">
        <f t="shared" si="2"/>
        <v>272.12</v>
      </c>
      <c r="AE73" s="74">
        <f t="shared" si="12"/>
        <v>163272</v>
      </c>
      <c r="AF73" s="75">
        <f t="shared" si="12"/>
        <v>11292</v>
      </c>
      <c r="AG73" s="75">
        <f t="shared" si="12"/>
        <v>10380</v>
      </c>
      <c r="AH73" s="84"/>
      <c r="AI73" s="75">
        <f t="shared" si="4"/>
        <v>5220</v>
      </c>
      <c r="AJ73" s="75">
        <f t="shared" si="5"/>
        <v>22676.666666666668</v>
      </c>
      <c r="AK73" s="75">
        <f t="shared" si="6"/>
        <v>2267.666666666667</v>
      </c>
      <c r="AL73" s="84">
        <v>6803</v>
      </c>
      <c r="AM73" s="75">
        <f t="shared" si="13"/>
        <v>28572.6</v>
      </c>
      <c r="AN73" s="75">
        <f t="shared" si="13"/>
        <v>4898.16</v>
      </c>
      <c r="AO73" s="75">
        <f t="shared" si="13"/>
        <v>13878.119999999999</v>
      </c>
      <c r="AP73" s="75">
        <f t="shared" si="13"/>
        <v>3265.44</v>
      </c>
      <c r="AQ73" s="75"/>
      <c r="AR73" s="75">
        <f t="shared" si="8"/>
        <v>2267.666666666667</v>
      </c>
      <c r="AS73" s="84">
        <v>0</v>
      </c>
      <c r="AT73" s="84">
        <v>0</v>
      </c>
      <c r="AU73" s="84"/>
      <c r="AV73" s="84"/>
      <c r="AW73" s="78">
        <v>0</v>
      </c>
      <c r="AX73" s="78">
        <v>0</v>
      </c>
      <c r="AY73" s="78">
        <v>0</v>
      </c>
      <c r="AZ73" s="85">
        <v>0</v>
      </c>
      <c r="BA73" s="80">
        <f t="shared" si="9"/>
        <v>274793.32</v>
      </c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  <c r="IV73" s="81"/>
      <c r="IW73" s="81"/>
      <c r="IX73" s="81"/>
      <c r="IY73" s="81"/>
      <c r="IZ73" s="81"/>
    </row>
    <row r="74" spans="1:260" s="82" customFormat="1" x14ac:dyDescent="0.2">
      <c r="A74" s="65">
        <f t="shared" si="10"/>
        <v>62</v>
      </c>
      <c r="B74" s="66">
        <v>11</v>
      </c>
      <c r="C74" s="67" t="s">
        <v>61</v>
      </c>
      <c r="D74" s="68">
        <v>251</v>
      </c>
      <c r="E74" s="67">
        <v>374</v>
      </c>
      <c r="F74" s="69">
        <v>1</v>
      </c>
      <c r="G74" s="69">
        <v>1955</v>
      </c>
      <c r="H74" s="70" t="s">
        <v>232</v>
      </c>
      <c r="I74" s="70" t="s">
        <v>233</v>
      </c>
      <c r="J74" s="65" t="s">
        <v>71</v>
      </c>
      <c r="K74" s="71">
        <v>41093</v>
      </c>
      <c r="L74" s="71" t="s">
        <v>79</v>
      </c>
      <c r="M74" s="72" t="s">
        <v>73</v>
      </c>
      <c r="N74" s="65">
        <v>3</v>
      </c>
      <c r="O74" s="65">
        <v>40</v>
      </c>
      <c r="P74" s="65" t="s">
        <v>143</v>
      </c>
      <c r="Q74" s="70" t="s">
        <v>158</v>
      </c>
      <c r="R74" s="65">
        <v>11</v>
      </c>
      <c r="S74" s="70" t="s">
        <v>66</v>
      </c>
      <c r="T74" s="65" t="s">
        <v>234</v>
      </c>
      <c r="U74" s="73" t="s">
        <v>160</v>
      </c>
      <c r="V74" s="83">
        <v>11669</v>
      </c>
      <c r="W74" s="84">
        <v>788</v>
      </c>
      <c r="X74" s="84">
        <v>688</v>
      </c>
      <c r="Y74" s="84"/>
      <c r="Z74" s="76">
        <v>290</v>
      </c>
      <c r="AA74" s="77">
        <f t="shared" si="0"/>
        <v>2042.0749999999998</v>
      </c>
      <c r="AB74" s="77">
        <f t="shared" si="1"/>
        <v>350.07</v>
      </c>
      <c r="AC74" s="77">
        <f t="shared" si="11"/>
        <v>991.86500000000012</v>
      </c>
      <c r="AD74" s="77">
        <f t="shared" si="2"/>
        <v>233.38</v>
      </c>
      <c r="AE74" s="74">
        <f t="shared" si="12"/>
        <v>140028</v>
      </c>
      <c r="AF74" s="75">
        <f t="shared" si="12"/>
        <v>9456</v>
      </c>
      <c r="AG74" s="75">
        <f t="shared" si="12"/>
        <v>8256</v>
      </c>
      <c r="AH74" s="84"/>
      <c r="AI74" s="75">
        <f t="shared" si="4"/>
        <v>3480</v>
      </c>
      <c r="AJ74" s="75">
        <f t="shared" si="5"/>
        <v>19448.333333333332</v>
      </c>
      <c r="AK74" s="75">
        <f t="shared" si="6"/>
        <v>1944.8333333333333</v>
      </c>
      <c r="AL74" s="84">
        <v>5834.5</v>
      </c>
      <c r="AM74" s="75">
        <f t="shared" si="13"/>
        <v>24504.899999999998</v>
      </c>
      <c r="AN74" s="75">
        <f t="shared" si="13"/>
        <v>4200.84</v>
      </c>
      <c r="AO74" s="75">
        <f t="shared" si="13"/>
        <v>11902.380000000001</v>
      </c>
      <c r="AP74" s="75">
        <f t="shared" si="13"/>
        <v>2800.56</v>
      </c>
      <c r="AQ74" s="75"/>
      <c r="AR74" s="75">
        <f t="shared" si="8"/>
        <v>1944.8333333333333</v>
      </c>
      <c r="AS74" s="84">
        <v>0</v>
      </c>
      <c r="AT74" s="84">
        <v>0</v>
      </c>
      <c r="AU74" s="84"/>
      <c r="AV74" s="84"/>
      <c r="AW74" s="78">
        <v>0</v>
      </c>
      <c r="AX74" s="78">
        <v>0</v>
      </c>
      <c r="AY74" s="78">
        <v>0</v>
      </c>
      <c r="AZ74" s="85">
        <v>0</v>
      </c>
      <c r="BA74" s="80">
        <f t="shared" si="9"/>
        <v>233801.18000000002</v>
      </c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  <c r="IV74" s="81"/>
      <c r="IW74" s="81"/>
      <c r="IX74" s="81"/>
      <c r="IY74" s="81"/>
      <c r="IZ74" s="81"/>
    </row>
    <row r="75" spans="1:260" s="82" customFormat="1" ht="25.5" x14ac:dyDescent="0.2">
      <c r="A75" s="65">
        <f t="shared" si="10"/>
        <v>63</v>
      </c>
      <c r="B75" s="66">
        <v>11</v>
      </c>
      <c r="C75" s="67" t="s">
        <v>61</v>
      </c>
      <c r="D75" s="68">
        <v>251</v>
      </c>
      <c r="E75" s="67">
        <v>372</v>
      </c>
      <c r="F75" s="69">
        <v>4</v>
      </c>
      <c r="G75" s="69">
        <v>8</v>
      </c>
      <c r="H75" s="70" t="s">
        <v>235</v>
      </c>
      <c r="I75" s="70" t="s">
        <v>236</v>
      </c>
      <c r="J75" s="65" t="s">
        <v>78</v>
      </c>
      <c r="K75" s="71">
        <v>44152</v>
      </c>
      <c r="L75" s="72" t="s">
        <v>72</v>
      </c>
      <c r="M75" s="72" t="s">
        <v>63</v>
      </c>
      <c r="N75" s="65">
        <v>8</v>
      </c>
      <c r="O75" s="65">
        <v>40</v>
      </c>
      <c r="P75" s="65" t="s">
        <v>64</v>
      </c>
      <c r="Q75" s="70" t="s">
        <v>158</v>
      </c>
      <c r="R75" s="65">
        <v>15</v>
      </c>
      <c r="S75" s="70" t="s">
        <v>66</v>
      </c>
      <c r="T75" s="65" t="s">
        <v>237</v>
      </c>
      <c r="U75" s="73" t="s">
        <v>115</v>
      </c>
      <c r="V75" s="83">
        <v>13606</v>
      </c>
      <c r="W75" s="84">
        <v>941</v>
      </c>
      <c r="X75" s="84">
        <v>865</v>
      </c>
      <c r="Y75" s="84"/>
      <c r="Z75" s="76">
        <v>0</v>
      </c>
      <c r="AA75" s="77">
        <f t="shared" si="0"/>
        <v>2381.0499999999997</v>
      </c>
      <c r="AB75" s="77">
        <f t="shared" si="1"/>
        <v>408.18</v>
      </c>
      <c r="AC75" s="77">
        <f t="shared" si="11"/>
        <v>1156.51</v>
      </c>
      <c r="AD75" s="77">
        <f t="shared" si="2"/>
        <v>272.12</v>
      </c>
      <c r="AE75" s="74">
        <f t="shared" si="12"/>
        <v>163272</v>
      </c>
      <c r="AF75" s="75">
        <f t="shared" si="12"/>
        <v>11292</v>
      </c>
      <c r="AG75" s="75">
        <f t="shared" si="12"/>
        <v>10380</v>
      </c>
      <c r="AH75" s="84"/>
      <c r="AI75" s="75">
        <f t="shared" si="4"/>
        <v>0</v>
      </c>
      <c r="AJ75" s="75">
        <f t="shared" si="5"/>
        <v>22676.666666666668</v>
      </c>
      <c r="AK75" s="75">
        <f t="shared" si="6"/>
        <v>2267.666666666667</v>
      </c>
      <c r="AL75" s="84">
        <v>0</v>
      </c>
      <c r="AM75" s="75">
        <f t="shared" si="13"/>
        <v>28572.6</v>
      </c>
      <c r="AN75" s="75">
        <f t="shared" si="13"/>
        <v>4898.16</v>
      </c>
      <c r="AO75" s="75">
        <f t="shared" si="13"/>
        <v>13878.119999999999</v>
      </c>
      <c r="AP75" s="75">
        <f t="shared" si="13"/>
        <v>3265.44</v>
      </c>
      <c r="AQ75" s="75"/>
      <c r="AR75" s="75">
        <f t="shared" si="8"/>
        <v>2267.666666666667</v>
      </c>
      <c r="AS75" s="84">
        <v>0</v>
      </c>
      <c r="AT75" s="84">
        <v>0</v>
      </c>
      <c r="AU75" s="84"/>
      <c r="AV75" s="84"/>
      <c r="AW75" s="78">
        <v>0</v>
      </c>
      <c r="AX75" s="78">
        <v>0</v>
      </c>
      <c r="AY75" s="78">
        <v>0</v>
      </c>
      <c r="AZ75" s="85">
        <v>0</v>
      </c>
      <c r="BA75" s="80">
        <f t="shared" si="9"/>
        <v>262770.32</v>
      </c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  <c r="IV75" s="81"/>
      <c r="IW75" s="81"/>
      <c r="IX75" s="81"/>
      <c r="IY75" s="81"/>
      <c r="IZ75" s="81"/>
    </row>
    <row r="76" spans="1:260" s="82" customFormat="1" x14ac:dyDescent="0.2">
      <c r="A76" s="65">
        <f t="shared" si="10"/>
        <v>64</v>
      </c>
      <c r="B76" s="66">
        <v>11</v>
      </c>
      <c r="C76" s="67" t="s">
        <v>61</v>
      </c>
      <c r="D76" s="68">
        <v>251</v>
      </c>
      <c r="E76" s="67">
        <v>372</v>
      </c>
      <c r="F76" s="69">
        <v>1</v>
      </c>
      <c r="G76" s="69">
        <v>166</v>
      </c>
      <c r="H76" s="70" t="s">
        <v>238</v>
      </c>
      <c r="I76" s="70" t="s">
        <v>239</v>
      </c>
      <c r="J76" s="65" t="s">
        <v>78</v>
      </c>
      <c r="K76" s="71">
        <v>34167</v>
      </c>
      <c r="L76" s="71" t="s">
        <v>79</v>
      </c>
      <c r="M76" s="72" t="s">
        <v>73</v>
      </c>
      <c r="N76" s="65">
        <v>4</v>
      </c>
      <c r="O76" s="65">
        <v>40</v>
      </c>
      <c r="P76" s="65" t="s">
        <v>143</v>
      </c>
      <c r="Q76" s="70" t="s">
        <v>158</v>
      </c>
      <c r="R76" s="65">
        <v>15</v>
      </c>
      <c r="S76" s="70" t="s">
        <v>66</v>
      </c>
      <c r="T76" s="65" t="s">
        <v>240</v>
      </c>
      <c r="U76" s="73" t="s">
        <v>241</v>
      </c>
      <c r="V76" s="83">
        <v>12038</v>
      </c>
      <c r="W76" s="84">
        <v>802</v>
      </c>
      <c r="X76" s="84">
        <v>702</v>
      </c>
      <c r="Y76" s="84"/>
      <c r="Z76" s="76">
        <v>870</v>
      </c>
      <c r="AA76" s="77">
        <f t="shared" si="0"/>
        <v>2106.65</v>
      </c>
      <c r="AB76" s="77">
        <f t="shared" si="1"/>
        <v>361.14</v>
      </c>
      <c r="AC76" s="77">
        <f t="shared" si="11"/>
        <v>1023.23</v>
      </c>
      <c r="AD76" s="77">
        <f t="shared" si="2"/>
        <v>240.76</v>
      </c>
      <c r="AE76" s="74">
        <f t="shared" si="12"/>
        <v>144456</v>
      </c>
      <c r="AF76" s="75">
        <f t="shared" si="12"/>
        <v>9624</v>
      </c>
      <c r="AG76" s="75">
        <f t="shared" si="12"/>
        <v>8424</v>
      </c>
      <c r="AH76" s="84"/>
      <c r="AI76" s="75">
        <f t="shared" si="4"/>
        <v>10440</v>
      </c>
      <c r="AJ76" s="75">
        <f t="shared" si="5"/>
        <v>20063.333333333332</v>
      </c>
      <c r="AK76" s="75">
        <f t="shared" si="6"/>
        <v>2006.3333333333333</v>
      </c>
      <c r="AL76" s="84">
        <v>6019</v>
      </c>
      <c r="AM76" s="75">
        <f t="shared" si="13"/>
        <v>25279.800000000003</v>
      </c>
      <c r="AN76" s="75">
        <f t="shared" si="13"/>
        <v>4333.68</v>
      </c>
      <c r="AO76" s="75">
        <f t="shared" si="13"/>
        <v>12278.76</v>
      </c>
      <c r="AP76" s="75">
        <f t="shared" si="13"/>
        <v>2889.12</v>
      </c>
      <c r="AQ76" s="75"/>
      <c r="AR76" s="75">
        <f t="shared" si="8"/>
        <v>2006.3333333333333</v>
      </c>
      <c r="AS76" s="84">
        <v>0</v>
      </c>
      <c r="AT76" s="84">
        <v>0</v>
      </c>
      <c r="AU76" s="84"/>
      <c r="AV76" s="84"/>
      <c r="AW76" s="78">
        <v>0</v>
      </c>
      <c r="AX76" s="78">
        <v>0</v>
      </c>
      <c r="AY76" s="78">
        <v>0</v>
      </c>
      <c r="AZ76" s="85">
        <v>0</v>
      </c>
      <c r="BA76" s="80">
        <f t="shared" si="9"/>
        <v>247820.36000000002</v>
      </c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  <c r="IV76" s="81"/>
      <c r="IW76" s="81"/>
      <c r="IX76" s="81"/>
      <c r="IY76" s="81"/>
      <c r="IZ76" s="81"/>
    </row>
    <row r="77" spans="1:260" s="82" customFormat="1" x14ac:dyDescent="0.2">
      <c r="A77" s="65">
        <f t="shared" si="10"/>
        <v>65</v>
      </c>
      <c r="B77" s="66">
        <v>11</v>
      </c>
      <c r="C77" s="67" t="s">
        <v>61</v>
      </c>
      <c r="D77" s="68">
        <v>251</v>
      </c>
      <c r="E77" s="67">
        <v>372</v>
      </c>
      <c r="F77" s="69">
        <v>1</v>
      </c>
      <c r="G77" s="69">
        <v>1420</v>
      </c>
      <c r="H77" s="70" t="s">
        <v>242</v>
      </c>
      <c r="I77" s="70" t="s">
        <v>243</v>
      </c>
      <c r="J77" s="65" t="s">
        <v>78</v>
      </c>
      <c r="K77" s="71">
        <v>36203</v>
      </c>
      <c r="L77" s="71" t="s">
        <v>79</v>
      </c>
      <c r="M77" s="72" t="s">
        <v>73</v>
      </c>
      <c r="N77" s="65">
        <v>4</v>
      </c>
      <c r="O77" s="65">
        <v>40</v>
      </c>
      <c r="P77" s="65" t="s">
        <v>143</v>
      </c>
      <c r="Q77" s="70" t="s">
        <v>158</v>
      </c>
      <c r="R77" s="65">
        <v>15</v>
      </c>
      <c r="S77" s="70" t="s">
        <v>66</v>
      </c>
      <c r="T77" s="65" t="s">
        <v>244</v>
      </c>
      <c r="U77" s="73" t="s">
        <v>245</v>
      </c>
      <c r="V77" s="83">
        <v>12038</v>
      </c>
      <c r="W77" s="84">
        <v>802</v>
      </c>
      <c r="X77" s="84">
        <v>702</v>
      </c>
      <c r="Y77" s="84"/>
      <c r="Z77" s="76">
        <v>725</v>
      </c>
      <c r="AA77" s="77">
        <f t="shared" si="0"/>
        <v>2106.65</v>
      </c>
      <c r="AB77" s="77">
        <f t="shared" si="1"/>
        <v>361.14</v>
      </c>
      <c r="AC77" s="77">
        <f t="shared" si="11"/>
        <v>1023.23</v>
      </c>
      <c r="AD77" s="77">
        <f t="shared" si="2"/>
        <v>240.76</v>
      </c>
      <c r="AE77" s="74">
        <f t="shared" si="12"/>
        <v>144456</v>
      </c>
      <c r="AF77" s="75">
        <f t="shared" si="12"/>
        <v>9624</v>
      </c>
      <c r="AG77" s="75">
        <f t="shared" si="12"/>
        <v>8424</v>
      </c>
      <c r="AH77" s="84"/>
      <c r="AI77" s="75">
        <f t="shared" si="4"/>
        <v>8700</v>
      </c>
      <c r="AJ77" s="75">
        <f t="shared" si="5"/>
        <v>20063.333333333332</v>
      </c>
      <c r="AK77" s="75">
        <f t="shared" si="6"/>
        <v>2006.3333333333333</v>
      </c>
      <c r="AL77" s="84">
        <v>6019</v>
      </c>
      <c r="AM77" s="75">
        <f t="shared" si="13"/>
        <v>25279.800000000003</v>
      </c>
      <c r="AN77" s="75">
        <f t="shared" si="13"/>
        <v>4333.68</v>
      </c>
      <c r="AO77" s="75">
        <f t="shared" si="13"/>
        <v>12278.76</v>
      </c>
      <c r="AP77" s="75">
        <f t="shared" si="13"/>
        <v>2889.12</v>
      </c>
      <c r="AQ77" s="75"/>
      <c r="AR77" s="75">
        <f t="shared" si="8"/>
        <v>2006.3333333333333</v>
      </c>
      <c r="AS77" s="84">
        <v>0</v>
      </c>
      <c r="AT77" s="84">
        <v>0</v>
      </c>
      <c r="AU77" s="84"/>
      <c r="AV77" s="84"/>
      <c r="AW77" s="78">
        <v>0</v>
      </c>
      <c r="AX77" s="78">
        <v>0</v>
      </c>
      <c r="AY77" s="78">
        <v>0</v>
      </c>
      <c r="AZ77" s="85">
        <v>0</v>
      </c>
      <c r="BA77" s="80">
        <f t="shared" si="9"/>
        <v>246080.36000000002</v>
      </c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/>
      <c r="IY77" s="81"/>
      <c r="IZ77" s="81"/>
    </row>
    <row r="78" spans="1:260" s="82" customFormat="1" x14ac:dyDescent="0.2">
      <c r="A78" s="65">
        <f t="shared" si="10"/>
        <v>66</v>
      </c>
      <c r="B78" s="66">
        <v>11</v>
      </c>
      <c r="C78" s="67" t="s">
        <v>61</v>
      </c>
      <c r="D78" s="68">
        <v>251</v>
      </c>
      <c r="E78" s="67">
        <v>372</v>
      </c>
      <c r="F78" s="69">
        <v>1</v>
      </c>
      <c r="G78" s="69">
        <v>1783</v>
      </c>
      <c r="H78" s="70" t="s">
        <v>246</v>
      </c>
      <c r="I78" s="70" t="s">
        <v>247</v>
      </c>
      <c r="J78" s="65" t="s">
        <v>78</v>
      </c>
      <c r="K78" s="71">
        <v>39137</v>
      </c>
      <c r="L78" s="71" t="s">
        <v>79</v>
      </c>
      <c r="M78" s="72" t="s">
        <v>73</v>
      </c>
      <c r="N78" s="65">
        <v>4</v>
      </c>
      <c r="O78" s="65">
        <v>40</v>
      </c>
      <c r="P78" s="65" t="s">
        <v>143</v>
      </c>
      <c r="Q78" s="70" t="s">
        <v>158</v>
      </c>
      <c r="R78" s="65">
        <v>15</v>
      </c>
      <c r="S78" s="70" t="s">
        <v>66</v>
      </c>
      <c r="T78" s="65" t="s">
        <v>244</v>
      </c>
      <c r="U78" s="73" t="s">
        <v>245</v>
      </c>
      <c r="V78" s="83">
        <v>12038</v>
      </c>
      <c r="W78" s="84">
        <v>802</v>
      </c>
      <c r="X78" s="84">
        <v>702</v>
      </c>
      <c r="Y78" s="84"/>
      <c r="Z78" s="76">
        <v>435</v>
      </c>
      <c r="AA78" s="77">
        <f t="shared" ref="AA78:AA141" si="14">+V78*17.5%</f>
        <v>2106.65</v>
      </c>
      <c r="AB78" s="77">
        <f t="shared" ref="AB78:AB141" si="15">+V78*3%</f>
        <v>361.14</v>
      </c>
      <c r="AC78" s="77">
        <f t="shared" si="11"/>
        <v>1023.23</v>
      </c>
      <c r="AD78" s="77">
        <f t="shared" si="2"/>
        <v>240.76</v>
      </c>
      <c r="AE78" s="74">
        <f t="shared" si="12"/>
        <v>144456</v>
      </c>
      <c r="AF78" s="75">
        <f t="shared" si="12"/>
        <v>9624</v>
      </c>
      <c r="AG78" s="75">
        <f t="shared" si="12"/>
        <v>8424</v>
      </c>
      <c r="AH78" s="84"/>
      <c r="AI78" s="75">
        <f t="shared" ref="AI78:AI141" si="16">+Z78*12</f>
        <v>5220</v>
      </c>
      <c r="AJ78" s="75">
        <f t="shared" ref="AJ78:AJ141" si="17">+V78/30*50</f>
        <v>20063.333333333332</v>
      </c>
      <c r="AK78" s="75">
        <f t="shared" ref="AK78:AK141" si="18">+V78/30*20*0.25</f>
        <v>2006.3333333333333</v>
      </c>
      <c r="AL78" s="84">
        <v>6019</v>
      </c>
      <c r="AM78" s="75">
        <f t="shared" si="13"/>
        <v>25279.800000000003</v>
      </c>
      <c r="AN78" s="75">
        <f t="shared" si="13"/>
        <v>4333.68</v>
      </c>
      <c r="AO78" s="75">
        <f t="shared" si="13"/>
        <v>12278.76</v>
      </c>
      <c r="AP78" s="75">
        <f t="shared" si="13"/>
        <v>2889.12</v>
      </c>
      <c r="AQ78" s="75"/>
      <c r="AR78" s="75">
        <f t="shared" ref="AR78:AR141" si="19">+V78/30*5</f>
        <v>2006.3333333333333</v>
      </c>
      <c r="AS78" s="84">
        <v>0</v>
      </c>
      <c r="AT78" s="84">
        <v>0</v>
      </c>
      <c r="AU78" s="84"/>
      <c r="AV78" s="84"/>
      <c r="AW78" s="78">
        <v>0</v>
      </c>
      <c r="AX78" s="78">
        <v>0</v>
      </c>
      <c r="AY78" s="78">
        <v>0</v>
      </c>
      <c r="AZ78" s="85">
        <v>0</v>
      </c>
      <c r="BA78" s="80">
        <f t="shared" ref="BA78:BA141" si="20">SUM(AE78:AZ78)</f>
        <v>242600.36000000002</v>
      </c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/>
      <c r="IY78" s="81"/>
      <c r="IZ78" s="81"/>
    </row>
    <row r="79" spans="1:260" s="82" customFormat="1" x14ac:dyDescent="0.2">
      <c r="A79" s="65">
        <f t="shared" si="10"/>
        <v>67</v>
      </c>
      <c r="B79" s="66">
        <v>11</v>
      </c>
      <c r="C79" s="67" t="s">
        <v>61</v>
      </c>
      <c r="D79" s="68">
        <v>251</v>
      </c>
      <c r="E79" s="67">
        <v>372</v>
      </c>
      <c r="F79" s="69">
        <v>1</v>
      </c>
      <c r="G79" s="69">
        <v>1945</v>
      </c>
      <c r="H79" s="70" t="s">
        <v>248</v>
      </c>
      <c r="I79" s="70" t="s">
        <v>249</v>
      </c>
      <c r="J79" s="65" t="s">
        <v>78</v>
      </c>
      <c r="K79" s="71">
        <v>40992</v>
      </c>
      <c r="L79" s="71" t="s">
        <v>79</v>
      </c>
      <c r="M79" s="72" t="s">
        <v>73</v>
      </c>
      <c r="N79" s="65">
        <v>4</v>
      </c>
      <c r="O79" s="65">
        <v>40</v>
      </c>
      <c r="P79" s="65" t="s">
        <v>143</v>
      </c>
      <c r="Q79" s="70" t="s">
        <v>158</v>
      </c>
      <c r="R79" s="65">
        <v>15</v>
      </c>
      <c r="S79" s="70" t="s">
        <v>66</v>
      </c>
      <c r="T79" s="65" t="s">
        <v>244</v>
      </c>
      <c r="U79" s="73" t="s">
        <v>245</v>
      </c>
      <c r="V79" s="83">
        <v>12038</v>
      </c>
      <c r="W79" s="84">
        <v>802</v>
      </c>
      <c r="X79" s="84">
        <v>702</v>
      </c>
      <c r="Y79" s="84"/>
      <c r="Z79" s="76">
        <v>290</v>
      </c>
      <c r="AA79" s="77">
        <f t="shared" si="14"/>
        <v>2106.65</v>
      </c>
      <c r="AB79" s="77">
        <f t="shared" si="15"/>
        <v>361.14</v>
      </c>
      <c r="AC79" s="77">
        <f t="shared" si="11"/>
        <v>1023.23</v>
      </c>
      <c r="AD79" s="77">
        <f t="shared" si="2"/>
        <v>240.76</v>
      </c>
      <c r="AE79" s="74">
        <f t="shared" si="12"/>
        <v>144456</v>
      </c>
      <c r="AF79" s="75">
        <f t="shared" si="12"/>
        <v>9624</v>
      </c>
      <c r="AG79" s="75">
        <f t="shared" si="12"/>
        <v>8424</v>
      </c>
      <c r="AH79" s="84"/>
      <c r="AI79" s="75">
        <f t="shared" si="16"/>
        <v>3480</v>
      </c>
      <c r="AJ79" s="75">
        <f t="shared" si="17"/>
        <v>20063.333333333332</v>
      </c>
      <c r="AK79" s="75">
        <f t="shared" si="18"/>
        <v>2006.3333333333333</v>
      </c>
      <c r="AL79" s="84">
        <v>6019</v>
      </c>
      <c r="AM79" s="75">
        <f t="shared" si="13"/>
        <v>25279.800000000003</v>
      </c>
      <c r="AN79" s="75">
        <f t="shared" si="13"/>
        <v>4333.68</v>
      </c>
      <c r="AO79" s="75">
        <f t="shared" si="13"/>
        <v>12278.76</v>
      </c>
      <c r="AP79" s="75">
        <f t="shared" si="13"/>
        <v>2889.12</v>
      </c>
      <c r="AQ79" s="75"/>
      <c r="AR79" s="75">
        <f t="shared" si="19"/>
        <v>2006.3333333333333</v>
      </c>
      <c r="AS79" s="84">
        <v>0</v>
      </c>
      <c r="AT79" s="84">
        <v>0</v>
      </c>
      <c r="AU79" s="84"/>
      <c r="AV79" s="84"/>
      <c r="AW79" s="78">
        <v>0</v>
      </c>
      <c r="AX79" s="78">
        <v>0</v>
      </c>
      <c r="AY79" s="78">
        <v>0</v>
      </c>
      <c r="AZ79" s="85">
        <v>0</v>
      </c>
      <c r="BA79" s="80">
        <f t="shared" si="20"/>
        <v>240860.36000000002</v>
      </c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  <c r="IV79" s="81"/>
      <c r="IW79" s="81"/>
      <c r="IX79" s="81"/>
      <c r="IY79" s="81"/>
      <c r="IZ79" s="81"/>
    </row>
    <row r="80" spans="1:260" s="82" customFormat="1" x14ac:dyDescent="0.2">
      <c r="A80" s="65">
        <f t="shared" ref="A80:A143" si="21">+A79+1</f>
        <v>68</v>
      </c>
      <c r="B80" s="66">
        <v>11</v>
      </c>
      <c r="C80" s="67" t="s">
        <v>61</v>
      </c>
      <c r="D80" s="68">
        <v>251</v>
      </c>
      <c r="E80" s="67">
        <v>372</v>
      </c>
      <c r="F80" s="69">
        <v>1</v>
      </c>
      <c r="G80" s="69">
        <v>233</v>
      </c>
      <c r="H80" s="70" t="s">
        <v>250</v>
      </c>
      <c r="I80" s="70" t="s">
        <v>251</v>
      </c>
      <c r="J80" s="65" t="s">
        <v>78</v>
      </c>
      <c r="K80" s="71">
        <v>34715</v>
      </c>
      <c r="L80" s="71" t="s">
        <v>79</v>
      </c>
      <c r="M80" s="72" t="s">
        <v>73</v>
      </c>
      <c r="N80" s="65">
        <v>2</v>
      </c>
      <c r="O80" s="65">
        <v>40</v>
      </c>
      <c r="P80" s="65" t="s">
        <v>143</v>
      </c>
      <c r="Q80" s="70" t="s">
        <v>158</v>
      </c>
      <c r="R80" s="65">
        <v>15</v>
      </c>
      <c r="S80" s="70" t="s">
        <v>66</v>
      </c>
      <c r="T80" s="65" t="s">
        <v>252</v>
      </c>
      <c r="U80" s="73" t="s">
        <v>245</v>
      </c>
      <c r="V80" s="83">
        <v>11279</v>
      </c>
      <c r="W80" s="84">
        <v>737</v>
      </c>
      <c r="X80" s="84">
        <v>675</v>
      </c>
      <c r="Y80" s="84"/>
      <c r="Z80" s="76">
        <v>870</v>
      </c>
      <c r="AA80" s="77">
        <f t="shared" si="14"/>
        <v>1973.8249999999998</v>
      </c>
      <c r="AB80" s="77">
        <f t="shared" si="15"/>
        <v>338.37</v>
      </c>
      <c r="AC80" s="77">
        <f t="shared" si="11"/>
        <v>958.71500000000003</v>
      </c>
      <c r="AD80" s="77">
        <f t="shared" si="2"/>
        <v>225.58</v>
      </c>
      <c r="AE80" s="74">
        <f t="shared" si="12"/>
        <v>135348</v>
      </c>
      <c r="AF80" s="75">
        <f t="shared" si="12"/>
        <v>8844</v>
      </c>
      <c r="AG80" s="75">
        <f t="shared" si="12"/>
        <v>8100</v>
      </c>
      <c r="AH80" s="84"/>
      <c r="AI80" s="75">
        <f t="shared" si="16"/>
        <v>10440</v>
      </c>
      <c r="AJ80" s="75">
        <f t="shared" si="17"/>
        <v>18798.333333333332</v>
      </c>
      <c r="AK80" s="75">
        <f t="shared" si="18"/>
        <v>1879.8333333333333</v>
      </c>
      <c r="AL80" s="84">
        <v>5639.5</v>
      </c>
      <c r="AM80" s="75">
        <f t="shared" si="13"/>
        <v>23685.899999999998</v>
      </c>
      <c r="AN80" s="75">
        <f t="shared" si="13"/>
        <v>4060.44</v>
      </c>
      <c r="AO80" s="75">
        <f t="shared" si="13"/>
        <v>11504.58</v>
      </c>
      <c r="AP80" s="75">
        <f t="shared" si="13"/>
        <v>2706.96</v>
      </c>
      <c r="AQ80" s="75"/>
      <c r="AR80" s="75">
        <f t="shared" si="19"/>
        <v>1879.8333333333333</v>
      </c>
      <c r="AS80" s="84">
        <v>0</v>
      </c>
      <c r="AT80" s="84">
        <v>0</v>
      </c>
      <c r="AU80" s="84"/>
      <c r="AV80" s="84"/>
      <c r="AW80" s="78">
        <v>0</v>
      </c>
      <c r="AX80" s="78">
        <v>0</v>
      </c>
      <c r="AY80" s="78">
        <v>0</v>
      </c>
      <c r="AZ80" s="85">
        <v>0</v>
      </c>
      <c r="BA80" s="80">
        <f t="shared" si="20"/>
        <v>232887.38</v>
      </c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</row>
    <row r="81" spans="1:260" s="82" customFormat="1" x14ac:dyDescent="0.2">
      <c r="A81" s="65">
        <f t="shared" si="21"/>
        <v>69</v>
      </c>
      <c r="B81" s="66">
        <v>11</v>
      </c>
      <c r="C81" s="67" t="s">
        <v>61</v>
      </c>
      <c r="D81" s="68">
        <v>251</v>
      </c>
      <c r="E81" s="67">
        <v>372</v>
      </c>
      <c r="F81" s="69">
        <v>1</v>
      </c>
      <c r="G81" s="69">
        <v>260</v>
      </c>
      <c r="H81" s="70" t="s">
        <v>253</v>
      </c>
      <c r="I81" s="70" t="s">
        <v>254</v>
      </c>
      <c r="J81" s="65" t="s">
        <v>78</v>
      </c>
      <c r="K81" s="71">
        <v>34115</v>
      </c>
      <c r="L81" s="71" t="s">
        <v>79</v>
      </c>
      <c r="M81" s="72" t="s">
        <v>73</v>
      </c>
      <c r="N81" s="65">
        <v>2</v>
      </c>
      <c r="O81" s="65">
        <v>40</v>
      </c>
      <c r="P81" s="65" t="s">
        <v>143</v>
      </c>
      <c r="Q81" s="70" t="s">
        <v>158</v>
      </c>
      <c r="R81" s="65">
        <v>15</v>
      </c>
      <c r="S81" s="70" t="s">
        <v>66</v>
      </c>
      <c r="T81" s="65" t="s">
        <v>252</v>
      </c>
      <c r="U81" s="73" t="s">
        <v>245</v>
      </c>
      <c r="V81" s="83">
        <v>11279</v>
      </c>
      <c r="W81" s="84">
        <v>737</v>
      </c>
      <c r="X81" s="84">
        <v>675</v>
      </c>
      <c r="Y81" s="84"/>
      <c r="Z81" s="76">
        <v>870</v>
      </c>
      <c r="AA81" s="77">
        <f t="shared" si="14"/>
        <v>1973.8249999999998</v>
      </c>
      <c r="AB81" s="77">
        <f t="shared" si="15"/>
        <v>338.37</v>
      </c>
      <c r="AC81" s="77">
        <f t="shared" si="11"/>
        <v>958.71500000000003</v>
      </c>
      <c r="AD81" s="77">
        <f t="shared" si="2"/>
        <v>225.58</v>
      </c>
      <c r="AE81" s="74">
        <f t="shared" si="12"/>
        <v>135348</v>
      </c>
      <c r="AF81" s="75">
        <f t="shared" si="12"/>
        <v>8844</v>
      </c>
      <c r="AG81" s="75">
        <f t="shared" si="12"/>
        <v>8100</v>
      </c>
      <c r="AH81" s="84"/>
      <c r="AI81" s="75">
        <f t="shared" si="16"/>
        <v>10440</v>
      </c>
      <c r="AJ81" s="75">
        <f t="shared" si="17"/>
        <v>18798.333333333332</v>
      </c>
      <c r="AK81" s="75">
        <f t="shared" si="18"/>
        <v>1879.8333333333333</v>
      </c>
      <c r="AL81" s="84">
        <v>5639.5</v>
      </c>
      <c r="AM81" s="75">
        <f t="shared" si="13"/>
        <v>23685.899999999998</v>
      </c>
      <c r="AN81" s="75">
        <f t="shared" si="13"/>
        <v>4060.44</v>
      </c>
      <c r="AO81" s="75">
        <f t="shared" si="13"/>
        <v>11504.58</v>
      </c>
      <c r="AP81" s="75">
        <f t="shared" si="13"/>
        <v>2706.96</v>
      </c>
      <c r="AQ81" s="75"/>
      <c r="AR81" s="75">
        <f t="shared" si="19"/>
        <v>1879.8333333333333</v>
      </c>
      <c r="AS81" s="84">
        <v>0</v>
      </c>
      <c r="AT81" s="84">
        <v>0</v>
      </c>
      <c r="AU81" s="84"/>
      <c r="AV81" s="84"/>
      <c r="AW81" s="78">
        <v>0</v>
      </c>
      <c r="AX81" s="78">
        <v>0</v>
      </c>
      <c r="AY81" s="78">
        <v>0</v>
      </c>
      <c r="AZ81" s="85">
        <v>0</v>
      </c>
      <c r="BA81" s="80">
        <f t="shared" si="20"/>
        <v>232887.38</v>
      </c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</row>
    <row r="82" spans="1:260" s="82" customFormat="1" x14ac:dyDescent="0.2">
      <c r="A82" s="65">
        <f t="shared" si="21"/>
        <v>70</v>
      </c>
      <c r="B82" s="66">
        <v>11</v>
      </c>
      <c r="C82" s="67" t="s">
        <v>61</v>
      </c>
      <c r="D82" s="68">
        <v>251</v>
      </c>
      <c r="E82" s="67">
        <v>372</v>
      </c>
      <c r="F82" s="69">
        <v>1</v>
      </c>
      <c r="G82" s="69">
        <v>710</v>
      </c>
      <c r="H82" s="70" t="s">
        <v>255</v>
      </c>
      <c r="I82" s="70" t="s">
        <v>256</v>
      </c>
      <c r="J82" s="65" t="s">
        <v>78</v>
      </c>
      <c r="K82" s="71">
        <v>33946</v>
      </c>
      <c r="L82" s="71" t="s">
        <v>79</v>
      </c>
      <c r="M82" s="72" t="s">
        <v>73</v>
      </c>
      <c r="N82" s="65">
        <v>2</v>
      </c>
      <c r="O82" s="65">
        <v>40</v>
      </c>
      <c r="P82" s="65" t="s">
        <v>143</v>
      </c>
      <c r="Q82" s="70" t="s">
        <v>158</v>
      </c>
      <c r="R82" s="65">
        <v>15</v>
      </c>
      <c r="S82" s="70" t="s">
        <v>66</v>
      </c>
      <c r="T82" s="65" t="s">
        <v>252</v>
      </c>
      <c r="U82" s="73" t="s">
        <v>245</v>
      </c>
      <c r="V82" s="83">
        <v>11279</v>
      </c>
      <c r="W82" s="84">
        <v>737</v>
      </c>
      <c r="X82" s="84">
        <v>675</v>
      </c>
      <c r="Y82" s="84"/>
      <c r="Z82" s="76">
        <v>870</v>
      </c>
      <c r="AA82" s="77">
        <f t="shared" si="14"/>
        <v>1973.8249999999998</v>
      </c>
      <c r="AB82" s="77">
        <f t="shared" si="15"/>
        <v>338.37</v>
      </c>
      <c r="AC82" s="77">
        <f t="shared" si="11"/>
        <v>958.71500000000003</v>
      </c>
      <c r="AD82" s="77">
        <f t="shared" si="2"/>
        <v>225.58</v>
      </c>
      <c r="AE82" s="74">
        <f t="shared" si="12"/>
        <v>135348</v>
      </c>
      <c r="AF82" s="75">
        <f t="shared" si="12"/>
        <v>8844</v>
      </c>
      <c r="AG82" s="75">
        <f t="shared" si="12"/>
        <v>8100</v>
      </c>
      <c r="AH82" s="84"/>
      <c r="AI82" s="75">
        <f t="shared" si="16"/>
        <v>10440</v>
      </c>
      <c r="AJ82" s="75">
        <f t="shared" si="17"/>
        <v>18798.333333333332</v>
      </c>
      <c r="AK82" s="75">
        <f t="shared" si="18"/>
        <v>1879.8333333333333</v>
      </c>
      <c r="AL82" s="84">
        <v>5639.5</v>
      </c>
      <c r="AM82" s="75">
        <f t="shared" si="13"/>
        <v>23685.899999999998</v>
      </c>
      <c r="AN82" s="75">
        <f t="shared" si="13"/>
        <v>4060.44</v>
      </c>
      <c r="AO82" s="75">
        <f t="shared" si="13"/>
        <v>11504.58</v>
      </c>
      <c r="AP82" s="75">
        <f t="shared" si="13"/>
        <v>2706.96</v>
      </c>
      <c r="AQ82" s="75"/>
      <c r="AR82" s="75">
        <f t="shared" si="19"/>
        <v>1879.8333333333333</v>
      </c>
      <c r="AS82" s="84">
        <v>0</v>
      </c>
      <c r="AT82" s="84">
        <v>0</v>
      </c>
      <c r="AU82" s="84"/>
      <c r="AV82" s="84"/>
      <c r="AW82" s="78">
        <v>0</v>
      </c>
      <c r="AX82" s="78">
        <v>0</v>
      </c>
      <c r="AY82" s="78">
        <v>0</v>
      </c>
      <c r="AZ82" s="85">
        <v>0</v>
      </c>
      <c r="BA82" s="80">
        <f t="shared" si="20"/>
        <v>232887.38</v>
      </c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  <c r="IV82" s="81"/>
      <c r="IW82" s="81"/>
      <c r="IX82" s="81"/>
      <c r="IY82" s="81"/>
      <c r="IZ82" s="81"/>
    </row>
    <row r="83" spans="1:260" s="82" customFormat="1" x14ac:dyDescent="0.2">
      <c r="A83" s="65">
        <f t="shared" si="21"/>
        <v>71</v>
      </c>
      <c r="B83" s="66">
        <v>11</v>
      </c>
      <c r="C83" s="67" t="s">
        <v>61</v>
      </c>
      <c r="D83" s="68">
        <v>251</v>
      </c>
      <c r="E83" s="67">
        <v>372</v>
      </c>
      <c r="F83" s="69">
        <v>1</v>
      </c>
      <c r="G83" s="69">
        <v>1338</v>
      </c>
      <c r="H83" s="70" t="s">
        <v>257</v>
      </c>
      <c r="I83" s="70" t="s">
        <v>258</v>
      </c>
      <c r="J83" s="65" t="s">
        <v>78</v>
      </c>
      <c r="K83" s="71">
        <v>35836</v>
      </c>
      <c r="L83" s="71" t="s">
        <v>79</v>
      </c>
      <c r="M83" s="72" t="s">
        <v>73</v>
      </c>
      <c r="N83" s="65">
        <v>2</v>
      </c>
      <c r="O83" s="65">
        <v>40</v>
      </c>
      <c r="P83" s="65" t="s">
        <v>143</v>
      </c>
      <c r="Q83" s="70" t="s">
        <v>158</v>
      </c>
      <c r="R83" s="65">
        <v>15</v>
      </c>
      <c r="S83" s="70" t="s">
        <v>66</v>
      </c>
      <c r="T83" s="65" t="s">
        <v>252</v>
      </c>
      <c r="U83" s="73" t="s">
        <v>245</v>
      </c>
      <c r="V83" s="83">
        <v>11279</v>
      </c>
      <c r="W83" s="84">
        <v>737</v>
      </c>
      <c r="X83" s="84">
        <v>675</v>
      </c>
      <c r="Y83" s="84"/>
      <c r="Z83" s="76">
        <v>725</v>
      </c>
      <c r="AA83" s="77">
        <f t="shared" si="14"/>
        <v>1973.8249999999998</v>
      </c>
      <c r="AB83" s="77">
        <f t="shared" si="15"/>
        <v>338.37</v>
      </c>
      <c r="AC83" s="77">
        <f t="shared" si="11"/>
        <v>958.71500000000003</v>
      </c>
      <c r="AD83" s="77">
        <f t="shared" si="2"/>
        <v>225.58</v>
      </c>
      <c r="AE83" s="74">
        <f t="shared" si="12"/>
        <v>135348</v>
      </c>
      <c r="AF83" s="75">
        <f t="shared" si="12"/>
        <v>8844</v>
      </c>
      <c r="AG83" s="75">
        <f t="shared" si="12"/>
        <v>8100</v>
      </c>
      <c r="AH83" s="84"/>
      <c r="AI83" s="75">
        <f t="shared" si="16"/>
        <v>8700</v>
      </c>
      <c r="AJ83" s="75">
        <f t="shared" si="17"/>
        <v>18798.333333333332</v>
      </c>
      <c r="AK83" s="75">
        <f t="shared" si="18"/>
        <v>1879.8333333333333</v>
      </c>
      <c r="AL83" s="84">
        <v>5639.5</v>
      </c>
      <c r="AM83" s="75">
        <f t="shared" si="13"/>
        <v>23685.899999999998</v>
      </c>
      <c r="AN83" s="75">
        <f t="shared" si="13"/>
        <v>4060.44</v>
      </c>
      <c r="AO83" s="75">
        <f t="shared" si="13"/>
        <v>11504.58</v>
      </c>
      <c r="AP83" s="75">
        <f t="shared" si="13"/>
        <v>2706.96</v>
      </c>
      <c r="AQ83" s="75"/>
      <c r="AR83" s="75">
        <f t="shared" si="19"/>
        <v>1879.8333333333333</v>
      </c>
      <c r="AS83" s="84">
        <v>0</v>
      </c>
      <c r="AT83" s="84">
        <v>0</v>
      </c>
      <c r="AU83" s="84"/>
      <c r="AV83" s="84"/>
      <c r="AW83" s="78">
        <v>0</v>
      </c>
      <c r="AX83" s="78">
        <v>0</v>
      </c>
      <c r="AY83" s="78">
        <v>0</v>
      </c>
      <c r="AZ83" s="85">
        <v>0</v>
      </c>
      <c r="BA83" s="80">
        <f t="shared" si="20"/>
        <v>231147.38</v>
      </c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  <c r="IV83" s="81"/>
      <c r="IW83" s="81"/>
      <c r="IX83" s="81"/>
      <c r="IY83" s="81"/>
      <c r="IZ83" s="81"/>
    </row>
    <row r="84" spans="1:260" s="82" customFormat="1" x14ac:dyDescent="0.2">
      <c r="A84" s="65">
        <f t="shared" si="21"/>
        <v>72</v>
      </c>
      <c r="B84" s="66">
        <v>11</v>
      </c>
      <c r="C84" s="67" t="s">
        <v>61</v>
      </c>
      <c r="D84" s="68">
        <v>251</v>
      </c>
      <c r="E84" s="67">
        <v>372</v>
      </c>
      <c r="F84" s="69">
        <v>1</v>
      </c>
      <c r="G84" s="69">
        <v>1408</v>
      </c>
      <c r="H84" s="70" t="s">
        <v>259</v>
      </c>
      <c r="I84" s="70" t="s">
        <v>260</v>
      </c>
      <c r="J84" s="65" t="s">
        <v>78</v>
      </c>
      <c r="K84" s="71">
        <v>36172</v>
      </c>
      <c r="L84" s="71" t="s">
        <v>79</v>
      </c>
      <c r="M84" s="72" t="s">
        <v>73</v>
      </c>
      <c r="N84" s="65">
        <v>2</v>
      </c>
      <c r="O84" s="65">
        <v>40</v>
      </c>
      <c r="P84" s="65" t="s">
        <v>143</v>
      </c>
      <c r="Q84" s="70" t="s">
        <v>158</v>
      </c>
      <c r="R84" s="65">
        <v>15</v>
      </c>
      <c r="S84" s="70" t="s">
        <v>66</v>
      </c>
      <c r="T84" s="65" t="s">
        <v>252</v>
      </c>
      <c r="U84" s="73" t="s">
        <v>245</v>
      </c>
      <c r="V84" s="83">
        <v>11279</v>
      </c>
      <c r="W84" s="84">
        <v>737</v>
      </c>
      <c r="X84" s="84">
        <v>675</v>
      </c>
      <c r="Y84" s="84"/>
      <c r="Z84" s="76">
        <v>725</v>
      </c>
      <c r="AA84" s="77">
        <f t="shared" si="14"/>
        <v>1973.8249999999998</v>
      </c>
      <c r="AB84" s="77">
        <f t="shared" si="15"/>
        <v>338.37</v>
      </c>
      <c r="AC84" s="77">
        <f t="shared" si="11"/>
        <v>958.71500000000003</v>
      </c>
      <c r="AD84" s="77">
        <f t="shared" si="2"/>
        <v>225.58</v>
      </c>
      <c r="AE84" s="74">
        <f t="shared" si="12"/>
        <v>135348</v>
      </c>
      <c r="AF84" s="75">
        <f t="shared" si="12"/>
        <v>8844</v>
      </c>
      <c r="AG84" s="75">
        <f t="shared" si="12"/>
        <v>8100</v>
      </c>
      <c r="AH84" s="84"/>
      <c r="AI84" s="75">
        <f t="shared" si="16"/>
        <v>8700</v>
      </c>
      <c r="AJ84" s="75">
        <f t="shared" si="17"/>
        <v>18798.333333333332</v>
      </c>
      <c r="AK84" s="75">
        <f t="shared" si="18"/>
        <v>1879.8333333333333</v>
      </c>
      <c r="AL84" s="84">
        <v>5639.5</v>
      </c>
      <c r="AM84" s="75">
        <f t="shared" si="13"/>
        <v>23685.899999999998</v>
      </c>
      <c r="AN84" s="75">
        <f t="shared" si="13"/>
        <v>4060.44</v>
      </c>
      <c r="AO84" s="75">
        <f t="shared" si="13"/>
        <v>11504.58</v>
      </c>
      <c r="AP84" s="75">
        <f t="shared" si="13"/>
        <v>2706.96</v>
      </c>
      <c r="AQ84" s="75"/>
      <c r="AR84" s="75">
        <f t="shared" si="19"/>
        <v>1879.8333333333333</v>
      </c>
      <c r="AS84" s="84">
        <v>0</v>
      </c>
      <c r="AT84" s="84">
        <v>0</v>
      </c>
      <c r="AU84" s="84"/>
      <c r="AV84" s="84"/>
      <c r="AW84" s="78">
        <v>0</v>
      </c>
      <c r="AX84" s="78">
        <v>0</v>
      </c>
      <c r="AY84" s="78">
        <v>0</v>
      </c>
      <c r="AZ84" s="85">
        <v>0</v>
      </c>
      <c r="BA84" s="80">
        <f t="shared" si="20"/>
        <v>231147.38</v>
      </c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  <c r="IV84" s="81"/>
      <c r="IW84" s="81"/>
      <c r="IX84" s="81"/>
      <c r="IY84" s="81"/>
      <c r="IZ84" s="81"/>
    </row>
    <row r="85" spans="1:260" s="82" customFormat="1" x14ac:dyDescent="0.2">
      <c r="A85" s="65">
        <f t="shared" si="21"/>
        <v>73</v>
      </c>
      <c r="B85" s="66">
        <v>11</v>
      </c>
      <c r="C85" s="67" t="s">
        <v>61</v>
      </c>
      <c r="D85" s="68">
        <v>251</v>
      </c>
      <c r="E85" s="67">
        <v>372</v>
      </c>
      <c r="F85" s="69">
        <v>1</v>
      </c>
      <c r="G85" s="69">
        <v>1471</v>
      </c>
      <c r="H85" s="70" t="s">
        <v>261</v>
      </c>
      <c r="I85" s="70" t="s">
        <v>262</v>
      </c>
      <c r="J85" s="65" t="s">
        <v>78</v>
      </c>
      <c r="K85" s="71">
        <v>36628</v>
      </c>
      <c r="L85" s="71" t="s">
        <v>79</v>
      </c>
      <c r="M85" s="72" t="s">
        <v>73</v>
      </c>
      <c r="N85" s="65">
        <v>2</v>
      </c>
      <c r="O85" s="65">
        <v>40</v>
      </c>
      <c r="P85" s="65" t="s">
        <v>143</v>
      </c>
      <c r="Q85" s="70" t="s">
        <v>158</v>
      </c>
      <c r="R85" s="65">
        <v>15</v>
      </c>
      <c r="S85" s="70" t="s">
        <v>66</v>
      </c>
      <c r="T85" s="65" t="s">
        <v>252</v>
      </c>
      <c r="U85" s="73" t="s">
        <v>245</v>
      </c>
      <c r="V85" s="83">
        <v>11279</v>
      </c>
      <c r="W85" s="84">
        <v>737</v>
      </c>
      <c r="X85" s="84">
        <v>675</v>
      </c>
      <c r="Y85" s="84"/>
      <c r="Z85" s="76">
        <v>725</v>
      </c>
      <c r="AA85" s="77">
        <f t="shared" si="14"/>
        <v>1973.8249999999998</v>
      </c>
      <c r="AB85" s="77">
        <f t="shared" si="15"/>
        <v>338.37</v>
      </c>
      <c r="AC85" s="77">
        <f t="shared" si="11"/>
        <v>958.71500000000003</v>
      </c>
      <c r="AD85" s="77">
        <f t="shared" si="2"/>
        <v>225.58</v>
      </c>
      <c r="AE85" s="74">
        <f t="shared" si="12"/>
        <v>135348</v>
      </c>
      <c r="AF85" s="75">
        <f t="shared" si="12"/>
        <v>8844</v>
      </c>
      <c r="AG85" s="75">
        <f t="shared" si="12"/>
        <v>8100</v>
      </c>
      <c r="AH85" s="84"/>
      <c r="AI85" s="75">
        <f t="shared" si="16"/>
        <v>8700</v>
      </c>
      <c r="AJ85" s="75">
        <f t="shared" si="17"/>
        <v>18798.333333333332</v>
      </c>
      <c r="AK85" s="75">
        <f t="shared" si="18"/>
        <v>1879.8333333333333</v>
      </c>
      <c r="AL85" s="84">
        <v>5639.5</v>
      </c>
      <c r="AM85" s="75">
        <f t="shared" si="13"/>
        <v>23685.899999999998</v>
      </c>
      <c r="AN85" s="75">
        <f t="shared" si="13"/>
        <v>4060.44</v>
      </c>
      <c r="AO85" s="75">
        <f t="shared" si="13"/>
        <v>11504.58</v>
      </c>
      <c r="AP85" s="75">
        <f t="shared" si="13"/>
        <v>2706.96</v>
      </c>
      <c r="AQ85" s="75"/>
      <c r="AR85" s="75">
        <f t="shared" si="19"/>
        <v>1879.8333333333333</v>
      </c>
      <c r="AS85" s="84">
        <v>0</v>
      </c>
      <c r="AT85" s="84">
        <v>0</v>
      </c>
      <c r="AU85" s="84"/>
      <c r="AV85" s="84"/>
      <c r="AW85" s="78">
        <v>0</v>
      </c>
      <c r="AX85" s="78">
        <v>0</v>
      </c>
      <c r="AY85" s="78">
        <v>0</v>
      </c>
      <c r="AZ85" s="85">
        <v>0</v>
      </c>
      <c r="BA85" s="80">
        <f t="shared" si="20"/>
        <v>231147.38</v>
      </c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  <c r="IV85" s="81"/>
      <c r="IW85" s="81"/>
      <c r="IX85" s="81"/>
      <c r="IY85" s="81"/>
      <c r="IZ85" s="81"/>
    </row>
    <row r="86" spans="1:260" s="82" customFormat="1" x14ac:dyDescent="0.2">
      <c r="A86" s="65">
        <f t="shared" si="21"/>
        <v>74</v>
      </c>
      <c r="B86" s="66">
        <v>11</v>
      </c>
      <c r="C86" s="67" t="s">
        <v>61</v>
      </c>
      <c r="D86" s="68">
        <v>251</v>
      </c>
      <c r="E86" s="67">
        <v>372</v>
      </c>
      <c r="F86" s="69">
        <v>1</v>
      </c>
      <c r="G86" s="69">
        <v>1712</v>
      </c>
      <c r="H86" s="70" t="s">
        <v>263</v>
      </c>
      <c r="I86" s="70" t="s">
        <v>264</v>
      </c>
      <c r="J86" s="65" t="s">
        <v>78</v>
      </c>
      <c r="K86" s="71">
        <v>38643</v>
      </c>
      <c r="L86" s="71" t="s">
        <v>79</v>
      </c>
      <c r="M86" s="72" t="s">
        <v>73</v>
      </c>
      <c r="N86" s="65">
        <v>2</v>
      </c>
      <c r="O86" s="65">
        <v>40</v>
      </c>
      <c r="P86" s="65" t="s">
        <v>143</v>
      </c>
      <c r="Q86" s="70" t="s">
        <v>158</v>
      </c>
      <c r="R86" s="65">
        <v>15</v>
      </c>
      <c r="S86" s="70" t="s">
        <v>66</v>
      </c>
      <c r="T86" s="65" t="s">
        <v>252</v>
      </c>
      <c r="U86" s="73" t="s">
        <v>245</v>
      </c>
      <c r="V86" s="83">
        <v>11279</v>
      </c>
      <c r="W86" s="84">
        <v>737</v>
      </c>
      <c r="X86" s="84">
        <v>675</v>
      </c>
      <c r="Y86" s="84"/>
      <c r="Z86" s="76">
        <v>580</v>
      </c>
      <c r="AA86" s="77">
        <f t="shared" si="14"/>
        <v>1973.8249999999998</v>
      </c>
      <c r="AB86" s="77">
        <f t="shared" si="15"/>
        <v>338.37</v>
      </c>
      <c r="AC86" s="77">
        <f t="shared" si="11"/>
        <v>958.71500000000003</v>
      </c>
      <c r="AD86" s="77">
        <f t="shared" si="2"/>
        <v>225.58</v>
      </c>
      <c r="AE86" s="74">
        <f t="shared" si="12"/>
        <v>135348</v>
      </c>
      <c r="AF86" s="75">
        <f t="shared" si="12"/>
        <v>8844</v>
      </c>
      <c r="AG86" s="75">
        <f t="shared" si="12"/>
        <v>8100</v>
      </c>
      <c r="AH86" s="84"/>
      <c r="AI86" s="75">
        <f t="shared" si="16"/>
        <v>6960</v>
      </c>
      <c r="AJ86" s="75">
        <f t="shared" si="17"/>
        <v>18798.333333333332</v>
      </c>
      <c r="AK86" s="75">
        <f t="shared" si="18"/>
        <v>1879.8333333333333</v>
      </c>
      <c r="AL86" s="84">
        <v>5639.5</v>
      </c>
      <c r="AM86" s="75">
        <f t="shared" si="13"/>
        <v>23685.899999999998</v>
      </c>
      <c r="AN86" s="75">
        <f t="shared" si="13"/>
        <v>4060.44</v>
      </c>
      <c r="AO86" s="75">
        <f t="shared" si="13"/>
        <v>11504.58</v>
      </c>
      <c r="AP86" s="75">
        <f t="shared" si="13"/>
        <v>2706.96</v>
      </c>
      <c r="AQ86" s="75"/>
      <c r="AR86" s="75">
        <f t="shared" si="19"/>
        <v>1879.8333333333333</v>
      </c>
      <c r="AS86" s="84">
        <v>0</v>
      </c>
      <c r="AT86" s="84">
        <v>0</v>
      </c>
      <c r="AU86" s="84"/>
      <c r="AV86" s="84"/>
      <c r="AW86" s="78">
        <v>0</v>
      </c>
      <c r="AX86" s="78">
        <v>0</v>
      </c>
      <c r="AY86" s="78">
        <v>0</v>
      </c>
      <c r="AZ86" s="85">
        <v>0</v>
      </c>
      <c r="BA86" s="80">
        <f t="shared" si="20"/>
        <v>229407.38</v>
      </c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  <c r="IV86" s="81"/>
      <c r="IW86" s="81"/>
      <c r="IX86" s="81"/>
      <c r="IY86" s="81"/>
      <c r="IZ86" s="81"/>
    </row>
    <row r="87" spans="1:260" s="82" customFormat="1" x14ac:dyDescent="0.2">
      <c r="A87" s="65">
        <f t="shared" si="21"/>
        <v>75</v>
      </c>
      <c r="B87" s="66">
        <v>11</v>
      </c>
      <c r="C87" s="67" t="s">
        <v>61</v>
      </c>
      <c r="D87" s="68">
        <v>251</v>
      </c>
      <c r="E87" s="67">
        <v>372</v>
      </c>
      <c r="F87" s="69">
        <v>1</v>
      </c>
      <c r="G87" s="69">
        <v>1718</v>
      </c>
      <c r="H87" s="70" t="s">
        <v>265</v>
      </c>
      <c r="I87" s="70" t="s">
        <v>266</v>
      </c>
      <c r="J87" s="65" t="s">
        <v>78</v>
      </c>
      <c r="K87" s="71">
        <v>38708</v>
      </c>
      <c r="L87" s="71" t="s">
        <v>79</v>
      </c>
      <c r="M87" s="72" t="s">
        <v>73</v>
      </c>
      <c r="N87" s="65">
        <v>2</v>
      </c>
      <c r="O87" s="65">
        <v>40</v>
      </c>
      <c r="P87" s="65" t="s">
        <v>143</v>
      </c>
      <c r="Q87" s="70" t="s">
        <v>158</v>
      </c>
      <c r="R87" s="65">
        <v>15</v>
      </c>
      <c r="S87" s="70" t="s">
        <v>66</v>
      </c>
      <c r="T87" s="65" t="s">
        <v>252</v>
      </c>
      <c r="U87" s="73" t="s">
        <v>245</v>
      </c>
      <c r="V87" s="83">
        <v>11279</v>
      </c>
      <c r="W87" s="84">
        <v>737</v>
      </c>
      <c r="X87" s="84">
        <v>675</v>
      </c>
      <c r="Y87" s="84"/>
      <c r="Z87" s="76">
        <v>580</v>
      </c>
      <c r="AA87" s="77">
        <f t="shared" si="14"/>
        <v>1973.8249999999998</v>
      </c>
      <c r="AB87" s="77">
        <f t="shared" si="15"/>
        <v>338.37</v>
      </c>
      <c r="AC87" s="77">
        <f t="shared" si="11"/>
        <v>958.71500000000003</v>
      </c>
      <c r="AD87" s="77">
        <f t="shared" si="2"/>
        <v>225.58</v>
      </c>
      <c r="AE87" s="74">
        <f t="shared" si="12"/>
        <v>135348</v>
      </c>
      <c r="AF87" s="75">
        <f t="shared" si="12"/>
        <v>8844</v>
      </c>
      <c r="AG87" s="75">
        <f t="shared" si="12"/>
        <v>8100</v>
      </c>
      <c r="AH87" s="84"/>
      <c r="AI87" s="75">
        <f t="shared" si="16"/>
        <v>6960</v>
      </c>
      <c r="AJ87" s="75">
        <f t="shared" si="17"/>
        <v>18798.333333333332</v>
      </c>
      <c r="AK87" s="75">
        <f t="shared" si="18"/>
        <v>1879.8333333333333</v>
      </c>
      <c r="AL87" s="84">
        <v>5639.5</v>
      </c>
      <c r="AM87" s="75">
        <f t="shared" si="13"/>
        <v>23685.899999999998</v>
      </c>
      <c r="AN87" s="75">
        <f t="shared" si="13"/>
        <v>4060.44</v>
      </c>
      <c r="AO87" s="75">
        <f t="shared" si="13"/>
        <v>11504.58</v>
      </c>
      <c r="AP87" s="75">
        <f t="shared" si="13"/>
        <v>2706.96</v>
      </c>
      <c r="AQ87" s="75"/>
      <c r="AR87" s="75">
        <f t="shared" si="19"/>
        <v>1879.8333333333333</v>
      </c>
      <c r="AS87" s="84">
        <v>0</v>
      </c>
      <c r="AT87" s="84">
        <v>0</v>
      </c>
      <c r="AU87" s="84"/>
      <c r="AV87" s="84"/>
      <c r="AW87" s="78">
        <v>0</v>
      </c>
      <c r="AX87" s="78">
        <v>0</v>
      </c>
      <c r="AY87" s="78">
        <v>0</v>
      </c>
      <c r="AZ87" s="85">
        <v>0</v>
      </c>
      <c r="BA87" s="80">
        <f t="shared" si="20"/>
        <v>229407.38</v>
      </c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  <c r="IV87" s="81"/>
      <c r="IW87" s="81"/>
      <c r="IX87" s="81"/>
      <c r="IY87" s="81"/>
      <c r="IZ87" s="81"/>
    </row>
    <row r="88" spans="1:260" s="82" customFormat="1" x14ac:dyDescent="0.2">
      <c r="A88" s="65">
        <f t="shared" si="21"/>
        <v>76</v>
      </c>
      <c r="B88" s="66">
        <v>11</v>
      </c>
      <c r="C88" s="67" t="s">
        <v>61</v>
      </c>
      <c r="D88" s="68">
        <v>251</v>
      </c>
      <c r="E88" s="67">
        <v>372</v>
      </c>
      <c r="F88" s="69">
        <v>1</v>
      </c>
      <c r="G88" s="69">
        <v>1767</v>
      </c>
      <c r="H88" s="70" t="s">
        <v>267</v>
      </c>
      <c r="I88" s="70" t="s">
        <v>268</v>
      </c>
      <c r="J88" s="65" t="s">
        <v>78</v>
      </c>
      <c r="K88" s="71">
        <v>39029</v>
      </c>
      <c r="L88" s="71" t="s">
        <v>79</v>
      </c>
      <c r="M88" s="72" t="s">
        <v>73</v>
      </c>
      <c r="N88" s="65">
        <v>2</v>
      </c>
      <c r="O88" s="65">
        <v>40</v>
      </c>
      <c r="P88" s="65" t="s">
        <v>143</v>
      </c>
      <c r="Q88" s="70" t="s">
        <v>158</v>
      </c>
      <c r="R88" s="65">
        <v>15</v>
      </c>
      <c r="S88" s="70" t="s">
        <v>66</v>
      </c>
      <c r="T88" s="65" t="s">
        <v>252</v>
      </c>
      <c r="U88" s="73" t="s">
        <v>245</v>
      </c>
      <c r="V88" s="83">
        <v>11279</v>
      </c>
      <c r="W88" s="84">
        <v>737</v>
      </c>
      <c r="X88" s="84">
        <v>675</v>
      </c>
      <c r="Y88" s="84"/>
      <c r="Z88" s="76">
        <v>580</v>
      </c>
      <c r="AA88" s="77">
        <f t="shared" si="14"/>
        <v>1973.8249999999998</v>
      </c>
      <c r="AB88" s="77">
        <f t="shared" si="15"/>
        <v>338.37</v>
      </c>
      <c r="AC88" s="77">
        <f t="shared" si="11"/>
        <v>958.71500000000003</v>
      </c>
      <c r="AD88" s="77">
        <f t="shared" si="2"/>
        <v>225.58</v>
      </c>
      <c r="AE88" s="74">
        <f t="shared" si="12"/>
        <v>135348</v>
      </c>
      <c r="AF88" s="75">
        <f t="shared" si="12"/>
        <v>8844</v>
      </c>
      <c r="AG88" s="75">
        <f t="shared" si="12"/>
        <v>8100</v>
      </c>
      <c r="AH88" s="84"/>
      <c r="AI88" s="75">
        <f t="shared" si="16"/>
        <v>6960</v>
      </c>
      <c r="AJ88" s="75">
        <f t="shared" si="17"/>
        <v>18798.333333333332</v>
      </c>
      <c r="AK88" s="75">
        <f t="shared" si="18"/>
        <v>1879.8333333333333</v>
      </c>
      <c r="AL88" s="84">
        <v>5639.5</v>
      </c>
      <c r="AM88" s="75">
        <f t="shared" si="13"/>
        <v>23685.899999999998</v>
      </c>
      <c r="AN88" s="75">
        <f t="shared" si="13"/>
        <v>4060.44</v>
      </c>
      <c r="AO88" s="75">
        <f t="shared" si="13"/>
        <v>11504.58</v>
      </c>
      <c r="AP88" s="75">
        <f t="shared" si="13"/>
        <v>2706.96</v>
      </c>
      <c r="AQ88" s="75"/>
      <c r="AR88" s="75">
        <f t="shared" si="19"/>
        <v>1879.8333333333333</v>
      </c>
      <c r="AS88" s="84">
        <v>0</v>
      </c>
      <c r="AT88" s="84">
        <v>0</v>
      </c>
      <c r="AU88" s="84"/>
      <c r="AV88" s="84"/>
      <c r="AW88" s="78">
        <v>0</v>
      </c>
      <c r="AX88" s="78">
        <v>0</v>
      </c>
      <c r="AY88" s="78">
        <v>0</v>
      </c>
      <c r="AZ88" s="85">
        <v>0</v>
      </c>
      <c r="BA88" s="80">
        <f t="shared" si="20"/>
        <v>229407.38</v>
      </c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</row>
    <row r="89" spans="1:260" s="82" customFormat="1" ht="25.5" x14ac:dyDescent="0.2">
      <c r="A89" s="65">
        <f t="shared" si="21"/>
        <v>77</v>
      </c>
      <c r="B89" s="66">
        <v>11</v>
      </c>
      <c r="C89" s="67" t="s">
        <v>61</v>
      </c>
      <c r="D89" s="68">
        <v>251</v>
      </c>
      <c r="E89" s="67">
        <v>372</v>
      </c>
      <c r="F89" s="69">
        <v>1</v>
      </c>
      <c r="G89" s="69">
        <v>2276</v>
      </c>
      <c r="H89" s="70" t="s">
        <v>269</v>
      </c>
      <c r="I89" s="70" t="s">
        <v>270</v>
      </c>
      <c r="J89" s="65" t="s">
        <v>71</v>
      </c>
      <c r="K89" s="71">
        <v>44141</v>
      </c>
      <c r="L89" s="72" t="s">
        <v>72</v>
      </c>
      <c r="M89" s="72" t="s">
        <v>73</v>
      </c>
      <c r="N89" s="65">
        <v>2</v>
      </c>
      <c r="O89" s="65">
        <v>40</v>
      </c>
      <c r="P89" s="65" t="s">
        <v>143</v>
      </c>
      <c r="Q89" s="70" t="s">
        <v>158</v>
      </c>
      <c r="R89" s="65">
        <v>15</v>
      </c>
      <c r="S89" s="70" t="s">
        <v>66</v>
      </c>
      <c r="T89" s="65" t="s">
        <v>252</v>
      </c>
      <c r="U89" s="73" t="s">
        <v>241</v>
      </c>
      <c r="V89" s="83">
        <v>11279</v>
      </c>
      <c r="W89" s="84">
        <v>737</v>
      </c>
      <c r="X89" s="84">
        <v>675</v>
      </c>
      <c r="Y89" s="84"/>
      <c r="Z89" s="76">
        <v>0</v>
      </c>
      <c r="AA89" s="77">
        <f t="shared" si="14"/>
        <v>1973.8249999999998</v>
      </c>
      <c r="AB89" s="77">
        <f t="shared" si="15"/>
        <v>338.37</v>
      </c>
      <c r="AC89" s="77">
        <f t="shared" si="11"/>
        <v>958.71500000000003</v>
      </c>
      <c r="AD89" s="77">
        <f t="shared" si="2"/>
        <v>225.58</v>
      </c>
      <c r="AE89" s="74">
        <f t="shared" si="12"/>
        <v>135348</v>
      </c>
      <c r="AF89" s="75">
        <f t="shared" si="12"/>
        <v>8844</v>
      </c>
      <c r="AG89" s="75">
        <f t="shared" si="12"/>
        <v>8100</v>
      </c>
      <c r="AH89" s="84"/>
      <c r="AI89" s="75">
        <f t="shared" si="16"/>
        <v>0</v>
      </c>
      <c r="AJ89" s="75">
        <f t="shared" si="17"/>
        <v>18798.333333333332</v>
      </c>
      <c r="AK89" s="75">
        <f t="shared" si="18"/>
        <v>1879.8333333333333</v>
      </c>
      <c r="AL89" s="84">
        <v>5639.5</v>
      </c>
      <c r="AM89" s="75">
        <f t="shared" si="13"/>
        <v>23685.899999999998</v>
      </c>
      <c r="AN89" s="75">
        <f t="shared" si="13"/>
        <v>4060.44</v>
      </c>
      <c r="AO89" s="75">
        <f t="shared" si="13"/>
        <v>11504.58</v>
      </c>
      <c r="AP89" s="75">
        <f t="shared" si="13"/>
        <v>2706.96</v>
      </c>
      <c r="AQ89" s="75"/>
      <c r="AR89" s="75">
        <f t="shared" si="19"/>
        <v>1879.8333333333333</v>
      </c>
      <c r="AS89" s="84">
        <v>0</v>
      </c>
      <c r="AT89" s="84">
        <v>0</v>
      </c>
      <c r="AU89" s="84"/>
      <c r="AV89" s="84"/>
      <c r="AW89" s="78">
        <v>0</v>
      </c>
      <c r="AX89" s="78">
        <v>0</v>
      </c>
      <c r="AY89" s="78">
        <v>0</v>
      </c>
      <c r="AZ89" s="85">
        <v>0</v>
      </c>
      <c r="BA89" s="80">
        <f t="shared" si="20"/>
        <v>222447.38</v>
      </c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  <c r="GT89" s="81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G89" s="81"/>
      <c r="HH89" s="81"/>
      <c r="HI89" s="81"/>
      <c r="HJ89" s="81"/>
      <c r="HK89" s="81"/>
      <c r="HL89" s="81"/>
      <c r="HM89" s="81"/>
      <c r="HN89" s="81"/>
      <c r="HO89" s="81"/>
      <c r="HP89" s="81"/>
      <c r="HQ89" s="81"/>
      <c r="HR89" s="81"/>
      <c r="HS89" s="81"/>
      <c r="HT89" s="81"/>
      <c r="HU89" s="81"/>
      <c r="HV89" s="81"/>
      <c r="HW89" s="81"/>
      <c r="HX89" s="81"/>
      <c r="HY89" s="81"/>
      <c r="HZ89" s="81"/>
      <c r="IA89" s="81"/>
      <c r="IB89" s="81"/>
      <c r="IC89" s="81"/>
      <c r="ID89" s="81"/>
      <c r="IE89" s="81"/>
      <c r="IF89" s="81"/>
      <c r="IG89" s="81"/>
      <c r="IH89" s="81"/>
      <c r="II89" s="81"/>
      <c r="IJ89" s="81"/>
      <c r="IK89" s="81"/>
      <c r="IL89" s="81"/>
      <c r="IM89" s="81"/>
      <c r="IN89" s="81"/>
      <c r="IO89" s="81"/>
      <c r="IP89" s="81"/>
      <c r="IQ89" s="81"/>
      <c r="IR89" s="81"/>
      <c r="IS89" s="81"/>
      <c r="IT89" s="81"/>
      <c r="IU89" s="81"/>
      <c r="IV89" s="81"/>
      <c r="IW89" s="81"/>
      <c r="IX89" s="81"/>
      <c r="IY89" s="81"/>
      <c r="IZ89" s="81"/>
    </row>
    <row r="90" spans="1:260" s="82" customFormat="1" x14ac:dyDescent="0.2">
      <c r="A90" s="65">
        <f t="shared" si="21"/>
        <v>78</v>
      </c>
      <c r="B90" s="66">
        <v>11</v>
      </c>
      <c r="C90" s="67" t="s">
        <v>61</v>
      </c>
      <c r="D90" s="68">
        <v>251</v>
      </c>
      <c r="E90" s="67">
        <v>372</v>
      </c>
      <c r="F90" s="69">
        <v>1</v>
      </c>
      <c r="G90" s="69">
        <v>2026</v>
      </c>
      <c r="H90" s="70" t="s">
        <v>271</v>
      </c>
      <c r="I90" s="70" t="s">
        <v>272</v>
      </c>
      <c r="J90" s="65" t="s">
        <v>78</v>
      </c>
      <c r="K90" s="71">
        <v>41771</v>
      </c>
      <c r="L90" s="71" t="s">
        <v>79</v>
      </c>
      <c r="M90" s="72" t="s">
        <v>73</v>
      </c>
      <c r="N90" s="65">
        <v>2</v>
      </c>
      <c r="O90" s="65">
        <v>40</v>
      </c>
      <c r="P90" s="65" t="s">
        <v>143</v>
      </c>
      <c r="Q90" s="70" t="s">
        <v>158</v>
      </c>
      <c r="R90" s="65">
        <v>15</v>
      </c>
      <c r="S90" s="70" t="s">
        <v>66</v>
      </c>
      <c r="T90" s="65" t="s">
        <v>252</v>
      </c>
      <c r="U90" s="73" t="s">
        <v>245</v>
      </c>
      <c r="V90" s="83">
        <v>11279</v>
      </c>
      <c r="W90" s="84">
        <v>737</v>
      </c>
      <c r="X90" s="84">
        <v>675</v>
      </c>
      <c r="Y90" s="84"/>
      <c r="Z90" s="76">
        <v>290</v>
      </c>
      <c r="AA90" s="77">
        <f t="shared" si="14"/>
        <v>1973.8249999999998</v>
      </c>
      <c r="AB90" s="77">
        <f t="shared" si="15"/>
        <v>338.37</v>
      </c>
      <c r="AC90" s="77">
        <f t="shared" si="11"/>
        <v>958.71500000000003</v>
      </c>
      <c r="AD90" s="77">
        <f t="shared" si="2"/>
        <v>225.58</v>
      </c>
      <c r="AE90" s="74">
        <f t="shared" si="12"/>
        <v>135348</v>
      </c>
      <c r="AF90" s="75">
        <f t="shared" si="12"/>
        <v>8844</v>
      </c>
      <c r="AG90" s="75">
        <f t="shared" si="12"/>
        <v>8100</v>
      </c>
      <c r="AH90" s="84"/>
      <c r="AI90" s="75">
        <f t="shared" si="16"/>
        <v>3480</v>
      </c>
      <c r="AJ90" s="75">
        <f t="shared" si="17"/>
        <v>18798.333333333332</v>
      </c>
      <c r="AK90" s="75">
        <f t="shared" si="18"/>
        <v>1879.8333333333333</v>
      </c>
      <c r="AL90" s="84">
        <v>5639.5</v>
      </c>
      <c r="AM90" s="75">
        <f t="shared" si="13"/>
        <v>23685.899999999998</v>
      </c>
      <c r="AN90" s="75">
        <f t="shared" si="13"/>
        <v>4060.44</v>
      </c>
      <c r="AO90" s="75">
        <f t="shared" si="13"/>
        <v>11504.58</v>
      </c>
      <c r="AP90" s="75">
        <f t="shared" si="13"/>
        <v>2706.96</v>
      </c>
      <c r="AQ90" s="75"/>
      <c r="AR90" s="75">
        <f t="shared" si="19"/>
        <v>1879.8333333333333</v>
      </c>
      <c r="AS90" s="84">
        <v>0</v>
      </c>
      <c r="AT90" s="84">
        <v>0</v>
      </c>
      <c r="AU90" s="84"/>
      <c r="AV90" s="84"/>
      <c r="AW90" s="78">
        <v>0</v>
      </c>
      <c r="AX90" s="78">
        <v>0</v>
      </c>
      <c r="AY90" s="78">
        <v>0</v>
      </c>
      <c r="AZ90" s="85">
        <v>0</v>
      </c>
      <c r="BA90" s="80">
        <f t="shared" si="20"/>
        <v>225927.38</v>
      </c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  <c r="GT90" s="81"/>
      <c r="GU90" s="81"/>
      <c r="GV90" s="81"/>
      <c r="GW90" s="81"/>
      <c r="GX90" s="81"/>
      <c r="GY90" s="81"/>
      <c r="GZ90" s="81"/>
      <c r="HA90" s="81"/>
      <c r="HB90" s="81"/>
      <c r="HC90" s="81"/>
      <c r="HD90" s="81"/>
      <c r="HE90" s="81"/>
      <c r="HF90" s="81"/>
      <c r="HG90" s="81"/>
      <c r="HH90" s="81"/>
      <c r="HI90" s="81"/>
      <c r="HJ90" s="81"/>
      <c r="HK90" s="81"/>
      <c r="HL90" s="81"/>
      <c r="HM90" s="81"/>
      <c r="HN90" s="81"/>
      <c r="HO90" s="81"/>
      <c r="HP90" s="81"/>
      <c r="HQ90" s="81"/>
      <c r="HR90" s="81"/>
      <c r="HS90" s="81"/>
      <c r="HT90" s="81"/>
      <c r="HU90" s="81"/>
      <c r="HV90" s="81"/>
      <c r="HW90" s="81"/>
      <c r="HX90" s="81"/>
      <c r="HY90" s="81"/>
      <c r="HZ90" s="81"/>
      <c r="IA90" s="81"/>
      <c r="IB90" s="81"/>
      <c r="IC90" s="81"/>
      <c r="ID90" s="81"/>
      <c r="IE90" s="81"/>
      <c r="IF90" s="81"/>
      <c r="IG90" s="81"/>
      <c r="IH90" s="81"/>
      <c r="II90" s="81"/>
      <c r="IJ90" s="81"/>
      <c r="IK90" s="81"/>
      <c r="IL90" s="81"/>
      <c r="IM90" s="81"/>
      <c r="IN90" s="81"/>
      <c r="IO90" s="81"/>
      <c r="IP90" s="81"/>
      <c r="IQ90" s="81"/>
      <c r="IR90" s="81"/>
      <c r="IS90" s="81"/>
      <c r="IT90" s="81"/>
      <c r="IU90" s="81"/>
      <c r="IV90" s="81"/>
      <c r="IW90" s="81"/>
      <c r="IX90" s="81"/>
      <c r="IY90" s="81"/>
      <c r="IZ90" s="81"/>
    </row>
    <row r="91" spans="1:260" s="82" customFormat="1" x14ac:dyDescent="0.2">
      <c r="A91" s="65">
        <f t="shared" si="21"/>
        <v>79</v>
      </c>
      <c r="B91" s="66">
        <v>11</v>
      </c>
      <c r="C91" s="67" t="s">
        <v>61</v>
      </c>
      <c r="D91" s="68">
        <v>251</v>
      </c>
      <c r="E91" s="67">
        <v>372</v>
      </c>
      <c r="F91" s="69">
        <v>1</v>
      </c>
      <c r="G91" s="69">
        <v>2061</v>
      </c>
      <c r="H91" s="70" t="s">
        <v>273</v>
      </c>
      <c r="I91" s="70" t="s">
        <v>274</v>
      </c>
      <c r="J91" s="65" t="s">
        <v>78</v>
      </c>
      <c r="K91" s="71">
        <v>42038</v>
      </c>
      <c r="L91" s="71" t="s">
        <v>79</v>
      </c>
      <c r="M91" s="72" t="s">
        <v>73</v>
      </c>
      <c r="N91" s="65">
        <v>2</v>
      </c>
      <c r="O91" s="65">
        <v>40</v>
      </c>
      <c r="P91" s="65" t="s">
        <v>143</v>
      </c>
      <c r="Q91" s="70" t="s">
        <v>158</v>
      </c>
      <c r="R91" s="65">
        <v>15</v>
      </c>
      <c r="S91" s="70" t="s">
        <v>66</v>
      </c>
      <c r="T91" s="65" t="s">
        <v>252</v>
      </c>
      <c r="U91" s="73" t="s">
        <v>245</v>
      </c>
      <c r="V91" s="83">
        <v>11279</v>
      </c>
      <c r="W91" s="84">
        <v>737</v>
      </c>
      <c r="X91" s="84">
        <v>675</v>
      </c>
      <c r="Y91" s="84"/>
      <c r="Z91" s="76">
        <v>290</v>
      </c>
      <c r="AA91" s="77">
        <f t="shared" si="14"/>
        <v>1973.8249999999998</v>
      </c>
      <c r="AB91" s="77">
        <f t="shared" si="15"/>
        <v>338.37</v>
      </c>
      <c r="AC91" s="77">
        <f t="shared" si="11"/>
        <v>958.71500000000003</v>
      </c>
      <c r="AD91" s="77">
        <f t="shared" si="2"/>
        <v>225.58</v>
      </c>
      <c r="AE91" s="74">
        <f t="shared" si="12"/>
        <v>135348</v>
      </c>
      <c r="AF91" s="75">
        <f t="shared" si="12"/>
        <v>8844</v>
      </c>
      <c r="AG91" s="75">
        <f t="shared" si="12"/>
        <v>8100</v>
      </c>
      <c r="AH91" s="84"/>
      <c r="AI91" s="75">
        <f t="shared" si="16"/>
        <v>3480</v>
      </c>
      <c r="AJ91" s="75">
        <f t="shared" si="17"/>
        <v>18798.333333333332</v>
      </c>
      <c r="AK91" s="75">
        <f t="shared" si="18"/>
        <v>1879.8333333333333</v>
      </c>
      <c r="AL91" s="84">
        <v>5639.5</v>
      </c>
      <c r="AM91" s="75">
        <f t="shared" si="13"/>
        <v>23685.899999999998</v>
      </c>
      <c r="AN91" s="75">
        <f t="shared" si="13"/>
        <v>4060.44</v>
      </c>
      <c r="AO91" s="75">
        <f t="shared" si="13"/>
        <v>11504.58</v>
      </c>
      <c r="AP91" s="75">
        <f t="shared" si="13"/>
        <v>2706.96</v>
      </c>
      <c r="AQ91" s="75"/>
      <c r="AR91" s="75">
        <f t="shared" si="19"/>
        <v>1879.8333333333333</v>
      </c>
      <c r="AS91" s="84">
        <v>0</v>
      </c>
      <c r="AT91" s="84">
        <v>0</v>
      </c>
      <c r="AU91" s="84"/>
      <c r="AV91" s="84"/>
      <c r="AW91" s="78">
        <v>0</v>
      </c>
      <c r="AX91" s="78">
        <v>0</v>
      </c>
      <c r="AY91" s="78">
        <v>0</v>
      </c>
      <c r="AZ91" s="85">
        <v>0</v>
      </c>
      <c r="BA91" s="80">
        <f t="shared" si="20"/>
        <v>225927.38</v>
      </c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  <c r="GT91" s="81"/>
      <c r="GU91" s="81"/>
      <c r="GV91" s="81"/>
      <c r="GW91" s="81"/>
      <c r="GX91" s="81"/>
      <c r="GY91" s="81"/>
      <c r="GZ91" s="81"/>
      <c r="HA91" s="81"/>
      <c r="HB91" s="81"/>
      <c r="HC91" s="81"/>
      <c r="HD91" s="81"/>
      <c r="HE91" s="81"/>
      <c r="HF91" s="81"/>
      <c r="HG91" s="81"/>
      <c r="HH91" s="81"/>
      <c r="HI91" s="81"/>
      <c r="HJ91" s="81"/>
      <c r="HK91" s="81"/>
      <c r="HL91" s="81"/>
      <c r="HM91" s="81"/>
      <c r="HN91" s="81"/>
      <c r="HO91" s="81"/>
      <c r="HP91" s="81"/>
      <c r="HQ91" s="81"/>
      <c r="HR91" s="81"/>
      <c r="HS91" s="81"/>
      <c r="HT91" s="81"/>
      <c r="HU91" s="81"/>
      <c r="HV91" s="81"/>
      <c r="HW91" s="81"/>
      <c r="HX91" s="81"/>
      <c r="HY91" s="81"/>
      <c r="HZ91" s="81"/>
      <c r="IA91" s="81"/>
      <c r="IB91" s="81"/>
      <c r="IC91" s="81"/>
      <c r="ID91" s="81"/>
      <c r="IE91" s="81"/>
      <c r="IF91" s="81"/>
      <c r="IG91" s="81"/>
      <c r="IH91" s="81"/>
      <c r="II91" s="81"/>
      <c r="IJ91" s="81"/>
      <c r="IK91" s="81"/>
      <c r="IL91" s="81"/>
      <c r="IM91" s="81"/>
      <c r="IN91" s="81"/>
      <c r="IO91" s="81"/>
      <c r="IP91" s="81"/>
      <c r="IQ91" s="81"/>
      <c r="IR91" s="81"/>
      <c r="IS91" s="81"/>
      <c r="IT91" s="81"/>
      <c r="IU91" s="81"/>
      <c r="IV91" s="81"/>
      <c r="IW91" s="81"/>
      <c r="IX91" s="81"/>
      <c r="IY91" s="81"/>
      <c r="IZ91" s="81"/>
    </row>
    <row r="92" spans="1:260" s="82" customFormat="1" x14ac:dyDescent="0.2">
      <c r="A92" s="65">
        <f t="shared" si="21"/>
        <v>80</v>
      </c>
      <c r="B92" s="66">
        <v>11</v>
      </c>
      <c r="C92" s="67" t="s">
        <v>61</v>
      </c>
      <c r="D92" s="68">
        <v>251</v>
      </c>
      <c r="E92" s="67">
        <v>372</v>
      </c>
      <c r="F92" s="69">
        <v>1</v>
      </c>
      <c r="G92" s="69">
        <v>2117</v>
      </c>
      <c r="H92" s="70" t="s">
        <v>275</v>
      </c>
      <c r="I92" s="70" t="s">
        <v>276</v>
      </c>
      <c r="J92" s="65" t="s">
        <v>78</v>
      </c>
      <c r="K92" s="71">
        <v>42662</v>
      </c>
      <c r="L92" s="71" t="s">
        <v>79</v>
      </c>
      <c r="M92" s="72" t="s">
        <v>73</v>
      </c>
      <c r="N92" s="65">
        <v>2</v>
      </c>
      <c r="O92" s="65">
        <v>40</v>
      </c>
      <c r="P92" s="65" t="s">
        <v>143</v>
      </c>
      <c r="Q92" s="70" t="s">
        <v>158</v>
      </c>
      <c r="R92" s="65">
        <v>15</v>
      </c>
      <c r="S92" s="70" t="s">
        <v>66</v>
      </c>
      <c r="T92" s="65" t="s">
        <v>252</v>
      </c>
      <c r="U92" s="73" t="s">
        <v>245</v>
      </c>
      <c r="V92" s="83">
        <v>11279</v>
      </c>
      <c r="W92" s="84">
        <v>737</v>
      </c>
      <c r="X92" s="84">
        <v>675</v>
      </c>
      <c r="Y92" s="84"/>
      <c r="Z92" s="76">
        <v>290</v>
      </c>
      <c r="AA92" s="77">
        <f t="shared" si="14"/>
        <v>1973.8249999999998</v>
      </c>
      <c r="AB92" s="77">
        <f t="shared" si="15"/>
        <v>338.37</v>
      </c>
      <c r="AC92" s="77">
        <f t="shared" si="11"/>
        <v>958.71500000000003</v>
      </c>
      <c r="AD92" s="77">
        <f t="shared" si="2"/>
        <v>225.58</v>
      </c>
      <c r="AE92" s="74">
        <f t="shared" si="12"/>
        <v>135348</v>
      </c>
      <c r="AF92" s="75">
        <f t="shared" si="12"/>
        <v>8844</v>
      </c>
      <c r="AG92" s="75">
        <f t="shared" si="12"/>
        <v>8100</v>
      </c>
      <c r="AH92" s="84"/>
      <c r="AI92" s="75">
        <f t="shared" si="16"/>
        <v>3480</v>
      </c>
      <c r="AJ92" s="75">
        <f t="shared" si="17"/>
        <v>18798.333333333332</v>
      </c>
      <c r="AK92" s="75">
        <f t="shared" si="18"/>
        <v>1879.8333333333333</v>
      </c>
      <c r="AL92" s="84">
        <v>5639.5</v>
      </c>
      <c r="AM92" s="75">
        <f t="shared" si="13"/>
        <v>23685.899999999998</v>
      </c>
      <c r="AN92" s="75">
        <f t="shared" si="13"/>
        <v>4060.44</v>
      </c>
      <c r="AO92" s="75">
        <f t="shared" si="13"/>
        <v>11504.58</v>
      </c>
      <c r="AP92" s="75">
        <f t="shared" si="13"/>
        <v>2706.96</v>
      </c>
      <c r="AQ92" s="75"/>
      <c r="AR92" s="75">
        <f t="shared" si="19"/>
        <v>1879.8333333333333</v>
      </c>
      <c r="AS92" s="84">
        <v>0</v>
      </c>
      <c r="AT92" s="84">
        <v>0</v>
      </c>
      <c r="AU92" s="84"/>
      <c r="AV92" s="84"/>
      <c r="AW92" s="78">
        <v>0</v>
      </c>
      <c r="AX92" s="78">
        <v>0</v>
      </c>
      <c r="AY92" s="78">
        <v>0</v>
      </c>
      <c r="AZ92" s="85">
        <v>0</v>
      </c>
      <c r="BA92" s="80">
        <f t="shared" si="20"/>
        <v>225927.38</v>
      </c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  <c r="GT92" s="81"/>
      <c r="GU92" s="81"/>
      <c r="GV92" s="81"/>
      <c r="GW92" s="81"/>
      <c r="GX92" s="81"/>
      <c r="GY92" s="81"/>
      <c r="GZ92" s="81"/>
      <c r="HA92" s="81"/>
      <c r="HB92" s="81"/>
      <c r="HC92" s="81"/>
      <c r="HD92" s="81"/>
      <c r="HE92" s="81"/>
      <c r="HF92" s="81"/>
      <c r="HG92" s="81"/>
      <c r="HH92" s="81"/>
      <c r="HI92" s="81"/>
      <c r="HJ92" s="81"/>
      <c r="HK92" s="81"/>
      <c r="HL92" s="81"/>
      <c r="HM92" s="81"/>
      <c r="HN92" s="81"/>
      <c r="HO92" s="81"/>
      <c r="HP92" s="81"/>
      <c r="HQ92" s="81"/>
      <c r="HR92" s="81"/>
      <c r="HS92" s="81"/>
      <c r="HT92" s="81"/>
      <c r="HU92" s="81"/>
      <c r="HV92" s="81"/>
      <c r="HW92" s="81"/>
      <c r="HX92" s="81"/>
      <c r="HY92" s="81"/>
      <c r="HZ92" s="81"/>
      <c r="IA92" s="81"/>
      <c r="IB92" s="81"/>
      <c r="IC92" s="81"/>
      <c r="ID92" s="81"/>
      <c r="IE92" s="81"/>
      <c r="IF92" s="81"/>
      <c r="IG92" s="81"/>
      <c r="IH92" s="81"/>
      <c r="II92" s="81"/>
      <c r="IJ92" s="81"/>
      <c r="IK92" s="81"/>
      <c r="IL92" s="81"/>
      <c r="IM92" s="81"/>
      <c r="IN92" s="81"/>
      <c r="IO92" s="81"/>
      <c r="IP92" s="81"/>
      <c r="IQ92" s="81"/>
      <c r="IR92" s="81"/>
      <c r="IS92" s="81"/>
      <c r="IT92" s="81"/>
      <c r="IU92" s="81"/>
      <c r="IV92" s="81"/>
      <c r="IW92" s="81"/>
      <c r="IX92" s="81"/>
      <c r="IY92" s="81"/>
      <c r="IZ92" s="81"/>
    </row>
    <row r="93" spans="1:260" s="82" customFormat="1" x14ac:dyDescent="0.2">
      <c r="A93" s="65">
        <f t="shared" si="21"/>
        <v>81</v>
      </c>
      <c r="B93" s="66">
        <v>11</v>
      </c>
      <c r="C93" s="67" t="s">
        <v>61</v>
      </c>
      <c r="D93" s="68">
        <v>251</v>
      </c>
      <c r="E93" s="67">
        <v>372</v>
      </c>
      <c r="F93" s="69">
        <v>1</v>
      </c>
      <c r="G93" s="69">
        <v>8</v>
      </c>
      <c r="H93" s="70" t="s">
        <v>277</v>
      </c>
      <c r="I93" s="70" t="s">
        <v>278</v>
      </c>
      <c r="J93" s="65" t="s">
        <v>78</v>
      </c>
      <c r="K93" s="71">
        <v>44183</v>
      </c>
      <c r="L93" s="71" t="s">
        <v>79</v>
      </c>
      <c r="M93" s="72" t="s">
        <v>63</v>
      </c>
      <c r="N93" s="65">
        <v>2</v>
      </c>
      <c r="O93" s="65">
        <v>40</v>
      </c>
      <c r="P93" s="65" t="s">
        <v>143</v>
      </c>
      <c r="Q93" s="70" t="s">
        <v>158</v>
      </c>
      <c r="R93" s="65">
        <v>15</v>
      </c>
      <c r="S93" s="70" t="s">
        <v>66</v>
      </c>
      <c r="T93" s="65" t="s">
        <v>252</v>
      </c>
      <c r="U93" s="73" t="s">
        <v>245</v>
      </c>
      <c r="V93" s="83">
        <v>11279</v>
      </c>
      <c r="W93" s="84">
        <v>737</v>
      </c>
      <c r="X93" s="84">
        <v>675</v>
      </c>
      <c r="Y93" s="84"/>
      <c r="Z93" s="76">
        <v>0</v>
      </c>
      <c r="AA93" s="77">
        <f t="shared" si="14"/>
        <v>1973.8249999999998</v>
      </c>
      <c r="AB93" s="77">
        <f t="shared" si="15"/>
        <v>338.37</v>
      </c>
      <c r="AC93" s="77">
        <f t="shared" si="11"/>
        <v>958.71500000000003</v>
      </c>
      <c r="AD93" s="77">
        <f t="shared" si="2"/>
        <v>225.58</v>
      </c>
      <c r="AE93" s="74">
        <f t="shared" si="12"/>
        <v>135348</v>
      </c>
      <c r="AF93" s="75">
        <f t="shared" si="12"/>
        <v>8844</v>
      </c>
      <c r="AG93" s="75">
        <f t="shared" si="12"/>
        <v>8100</v>
      </c>
      <c r="AH93" s="84"/>
      <c r="AI93" s="75">
        <f t="shared" si="16"/>
        <v>0</v>
      </c>
      <c r="AJ93" s="75">
        <f t="shared" si="17"/>
        <v>18798.333333333332</v>
      </c>
      <c r="AK93" s="75">
        <f t="shared" si="18"/>
        <v>1879.8333333333333</v>
      </c>
      <c r="AL93" s="84">
        <v>5639.5</v>
      </c>
      <c r="AM93" s="75">
        <f t="shared" si="13"/>
        <v>23685.899999999998</v>
      </c>
      <c r="AN93" s="75">
        <f t="shared" si="13"/>
        <v>4060.44</v>
      </c>
      <c r="AO93" s="75">
        <f t="shared" si="13"/>
        <v>11504.58</v>
      </c>
      <c r="AP93" s="75">
        <f t="shared" si="13"/>
        <v>2706.96</v>
      </c>
      <c r="AQ93" s="75"/>
      <c r="AR93" s="75">
        <f t="shared" si="19"/>
        <v>1879.8333333333333</v>
      </c>
      <c r="AS93" s="84">
        <v>0</v>
      </c>
      <c r="AT93" s="84">
        <v>0</v>
      </c>
      <c r="AU93" s="84"/>
      <c r="AV93" s="84"/>
      <c r="AW93" s="78">
        <v>0</v>
      </c>
      <c r="AX93" s="78">
        <v>0</v>
      </c>
      <c r="AY93" s="78">
        <v>0</v>
      </c>
      <c r="AZ93" s="85">
        <v>0</v>
      </c>
      <c r="BA93" s="80">
        <f t="shared" si="20"/>
        <v>222447.38</v>
      </c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  <c r="GT93" s="81"/>
      <c r="GU93" s="81"/>
      <c r="GV93" s="81"/>
      <c r="GW93" s="81"/>
      <c r="GX93" s="81"/>
      <c r="GY93" s="81"/>
      <c r="GZ93" s="81"/>
      <c r="HA93" s="81"/>
      <c r="HB93" s="81"/>
      <c r="HC93" s="81"/>
      <c r="HD93" s="81"/>
      <c r="HE93" s="81"/>
      <c r="HF93" s="81"/>
      <c r="HG93" s="81"/>
      <c r="HH93" s="81"/>
      <c r="HI93" s="81"/>
      <c r="HJ93" s="81"/>
      <c r="HK93" s="81"/>
      <c r="HL93" s="81"/>
      <c r="HM93" s="81"/>
      <c r="HN93" s="81"/>
      <c r="HO93" s="81"/>
      <c r="HP93" s="81"/>
      <c r="HQ93" s="81"/>
      <c r="HR93" s="81"/>
      <c r="HS93" s="81"/>
      <c r="HT93" s="81"/>
      <c r="HU93" s="81"/>
      <c r="HV93" s="81"/>
      <c r="HW93" s="81"/>
      <c r="HX93" s="81"/>
      <c r="HY93" s="81"/>
      <c r="HZ93" s="81"/>
      <c r="IA93" s="81"/>
      <c r="IB93" s="81"/>
      <c r="IC93" s="81"/>
      <c r="ID93" s="81"/>
      <c r="IE93" s="81"/>
      <c r="IF93" s="81"/>
      <c r="IG93" s="81"/>
      <c r="IH93" s="81"/>
      <c r="II93" s="81"/>
      <c r="IJ93" s="81"/>
      <c r="IK93" s="81"/>
      <c r="IL93" s="81"/>
      <c r="IM93" s="81"/>
      <c r="IN93" s="81"/>
      <c r="IO93" s="81"/>
      <c r="IP93" s="81"/>
      <c r="IQ93" s="81"/>
      <c r="IR93" s="81"/>
      <c r="IS93" s="81"/>
      <c r="IT93" s="81"/>
      <c r="IU93" s="81"/>
      <c r="IV93" s="81"/>
      <c r="IW93" s="81"/>
      <c r="IX93" s="81"/>
      <c r="IY93" s="81"/>
      <c r="IZ93" s="81"/>
    </row>
    <row r="94" spans="1:260" s="82" customFormat="1" ht="25.5" x14ac:dyDescent="0.2">
      <c r="A94" s="65">
        <f t="shared" si="21"/>
        <v>82</v>
      </c>
      <c r="B94" s="66">
        <v>11</v>
      </c>
      <c r="C94" s="67" t="s">
        <v>61</v>
      </c>
      <c r="D94" s="68">
        <v>251</v>
      </c>
      <c r="E94" s="67">
        <v>372</v>
      </c>
      <c r="F94" s="69">
        <v>1</v>
      </c>
      <c r="G94" s="69">
        <v>2277</v>
      </c>
      <c r="H94" s="70" t="s">
        <v>279</v>
      </c>
      <c r="I94" s="70" t="s">
        <v>280</v>
      </c>
      <c r="J94" s="65" t="s">
        <v>78</v>
      </c>
      <c r="K94" s="89">
        <v>44141</v>
      </c>
      <c r="L94" s="90" t="s">
        <v>72</v>
      </c>
      <c r="M94" s="90" t="s">
        <v>73</v>
      </c>
      <c r="N94" s="65">
        <v>2</v>
      </c>
      <c r="O94" s="65">
        <v>40</v>
      </c>
      <c r="P94" s="65" t="s">
        <v>143</v>
      </c>
      <c r="Q94" s="70" t="s">
        <v>158</v>
      </c>
      <c r="R94" s="65">
        <v>15</v>
      </c>
      <c r="S94" s="70" t="s">
        <v>66</v>
      </c>
      <c r="T94" s="65" t="s">
        <v>252</v>
      </c>
      <c r="U94" s="73" t="s">
        <v>245</v>
      </c>
      <c r="V94" s="83">
        <v>11279</v>
      </c>
      <c r="W94" s="84">
        <v>737</v>
      </c>
      <c r="X94" s="84">
        <v>675</v>
      </c>
      <c r="Y94" s="84"/>
      <c r="Z94" s="76">
        <v>0</v>
      </c>
      <c r="AA94" s="77">
        <f t="shared" si="14"/>
        <v>1973.8249999999998</v>
      </c>
      <c r="AB94" s="77">
        <f t="shared" si="15"/>
        <v>338.37</v>
      </c>
      <c r="AC94" s="77">
        <f t="shared" si="11"/>
        <v>958.71500000000003</v>
      </c>
      <c r="AD94" s="77">
        <f t="shared" si="2"/>
        <v>225.58</v>
      </c>
      <c r="AE94" s="74">
        <f t="shared" si="12"/>
        <v>135348</v>
      </c>
      <c r="AF94" s="75">
        <f t="shared" si="12"/>
        <v>8844</v>
      </c>
      <c r="AG94" s="75">
        <f t="shared" si="12"/>
        <v>8100</v>
      </c>
      <c r="AH94" s="84"/>
      <c r="AI94" s="75">
        <f t="shared" si="16"/>
        <v>0</v>
      </c>
      <c r="AJ94" s="75">
        <f t="shared" si="17"/>
        <v>18798.333333333332</v>
      </c>
      <c r="AK94" s="75">
        <f t="shared" si="18"/>
        <v>1879.8333333333333</v>
      </c>
      <c r="AL94" s="84">
        <v>5639.5</v>
      </c>
      <c r="AM94" s="75">
        <f t="shared" si="13"/>
        <v>23685.899999999998</v>
      </c>
      <c r="AN94" s="75">
        <f t="shared" si="13"/>
        <v>4060.44</v>
      </c>
      <c r="AO94" s="75">
        <f t="shared" si="13"/>
        <v>11504.58</v>
      </c>
      <c r="AP94" s="75">
        <f t="shared" si="13"/>
        <v>2706.96</v>
      </c>
      <c r="AQ94" s="75"/>
      <c r="AR94" s="75">
        <f t="shared" si="19"/>
        <v>1879.8333333333333</v>
      </c>
      <c r="AS94" s="84">
        <v>0</v>
      </c>
      <c r="AT94" s="84">
        <v>0</v>
      </c>
      <c r="AU94" s="84"/>
      <c r="AV94" s="84"/>
      <c r="AW94" s="78">
        <v>0</v>
      </c>
      <c r="AX94" s="78">
        <v>0</v>
      </c>
      <c r="AY94" s="78">
        <v>0</v>
      </c>
      <c r="AZ94" s="85">
        <v>0</v>
      </c>
      <c r="BA94" s="91">
        <f t="shared" si="20"/>
        <v>222447.38</v>
      </c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  <c r="GT94" s="81"/>
      <c r="GU94" s="81"/>
      <c r="GV94" s="81"/>
      <c r="GW94" s="81"/>
      <c r="GX94" s="81"/>
      <c r="GY94" s="81"/>
      <c r="GZ94" s="81"/>
      <c r="HA94" s="81"/>
      <c r="HB94" s="81"/>
      <c r="HC94" s="81"/>
      <c r="HD94" s="81"/>
      <c r="HE94" s="81"/>
      <c r="HF94" s="81"/>
      <c r="HG94" s="81"/>
      <c r="HH94" s="81"/>
      <c r="HI94" s="81"/>
      <c r="HJ94" s="81"/>
      <c r="HK94" s="81"/>
      <c r="HL94" s="81"/>
      <c r="HM94" s="81"/>
      <c r="HN94" s="81"/>
      <c r="HO94" s="81"/>
      <c r="HP94" s="81"/>
      <c r="HQ94" s="81"/>
      <c r="HR94" s="81"/>
      <c r="HS94" s="81"/>
      <c r="HT94" s="81"/>
      <c r="HU94" s="81"/>
      <c r="HV94" s="81"/>
      <c r="HW94" s="81"/>
      <c r="HX94" s="81"/>
      <c r="HY94" s="81"/>
      <c r="HZ94" s="81"/>
      <c r="IA94" s="81"/>
      <c r="IB94" s="81"/>
      <c r="IC94" s="81"/>
      <c r="ID94" s="81"/>
      <c r="IE94" s="81"/>
      <c r="IF94" s="81"/>
      <c r="IG94" s="81"/>
      <c r="IH94" s="81"/>
      <c r="II94" s="81"/>
      <c r="IJ94" s="81"/>
      <c r="IK94" s="81"/>
      <c r="IL94" s="81"/>
      <c r="IM94" s="81"/>
      <c r="IN94" s="81"/>
      <c r="IO94" s="81"/>
      <c r="IP94" s="81"/>
      <c r="IQ94" s="81"/>
      <c r="IR94" s="81"/>
      <c r="IS94" s="81"/>
      <c r="IT94" s="81"/>
      <c r="IU94" s="81"/>
      <c r="IV94" s="81"/>
      <c r="IW94" s="81"/>
      <c r="IX94" s="81"/>
      <c r="IY94" s="81"/>
      <c r="IZ94" s="81"/>
    </row>
    <row r="95" spans="1:260" s="82" customFormat="1" x14ac:dyDescent="0.2">
      <c r="A95" s="65">
        <f t="shared" si="21"/>
        <v>83</v>
      </c>
      <c r="B95" s="66">
        <v>11</v>
      </c>
      <c r="C95" s="67" t="s">
        <v>61</v>
      </c>
      <c r="D95" s="68">
        <v>251</v>
      </c>
      <c r="E95" s="67">
        <v>372</v>
      </c>
      <c r="F95" s="69">
        <v>1</v>
      </c>
      <c r="G95" s="69">
        <v>2305</v>
      </c>
      <c r="H95" s="70" t="s">
        <v>281</v>
      </c>
      <c r="I95" s="102" t="s">
        <v>282</v>
      </c>
      <c r="J95" s="103" t="s">
        <v>78</v>
      </c>
      <c r="K95" s="104">
        <v>44243</v>
      </c>
      <c r="L95" s="71"/>
      <c r="M95" s="72" t="s">
        <v>63</v>
      </c>
      <c r="N95" s="65">
        <v>2</v>
      </c>
      <c r="O95" s="65">
        <v>40</v>
      </c>
      <c r="P95" s="65" t="s">
        <v>143</v>
      </c>
      <c r="Q95" s="70" t="s">
        <v>158</v>
      </c>
      <c r="R95" s="65">
        <v>15</v>
      </c>
      <c r="S95" s="70" t="s">
        <v>66</v>
      </c>
      <c r="T95" s="65" t="s">
        <v>283</v>
      </c>
      <c r="U95" s="73" t="s">
        <v>245</v>
      </c>
      <c r="V95" s="83">
        <v>11279</v>
      </c>
      <c r="W95" s="84">
        <v>737</v>
      </c>
      <c r="X95" s="84">
        <v>675</v>
      </c>
      <c r="Y95" s="84"/>
      <c r="Z95" s="76">
        <v>0</v>
      </c>
      <c r="AA95" s="77">
        <f t="shared" si="14"/>
        <v>1973.8249999999998</v>
      </c>
      <c r="AB95" s="77">
        <f t="shared" si="15"/>
        <v>338.37</v>
      </c>
      <c r="AC95" s="77">
        <f t="shared" si="11"/>
        <v>958.71500000000003</v>
      </c>
      <c r="AD95" s="77">
        <f t="shared" si="2"/>
        <v>225.58</v>
      </c>
      <c r="AE95" s="74">
        <f t="shared" si="12"/>
        <v>135348</v>
      </c>
      <c r="AF95" s="75">
        <f t="shared" si="12"/>
        <v>8844</v>
      </c>
      <c r="AG95" s="75">
        <f t="shared" si="12"/>
        <v>8100</v>
      </c>
      <c r="AH95" s="84"/>
      <c r="AI95" s="75">
        <f t="shared" si="16"/>
        <v>0</v>
      </c>
      <c r="AJ95" s="75">
        <f t="shared" si="17"/>
        <v>18798.333333333332</v>
      </c>
      <c r="AK95" s="75">
        <f t="shared" si="18"/>
        <v>1879.8333333333333</v>
      </c>
      <c r="AL95" s="84">
        <v>5639.5</v>
      </c>
      <c r="AM95" s="75">
        <f t="shared" si="13"/>
        <v>23685.899999999998</v>
      </c>
      <c r="AN95" s="75">
        <f t="shared" si="13"/>
        <v>4060.44</v>
      </c>
      <c r="AO95" s="75">
        <f t="shared" si="13"/>
        <v>11504.58</v>
      </c>
      <c r="AP95" s="75">
        <f t="shared" si="13"/>
        <v>2706.96</v>
      </c>
      <c r="AQ95" s="75"/>
      <c r="AR95" s="75">
        <f t="shared" si="19"/>
        <v>1879.8333333333333</v>
      </c>
      <c r="AS95" s="84">
        <v>0</v>
      </c>
      <c r="AT95" s="84">
        <v>0</v>
      </c>
      <c r="AU95" s="84"/>
      <c r="AV95" s="84"/>
      <c r="AW95" s="78">
        <v>0</v>
      </c>
      <c r="AX95" s="78">
        <v>0</v>
      </c>
      <c r="AY95" s="78">
        <v>0</v>
      </c>
      <c r="AZ95" s="85">
        <v>0</v>
      </c>
      <c r="BA95" s="80">
        <f t="shared" si="20"/>
        <v>222447.38</v>
      </c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  <c r="GT95" s="81"/>
      <c r="GU95" s="81"/>
      <c r="GV95" s="81"/>
      <c r="GW95" s="81"/>
      <c r="GX95" s="81"/>
      <c r="GY95" s="81"/>
      <c r="GZ95" s="81"/>
      <c r="HA95" s="81"/>
      <c r="HB95" s="81"/>
      <c r="HC95" s="81"/>
      <c r="HD95" s="81"/>
      <c r="HE95" s="81"/>
      <c r="HF95" s="81"/>
      <c r="HG95" s="81"/>
      <c r="HH95" s="81"/>
      <c r="HI95" s="81"/>
      <c r="HJ95" s="81"/>
      <c r="HK95" s="81"/>
      <c r="HL95" s="81"/>
      <c r="HM95" s="81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81"/>
      <c r="II95" s="81"/>
      <c r="IJ95" s="81"/>
      <c r="IK95" s="81"/>
      <c r="IL95" s="81"/>
      <c r="IM95" s="81"/>
      <c r="IN95" s="81"/>
      <c r="IO95" s="81"/>
      <c r="IP95" s="81"/>
      <c r="IQ95" s="81"/>
      <c r="IR95" s="81"/>
      <c r="IS95" s="81"/>
      <c r="IT95" s="81"/>
      <c r="IU95" s="81"/>
      <c r="IV95" s="81"/>
      <c r="IW95" s="81"/>
      <c r="IX95" s="81"/>
      <c r="IY95" s="81"/>
      <c r="IZ95" s="81"/>
    </row>
    <row r="96" spans="1:260" s="82" customFormat="1" x14ac:dyDescent="0.2">
      <c r="A96" s="65">
        <f t="shared" si="21"/>
        <v>84</v>
      </c>
      <c r="B96" s="66">
        <v>11</v>
      </c>
      <c r="C96" s="67" t="s">
        <v>61</v>
      </c>
      <c r="D96" s="68">
        <v>251</v>
      </c>
      <c r="E96" s="67">
        <v>372</v>
      </c>
      <c r="F96" s="69">
        <v>1</v>
      </c>
      <c r="G96" s="69">
        <v>1333</v>
      </c>
      <c r="H96" s="70" t="s">
        <v>284</v>
      </c>
      <c r="I96" s="70" t="s">
        <v>285</v>
      </c>
      <c r="J96" s="65" t="s">
        <v>78</v>
      </c>
      <c r="K96" s="71">
        <v>35830</v>
      </c>
      <c r="L96" s="71" t="s">
        <v>79</v>
      </c>
      <c r="M96" s="72" t="s">
        <v>73</v>
      </c>
      <c r="N96" s="65">
        <v>2</v>
      </c>
      <c r="O96" s="65">
        <v>40</v>
      </c>
      <c r="P96" s="65" t="s">
        <v>143</v>
      </c>
      <c r="Q96" s="70" t="s">
        <v>158</v>
      </c>
      <c r="R96" s="65">
        <v>15</v>
      </c>
      <c r="S96" s="70" t="s">
        <v>66</v>
      </c>
      <c r="T96" s="65" t="s">
        <v>286</v>
      </c>
      <c r="U96" s="73" t="s">
        <v>245</v>
      </c>
      <c r="V96" s="83">
        <v>11279</v>
      </c>
      <c r="W96" s="84">
        <v>737</v>
      </c>
      <c r="X96" s="84">
        <v>675</v>
      </c>
      <c r="Y96" s="84"/>
      <c r="Z96" s="76">
        <v>725</v>
      </c>
      <c r="AA96" s="77">
        <f t="shared" si="14"/>
        <v>1973.8249999999998</v>
      </c>
      <c r="AB96" s="77">
        <f t="shared" si="15"/>
        <v>338.37</v>
      </c>
      <c r="AC96" s="77">
        <f t="shared" si="11"/>
        <v>958.71500000000003</v>
      </c>
      <c r="AD96" s="77">
        <f t="shared" si="2"/>
        <v>225.58</v>
      </c>
      <c r="AE96" s="74">
        <f t="shared" si="12"/>
        <v>135348</v>
      </c>
      <c r="AF96" s="75">
        <f t="shared" si="12"/>
        <v>8844</v>
      </c>
      <c r="AG96" s="75">
        <f t="shared" si="12"/>
        <v>8100</v>
      </c>
      <c r="AH96" s="84"/>
      <c r="AI96" s="75">
        <f t="shared" si="16"/>
        <v>8700</v>
      </c>
      <c r="AJ96" s="75">
        <f t="shared" si="17"/>
        <v>18798.333333333332</v>
      </c>
      <c r="AK96" s="75">
        <f t="shared" si="18"/>
        <v>1879.8333333333333</v>
      </c>
      <c r="AL96" s="84">
        <v>5639.5</v>
      </c>
      <c r="AM96" s="75">
        <f t="shared" si="13"/>
        <v>23685.899999999998</v>
      </c>
      <c r="AN96" s="75">
        <f t="shared" si="13"/>
        <v>4060.44</v>
      </c>
      <c r="AO96" s="75">
        <f t="shared" si="13"/>
        <v>11504.58</v>
      </c>
      <c r="AP96" s="75">
        <f t="shared" si="13"/>
        <v>2706.96</v>
      </c>
      <c r="AQ96" s="75"/>
      <c r="AR96" s="75">
        <f t="shared" si="19"/>
        <v>1879.8333333333333</v>
      </c>
      <c r="AS96" s="84">
        <v>0</v>
      </c>
      <c r="AT96" s="84">
        <v>0</v>
      </c>
      <c r="AU96" s="84"/>
      <c r="AV96" s="84"/>
      <c r="AW96" s="78">
        <v>0</v>
      </c>
      <c r="AX96" s="78">
        <v>0</v>
      </c>
      <c r="AY96" s="78">
        <v>0</v>
      </c>
      <c r="AZ96" s="85">
        <v>0</v>
      </c>
      <c r="BA96" s="80">
        <f t="shared" si="20"/>
        <v>231147.38</v>
      </c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  <c r="GT96" s="81"/>
      <c r="GU96" s="81"/>
      <c r="GV96" s="81"/>
      <c r="GW96" s="81"/>
      <c r="GX96" s="81"/>
      <c r="GY96" s="81"/>
      <c r="GZ96" s="81"/>
      <c r="HA96" s="81"/>
      <c r="HB96" s="81"/>
      <c r="HC96" s="81"/>
      <c r="HD96" s="81"/>
      <c r="HE96" s="81"/>
      <c r="HF96" s="81"/>
      <c r="HG96" s="81"/>
      <c r="HH96" s="81"/>
      <c r="HI96" s="81"/>
      <c r="HJ96" s="81"/>
      <c r="HK96" s="81"/>
      <c r="HL96" s="81"/>
      <c r="HM96" s="81"/>
      <c r="HN96" s="81"/>
      <c r="HO96" s="81"/>
      <c r="HP96" s="81"/>
      <c r="HQ96" s="81"/>
      <c r="HR96" s="81"/>
      <c r="HS96" s="81"/>
      <c r="HT96" s="81"/>
      <c r="HU96" s="81"/>
      <c r="HV96" s="81"/>
      <c r="HW96" s="81"/>
      <c r="HX96" s="81"/>
      <c r="HY96" s="81"/>
      <c r="HZ96" s="81"/>
      <c r="IA96" s="81"/>
      <c r="IB96" s="81"/>
      <c r="IC96" s="81"/>
      <c r="ID96" s="81"/>
      <c r="IE96" s="81"/>
      <c r="IF96" s="81"/>
      <c r="IG96" s="81"/>
      <c r="IH96" s="81"/>
      <c r="II96" s="81"/>
      <c r="IJ96" s="81"/>
      <c r="IK96" s="81"/>
      <c r="IL96" s="81"/>
      <c r="IM96" s="81"/>
      <c r="IN96" s="81"/>
      <c r="IO96" s="81"/>
      <c r="IP96" s="81"/>
      <c r="IQ96" s="81"/>
      <c r="IR96" s="81"/>
      <c r="IS96" s="81"/>
      <c r="IT96" s="81"/>
      <c r="IU96" s="81"/>
      <c r="IV96" s="81"/>
      <c r="IW96" s="81"/>
      <c r="IX96" s="81"/>
      <c r="IY96" s="81"/>
      <c r="IZ96" s="81"/>
    </row>
    <row r="97" spans="1:260" s="82" customFormat="1" x14ac:dyDescent="0.2">
      <c r="A97" s="65">
        <f t="shared" si="21"/>
        <v>85</v>
      </c>
      <c r="B97" s="66">
        <v>11</v>
      </c>
      <c r="C97" s="67" t="s">
        <v>61</v>
      </c>
      <c r="D97" s="68">
        <v>251</v>
      </c>
      <c r="E97" s="67">
        <v>372</v>
      </c>
      <c r="F97" s="69">
        <v>1</v>
      </c>
      <c r="G97" s="69">
        <v>1581</v>
      </c>
      <c r="H97" s="70" t="s">
        <v>287</v>
      </c>
      <c r="I97" s="70" t="s">
        <v>288</v>
      </c>
      <c r="J97" s="65" t="s">
        <v>78</v>
      </c>
      <c r="K97" s="71">
        <v>37463</v>
      </c>
      <c r="L97" s="71" t="s">
        <v>79</v>
      </c>
      <c r="M97" s="72" t="s">
        <v>73</v>
      </c>
      <c r="N97" s="65">
        <v>4</v>
      </c>
      <c r="O97" s="65">
        <v>40</v>
      </c>
      <c r="P97" s="65" t="s">
        <v>143</v>
      </c>
      <c r="Q97" s="70" t="s">
        <v>158</v>
      </c>
      <c r="R97" s="65">
        <v>15</v>
      </c>
      <c r="S97" s="70" t="s">
        <v>66</v>
      </c>
      <c r="T97" s="65" t="s">
        <v>289</v>
      </c>
      <c r="U97" s="73" t="s">
        <v>245</v>
      </c>
      <c r="V97" s="83">
        <v>12038</v>
      </c>
      <c r="W97" s="84">
        <v>802</v>
      </c>
      <c r="X97" s="84">
        <v>702</v>
      </c>
      <c r="Y97" s="84"/>
      <c r="Z97" s="76">
        <v>580</v>
      </c>
      <c r="AA97" s="77">
        <f t="shared" si="14"/>
        <v>2106.65</v>
      </c>
      <c r="AB97" s="77">
        <f t="shared" si="15"/>
        <v>361.14</v>
      </c>
      <c r="AC97" s="77">
        <f t="shared" si="11"/>
        <v>1023.23</v>
      </c>
      <c r="AD97" s="77">
        <f t="shared" si="2"/>
        <v>240.76</v>
      </c>
      <c r="AE97" s="74">
        <f t="shared" si="12"/>
        <v>144456</v>
      </c>
      <c r="AF97" s="75">
        <f t="shared" si="12"/>
        <v>9624</v>
      </c>
      <c r="AG97" s="75">
        <f t="shared" si="12"/>
        <v>8424</v>
      </c>
      <c r="AH97" s="84"/>
      <c r="AI97" s="75">
        <f t="shared" si="16"/>
        <v>6960</v>
      </c>
      <c r="AJ97" s="75">
        <f t="shared" si="17"/>
        <v>20063.333333333332</v>
      </c>
      <c r="AK97" s="75">
        <f t="shared" si="18"/>
        <v>2006.3333333333333</v>
      </c>
      <c r="AL97" s="84">
        <v>6019</v>
      </c>
      <c r="AM97" s="75">
        <f t="shared" si="13"/>
        <v>25279.800000000003</v>
      </c>
      <c r="AN97" s="75">
        <f t="shared" si="13"/>
        <v>4333.68</v>
      </c>
      <c r="AO97" s="75">
        <f t="shared" si="13"/>
        <v>12278.76</v>
      </c>
      <c r="AP97" s="75">
        <f t="shared" si="13"/>
        <v>2889.12</v>
      </c>
      <c r="AQ97" s="75"/>
      <c r="AR97" s="75">
        <f t="shared" si="19"/>
        <v>2006.3333333333333</v>
      </c>
      <c r="AS97" s="84">
        <v>0</v>
      </c>
      <c r="AT97" s="84">
        <v>0</v>
      </c>
      <c r="AU97" s="84"/>
      <c r="AV97" s="84"/>
      <c r="AW97" s="78">
        <v>0</v>
      </c>
      <c r="AX97" s="78">
        <v>0</v>
      </c>
      <c r="AY97" s="78">
        <v>0</v>
      </c>
      <c r="AZ97" s="85">
        <v>0</v>
      </c>
      <c r="BA97" s="80">
        <f t="shared" si="20"/>
        <v>244340.36000000002</v>
      </c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  <c r="GT97" s="81"/>
      <c r="GU97" s="81"/>
      <c r="GV97" s="81"/>
      <c r="GW97" s="81"/>
      <c r="GX97" s="81"/>
      <c r="GY97" s="81"/>
      <c r="GZ97" s="81"/>
      <c r="HA97" s="81"/>
      <c r="HB97" s="81"/>
      <c r="HC97" s="81"/>
      <c r="HD97" s="81"/>
      <c r="HE97" s="81"/>
      <c r="HF97" s="81"/>
      <c r="HG97" s="81"/>
      <c r="HH97" s="81"/>
      <c r="HI97" s="81"/>
      <c r="HJ97" s="81"/>
      <c r="HK97" s="81"/>
      <c r="HL97" s="81"/>
      <c r="HM97" s="81"/>
      <c r="HN97" s="81"/>
      <c r="HO97" s="81"/>
      <c r="HP97" s="81"/>
      <c r="HQ97" s="81"/>
      <c r="HR97" s="81"/>
      <c r="HS97" s="81"/>
      <c r="HT97" s="81"/>
      <c r="HU97" s="81"/>
      <c r="HV97" s="81"/>
      <c r="HW97" s="81"/>
      <c r="HX97" s="81"/>
      <c r="HY97" s="81"/>
      <c r="HZ97" s="81"/>
      <c r="IA97" s="81"/>
      <c r="IB97" s="81"/>
      <c r="IC97" s="81"/>
      <c r="ID97" s="81"/>
      <c r="IE97" s="81"/>
      <c r="IF97" s="81"/>
      <c r="IG97" s="81"/>
      <c r="IH97" s="81"/>
      <c r="II97" s="81"/>
      <c r="IJ97" s="81"/>
      <c r="IK97" s="81"/>
      <c r="IL97" s="81"/>
      <c r="IM97" s="81"/>
      <c r="IN97" s="81"/>
      <c r="IO97" s="81"/>
      <c r="IP97" s="81"/>
      <c r="IQ97" s="81"/>
      <c r="IR97" s="81"/>
      <c r="IS97" s="81"/>
      <c r="IT97" s="81"/>
      <c r="IU97" s="81"/>
      <c r="IV97" s="81"/>
      <c r="IW97" s="81"/>
      <c r="IX97" s="81"/>
      <c r="IY97" s="81"/>
      <c r="IZ97" s="81"/>
    </row>
    <row r="98" spans="1:260" s="82" customFormat="1" ht="25.5" x14ac:dyDescent="0.2">
      <c r="A98" s="65">
        <f t="shared" si="21"/>
        <v>86</v>
      </c>
      <c r="B98" s="66">
        <v>11</v>
      </c>
      <c r="C98" s="67" t="s">
        <v>61</v>
      </c>
      <c r="D98" s="68">
        <v>251</v>
      </c>
      <c r="E98" s="67">
        <v>372</v>
      </c>
      <c r="F98" s="69">
        <v>1</v>
      </c>
      <c r="G98" s="69">
        <v>2238</v>
      </c>
      <c r="H98" s="70" t="s">
        <v>290</v>
      </c>
      <c r="I98" s="70" t="s">
        <v>291</v>
      </c>
      <c r="J98" s="65" t="s">
        <v>78</v>
      </c>
      <c r="K98" s="89">
        <v>43882</v>
      </c>
      <c r="L98" s="90" t="s">
        <v>72</v>
      </c>
      <c r="M98" s="90" t="s">
        <v>73</v>
      </c>
      <c r="N98" s="65">
        <v>18</v>
      </c>
      <c r="O98" s="65">
        <v>40</v>
      </c>
      <c r="P98" s="65" t="s">
        <v>64</v>
      </c>
      <c r="Q98" s="70" t="s">
        <v>65</v>
      </c>
      <c r="R98" s="65">
        <v>15</v>
      </c>
      <c r="S98" s="70" t="s">
        <v>66</v>
      </c>
      <c r="T98" s="65" t="s">
        <v>292</v>
      </c>
      <c r="U98" s="73" t="s">
        <v>68</v>
      </c>
      <c r="V98" s="83">
        <v>29714</v>
      </c>
      <c r="W98" s="84">
        <v>1465</v>
      </c>
      <c r="X98" s="84">
        <v>1107</v>
      </c>
      <c r="Y98" s="84"/>
      <c r="Z98" s="76">
        <v>0</v>
      </c>
      <c r="AA98" s="77">
        <f t="shared" si="14"/>
        <v>5199.95</v>
      </c>
      <c r="AB98" s="77">
        <f t="shared" si="15"/>
        <v>891.42</v>
      </c>
      <c r="AC98" s="77">
        <f t="shared" si="11"/>
        <v>2525.69</v>
      </c>
      <c r="AD98" s="77">
        <f t="shared" si="2"/>
        <v>594.28</v>
      </c>
      <c r="AE98" s="74">
        <f t="shared" si="12"/>
        <v>356568</v>
      </c>
      <c r="AF98" s="75">
        <f t="shared" si="12"/>
        <v>17580</v>
      </c>
      <c r="AG98" s="75">
        <f t="shared" si="12"/>
        <v>13284</v>
      </c>
      <c r="AH98" s="84"/>
      <c r="AI98" s="75">
        <f t="shared" si="16"/>
        <v>0</v>
      </c>
      <c r="AJ98" s="75">
        <f t="shared" si="17"/>
        <v>49523.333333333336</v>
      </c>
      <c r="AK98" s="75">
        <f t="shared" si="18"/>
        <v>4952.3333333333339</v>
      </c>
      <c r="AL98" s="84">
        <v>0</v>
      </c>
      <c r="AM98" s="75">
        <f t="shared" si="13"/>
        <v>62399.399999999994</v>
      </c>
      <c r="AN98" s="75">
        <f t="shared" si="13"/>
        <v>10697.039999999999</v>
      </c>
      <c r="AO98" s="75">
        <f t="shared" si="13"/>
        <v>30308.28</v>
      </c>
      <c r="AP98" s="75">
        <f t="shared" si="13"/>
        <v>7131.36</v>
      </c>
      <c r="AQ98" s="75"/>
      <c r="AR98" s="75">
        <f t="shared" si="19"/>
        <v>4952.3333333333339</v>
      </c>
      <c r="AS98" s="84">
        <v>0</v>
      </c>
      <c r="AT98" s="84">
        <v>0</v>
      </c>
      <c r="AU98" s="84"/>
      <c r="AV98" s="84"/>
      <c r="AW98" s="78">
        <v>0</v>
      </c>
      <c r="AX98" s="78">
        <v>0</v>
      </c>
      <c r="AY98" s="78">
        <v>0</v>
      </c>
      <c r="AZ98" s="85">
        <v>0</v>
      </c>
      <c r="BA98" s="91">
        <f t="shared" si="20"/>
        <v>557396.07999999996</v>
      </c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  <c r="GT98" s="81"/>
      <c r="GU98" s="81"/>
      <c r="GV98" s="81"/>
      <c r="GW98" s="81"/>
      <c r="GX98" s="81"/>
      <c r="GY98" s="81"/>
      <c r="GZ98" s="81"/>
      <c r="HA98" s="81"/>
      <c r="HB98" s="81"/>
      <c r="HC98" s="81"/>
      <c r="HD98" s="81"/>
      <c r="HE98" s="81"/>
      <c r="HF98" s="81"/>
      <c r="HG98" s="81"/>
      <c r="HH98" s="81"/>
      <c r="HI98" s="81"/>
      <c r="HJ98" s="81"/>
      <c r="HK98" s="81"/>
      <c r="HL98" s="81"/>
      <c r="HM98" s="81"/>
      <c r="HN98" s="81"/>
      <c r="HO98" s="81"/>
      <c r="HP98" s="81"/>
      <c r="HQ98" s="81"/>
      <c r="HR98" s="81"/>
      <c r="HS98" s="81"/>
      <c r="HT98" s="81"/>
      <c r="HU98" s="81"/>
      <c r="HV98" s="81"/>
      <c r="HW98" s="81"/>
      <c r="HX98" s="81"/>
      <c r="HY98" s="81"/>
      <c r="HZ98" s="81"/>
      <c r="IA98" s="81"/>
      <c r="IB98" s="81"/>
      <c r="IC98" s="81"/>
      <c r="ID98" s="81"/>
      <c r="IE98" s="81"/>
      <c r="IF98" s="81"/>
      <c r="IG98" s="81"/>
      <c r="IH98" s="81"/>
      <c r="II98" s="81"/>
      <c r="IJ98" s="81"/>
      <c r="IK98" s="81"/>
      <c r="IL98" s="81"/>
      <c r="IM98" s="81"/>
      <c r="IN98" s="81"/>
      <c r="IO98" s="81"/>
      <c r="IP98" s="81"/>
      <c r="IQ98" s="81"/>
      <c r="IR98" s="81"/>
      <c r="IS98" s="81"/>
      <c r="IT98" s="81"/>
      <c r="IU98" s="81"/>
      <c r="IV98" s="81"/>
      <c r="IW98" s="81"/>
      <c r="IX98" s="81"/>
      <c r="IY98" s="81"/>
      <c r="IZ98" s="81"/>
    </row>
    <row r="99" spans="1:260" s="82" customFormat="1" ht="25.5" x14ac:dyDescent="0.2">
      <c r="A99" s="65">
        <f t="shared" si="21"/>
        <v>87</v>
      </c>
      <c r="B99" s="66">
        <v>11</v>
      </c>
      <c r="C99" s="67" t="s">
        <v>61</v>
      </c>
      <c r="D99" s="68">
        <v>251</v>
      </c>
      <c r="E99" s="67">
        <v>372</v>
      </c>
      <c r="F99" s="69">
        <v>4</v>
      </c>
      <c r="G99" s="69">
        <v>1402</v>
      </c>
      <c r="H99" s="70" t="s">
        <v>293</v>
      </c>
      <c r="I99" s="70" t="s">
        <v>294</v>
      </c>
      <c r="J99" s="65" t="s">
        <v>78</v>
      </c>
      <c r="K99" s="71">
        <v>44271</v>
      </c>
      <c r="L99" s="72" t="s">
        <v>72</v>
      </c>
      <c r="M99" s="72" t="s">
        <v>73</v>
      </c>
      <c r="N99" s="65">
        <v>13</v>
      </c>
      <c r="O99" s="65">
        <v>30</v>
      </c>
      <c r="P99" s="65" t="s">
        <v>64</v>
      </c>
      <c r="Q99" s="70" t="s">
        <v>65</v>
      </c>
      <c r="R99" s="65">
        <v>15</v>
      </c>
      <c r="S99" s="70" t="s">
        <v>66</v>
      </c>
      <c r="T99" s="65" t="s">
        <v>295</v>
      </c>
      <c r="U99" s="73" t="s">
        <v>296</v>
      </c>
      <c r="V99" s="83">
        <v>12185</v>
      </c>
      <c r="W99" s="84">
        <v>846</v>
      </c>
      <c r="X99" s="84">
        <v>692</v>
      </c>
      <c r="Y99" s="84"/>
      <c r="Z99" s="76">
        <v>0</v>
      </c>
      <c r="AA99" s="77">
        <f t="shared" si="14"/>
        <v>2132.375</v>
      </c>
      <c r="AB99" s="77">
        <f t="shared" si="15"/>
        <v>365.55</v>
      </c>
      <c r="AC99" s="77">
        <f t="shared" si="11"/>
        <v>1035.7250000000001</v>
      </c>
      <c r="AD99" s="77">
        <f t="shared" si="2"/>
        <v>243.70000000000002</v>
      </c>
      <c r="AE99" s="74">
        <f t="shared" si="12"/>
        <v>146220</v>
      </c>
      <c r="AF99" s="75">
        <f t="shared" si="12"/>
        <v>10152</v>
      </c>
      <c r="AG99" s="75">
        <f t="shared" si="12"/>
        <v>8304</v>
      </c>
      <c r="AH99" s="84"/>
      <c r="AI99" s="75">
        <f t="shared" si="16"/>
        <v>0</v>
      </c>
      <c r="AJ99" s="75">
        <f t="shared" si="17"/>
        <v>20308.333333333336</v>
      </c>
      <c r="AK99" s="75">
        <f t="shared" si="18"/>
        <v>2030.8333333333335</v>
      </c>
      <c r="AL99" s="84">
        <v>0</v>
      </c>
      <c r="AM99" s="75">
        <f t="shared" si="13"/>
        <v>25588.5</v>
      </c>
      <c r="AN99" s="75">
        <f t="shared" si="13"/>
        <v>4386.6000000000004</v>
      </c>
      <c r="AO99" s="75">
        <f t="shared" si="13"/>
        <v>12428.7</v>
      </c>
      <c r="AP99" s="75">
        <f t="shared" si="13"/>
        <v>2924.4</v>
      </c>
      <c r="AQ99" s="75"/>
      <c r="AR99" s="75">
        <f t="shared" si="19"/>
        <v>2030.8333333333335</v>
      </c>
      <c r="AS99" s="84">
        <v>0</v>
      </c>
      <c r="AT99" s="84">
        <v>0</v>
      </c>
      <c r="AU99" s="84"/>
      <c r="AV99" s="84"/>
      <c r="AW99" s="78">
        <v>0</v>
      </c>
      <c r="AX99" s="78">
        <v>0</v>
      </c>
      <c r="AY99" s="78">
        <v>0</v>
      </c>
      <c r="AZ99" s="85">
        <v>0</v>
      </c>
      <c r="BA99" s="80">
        <f t="shared" si="20"/>
        <v>234374.20000000004</v>
      </c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  <c r="IK99" s="81"/>
      <c r="IL99" s="81"/>
      <c r="IM99" s="81"/>
      <c r="IN99" s="81"/>
      <c r="IO99" s="81"/>
      <c r="IP99" s="81"/>
      <c r="IQ99" s="81"/>
      <c r="IR99" s="81"/>
      <c r="IS99" s="81"/>
      <c r="IT99" s="81"/>
      <c r="IU99" s="81"/>
      <c r="IV99" s="81"/>
      <c r="IW99" s="81"/>
      <c r="IX99" s="81"/>
      <c r="IY99" s="81"/>
      <c r="IZ99" s="81"/>
    </row>
    <row r="100" spans="1:260" s="82" customFormat="1" ht="25.5" x14ac:dyDescent="0.2">
      <c r="A100" s="65">
        <f t="shared" si="21"/>
        <v>88</v>
      </c>
      <c r="B100" s="66">
        <v>11</v>
      </c>
      <c r="C100" s="67" t="s">
        <v>61</v>
      </c>
      <c r="D100" s="68">
        <v>251</v>
      </c>
      <c r="E100" s="67">
        <v>372</v>
      </c>
      <c r="F100" s="69">
        <v>4</v>
      </c>
      <c r="G100" s="69">
        <v>2226</v>
      </c>
      <c r="H100" s="70" t="s">
        <v>297</v>
      </c>
      <c r="I100" s="70" t="s">
        <v>298</v>
      </c>
      <c r="J100" s="65" t="s">
        <v>78</v>
      </c>
      <c r="K100" s="71">
        <v>43754</v>
      </c>
      <c r="L100" s="72" t="s">
        <v>72</v>
      </c>
      <c r="M100" s="72" t="s">
        <v>73</v>
      </c>
      <c r="N100" s="65">
        <v>10</v>
      </c>
      <c r="O100" s="65">
        <v>30</v>
      </c>
      <c r="P100" s="65" t="s">
        <v>64</v>
      </c>
      <c r="Q100" s="70" t="s">
        <v>65</v>
      </c>
      <c r="R100" s="65">
        <v>15</v>
      </c>
      <c r="S100" s="70" t="s">
        <v>66</v>
      </c>
      <c r="T100" s="65" t="s">
        <v>83</v>
      </c>
      <c r="U100" s="73" t="s">
        <v>299</v>
      </c>
      <c r="V100" s="83">
        <v>10954</v>
      </c>
      <c r="W100" s="75">
        <v>784.5</v>
      </c>
      <c r="X100" s="75">
        <v>664.5</v>
      </c>
      <c r="Y100" s="84"/>
      <c r="Z100" s="76">
        <v>0</v>
      </c>
      <c r="AA100" s="77">
        <f t="shared" si="14"/>
        <v>1916.9499999999998</v>
      </c>
      <c r="AB100" s="77">
        <f t="shared" si="15"/>
        <v>328.62</v>
      </c>
      <c r="AC100" s="77">
        <f t="shared" si="11"/>
        <v>931.09</v>
      </c>
      <c r="AD100" s="77">
        <f t="shared" si="2"/>
        <v>219.08</v>
      </c>
      <c r="AE100" s="74">
        <f t="shared" si="12"/>
        <v>131448</v>
      </c>
      <c r="AF100" s="75">
        <f t="shared" si="12"/>
        <v>9414</v>
      </c>
      <c r="AG100" s="75">
        <f t="shared" si="12"/>
        <v>7974</v>
      </c>
      <c r="AH100" s="84"/>
      <c r="AI100" s="75">
        <f t="shared" si="16"/>
        <v>0</v>
      </c>
      <c r="AJ100" s="75">
        <f t="shared" si="17"/>
        <v>18256.666666666668</v>
      </c>
      <c r="AK100" s="75">
        <f t="shared" si="18"/>
        <v>1825.6666666666665</v>
      </c>
      <c r="AL100" s="84">
        <v>0</v>
      </c>
      <c r="AM100" s="75">
        <f t="shared" si="13"/>
        <v>23003.399999999998</v>
      </c>
      <c r="AN100" s="75">
        <f t="shared" si="13"/>
        <v>3943.44</v>
      </c>
      <c r="AO100" s="75">
        <f t="shared" si="13"/>
        <v>11173.08</v>
      </c>
      <c r="AP100" s="75">
        <f t="shared" ref="AP100:AP194" si="22">+AD100*12</f>
        <v>2628.96</v>
      </c>
      <c r="AQ100" s="75"/>
      <c r="AR100" s="75">
        <f t="shared" si="19"/>
        <v>1825.6666666666665</v>
      </c>
      <c r="AS100" s="84">
        <v>0</v>
      </c>
      <c r="AT100" s="84">
        <v>0</v>
      </c>
      <c r="AU100" s="84"/>
      <c r="AV100" s="84"/>
      <c r="AW100" s="78">
        <v>0</v>
      </c>
      <c r="AX100" s="78">
        <v>0</v>
      </c>
      <c r="AY100" s="78">
        <v>0</v>
      </c>
      <c r="AZ100" s="85">
        <v>0</v>
      </c>
      <c r="BA100" s="80">
        <f t="shared" si="20"/>
        <v>211492.87999999995</v>
      </c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  <c r="GT100" s="81"/>
      <c r="GU100" s="81"/>
      <c r="GV100" s="81"/>
      <c r="GW100" s="81"/>
      <c r="GX100" s="81"/>
      <c r="GY100" s="81"/>
      <c r="GZ100" s="81"/>
      <c r="HA100" s="81"/>
      <c r="HB100" s="81"/>
      <c r="HC100" s="81"/>
      <c r="HD100" s="81"/>
      <c r="HE100" s="81"/>
      <c r="HF100" s="81"/>
      <c r="HG100" s="81"/>
      <c r="HH100" s="81"/>
      <c r="HI100" s="81"/>
      <c r="HJ100" s="81"/>
      <c r="HK100" s="81"/>
      <c r="HL100" s="81"/>
      <c r="HM100" s="81"/>
      <c r="HN100" s="81"/>
      <c r="HO100" s="81"/>
      <c r="HP100" s="81"/>
      <c r="HQ100" s="81"/>
      <c r="HR100" s="81"/>
      <c r="HS100" s="81"/>
      <c r="HT100" s="81"/>
      <c r="HU100" s="81"/>
      <c r="HV100" s="81"/>
      <c r="HW100" s="81"/>
      <c r="HX100" s="81"/>
      <c r="HY100" s="81"/>
      <c r="HZ100" s="81"/>
      <c r="IA100" s="81"/>
      <c r="IB100" s="81"/>
      <c r="IC100" s="81"/>
      <c r="ID100" s="81"/>
      <c r="IE100" s="81"/>
      <c r="IF100" s="81"/>
      <c r="IG100" s="81"/>
      <c r="IH100" s="81"/>
      <c r="II100" s="81"/>
      <c r="IJ100" s="81"/>
      <c r="IK100" s="81"/>
      <c r="IL100" s="81"/>
      <c r="IM100" s="81"/>
      <c r="IN100" s="81"/>
      <c r="IO100" s="81"/>
      <c r="IP100" s="81"/>
      <c r="IQ100" s="81"/>
      <c r="IR100" s="81"/>
      <c r="IS100" s="81"/>
      <c r="IT100" s="81"/>
      <c r="IU100" s="81"/>
      <c r="IV100" s="81"/>
      <c r="IW100" s="81"/>
      <c r="IX100" s="81"/>
      <c r="IY100" s="81"/>
      <c r="IZ100" s="81"/>
    </row>
    <row r="101" spans="1:260" s="82" customFormat="1" x14ac:dyDescent="0.2">
      <c r="A101" s="65">
        <f t="shared" si="21"/>
        <v>89</v>
      </c>
      <c r="B101" s="66">
        <v>11</v>
      </c>
      <c r="C101" s="67" t="s">
        <v>61</v>
      </c>
      <c r="D101" s="68">
        <v>251</v>
      </c>
      <c r="E101" s="67">
        <v>372</v>
      </c>
      <c r="F101" s="69">
        <v>4</v>
      </c>
      <c r="G101" s="69">
        <v>1349</v>
      </c>
      <c r="H101" s="70" t="s">
        <v>300</v>
      </c>
      <c r="I101" s="70" t="s">
        <v>301</v>
      </c>
      <c r="J101" s="65" t="s">
        <v>78</v>
      </c>
      <c r="K101" s="71">
        <v>35849</v>
      </c>
      <c r="L101" s="71" t="s">
        <v>79</v>
      </c>
      <c r="M101" s="72" t="s">
        <v>73</v>
      </c>
      <c r="N101" s="65">
        <v>10</v>
      </c>
      <c r="O101" s="65">
        <v>30</v>
      </c>
      <c r="P101" s="65" t="s">
        <v>64</v>
      </c>
      <c r="Q101" s="70" t="s">
        <v>65</v>
      </c>
      <c r="R101" s="65">
        <v>15</v>
      </c>
      <c r="S101" s="70" t="s">
        <v>66</v>
      </c>
      <c r="T101" s="65" t="s">
        <v>83</v>
      </c>
      <c r="U101" s="73" t="s">
        <v>299</v>
      </c>
      <c r="V101" s="83">
        <v>10954</v>
      </c>
      <c r="W101" s="75">
        <v>784.5</v>
      </c>
      <c r="X101" s="75">
        <v>664.5</v>
      </c>
      <c r="Y101" s="84"/>
      <c r="Z101" s="76">
        <v>725</v>
      </c>
      <c r="AA101" s="77">
        <f t="shared" si="14"/>
        <v>1916.9499999999998</v>
      </c>
      <c r="AB101" s="77">
        <f t="shared" si="15"/>
        <v>328.62</v>
      </c>
      <c r="AC101" s="77">
        <f t="shared" si="11"/>
        <v>931.09</v>
      </c>
      <c r="AD101" s="77">
        <f t="shared" si="2"/>
        <v>219.08</v>
      </c>
      <c r="AE101" s="74">
        <f t="shared" si="12"/>
        <v>131448</v>
      </c>
      <c r="AF101" s="75">
        <f t="shared" si="12"/>
        <v>9414</v>
      </c>
      <c r="AG101" s="75">
        <f t="shared" si="12"/>
        <v>7974</v>
      </c>
      <c r="AH101" s="84"/>
      <c r="AI101" s="75">
        <f t="shared" si="16"/>
        <v>8700</v>
      </c>
      <c r="AJ101" s="75">
        <f t="shared" si="17"/>
        <v>18256.666666666668</v>
      </c>
      <c r="AK101" s="75">
        <f t="shared" si="18"/>
        <v>1825.6666666666665</v>
      </c>
      <c r="AL101" s="84">
        <v>5477</v>
      </c>
      <c r="AM101" s="75">
        <f t="shared" ref="AM101:AO132" si="23">+AA101*12</f>
        <v>23003.399999999998</v>
      </c>
      <c r="AN101" s="75">
        <f t="shared" si="23"/>
        <v>3943.44</v>
      </c>
      <c r="AO101" s="75">
        <f t="shared" si="23"/>
        <v>11173.08</v>
      </c>
      <c r="AP101" s="75">
        <f t="shared" si="22"/>
        <v>2628.96</v>
      </c>
      <c r="AQ101" s="75"/>
      <c r="AR101" s="75">
        <f t="shared" si="19"/>
        <v>1825.6666666666665</v>
      </c>
      <c r="AS101" s="84">
        <v>0</v>
      </c>
      <c r="AT101" s="84">
        <v>0</v>
      </c>
      <c r="AU101" s="84"/>
      <c r="AV101" s="84"/>
      <c r="AW101" s="78">
        <v>0</v>
      </c>
      <c r="AX101" s="78">
        <v>0</v>
      </c>
      <c r="AY101" s="78">
        <v>0</v>
      </c>
      <c r="AZ101" s="85">
        <v>0</v>
      </c>
      <c r="BA101" s="80">
        <f t="shared" si="20"/>
        <v>225669.87999999995</v>
      </c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  <c r="GT101" s="81"/>
      <c r="GU101" s="81"/>
      <c r="GV101" s="81"/>
      <c r="GW101" s="81"/>
      <c r="GX101" s="81"/>
      <c r="GY101" s="81"/>
      <c r="GZ101" s="81"/>
      <c r="HA101" s="81"/>
      <c r="HB101" s="81"/>
      <c r="HC101" s="81"/>
      <c r="HD101" s="81"/>
      <c r="HE101" s="81"/>
      <c r="HF101" s="81"/>
      <c r="HG101" s="81"/>
      <c r="HH101" s="81"/>
      <c r="HI101" s="81"/>
      <c r="HJ101" s="81"/>
      <c r="HK101" s="81"/>
      <c r="HL101" s="81"/>
      <c r="HM101" s="81"/>
      <c r="HN101" s="81"/>
      <c r="HO101" s="81"/>
      <c r="HP101" s="81"/>
      <c r="HQ101" s="81"/>
      <c r="HR101" s="81"/>
      <c r="HS101" s="81"/>
      <c r="HT101" s="81"/>
      <c r="HU101" s="81"/>
      <c r="HV101" s="81"/>
      <c r="HW101" s="81"/>
      <c r="HX101" s="81"/>
      <c r="HY101" s="81"/>
      <c r="HZ101" s="81"/>
      <c r="IA101" s="81"/>
      <c r="IB101" s="81"/>
      <c r="IC101" s="81"/>
      <c r="ID101" s="81"/>
      <c r="IE101" s="81"/>
      <c r="IF101" s="81"/>
      <c r="IG101" s="81"/>
      <c r="IH101" s="81"/>
      <c r="II101" s="81"/>
      <c r="IJ101" s="81"/>
      <c r="IK101" s="81"/>
      <c r="IL101" s="81"/>
      <c r="IM101" s="81"/>
      <c r="IN101" s="81"/>
      <c r="IO101" s="81"/>
      <c r="IP101" s="81"/>
      <c r="IQ101" s="81"/>
      <c r="IR101" s="81"/>
      <c r="IS101" s="81"/>
      <c r="IT101" s="81"/>
      <c r="IU101" s="81"/>
      <c r="IV101" s="81"/>
      <c r="IW101" s="81"/>
      <c r="IX101" s="81"/>
      <c r="IY101" s="81"/>
      <c r="IZ101" s="81"/>
    </row>
    <row r="102" spans="1:260" s="82" customFormat="1" x14ac:dyDescent="0.2">
      <c r="A102" s="65">
        <f t="shared" si="21"/>
        <v>90</v>
      </c>
      <c r="B102" s="66">
        <v>11</v>
      </c>
      <c r="C102" s="67" t="s">
        <v>61</v>
      </c>
      <c r="D102" s="68">
        <v>251</v>
      </c>
      <c r="E102" s="67">
        <v>372</v>
      </c>
      <c r="F102" s="69">
        <v>4</v>
      </c>
      <c r="G102" s="69">
        <v>0</v>
      </c>
      <c r="H102" s="70" t="s">
        <v>62</v>
      </c>
      <c r="I102" s="70"/>
      <c r="J102" s="65"/>
      <c r="K102" s="71"/>
      <c r="L102" s="71" t="s">
        <v>72</v>
      </c>
      <c r="M102" s="72" t="s">
        <v>63</v>
      </c>
      <c r="N102" s="65">
        <v>10</v>
      </c>
      <c r="O102" s="65">
        <v>30</v>
      </c>
      <c r="P102" s="65" t="s">
        <v>64</v>
      </c>
      <c r="Q102" s="70" t="s">
        <v>65</v>
      </c>
      <c r="R102" s="65">
        <v>15</v>
      </c>
      <c r="S102" s="70" t="s">
        <v>66</v>
      </c>
      <c r="T102" s="65" t="s">
        <v>83</v>
      </c>
      <c r="U102" s="73" t="s">
        <v>299</v>
      </c>
      <c r="V102" s="83">
        <v>10954</v>
      </c>
      <c r="W102" s="75">
        <v>784.5</v>
      </c>
      <c r="X102" s="75">
        <v>664.5</v>
      </c>
      <c r="Y102" s="84"/>
      <c r="Z102" s="76">
        <v>725</v>
      </c>
      <c r="AA102" s="77">
        <f t="shared" si="14"/>
        <v>1916.9499999999998</v>
      </c>
      <c r="AB102" s="77">
        <f t="shared" si="15"/>
        <v>328.62</v>
      </c>
      <c r="AC102" s="77">
        <f t="shared" si="11"/>
        <v>931.09</v>
      </c>
      <c r="AD102" s="77">
        <f t="shared" si="2"/>
        <v>219.08</v>
      </c>
      <c r="AE102" s="74">
        <f t="shared" si="12"/>
        <v>131448</v>
      </c>
      <c r="AF102" s="75">
        <f t="shared" si="12"/>
        <v>9414</v>
      </c>
      <c r="AG102" s="75">
        <f t="shared" si="12"/>
        <v>7974</v>
      </c>
      <c r="AH102" s="84"/>
      <c r="AI102" s="75">
        <f t="shared" si="16"/>
        <v>8700</v>
      </c>
      <c r="AJ102" s="75">
        <f t="shared" si="17"/>
        <v>18256.666666666668</v>
      </c>
      <c r="AK102" s="75">
        <f t="shared" si="18"/>
        <v>1825.6666666666665</v>
      </c>
      <c r="AL102" s="84">
        <v>5477</v>
      </c>
      <c r="AM102" s="75">
        <f t="shared" si="23"/>
        <v>23003.399999999998</v>
      </c>
      <c r="AN102" s="75">
        <f t="shared" si="23"/>
        <v>3943.44</v>
      </c>
      <c r="AO102" s="75">
        <f t="shared" si="23"/>
        <v>11173.08</v>
      </c>
      <c r="AP102" s="75">
        <f t="shared" si="22"/>
        <v>2628.96</v>
      </c>
      <c r="AQ102" s="75"/>
      <c r="AR102" s="75">
        <f t="shared" si="19"/>
        <v>1825.6666666666665</v>
      </c>
      <c r="AS102" s="84">
        <v>0</v>
      </c>
      <c r="AT102" s="84">
        <v>0</v>
      </c>
      <c r="AU102" s="84"/>
      <c r="AV102" s="84"/>
      <c r="AW102" s="78">
        <v>0</v>
      </c>
      <c r="AX102" s="78">
        <v>0</v>
      </c>
      <c r="AY102" s="78">
        <v>0</v>
      </c>
      <c r="AZ102" s="85">
        <v>0</v>
      </c>
      <c r="BA102" s="80">
        <f t="shared" si="20"/>
        <v>225669.87999999995</v>
      </c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  <c r="GT102" s="81"/>
      <c r="GU102" s="81"/>
      <c r="GV102" s="81"/>
      <c r="GW102" s="81"/>
      <c r="GX102" s="81"/>
      <c r="GY102" s="81"/>
      <c r="GZ102" s="81"/>
      <c r="HA102" s="81"/>
      <c r="HB102" s="81"/>
      <c r="HC102" s="81"/>
      <c r="HD102" s="81"/>
      <c r="HE102" s="81"/>
      <c r="HF102" s="81"/>
      <c r="HG102" s="81"/>
      <c r="HH102" s="81"/>
      <c r="HI102" s="81"/>
      <c r="HJ102" s="81"/>
      <c r="HK102" s="81"/>
      <c r="HL102" s="81"/>
      <c r="HM102" s="81"/>
      <c r="HN102" s="81"/>
      <c r="HO102" s="81"/>
      <c r="HP102" s="81"/>
      <c r="HQ102" s="81"/>
      <c r="HR102" s="81"/>
      <c r="HS102" s="81"/>
      <c r="HT102" s="81"/>
      <c r="HU102" s="81"/>
      <c r="HV102" s="81"/>
      <c r="HW102" s="81"/>
      <c r="HX102" s="81"/>
      <c r="HY102" s="81"/>
      <c r="HZ102" s="81"/>
      <c r="IA102" s="81"/>
      <c r="IB102" s="81"/>
      <c r="IC102" s="81"/>
      <c r="ID102" s="81"/>
      <c r="IE102" s="81"/>
      <c r="IF102" s="81"/>
      <c r="IG102" s="81"/>
      <c r="IH102" s="81"/>
      <c r="II102" s="81"/>
      <c r="IJ102" s="81"/>
      <c r="IK102" s="81"/>
      <c r="IL102" s="81"/>
      <c r="IM102" s="81"/>
      <c r="IN102" s="81"/>
      <c r="IO102" s="81"/>
      <c r="IP102" s="81"/>
      <c r="IQ102" s="81"/>
      <c r="IR102" s="81"/>
      <c r="IS102" s="81"/>
      <c r="IT102" s="81"/>
      <c r="IU102" s="81"/>
      <c r="IV102" s="81"/>
      <c r="IW102" s="81"/>
      <c r="IX102" s="81"/>
      <c r="IY102" s="81"/>
      <c r="IZ102" s="81"/>
    </row>
    <row r="103" spans="1:260" s="82" customFormat="1" ht="25.5" x14ac:dyDescent="0.2">
      <c r="A103" s="65">
        <f t="shared" si="21"/>
        <v>91</v>
      </c>
      <c r="B103" s="66">
        <v>11</v>
      </c>
      <c r="C103" s="67" t="s">
        <v>61</v>
      </c>
      <c r="D103" s="68">
        <v>251</v>
      </c>
      <c r="E103" s="67">
        <v>372</v>
      </c>
      <c r="F103" s="69">
        <v>4</v>
      </c>
      <c r="G103" s="69">
        <v>2208</v>
      </c>
      <c r="H103" s="70" t="s">
        <v>302</v>
      </c>
      <c r="I103" s="70" t="s">
        <v>303</v>
      </c>
      <c r="J103" s="65" t="s">
        <v>78</v>
      </c>
      <c r="K103" s="71">
        <v>43497</v>
      </c>
      <c r="L103" s="72" t="s">
        <v>72</v>
      </c>
      <c r="M103" s="72" t="s">
        <v>73</v>
      </c>
      <c r="N103" s="65">
        <v>10</v>
      </c>
      <c r="O103" s="65">
        <v>30</v>
      </c>
      <c r="P103" s="65" t="s">
        <v>64</v>
      </c>
      <c r="Q103" s="70" t="s">
        <v>65</v>
      </c>
      <c r="R103" s="65">
        <v>15</v>
      </c>
      <c r="S103" s="70" t="s">
        <v>66</v>
      </c>
      <c r="T103" s="65" t="s">
        <v>83</v>
      </c>
      <c r="U103" s="73" t="s">
        <v>299</v>
      </c>
      <c r="V103" s="83">
        <v>10954</v>
      </c>
      <c r="W103" s="75">
        <v>784.5</v>
      </c>
      <c r="X103" s="75">
        <v>664.5</v>
      </c>
      <c r="Y103" s="84"/>
      <c r="Z103" s="76">
        <v>0</v>
      </c>
      <c r="AA103" s="77">
        <f t="shared" si="14"/>
        <v>1916.9499999999998</v>
      </c>
      <c r="AB103" s="77">
        <f t="shared" si="15"/>
        <v>328.62</v>
      </c>
      <c r="AC103" s="77">
        <f t="shared" si="11"/>
        <v>931.09</v>
      </c>
      <c r="AD103" s="77">
        <f t="shared" si="2"/>
        <v>219.08</v>
      </c>
      <c r="AE103" s="74">
        <f t="shared" si="12"/>
        <v>131448</v>
      </c>
      <c r="AF103" s="75">
        <f t="shared" si="12"/>
        <v>9414</v>
      </c>
      <c r="AG103" s="75">
        <f t="shared" si="12"/>
        <v>7974</v>
      </c>
      <c r="AH103" s="84"/>
      <c r="AI103" s="75">
        <f t="shared" si="16"/>
        <v>0</v>
      </c>
      <c r="AJ103" s="75">
        <f t="shared" si="17"/>
        <v>18256.666666666668</v>
      </c>
      <c r="AK103" s="75">
        <f t="shared" si="18"/>
        <v>1825.6666666666665</v>
      </c>
      <c r="AL103" s="84">
        <v>0</v>
      </c>
      <c r="AM103" s="75">
        <f t="shared" si="23"/>
        <v>23003.399999999998</v>
      </c>
      <c r="AN103" s="75">
        <f t="shared" si="23"/>
        <v>3943.44</v>
      </c>
      <c r="AO103" s="75">
        <f t="shared" si="23"/>
        <v>11173.08</v>
      </c>
      <c r="AP103" s="75">
        <f t="shared" si="22"/>
        <v>2628.96</v>
      </c>
      <c r="AQ103" s="75"/>
      <c r="AR103" s="75">
        <f t="shared" si="19"/>
        <v>1825.6666666666665</v>
      </c>
      <c r="AS103" s="84">
        <v>0</v>
      </c>
      <c r="AT103" s="84">
        <v>0</v>
      </c>
      <c r="AU103" s="84"/>
      <c r="AV103" s="84"/>
      <c r="AW103" s="78">
        <v>0</v>
      </c>
      <c r="AX103" s="78">
        <v>0</v>
      </c>
      <c r="AY103" s="78">
        <v>0</v>
      </c>
      <c r="AZ103" s="85">
        <v>0</v>
      </c>
      <c r="BA103" s="80">
        <f t="shared" si="20"/>
        <v>211492.87999999995</v>
      </c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  <c r="GT103" s="81"/>
      <c r="GU103" s="81"/>
      <c r="GV103" s="81"/>
      <c r="GW103" s="81"/>
      <c r="GX103" s="81"/>
      <c r="GY103" s="81"/>
      <c r="GZ103" s="81"/>
      <c r="HA103" s="81"/>
      <c r="HB103" s="81"/>
      <c r="HC103" s="81"/>
      <c r="HD103" s="81"/>
      <c r="HE103" s="81"/>
      <c r="HF103" s="81"/>
      <c r="HG103" s="81"/>
      <c r="HH103" s="81"/>
      <c r="HI103" s="81"/>
      <c r="HJ103" s="81"/>
      <c r="HK103" s="81"/>
      <c r="HL103" s="81"/>
      <c r="HM103" s="81"/>
      <c r="HN103" s="81"/>
      <c r="HO103" s="81"/>
      <c r="HP103" s="81"/>
      <c r="HQ103" s="81"/>
      <c r="HR103" s="81"/>
      <c r="HS103" s="81"/>
      <c r="HT103" s="81"/>
      <c r="HU103" s="81"/>
      <c r="HV103" s="81"/>
      <c r="HW103" s="81"/>
      <c r="HX103" s="81"/>
      <c r="HY103" s="81"/>
      <c r="HZ103" s="81"/>
      <c r="IA103" s="81"/>
      <c r="IB103" s="81"/>
      <c r="IC103" s="81"/>
      <c r="ID103" s="81"/>
      <c r="IE103" s="81"/>
      <c r="IF103" s="81"/>
      <c r="IG103" s="81"/>
      <c r="IH103" s="81"/>
      <c r="II103" s="81"/>
      <c r="IJ103" s="81"/>
      <c r="IK103" s="81"/>
      <c r="IL103" s="81"/>
      <c r="IM103" s="81"/>
      <c r="IN103" s="81"/>
      <c r="IO103" s="81"/>
      <c r="IP103" s="81"/>
      <c r="IQ103" s="81"/>
      <c r="IR103" s="81"/>
      <c r="IS103" s="81"/>
      <c r="IT103" s="81"/>
      <c r="IU103" s="81"/>
      <c r="IV103" s="81"/>
      <c r="IW103" s="81"/>
      <c r="IX103" s="81"/>
      <c r="IY103" s="81"/>
      <c r="IZ103" s="81"/>
    </row>
    <row r="104" spans="1:260" s="82" customFormat="1" ht="25.5" x14ac:dyDescent="0.2">
      <c r="A104" s="65">
        <f t="shared" si="21"/>
        <v>92</v>
      </c>
      <c r="B104" s="66">
        <v>11</v>
      </c>
      <c r="C104" s="67" t="s">
        <v>61</v>
      </c>
      <c r="D104" s="68">
        <v>251</v>
      </c>
      <c r="E104" s="67">
        <v>372</v>
      </c>
      <c r="F104" s="69">
        <v>4</v>
      </c>
      <c r="G104" s="69">
        <v>2203</v>
      </c>
      <c r="H104" s="70" t="s">
        <v>304</v>
      </c>
      <c r="I104" s="70" t="s">
        <v>305</v>
      </c>
      <c r="J104" s="65" t="s">
        <v>78</v>
      </c>
      <c r="K104" s="71">
        <v>43481</v>
      </c>
      <c r="L104" s="72" t="s">
        <v>72</v>
      </c>
      <c r="M104" s="72" t="s">
        <v>73</v>
      </c>
      <c r="N104" s="65">
        <v>13</v>
      </c>
      <c r="O104" s="65">
        <v>30</v>
      </c>
      <c r="P104" s="65" t="s">
        <v>64</v>
      </c>
      <c r="Q104" s="70" t="s">
        <v>65</v>
      </c>
      <c r="R104" s="65">
        <v>15</v>
      </c>
      <c r="S104" s="70" t="s">
        <v>66</v>
      </c>
      <c r="T104" s="65" t="s">
        <v>306</v>
      </c>
      <c r="U104" s="73" t="s">
        <v>296</v>
      </c>
      <c r="V104" s="83">
        <v>12185</v>
      </c>
      <c r="W104" s="84">
        <v>846</v>
      </c>
      <c r="X104" s="84">
        <v>692</v>
      </c>
      <c r="Y104" s="84"/>
      <c r="Z104" s="76">
        <v>0</v>
      </c>
      <c r="AA104" s="77">
        <f t="shared" si="14"/>
        <v>2132.375</v>
      </c>
      <c r="AB104" s="77">
        <f t="shared" si="15"/>
        <v>365.55</v>
      </c>
      <c r="AC104" s="77">
        <f t="shared" si="11"/>
        <v>1035.7250000000001</v>
      </c>
      <c r="AD104" s="77">
        <f t="shared" si="2"/>
        <v>243.70000000000002</v>
      </c>
      <c r="AE104" s="74">
        <f t="shared" si="12"/>
        <v>146220</v>
      </c>
      <c r="AF104" s="75">
        <f t="shared" si="12"/>
        <v>10152</v>
      </c>
      <c r="AG104" s="75">
        <f t="shared" si="12"/>
        <v>8304</v>
      </c>
      <c r="AH104" s="84"/>
      <c r="AI104" s="75">
        <f t="shared" si="16"/>
        <v>0</v>
      </c>
      <c r="AJ104" s="75">
        <f t="shared" si="17"/>
        <v>20308.333333333336</v>
      </c>
      <c r="AK104" s="75">
        <f t="shared" si="18"/>
        <v>2030.8333333333335</v>
      </c>
      <c r="AL104" s="84">
        <v>0</v>
      </c>
      <c r="AM104" s="75">
        <f t="shared" si="23"/>
        <v>25588.5</v>
      </c>
      <c r="AN104" s="75">
        <f t="shared" si="23"/>
        <v>4386.6000000000004</v>
      </c>
      <c r="AO104" s="75">
        <f t="shared" si="23"/>
        <v>12428.7</v>
      </c>
      <c r="AP104" s="75">
        <f t="shared" si="22"/>
        <v>2924.4</v>
      </c>
      <c r="AQ104" s="75"/>
      <c r="AR104" s="75">
        <f t="shared" si="19"/>
        <v>2030.8333333333335</v>
      </c>
      <c r="AS104" s="84">
        <v>0</v>
      </c>
      <c r="AT104" s="84">
        <v>0</v>
      </c>
      <c r="AU104" s="84"/>
      <c r="AV104" s="84"/>
      <c r="AW104" s="78">
        <v>0</v>
      </c>
      <c r="AX104" s="78">
        <v>0</v>
      </c>
      <c r="AY104" s="78">
        <v>0</v>
      </c>
      <c r="AZ104" s="85">
        <v>0</v>
      </c>
      <c r="BA104" s="80">
        <f t="shared" si="20"/>
        <v>234374.20000000004</v>
      </c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  <c r="GT104" s="81"/>
      <c r="GU104" s="81"/>
      <c r="GV104" s="81"/>
      <c r="GW104" s="81"/>
      <c r="GX104" s="81"/>
      <c r="GY104" s="81"/>
      <c r="GZ104" s="81"/>
      <c r="HA104" s="81"/>
      <c r="HB104" s="81"/>
      <c r="HC104" s="81"/>
      <c r="HD104" s="81"/>
      <c r="HE104" s="81"/>
      <c r="HF104" s="81"/>
      <c r="HG104" s="81"/>
      <c r="HH104" s="81"/>
      <c r="HI104" s="81"/>
      <c r="HJ104" s="81"/>
      <c r="HK104" s="81"/>
      <c r="HL104" s="81"/>
      <c r="HM104" s="81"/>
      <c r="HN104" s="81"/>
      <c r="HO104" s="81"/>
      <c r="HP104" s="81"/>
      <c r="HQ104" s="81"/>
      <c r="HR104" s="81"/>
      <c r="HS104" s="81"/>
      <c r="HT104" s="81"/>
      <c r="HU104" s="81"/>
      <c r="HV104" s="81"/>
      <c r="HW104" s="81"/>
      <c r="HX104" s="81"/>
      <c r="HY104" s="81"/>
      <c r="HZ104" s="81"/>
      <c r="IA104" s="81"/>
      <c r="IB104" s="81"/>
      <c r="IC104" s="81"/>
      <c r="ID104" s="81"/>
      <c r="IE104" s="81"/>
      <c r="IF104" s="81"/>
      <c r="IG104" s="81"/>
      <c r="IH104" s="81"/>
      <c r="II104" s="81"/>
      <c r="IJ104" s="81"/>
      <c r="IK104" s="81"/>
      <c r="IL104" s="81"/>
      <c r="IM104" s="81"/>
      <c r="IN104" s="81"/>
      <c r="IO104" s="81"/>
      <c r="IP104" s="81"/>
      <c r="IQ104" s="81"/>
      <c r="IR104" s="81"/>
      <c r="IS104" s="81"/>
      <c r="IT104" s="81"/>
      <c r="IU104" s="81"/>
      <c r="IV104" s="81"/>
      <c r="IW104" s="81"/>
      <c r="IX104" s="81"/>
      <c r="IY104" s="81"/>
      <c r="IZ104" s="81"/>
    </row>
    <row r="105" spans="1:260" s="82" customFormat="1" x14ac:dyDescent="0.2">
      <c r="A105" s="65">
        <f t="shared" si="21"/>
        <v>93</v>
      </c>
      <c r="B105" s="66">
        <v>11</v>
      </c>
      <c r="C105" s="67" t="s">
        <v>61</v>
      </c>
      <c r="D105" s="68">
        <v>251</v>
      </c>
      <c r="E105" s="67">
        <v>372</v>
      </c>
      <c r="F105" s="69">
        <v>4</v>
      </c>
      <c r="G105" s="69">
        <v>1510</v>
      </c>
      <c r="H105" s="70" t="s">
        <v>307</v>
      </c>
      <c r="I105" s="70" t="s">
        <v>308</v>
      </c>
      <c r="J105" s="65" t="s">
        <v>78</v>
      </c>
      <c r="K105" s="71">
        <v>36831</v>
      </c>
      <c r="L105" s="71" t="s">
        <v>79</v>
      </c>
      <c r="M105" s="72" t="s">
        <v>73</v>
      </c>
      <c r="N105" s="65">
        <v>10</v>
      </c>
      <c r="O105" s="65">
        <v>30</v>
      </c>
      <c r="P105" s="65" t="s">
        <v>64</v>
      </c>
      <c r="Q105" s="70" t="s">
        <v>65</v>
      </c>
      <c r="R105" s="65">
        <v>15</v>
      </c>
      <c r="S105" s="70" t="s">
        <v>66</v>
      </c>
      <c r="T105" s="65" t="s">
        <v>309</v>
      </c>
      <c r="U105" s="73" t="s">
        <v>310</v>
      </c>
      <c r="V105" s="83">
        <v>10954</v>
      </c>
      <c r="W105" s="75">
        <v>784.5</v>
      </c>
      <c r="X105" s="75">
        <v>664.5</v>
      </c>
      <c r="Y105" s="84"/>
      <c r="Z105" s="76">
        <v>725</v>
      </c>
      <c r="AA105" s="77">
        <f t="shared" si="14"/>
        <v>1916.9499999999998</v>
      </c>
      <c r="AB105" s="77">
        <f t="shared" si="15"/>
        <v>328.62</v>
      </c>
      <c r="AC105" s="77">
        <f t="shared" si="11"/>
        <v>931.09</v>
      </c>
      <c r="AD105" s="77">
        <f t="shared" si="2"/>
        <v>219.08</v>
      </c>
      <c r="AE105" s="74">
        <f t="shared" si="12"/>
        <v>131448</v>
      </c>
      <c r="AF105" s="75">
        <f t="shared" si="12"/>
        <v>9414</v>
      </c>
      <c r="AG105" s="75">
        <f t="shared" si="12"/>
        <v>7974</v>
      </c>
      <c r="AH105" s="84"/>
      <c r="AI105" s="75">
        <f t="shared" si="16"/>
        <v>8700</v>
      </c>
      <c r="AJ105" s="75">
        <f t="shared" si="17"/>
        <v>18256.666666666668</v>
      </c>
      <c r="AK105" s="75">
        <f t="shared" si="18"/>
        <v>1825.6666666666665</v>
      </c>
      <c r="AL105" s="84">
        <v>5477</v>
      </c>
      <c r="AM105" s="75">
        <f t="shared" si="23"/>
        <v>23003.399999999998</v>
      </c>
      <c r="AN105" s="75">
        <f t="shared" si="23"/>
        <v>3943.44</v>
      </c>
      <c r="AO105" s="75">
        <f t="shared" si="23"/>
        <v>11173.08</v>
      </c>
      <c r="AP105" s="75">
        <f t="shared" si="22"/>
        <v>2628.96</v>
      </c>
      <c r="AQ105" s="75"/>
      <c r="AR105" s="75">
        <f t="shared" si="19"/>
        <v>1825.6666666666665</v>
      </c>
      <c r="AS105" s="84">
        <v>0</v>
      </c>
      <c r="AT105" s="84">
        <v>0</v>
      </c>
      <c r="AU105" s="84"/>
      <c r="AV105" s="84"/>
      <c r="AW105" s="78">
        <v>0</v>
      </c>
      <c r="AX105" s="78">
        <v>0</v>
      </c>
      <c r="AY105" s="78">
        <v>0</v>
      </c>
      <c r="AZ105" s="85">
        <v>0</v>
      </c>
      <c r="BA105" s="80">
        <f t="shared" si="20"/>
        <v>225669.87999999995</v>
      </c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  <c r="GT105" s="81"/>
      <c r="GU105" s="81"/>
      <c r="GV105" s="81"/>
      <c r="GW105" s="81"/>
      <c r="GX105" s="81"/>
      <c r="GY105" s="81"/>
      <c r="GZ105" s="81"/>
      <c r="HA105" s="81"/>
      <c r="HB105" s="81"/>
      <c r="HC105" s="81"/>
      <c r="HD105" s="81"/>
      <c r="HE105" s="81"/>
      <c r="HF105" s="81"/>
      <c r="HG105" s="81"/>
      <c r="HH105" s="81"/>
      <c r="HI105" s="81"/>
      <c r="HJ105" s="81"/>
      <c r="HK105" s="81"/>
      <c r="HL105" s="81"/>
      <c r="HM105" s="81"/>
      <c r="HN105" s="81"/>
      <c r="HO105" s="81"/>
      <c r="HP105" s="81"/>
      <c r="HQ105" s="81"/>
      <c r="HR105" s="81"/>
      <c r="HS105" s="81"/>
      <c r="HT105" s="81"/>
      <c r="HU105" s="81"/>
      <c r="HV105" s="81"/>
      <c r="HW105" s="81"/>
      <c r="HX105" s="81"/>
      <c r="HY105" s="81"/>
      <c r="HZ105" s="81"/>
      <c r="IA105" s="81"/>
      <c r="IB105" s="81"/>
      <c r="IC105" s="81"/>
      <c r="ID105" s="81"/>
      <c r="IE105" s="81"/>
      <c r="IF105" s="81"/>
      <c r="IG105" s="81"/>
      <c r="IH105" s="81"/>
      <c r="II105" s="81"/>
      <c r="IJ105" s="81"/>
      <c r="IK105" s="81"/>
      <c r="IL105" s="81"/>
      <c r="IM105" s="81"/>
      <c r="IN105" s="81"/>
      <c r="IO105" s="81"/>
      <c r="IP105" s="81"/>
      <c r="IQ105" s="81"/>
      <c r="IR105" s="81"/>
      <c r="IS105" s="81"/>
      <c r="IT105" s="81"/>
      <c r="IU105" s="81"/>
      <c r="IV105" s="81"/>
      <c r="IW105" s="81"/>
      <c r="IX105" s="81"/>
      <c r="IY105" s="81"/>
      <c r="IZ105" s="81"/>
    </row>
    <row r="106" spans="1:260" s="82" customFormat="1" ht="25.5" x14ac:dyDescent="0.2">
      <c r="A106" s="65">
        <f t="shared" si="21"/>
        <v>94</v>
      </c>
      <c r="B106" s="66">
        <v>11</v>
      </c>
      <c r="C106" s="67" t="s">
        <v>61</v>
      </c>
      <c r="D106" s="68">
        <v>251</v>
      </c>
      <c r="E106" s="67">
        <v>372</v>
      </c>
      <c r="F106" s="69">
        <v>4</v>
      </c>
      <c r="G106" s="69">
        <v>2096</v>
      </c>
      <c r="H106" s="70" t="s">
        <v>311</v>
      </c>
      <c r="I106" s="70" t="s">
        <v>312</v>
      </c>
      <c r="J106" s="65" t="s">
        <v>78</v>
      </c>
      <c r="K106" s="71">
        <v>43451</v>
      </c>
      <c r="L106" s="72" t="s">
        <v>72</v>
      </c>
      <c r="M106" s="72" t="s">
        <v>73</v>
      </c>
      <c r="N106" s="65">
        <v>10</v>
      </c>
      <c r="O106" s="65">
        <v>30</v>
      </c>
      <c r="P106" s="65" t="s">
        <v>64</v>
      </c>
      <c r="Q106" s="70" t="s">
        <v>65</v>
      </c>
      <c r="R106" s="65">
        <v>15</v>
      </c>
      <c r="S106" s="70" t="s">
        <v>66</v>
      </c>
      <c r="T106" s="65" t="s">
        <v>309</v>
      </c>
      <c r="U106" s="73" t="s">
        <v>310</v>
      </c>
      <c r="V106" s="83">
        <v>10954</v>
      </c>
      <c r="W106" s="75">
        <v>784.5</v>
      </c>
      <c r="X106" s="75">
        <v>664.5</v>
      </c>
      <c r="Y106" s="84"/>
      <c r="Z106" s="76">
        <v>0</v>
      </c>
      <c r="AA106" s="77">
        <f t="shared" si="14"/>
        <v>1916.9499999999998</v>
      </c>
      <c r="AB106" s="77">
        <f t="shared" si="15"/>
        <v>328.62</v>
      </c>
      <c r="AC106" s="77">
        <f t="shared" si="11"/>
        <v>931.09</v>
      </c>
      <c r="AD106" s="77">
        <f t="shared" si="2"/>
        <v>219.08</v>
      </c>
      <c r="AE106" s="74">
        <f t="shared" si="12"/>
        <v>131448</v>
      </c>
      <c r="AF106" s="75">
        <f t="shared" si="12"/>
        <v>9414</v>
      </c>
      <c r="AG106" s="75">
        <f t="shared" si="12"/>
        <v>7974</v>
      </c>
      <c r="AH106" s="84"/>
      <c r="AI106" s="75">
        <f t="shared" si="16"/>
        <v>0</v>
      </c>
      <c r="AJ106" s="75">
        <f t="shared" si="17"/>
        <v>18256.666666666668</v>
      </c>
      <c r="AK106" s="75">
        <f t="shared" si="18"/>
        <v>1825.6666666666665</v>
      </c>
      <c r="AL106" s="84">
        <v>0</v>
      </c>
      <c r="AM106" s="75">
        <f t="shared" si="23"/>
        <v>23003.399999999998</v>
      </c>
      <c r="AN106" s="75">
        <f t="shared" si="23"/>
        <v>3943.44</v>
      </c>
      <c r="AO106" s="75">
        <f t="shared" si="23"/>
        <v>11173.08</v>
      </c>
      <c r="AP106" s="75">
        <f t="shared" si="22"/>
        <v>2628.96</v>
      </c>
      <c r="AQ106" s="75"/>
      <c r="AR106" s="75">
        <f t="shared" si="19"/>
        <v>1825.6666666666665</v>
      </c>
      <c r="AS106" s="84">
        <v>0</v>
      </c>
      <c r="AT106" s="84">
        <v>0</v>
      </c>
      <c r="AU106" s="84"/>
      <c r="AV106" s="84"/>
      <c r="AW106" s="78">
        <v>0</v>
      </c>
      <c r="AX106" s="78">
        <v>0</v>
      </c>
      <c r="AY106" s="78">
        <v>0</v>
      </c>
      <c r="AZ106" s="85">
        <v>0</v>
      </c>
      <c r="BA106" s="80">
        <f t="shared" si="20"/>
        <v>211492.87999999995</v>
      </c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  <c r="GT106" s="81"/>
      <c r="GU106" s="81"/>
      <c r="GV106" s="81"/>
      <c r="GW106" s="81"/>
      <c r="GX106" s="81"/>
      <c r="GY106" s="81"/>
      <c r="GZ106" s="81"/>
      <c r="HA106" s="81"/>
      <c r="HB106" s="81"/>
      <c r="HC106" s="81"/>
      <c r="HD106" s="81"/>
      <c r="HE106" s="81"/>
      <c r="HF106" s="81"/>
      <c r="HG106" s="81"/>
      <c r="HH106" s="81"/>
      <c r="HI106" s="81"/>
      <c r="HJ106" s="81"/>
      <c r="HK106" s="81"/>
      <c r="HL106" s="81"/>
      <c r="HM106" s="81"/>
      <c r="HN106" s="81"/>
      <c r="HO106" s="81"/>
      <c r="HP106" s="81"/>
      <c r="HQ106" s="81"/>
      <c r="HR106" s="81"/>
      <c r="HS106" s="81"/>
      <c r="HT106" s="81"/>
      <c r="HU106" s="81"/>
      <c r="HV106" s="81"/>
      <c r="HW106" s="81"/>
      <c r="HX106" s="81"/>
      <c r="HY106" s="81"/>
      <c r="HZ106" s="81"/>
      <c r="IA106" s="81"/>
      <c r="IB106" s="81"/>
      <c r="IC106" s="81"/>
      <c r="ID106" s="81"/>
      <c r="IE106" s="81"/>
      <c r="IF106" s="81"/>
      <c r="IG106" s="81"/>
      <c r="IH106" s="81"/>
      <c r="II106" s="81"/>
      <c r="IJ106" s="81"/>
      <c r="IK106" s="81"/>
      <c r="IL106" s="81"/>
      <c r="IM106" s="81"/>
      <c r="IN106" s="81"/>
      <c r="IO106" s="81"/>
      <c r="IP106" s="81"/>
      <c r="IQ106" s="81"/>
      <c r="IR106" s="81"/>
      <c r="IS106" s="81"/>
      <c r="IT106" s="81"/>
      <c r="IU106" s="81"/>
      <c r="IV106" s="81"/>
      <c r="IW106" s="81"/>
      <c r="IX106" s="81"/>
      <c r="IY106" s="81"/>
      <c r="IZ106" s="81"/>
    </row>
    <row r="107" spans="1:260" s="82" customFormat="1" ht="25.5" x14ac:dyDescent="0.2">
      <c r="A107" s="65">
        <f t="shared" si="21"/>
        <v>95</v>
      </c>
      <c r="B107" s="66">
        <v>11</v>
      </c>
      <c r="C107" s="67" t="s">
        <v>61</v>
      </c>
      <c r="D107" s="68">
        <v>251</v>
      </c>
      <c r="E107" s="67">
        <v>372</v>
      </c>
      <c r="F107" s="69">
        <v>4</v>
      </c>
      <c r="G107" s="69">
        <v>2166</v>
      </c>
      <c r="H107" s="70" t="s">
        <v>313</v>
      </c>
      <c r="I107" s="70" t="s">
        <v>314</v>
      </c>
      <c r="J107" s="65" t="s">
        <v>78</v>
      </c>
      <c r="K107" s="71">
        <v>43451</v>
      </c>
      <c r="L107" s="72" t="s">
        <v>72</v>
      </c>
      <c r="M107" s="72" t="s">
        <v>73</v>
      </c>
      <c r="N107" s="65">
        <v>10</v>
      </c>
      <c r="O107" s="65">
        <v>30</v>
      </c>
      <c r="P107" s="65" t="s">
        <v>64</v>
      </c>
      <c r="Q107" s="70" t="s">
        <v>65</v>
      </c>
      <c r="R107" s="65">
        <v>15</v>
      </c>
      <c r="S107" s="70" t="s">
        <v>66</v>
      </c>
      <c r="T107" s="65" t="s">
        <v>309</v>
      </c>
      <c r="U107" s="73" t="s">
        <v>310</v>
      </c>
      <c r="V107" s="83">
        <v>10954</v>
      </c>
      <c r="W107" s="75">
        <v>784.5</v>
      </c>
      <c r="X107" s="75">
        <v>664.5</v>
      </c>
      <c r="Y107" s="84"/>
      <c r="Z107" s="76">
        <v>0</v>
      </c>
      <c r="AA107" s="77">
        <f t="shared" si="14"/>
        <v>1916.9499999999998</v>
      </c>
      <c r="AB107" s="77">
        <f t="shared" si="15"/>
        <v>328.62</v>
      </c>
      <c r="AC107" s="77">
        <f t="shared" si="11"/>
        <v>931.09</v>
      </c>
      <c r="AD107" s="77">
        <f t="shared" si="2"/>
        <v>219.08</v>
      </c>
      <c r="AE107" s="74">
        <f t="shared" si="12"/>
        <v>131448</v>
      </c>
      <c r="AF107" s="75">
        <f t="shared" si="12"/>
        <v>9414</v>
      </c>
      <c r="AG107" s="75">
        <f t="shared" si="12"/>
        <v>7974</v>
      </c>
      <c r="AH107" s="84"/>
      <c r="AI107" s="75">
        <f t="shared" si="16"/>
        <v>0</v>
      </c>
      <c r="AJ107" s="75">
        <f t="shared" si="17"/>
        <v>18256.666666666668</v>
      </c>
      <c r="AK107" s="75">
        <f t="shared" si="18"/>
        <v>1825.6666666666665</v>
      </c>
      <c r="AL107" s="84">
        <v>0</v>
      </c>
      <c r="AM107" s="75">
        <f t="shared" si="23"/>
        <v>23003.399999999998</v>
      </c>
      <c r="AN107" s="75">
        <f t="shared" si="23"/>
        <v>3943.44</v>
      </c>
      <c r="AO107" s="75">
        <f t="shared" si="23"/>
        <v>11173.08</v>
      </c>
      <c r="AP107" s="75">
        <f t="shared" si="22"/>
        <v>2628.96</v>
      </c>
      <c r="AQ107" s="75"/>
      <c r="AR107" s="75">
        <f t="shared" si="19"/>
        <v>1825.6666666666665</v>
      </c>
      <c r="AS107" s="84">
        <v>0</v>
      </c>
      <c r="AT107" s="84">
        <v>0</v>
      </c>
      <c r="AU107" s="84"/>
      <c r="AV107" s="84"/>
      <c r="AW107" s="78">
        <v>0</v>
      </c>
      <c r="AX107" s="78">
        <v>0</v>
      </c>
      <c r="AY107" s="78">
        <v>0</v>
      </c>
      <c r="AZ107" s="85">
        <v>0</v>
      </c>
      <c r="BA107" s="80">
        <f t="shared" si="20"/>
        <v>211492.87999999995</v>
      </c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  <c r="GT107" s="81"/>
      <c r="GU107" s="81"/>
      <c r="GV107" s="81"/>
      <c r="GW107" s="81"/>
      <c r="GX107" s="81"/>
      <c r="GY107" s="81"/>
      <c r="GZ107" s="81"/>
      <c r="HA107" s="81"/>
      <c r="HB107" s="81"/>
      <c r="HC107" s="81"/>
      <c r="HD107" s="81"/>
      <c r="HE107" s="81"/>
      <c r="HF107" s="81"/>
      <c r="HG107" s="81"/>
      <c r="HH107" s="81"/>
      <c r="HI107" s="81"/>
      <c r="HJ107" s="81"/>
      <c r="HK107" s="81"/>
      <c r="HL107" s="81"/>
      <c r="HM107" s="81"/>
      <c r="HN107" s="81"/>
      <c r="HO107" s="81"/>
      <c r="HP107" s="81"/>
      <c r="HQ107" s="81"/>
      <c r="HR107" s="81"/>
      <c r="HS107" s="81"/>
      <c r="HT107" s="81"/>
      <c r="HU107" s="81"/>
      <c r="HV107" s="81"/>
      <c r="HW107" s="81"/>
      <c r="HX107" s="81"/>
      <c r="HY107" s="81"/>
      <c r="HZ107" s="81"/>
      <c r="IA107" s="81"/>
      <c r="IB107" s="81"/>
      <c r="IC107" s="81"/>
      <c r="ID107" s="81"/>
      <c r="IE107" s="81"/>
      <c r="IF107" s="81"/>
      <c r="IG107" s="81"/>
      <c r="IH107" s="81"/>
      <c r="II107" s="81"/>
      <c r="IJ107" s="81"/>
      <c r="IK107" s="81"/>
      <c r="IL107" s="81"/>
      <c r="IM107" s="81"/>
      <c r="IN107" s="81"/>
      <c r="IO107" s="81"/>
      <c r="IP107" s="81"/>
      <c r="IQ107" s="81"/>
      <c r="IR107" s="81"/>
      <c r="IS107" s="81"/>
      <c r="IT107" s="81"/>
      <c r="IU107" s="81"/>
      <c r="IV107" s="81"/>
      <c r="IW107" s="81"/>
      <c r="IX107" s="81"/>
      <c r="IY107" s="81"/>
      <c r="IZ107" s="81"/>
    </row>
    <row r="108" spans="1:260" s="82" customFormat="1" ht="25.5" x14ac:dyDescent="0.2">
      <c r="A108" s="65">
        <f t="shared" si="21"/>
        <v>96</v>
      </c>
      <c r="B108" s="66">
        <v>11</v>
      </c>
      <c r="C108" s="67" t="s">
        <v>61</v>
      </c>
      <c r="D108" s="68">
        <v>251</v>
      </c>
      <c r="E108" s="67">
        <v>372</v>
      </c>
      <c r="F108" s="69">
        <v>4</v>
      </c>
      <c r="G108" s="69">
        <v>2211</v>
      </c>
      <c r="H108" s="70" t="s">
        <v>315</v>
      </c>
      <c r="I108" s="70" t="s">
        <v>316</v>
      </c>
      <c r="J108" s="65" t="s">
        <v>78</v>
      </c>
      <c r="K108" s="71">
        <v>43556</v>
      </c>
      <c r="L108" s="72" t="s">
        <v>72</v>
      </c>
      <c r="M108" s="72" t="s">
        <v>73</v>
      </c>
      <c r="N108" s="65">
        <v>10</v>
      </c>
      <c r="O108" s="65">
        <v>30</v>
      </c>
      <c r="P108" s="65" t="s">
        <v>64</v>
      </c>
      <c r="Q108" s="70" t="s">
        <v>65</v>
      </c>
      <c r="R108" s="65">
        <v>15</v>
      </c>
      <c r="S108" s="70" t="s">
        <v>66</v>
      </c>
      <c r="T108" s="65" t="s">
        <v>309</v>
      </c>
      <c r="U108" s="73" t="s">
        <v>310</v>
      </c>
      <c r="V108" s="83">
        <v>10954</v>
      </c>
      <c r="W108" s="75">
        <v>784.5</v>
      </c>
      <c r="X108" s="75">
        <v>664.5</v>
      </c>
      <c r="Y108" s="84"/>
      <c r="Z108" s="76">
        <v>0</v>
      </c>
      <c r="AA108" s="77">
        <f t="shared" si="14"/>
        <v>1916.9499999999998</v>
      </c>
      <c r="AB108" s="77">
        <f t="shared" si="15"/>
        <v>328.62</v>
      </c>
      <c r="AC108" s="77">
        <f t="shared" si="11"/>
        <v>931.09</v>
      </c>
      <c r="AD108" s="77">
        <f t="shared" si="2"/>
        <v>219.08</v>
      </c>
      <c r="AE108" s="74">
        <f t="shared" si="12"/>
        <v>131448</v>
      </c>
      <c r="AF108" s="75">
        <f t="shared" si="12"/>
        <v>9414</v>
      </c>
      <c r="AG108" s="75">
        <f t="shared" si="12"/>
        <v>7974</v>
      </c>
      <c r="AH108" s="84"/>
      <c r="AI108" s="75">
        <f t="shared" si="16"/>
        <v>0</v>
      </c>
      <c r="AJ108" s="75">
        <f t="shared" si="17"/>
        <v>18256.666666666668</v>
      </c>
      <c r="AK108" s="75">
        <f t="shared" si="18"/>
        <v>1825.6666666666665</v>
      </c>
      <c r="AL108" s="84">
        <v>0</v>
      </c>
      <c r="AM108" s="75">
        <f t="shared" si="23"/>
        <v>23003.399999999998</v>
      </c>
      <c r="AN108" s="75">
        <f t="shared" si="23"/>
        <v>3943.44</v>
      </c>
      <c r="AO108" s="75">
        <f t="shared" si="23"/>
        <v>11173.08</v>
      </c>
      <c r="AP108" s="75">
        <f t="shared" si="22"/>
        <v>2628.96</v>
      </c>
      <c r="AQ108" s="75"/>
      <c r="AR108" s="75">
        <f t="shared" si="19"/>
        <v>1825.6666666666665</v>
      </c>
      <c r="AS108" s="84">
        <v>0</v>
      </c>
      <c r="AT108" s="84">
        <v>0</v>
      </c>
      <c r="AU108" s="84"/>
      <c r="AV108" s="84"/>
      <c r="AW108" s="78">
        <v>0</v>
      </c>
      <c r="AX108" s="78">
        <v>0</v>
      </c>
      <c r="AY108" s="78">
        <v>0</v>
      </c>
      <c r="AZ108" s="85">
        <v>0</v>
      </c>
      <c r="BA108" s="80">
        <f t="shared" si="20"/>
        <v>211492.87999999995</v>
      </c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  <c r="GT108" s="81"/>
      <c r="GU108" s="81"/>
      <c r="GV108" s="81"/>
      <c r="GW108" s="81"/>
      <c r="GX108" s="81"/>
      <c r="GY108" s="81"/>
      <c r="GZ108" s="81"/>
      <c r="HA108" s="81"/>
      <c r="HB108" s="81"/>
      <c r="HC108" s="81"/>
      <c r="HD108" s="81"/>
      <c r="HE108" s="81"/>
      <c r="HF108" s="81"/>
      <c r="HG108" s="81"/>
      <c r="HH108" s="81"/>
      <c r="HI108" s="81"/>
      <c r="HJ108" s="81"/>
      <c r="HK108" s="81"/>
      <c r="HL108" s="81"/>
      <c r="HM108" s="81"/>
      <c r="HN108" s="81"/>
      <c r="HO108" s="81"/>
      <c r="HP108" s="81"/>
      <c r="HQ108" s="81"/>
      <c r="HR108" s="81"/>
      <c r="HS108" s="81"/>
      <c r="HT108" s="81"/>
      <c r="HU108" s="81"/>
      <c r="HV108" s="81"/>
      <c r="HW108" s="81"/>
      <c r="HX108" s="81"/>
      <c r="HY108" s="81"/>
      <c r="HZ108" s="81"/>
      <c r="IA108" s="81"/>
      <c r="IB108" s="81"/>
      <c r="IC108" s="81"/>
      <c r="ID108" s="81"/>
      <c r="IE108" s="81"/>
      <c r="IF108" s="81"/>
      <c r="IG108" s="81"/>
      <c r="IH108" s="81"/>
      <c r="II108" s="81"/>
      <c r="IJ108" s="81"/>
      <c r="IK108" s="81"/>
      <c r="IL108" s="81"/>
      <c r="IM108" s="81"/>
      <c r="IN108" s="81"/>
      <c r="IO108" s="81"/>
      <c r="IP108" s="81"/>
      <c r="IQ108" s="81"/>
      <c r="IR108" s="81"/>
      <c r="IS108" s="81"/>
      <c r="IT108" s="81"/>
      <c r="IU108" s="81"/>
      <c r="IV108" s="81"/>
      <c r="IW108" s="81"/>
      <c r="IX108" s="81"/>
      <c r="IY108" s="81"/>
      <c r="IZ108" s="81"/>
    </row>
    <row r="109" spans="1:260" s="82" customFormat="1" ht="25.5" x14ac:dyDescent="0.2">
      <c r="A109" s="65">
        <f t="shared" si="21"/>
        <v>97</v>
      </c>
      <c r="B109" s="66">
        <v>11</v>
      </c>
      <c r="C109" s="67" t="s">
        <v>61</v>
      </c>
      <c r="D109" s="68">
        <v>251</v>
      </c>
      <c r="E109" s="67">
        <v>372</v>
      </c>
      <c r="F109" s="69">
        <v>4</v>
      </c>
      <c r="G109" s="69">
        <v>2217</v>
      </c>
      <c r="H109" s="70" t="s">
        <v>317</v>
      </c>
      <c r="I109" s="70" t="s">
        <v>318</v>
      </c>
      <c r="J109" s="65" t="s">
        <v>71</v>
      </c>
      <c r="K109" s="71">
        <v>43620</v>
      </c>
      <c r="L109" s="72" t="s">
        <v>72</v>
      </c>
      <c r="M109" s="72" t="s">
        <v>73</v>
      </c>
      <c r="N109" s="65">
        <v>10</v>
      </c>
      <c r="O109" s="65">
        <v>30</v>
      </c>
      <c r="P109" s="65" t="s">
        <v>64</v>
      </c>
      <c r="Q109" s="70" t="s">
        <v>65</v>
      </c>
      <c r="R109" s="65">
        <v>15</v>
      </c>
      <c r="S109" s="70" t="s">
        <v>66</v>
      </c>
      <c r="T109" s="65" t="s">
        <v>309</v>
      </c>
      <c r="U109" s="73" t="s">
        <v>310</v>
      </c>
      <c r="V109" s="83">
        <v>10954</v>
      </c>
      <c r="W109" s="75">
        <v>784.5</v>
      </c>
      <c r="X109" s="75">
        <v>664.5</v>
      </c>
      <c r="Y109" s="84"/>
      <c r="Z109" s="76">
        <v>0</v>
      </c>
      <c r="AA109" s="77">
        <f t="shared" si="14"/>
        <v>1916.9499999999998</v>
      </c>
      <c r="AB109" s="77">
        <f t="shared" si="15"/>
        <v>328.62</v>
      </c>
      <c r="AC109" s="77">
        <f t="shared" si="11"/>
        <v>931.09</v>
      </c>
      <c r="AD109" s="77">
        <f t="shared" si="2"/>
        <v>219.08</v>
      </c>
      <c r="AE109" s="74">
        <f t="shared" si="12"/>
        <v>131448</v>
      </c>
      <c r="AF109" s="75">
        <f t="shared" si="12"/>
        <v>9414</v>
      </c>
      <c r="AG109" s="75">
        <f t="shared" si="12"/>
        <v>7974</v>
      </c>
      <c r="AH109" s="84"/>
      <c r="AI109" s="75">
        <f t="shared" si="16"/>
        <v>0</v>
      </c>
      <c r="AJ109" s="75">
        <f t="shared" si="17"/>
        <v>18256.666666666668</v>
      </c>
      <c r="AK109" s="75">
        <f t="shared" si="18"/>
        <v>1825.6666666666665</v>
      </c>
      <c r="AL109" s="84">
        <v>0</v>
      </c>
      <c r="AM109" s="75">
        <f t="shared" si="23"/>
        <v>23003.399999999998</v>
      </c>
      <c r="AN109" s="75">
        <f t="shared" si="23"/>
        <v>3943.44</v>
      </c>
      <c r="AO109" s="75">
        <f t="shared" si="23"/>
        <v>11173.08</v>
      </c>
      <c r="AP109" s="75">
        <f t="shared" si="22"/>
        <v>2628.96</v>
      </c>
      <c r="AQ109" s="75"/>
      <c r="AR109" s="75">
        <f t="shared" si="19"/>
        <v>1825.6666666666665</v>
      </c>
      <c r="AS109" s="84">
        <v>0</v>
      </c>
      <c r="AT109" s="84">
        <v>0</v>
      </c>
      <c r="AU109" s="84"/>
      <c r="AV109" s="84"/>
      <c r="AW109" s="78">
        <v>0</v>
      </c>
      <c r="AX109" s="78">
        <v>0</v>
      </c>
      <c r="AY109" s="78">
        <v>0</v>
      </c>
      <c r="AZ109" s="85">
        <v>0</v>
      </c>
      <c r="BA109" s="80">
        <f t="shared" si="20"/>
        <v>211492.87999999995</v>
      </c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  <c r="GT109" s="81"/>
      <c r="GU109" s="81"/>
      <c r="GV109" s="81"/>
      <c r="GW109" s="81"/>
      <c r="GX109" s="81"/>
      <c r="GY109" s="81"/>
      <c r="GZ109" s="81"/>
      <c r="HA109" s="81"/>
      <c r="HB109" s="81"/>
      <c r="HC109" s="81"/>
      <c r="HD109" s="81"/>
      <c r="HE109" s="81"/>
      <c r="HF109" s="81"/>
      <c r="HG109" s="81"/>
      <c r="HH109" s="81"/>
      <c r="HI109" s="81"/>
      <c r="HJ109" s="81"/>
      <c r="HK109" s="81"/>
      <c r="HL109" s="81"/>
      <c r="HM109" s="81"/>
      <c r="HN109" s="81"/>
      <c r="HO109" s="81"/>
      <c r="HP109" s="81"/>
      <c r="HQ109" s="81"/>
      <c r="HR109" s="81"/>
      <c r="HS109" s="81"/>
      <c r="HT109" s="81"/>
      <c r="HU109" s="81"/>
      <c r="HV109" s="81"/>
      <c r="HW109" s="81"/>
      <c r="HX109" s="81"/>
      <c r="HY109" s="81"/>
      <c r="HZ109" s="81"/>
      <c r="IA109" s="81"/>
      <c r="IB109" s="81"/>
      <c r="IC109" s="81"/>
      <c r="ID109" s="81"/>
      <c r="IE109" s="81"/>
      <c r="IF109" s="81"/>
      <c r="IG109" s="81"/>
      <c r="IH109" s="81"/>
      <c r="II109" s="81"/>
      <c r="IJ109" s="81"/>
      <c r="IK109" s="81"/>
      <c r="IL109" s="81"/>
      <c r="IM109" s="81"/>
      <c r="IN109" s="81"/>
      <c r="IO109" s="81"/>
      <c r="IP109" s="81"/>
      <c r="IQ109" s="81"/>
      <c r="IR109" s="81"/>
      <c r="IS109" s="81"/>
      <c r="IT109" s="81"/>
      <c r="IU109" s="81"/>
      <c r="IV109" s="81"/>
      <c r="IW109" s="81"/>
      <c r="IX109" s="81"/>
      <c r="IY109" s="81"/>
      <c r="IZ109" s="81"/>
    </row>
    <row r="110" spans="1:260" s="82" customFormat="1" ht="25.5" x14ac:dyDescent="0.2">
      <c r="A110" s="65">
        <f t="shared" si="21"/>
        <v>98</v>
      </c>
      <c r="B110" s="66">
        <v>11</v>
      </c>
      <c r="C110" s="67" t="s">
        <v>61</v>
      </c>
      <c r="D110" s="68">
        <v>251</v>
      </c>
      <c r="E110" s="67">
        <v>372</v>
      </c>
      <c r="F110" s="69">
        <v>4</v>
      </c>
      <c r="G110" s="69">
        <v>2246</v>
      </c>
      <c r="H110" s="70" t="s">
        <v>319</v>
      </c>
      <c r="I110" s="70" t="s">
        <v>320</v>
      </c>
      <c r="J110" s="65" t="s">
        <v>78</v>
      </c>
      <c r="K110" s="71">
        <v>43893</v>
      </c>
      <c r="L110" s="72" t="s">
        <v>72</v>
      </c>
      <c r="M110" s="72" t="s">
        <v>73</v>
      </c>
      <c r="N110" s="65">
        <v>10</v>
      </c>
      <c r="O110" s="65">
        <v>30</v>
      </c>
      <c r="P110" s="65" t="s">
        <v>64</v>
      </c>
      <c r="Q110" s="70" t="s">
        <v>65</v>
      </c>
      <c r="R110" s="65">
        <v>15</v>
      </c>
      <c r="S110" s="70" t="s">
        <v>66</v>
      </c>
      <c r="T110" s="65" t="s">
        <v>309</v>
      </c>
      <c r="U110" s="73" t="s">
        <v>310</v>
      </c>
      <c r="V110" s="83">
        <v>10954</v>
      </c>
      <c r="W110" s="75">
        <v>784.5</v>
      </c>
      <c r="X110" s="75">
        <v>664.5</v>
      </c>
      <c r="Y110" s="84"/>
      <c r="Z110" s="76">
        <v>0</v>
      </c>
      <c r="AA110" s="77">
        <f t="shared" si="14"/>
        <v>1916.9499999999998</v>
      </c>
      <c r="AB110" s="77">
        <f t="shared" si="15"/>
        <v>328.62</v>
      </c>
      <c r="AC110" s="77">
        <f t="shared" si="11"/>
        <v>931.09</v>
      </c>
      <c r="AD110" s="77">
        <f t="shared" si="2"/>
        <v>219.08</v>
      </c>
      <c r="AE110" s="74">
        <f t="shared" si="12"/>
        <v>131448</v>
      </c>
      <c r="AF110" s="75">
        <f t="shared" si="12"/>
        <v>9414</v>
      </c>
      <c r="AG110" s="75">
        <f t="shared" si="12"/>
        <v>7974</v>
      </c>
      <c r="AH110" s="84"/>
      <c r="AI110" s="75">
        <f t="shared" si="16"/>
        <v>0</v>
      </c>
      <c r="AJ110" s="75">
        <f t="shared" si="17"/>
        <v>18256.666666666668</v>
      </c>
      <c r="AK110" s="75">
        <f t="shared" si="18"/>
        <v>1825.6666666666665</v>
      </c>
      <c r="AL110" s="84">
        <v>0</v>
      </c>
      <c r="AM110" s="75">
        <f t="shared" si="23"/>
        <v>23003.399999999998</v>
      </c>
      <c r="AN110" s="75">
        <f t="shared" si="23"/>
        <v>3943.44</v>
      </c>
      <c r="AO110" s="75">
        <f t="shared" si="23"/>
        <v>11173.08</v>
      </c>
      <c r="AP110" s="75">
        <f t="shared" si="22"/>
        <v>2628.96</v>
      </c>
      <c r="AQ110" s="75"/>
      <c r="AR110" s="75">
        <f t="shared" si="19"/>
        <v>1825.6666666666665</v>
      </c>
      <c r="AS110" s="84">
        <v>0</v>
      </c>
      <c r="AT110" s="84">
        <v>0</v>
      </c>
      <c r="AU110" s="84"/>
      <c r="AV110" s="84"/>
      <c r="AW110" s="78">
        <v>0</v>
      </c>
      <c r="AX110" s="78">
        <v>0</v>
      </c>
      <c r="AY110" s="78">
        <v>0</v>
      </c>
      <c r="AZ110" s="85">
        <v>0</v>
      </c>
      <c r="BA110" s="80">
        <f t="shared" si="20"/>
        <v>211492.87999999995</v>
      </c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  <c r="GT110" s="81"/>
      <c r="GU110" s="81"/>
      <c r="GV110" s="81"/>
      <c r="GW110" s="81"/>
      <c r="GX110" s="81"/>
      <c r="GY110" s="81"/>
      <c r="GZ110" s="81"/>
      <c r="HA110" s="81"/>
      <c r="HB110" s="81"/>
      <c r="HC110" s="81"/>
      <c r="HD110" s="81"/>
      <c r="HE110" s="81"/>
      <c r="HF110" s="81"/>
      <c r="HG110" s="81"/>
      <c r="HH110" s="81"/>
      <c r="HI110" s="81"/>
      <c r="HJ110" s="81"/>
      <c r="HK110" s="81"/>
      <c r="HL110" s="81"/>
      <c r="HM110" s="81"/>
      <c r="HN110" s="81"/>
      <c r="HO110" s="81"/>
      <c r="HP110" s="81"/>
      <c r="HQ110" s="81"/>
      <c r="HR110" s="81"/>
      <c r="HS110" s="81"/>
      <c r="HT110" s="81"/>
      <c r="HU110" s="81"/>
      <c r="HV110" s="81"/>
      <c r="HW110" s="81"/>
      <c r="HX110" s="81"/>
      <c r="HY110" s="81"/>
      <c r="HZ110" s="81"/>
      <c r="IA110" s="81"/>
      <c r="IB110" s="81"/>
      <c r="IC110" s="81"/>
      <c r="ID110" s="81"/>
      <c r="IE110" s="81"/>
      <c r="IF110" s="81"/>
      <c r="IG110" s="81"/>
      <c r="IH110" s="81"/>
      <c r="II110" s="81"/>
      <c r="IJ110" s="81"/>
      <c r="IK110" s="81"/>
      <c r="IL110" s="81"/>
      <c r="IM110" s="81"/>
      <c r="IN110" s="81"/>
      <c r="IO110" s="81"/>
      <c r="IP110" s="81"/>
      <c r="IQ110" s="81"/>
      <c r="IR110" s="81"/>
      <c r="IS110" s="81"/>
      <c r="IT110" s="81"/>
      <c r="IU110" s="81"/>
      <c r="IV110" s="81"/>
      <c r="IW110" s="81"/>
      <c r="IX110" s="81"/>
      <c r="IY110" s="81"/>
      <c r="IZ110" s="81"/>
    </row>
    <row r="111" spans="1:260" s="82" customFormat="1" ht="25.5" x14ac:dyDescent="0.2">
      <c r="A111" s="65">
        <f t="shared" si="21"/>
        <v>99</v>
      </c>
      <c r="B111" s="66">
        <v>11</v>
      </c>
      <c r="C111" s="67" t="s">
        <v>61</v>
      </c>
      <c r="D111" s="68">
        <v>251</v>
      </c>
      <c r="E111" s="67">
        <v>372</v>
      </c>
      <c r="F111" s="69">
        <v>4</v>
      </c>
      <c r="G111" s="69">
        <v>2233</v>
      </c>
      <c r="H111" s="70" t="s">
        <v>321</v>
      </c>
      <c r="I111" s="70" t="s">
        <v>322</v>
      </c>
      <c r="J111" s="65" t="s">
        <v>78</v>
      </c>
      <c r="K111" s="71">
        <v>43865</v>
      </c>
      <c r="L111" s="72" t="s">
        <v>72</v>
      </c>
      <c r="M111" s="72" t="s">
        <v>73</v>
      </c>
      <c r="N111" s="65">
        <v>10</v>
      </c>
      <c r="O111" s="65">
        <v>30</v>
      </c>
      <c r="P111" s="65" t="s">
        <v>64</v>
      </c>
      <c r="Q111" s="70" t="s">
        <v>65</v>
      </c>
      <c r="R111" s="65">
        <v>15</v>
      </c>
      <c r="S111" s="70" t="s">
        <v>66</v>
      </c>
      <c r="T111" s="65" t="s">
        <v>323</v>
      </c>
      <c r="U111" s="73" t="s">
        <v>310</v>
      </c>
      <c r="V111" s="83">
        <v>10954</v>
      </c>
      <c r="W111" s="75">
        <v>784.5</v>
      </c>
      <c r="X111" s="75">
        <v>664.5</v>
      </c>
      <c r="Y111" s="84"/>
      <c r="Z111" s="76">
        <v>0</v>
      </c>
      <c r="AA111" s="77">
        <f t="shared" si="14"/>
        <v>1916.9499999999998</v>
      </c>
      <c r="AB111" s="77">
        <f t="shared" si="15"/>
        <v>328.62</v>
      </c>
      <c r="AC111" s="77">
        <f t="shared" si="11"/>
        <v>931.09</v>
      </c>
      <c r="AD111" s="77">
        <f t="shared" si="2"/>
        <v>219.08</v>
      </c>
      <c r="AE111" s="74">
        <f t="shared" si="12"/>
        <v>131448</v>
      </c>
      <c r="AF111" s="75">
        <f t="shared" si="12"/>
        <v>9414</v>
      </c>
      <c r="AG111" s="75">
        <f t="shared" si="12"/>
        <v>7974</v>
      </c>
      <c r="AH111" s="84"/>
      <c r="AI111" s="75">
        <f t="shared" si="16"/>
        <v>0</v>
      </c>
      <c r="AJ111" s="75">
        <f t="shared" si="17"/>
        <v>18256.666666666668</v>
      </c>
      <c r="AK111" s="75">
        <f t="shared" si="18"/>
        <v>1825.6666666666665</v>
      </c>
      <c r="AL111" s="84">
        <v>0</v>
      </c>
      <c r="AM111" s="75">
        <f t="shared" si="23"/>
        <v>23003.399999999998</v>
      </c>
      <c r="AN111" s="75">
        <f t="shared" si="23"/>
        <v>3943.44</v>
      </c>
      <c r="AO111" s="75">
        <f t="shared" si="23"/>
        <v>11173.08</v>
      </c>
      <c r="AP111" s="75">
        <f t="shared" si="22"/>
        <v>2628.96</v>
      </c>
      <c r="AQ111" s="75"/>
      <c r="AR111" s="75">
        <f t="shared" si="19"/>
        <v>1825.6666666666665</v>
      </c>
      <c r="AS111" s="84">
        <v>0</v>
      </c>
      <c r="AT111" s="84">
        <v>0</v>
      </c>
      <c r="AU111" s="84"/>
      <c r="AV111" s="84"/>
      <c r="AW111" s="78">
        <v>0</v>
      </c>
      <c r="AX111" s="78">
        <v>0</v>
      </c>
      <c r="AY111" s="78">
        <v>0</v>
      </c>
      <c r="AZ111" s="85">
        <v>0</v>
      </c>
      <c r="BA111" s="80">
        <f t="shared" si="20"/>
        <v>211492.87999999995</v>
      </c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  <c r="GT111" s="81"/>
      <c r="GU111" s="81"/>
      <c r="GV111" s="81"/>
      <c r="GW111" s="81"/>
      <c r="GX111" s="81"/>
      <c r="GY111" s="81"/>
      <c r="GZ111" s="81"/>
      <c r="HA111" s="81"/>
      <c r="HB111" s="81"/>
      <c r="HC111" s="81"/>
      <c r="HD111" s="81"/>
      <c r="HE111" s="81"/>
      <c r="HF111" s="81"/>
      <c r="HG111" s="81"/>
      <c r="HH111" s="81"/>
      <c r="HI111" s="81"/>
      <c r="HJ111" s="81"/>
      <c r="HK111" s="81"/>
      <c r="HL111" s="81"/>
      <c r="HM111" s="81"/>
      <c r="HN111" s="81"/>
      <c r="HO111" s="81"/>
      <c r="HP111" s="81"/>
      <c r="HQ111" s="81"/>
      <c r="HR111" s="81"/>
      <c r="HS111" s="81"/>
      <c r="HT111" s="81"/>
      <c r="HU111" s="81"/>
      <c r="HV111" s="81"/>
      <c r="HW111" s="81"/>
      <c r="HX111" s="81"/>
      <c r="HY111" s="81"/>
      <c r="HZ111" s="81"/>
      <c r="IA111" s="81"/>
      <c r="IB111" s="81"/>
      <c r="IC111" s="81"/>
      <c r="ID111" s="81"/>
      <c r="IE111" s="81"/>
      <c r="IF111" s="81"/>
      <c r="IG111" s="81"/>
      <c r="IH111" s="81"/>
      <c r="II111" s="81"/>
      <c r="IJ111" s="81"/>
      <c r="IK111" s="81"/>
      <c r="IL111" s="81"/>
      <c r="IM111" s="81"/>
      <c r="IN111" s="81"/>
      <c r="IO111" s="81"/>
      <c r="IP111" s="81"/>
      <c r="IQ111" s="81"/>
      <c r="IR111" s="81"/>
      <c r="IS111" s="81"/>
      <c r="IT111" s="81"/>
      <c r="IU111" s="81"/>
      <c r="IV111" s="81"/>
      <c r="IW111" s="81"/>
      <c r="IX111" s="81"/>
      <c r="IY111" s="81"/>
      <c r="IZ111" s="81"/>
    </row>
    <row r="112" spans="1:260" s="82" customFormat="1" ht="25.5" x14ac:dyDescent="0.2">
      <c r="A112" s="65">
        <f t="shared" si="21"/>
        <v>100</v>
      </c>
      <c r="B112" s="66">
        <v>11</v>
      </c>
      <c r="C112" s="67" t="s">
        <v>61</v>
      </c>
      <c r="D112" s="68">
        <v>251</v>
      </c>
      <c r="E112" s="67">
        <v>372</v>
      </c>
      <c r="F112" s="69">
        <v>4</v>
      </c>
      <c r="G112" s="69">
        <v>2242</v>
      </c>
      <c r="H112" s="70" t="s">
        <v>324</v>
      </c>
      <c r="I112" s="70" t="s">
        <v>325</v>
      </c>
      <c r="J112" s="65" t="s">
        <v>78</v>
      </c>
      <c r="K112" s="71">
        <v>43892</v>
      </c>
      <c r="L112" s="72" t="s">
        <v>72</v>
      </c>
      <c r="M112" s="72" t="s">
        <v>73</v>
      </c>
      <c r="N112" s="65">
        <v>10</v>
      </c>
      <c r="O112" s="65">
        <v>30</v>
      </c>
      <c r="P112" s="65" t="s">
        <v>64</v>
      </c>
      <c r="Q112" s="70" t="s">
        <v>65</v>
      </c>
      <c r="R112" s="65">
        <v>15</v>
      </c>
      <c r="S112" s="70" t="s">
        <v>66</v>
      </c>
      <c r="T112" s="65" t="s">
        <v>323</v>
      </c>
      <c r="U112" s="73" t="s">
        <v>310</v>
      </c>
      <c r="V112" s="83">
        <v>10954</v>
      </c>
      <c r="W112" s="75">
        <v>784.5</v>
      </c>
      <c r="X112" s="75">
        <v>664.5</v>
      </c>
      <c r="Y112" s="84"/>
      <c r="Z112" s="76">
        <v>0</v>
      </c>
      <c r="AA112" s="77">
        <f t="shared" si="14"/>
        <v>1916.9499999999998</v>
      </c>
      <c r="AB112" s="77">
        <f t="shared" si="15"/>
        <v>328.62</v>
      </c>
      <c r="AC112" s="77">
        <f t="shared" si="11"/>
        <v>931.09</v>
      </c>
      <c r="AD112" s="77">
        <f t="shared" si="2"/>
        <v>219.08</v>
      </c>
      <c r="AE112" s="74">
        <f t="shared" si="12"/>
        <v>131448</v>
      </c>
      <c r="AF112" s="75">
        <f t="shared" si="12"/>
        <v>9414</v>
      </c>
      <c r="AG112" s="75">
        <f t="shared" si="12"/>
        <v>7974</v>
      </c>
      <c r="AH112" s="84"/>
      <c r="AI112" s="75">
        <f t="shared" si="16"/>
        <v>0</v>
      </c>
      <c r="AJ112" s="75">
        <f t="shared" si="17"/>
        <v>18256.666666666668</v>
      </c>
      <c r="AK112" s="75">
        <f t="shared" si="18"/>
        <v>1825.6666666666665</v>
      </c>
      <c r="AL112" s="84">
        <v>0</v>
      </c>
      <c r="AM112" s="75">
        <f t="shared" si="23"/>
        <v>23003.399999999998</v>
      </c>
      <c r="AN112" s="75">
        <f t="shared" si="23"/>
        <v>3943.44</v>
      </c>
      <c r="AO112" s="75">
        <f t="shared" si="23"/>
        <v>11173.08</v>
      </c>
      <c r="AP112" s="75">
        <f t="shared" si="22"/>
        <v>2628.96</v>
      </c>
      <c r="AQ112" s="75"/>
      <c r="AR112" s="75">
        <f t="shared" si="19"/>
        <v>1825.6666666666665</v>
      </c>
      <c r="AS112" s="84">
        <v>0</v>
      </c>
      <c r="AT112" s="84">
        <v>0</v>
      </c>
      <c r="AU112" s="84"/>
      <c r="AV112" s="84"/>
      <c r="AW112" s="78">
        <v>0</v>
      </c>
      <c r="AX112" s="78">
        <v>0</v>
      </c>
      <c r="AY112" s="78">
        <v>0</v>
      </c>
      <c r="AZ112" s="85">
        <v>0</v>
      </c>
      <c r="BA112" s="80">
        <f t="shared" si="20"/>
        <v>211492.87999999995</v>
      </c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  <c r="GT112" s="81"/>
      <c r="GU112" s="81"/>
      <c r="GV112" s="81"/>
      <c r="GW112" s="81"/>
      <c r="GX112" s="81"/>
      <c r="GY112" s="81"/>
      <c r="GZ112" s="81"/>
      <c r="HA112" s="81"/>
      <c r="HB112" s="81"/>
      <c r="HC112" s="81"/>
      <c r="HD112" s="81"/>
      <c r="HE112" s="81"/>
      <c r="HF112" s="81"/>
      <c r="HG112" s="81"/>
      <c r="HH112" s="81"/>
      <c r="HI112" s="81"/>
      <c r="HJ112" s="81"/>
      <c r="HK112" s="81"/>
      <c r="HL112" s="81"/>
      <c r="HM112" s="81"/>
      <c r="HN112" s="81"/>
      <c r="HO112" s="81"/>
      <c r="HP112" s="81"/>
      <c r="HQ112" s="81"/>
      <c r="HR112" s="81"/>
      <c r="HS112" s="81"/>
      <c r="HT112" s="81"/>
      <c r="HU112" s="81"/>
      <c r="HV112" s="81"/>
      <c r="HW112" s="81"/>
      <c r="HX112" s="81"/>
      <c r="HY112" s="81"/>
      <c r="HZ112" s="81"/>
      <c r="IA112" s="81"/>
      <c r="IB112" s="81"/>
      <c r="IC112" s="81"/>
      <c r="ID112" s="81"/>
      <c r="IE112" s="81"/>
      <c r="IF112" s="81"/>
      <c r="IG112" s="81"/>
      <c r="IH112" s="81"/>
      <c r="II112" s="81"/>
      <c r="IJ112" s="81"/>
      <c r="IK112" s="81"/>
      <c r="IL112" s="81"/>
      <c r="IM112" s="81"/>
      <c r="IN112" s="81"/>
      <c r="IO112" s="81"/>
      <c r="IP112" s="81"/>
      <c r="IQ112" s="81"/>
      <c r="IR112" s="81"/>
      <c r="IS112" s="81"/>
      <c r="IT112" s="81"/>
      <c r="IU112" s="81"/>
      <c r="IV112" s="81"/>
      <c r="IW112" s="81"/>
      <c r="IX112" s="81"/>
      <c r="IY112" s="81"/>
      <c r="IZ112" s="81"/>
    </row>
    <row r="113" spans="1:260" s="82" customFormat="1" x14ac:dyDescent="0.2">
      <c r="A113" s="65">
        <f t="shared" si="21"/>
        <v>101</v>
      </c>
      <c r="B113" s="66">
        <v>11</v>
      </c>
      <c r="C113" s="67" t="s">
        <v>61</v>
      </c>
      <c r="D113" s="68">
        <v>251</v>
      </c>
      <c r="E113" s="67">
        <v>372</v>
      </c>
      <c r="F113" s="69">
        <v>2</v>
      </c>
      <c r="G113" s="69">
        <v>1786</v>
      </c>
      <c r="H113" s="70" t="s">
        <v>326</v>
      </c>
      <c r="I113" s="70" t="s">
        <v>327</v>
      </c>
      <c r="J113" s="65" t="s">
        <v>78</v>
      </c>
      <c r="K113" s="71">
        <v>39160</v>
      </c>
      <c r="L113" s="71" t="s">
        <v>79</v>
      </c>
      <c r="M113" s="72" t="s">
        <v>73</v>
      </c>
      <c r="N113" s="65">
        <v>11</v>
      </c>
      <c r="O113" s="65">
        <v>20</v>
      </c>
      <c r="P113" s="65" t="s">
        <v>64</v>
      </c>
      <c r="Q113" s="70" t="s">
        <v>158</v>
      </c>
      <c r="R113" s="65">
        <v>15</v>
      </c>
      <c r="S113" s="70" t="s">
        <v>66</v>
      </c>
      <c r="T113" s="65" t="s">
        <v>328</v>
      </c>
      <c r="U113" s="73" t="s">
        <v>310</v>
      </c>
      <c r="V113" s="83">
        <v>7667</v>
      </c>
      <c r="W113" s="84">
        <v>547</v>
      </c>
      <c r="X113" s="84">
        <v>450</v>
      </c>
      <c r="Y113" s="84"/>
      <c r="Z113" s="76">
        <v>290</v>
      </c>
      <c r="AA113" s="77">
        <f t="shared" si="14"/>
        <v>1341.7249999999999</v>
      </c>
      <c r="AB113" s="77">
        <f t="shared" si="15"/>
        <v>230.01</v>
      </c>
      <c r="AC113" s="77">
        <f t="shared" si="11"/>
        <v>651.69500000000005</v>
      </c>
      <c r="AD113" s="77">
        <f t="shared" si="2"/>
        <v>153.34</v>
      </c>
      <c r="AE113" s="74">
        <f t="shared" si="12"/>
        <v>92004</v>
      </c>
      <c r="AF113" s="75">
        <f t="shared" si="12"/>
        <v>6564</v>
      </c>
      <c r="AG113" s="75">
        <f t="shared" si="12"/>
        <v>5400</v>
      </c>
      <c r="AH113" s="84"/>
      <c r="AI113" s="75">
        <f t="shared" si="16"/>
        <v>3480</v>
      </c>
      <c r="AJ113" s="75">
        <f t="shared" si="17"/>
        <v>12778.333333333334</v>
      </c>
      <c r="AK113" s="75">
        <f t="shared" si="18"/>
        <v>1277.8333333333333</v>
      </c>
      <c r="AL113" s="84">
        <v>7666.5</v>
      </c>
      <c r="AM113" s="75">
        <f t="shared" si="23"/>
        <v>16100.699999999999</v>
      </c>
      <c r="AN113" s="75">
        <f t="shared" si="23"/>
        <v>2760.12</v>
      </c>
      <c r="AO113" s="75">
        <f t="shared" si="23"/>
        <v>7820.34</v>
      </c>
      <c r="AP113" s="75">
        <f t="shared" si="22"/>
        <v>1840.08</v>
      </c>
      <c r="AQ113" s="75"/>
      <c r="AR113" s="75">
        <f t="shared" si="19"/>
        <v>1277.8333333333333</v>
      </c>
      <c r="AS113" s="84">
        <v>0</v>
      </c>
      <c r="AT113" s="84">
        <v>0</v>
      </c>
      <c r="AU113" s="84"/>
      <c r="AV113" s="84"/>
      <c r="AW113" s="78">
        <v>0</v>
      </c>
      <c r="AX113" s="78">
        <v>0</v>
      </c>
      <c r="AY113" s="78">
        <v>0</v>
      </c>
      <c r="AZ113" s="85">
        <v>0</v>
      </c>
      <c r="BA113" s="80">
        <f t="shared" si="20"/>
        <v>158969.74</v>
      </c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  <c r="GT113" s="81"/>
      <c r="GU113" s="81"/>
      <c r="GV113" s="81"/>
      <c r="GW113" s="81"/>
      <c r="GX113" s="81"/>
      <c r="GY113" s="81"/>
      <c r="GZ113" s="81"/>
      <c r="HA113" s="81"/>
      <c r="HB113" s="81"/>
      <c r="HC113" s="81"/>
      <c r="HD113" s="81"/>
      <c r="HE113" s="81"/>
      <c r="HF113" s="81"/>
      <c r="HG113" s="81"/>
      <c r="HH113" s="81"/>
      <c r="HI113" s="81"/>
      <c r="HJ113" s="81"/>
      <c r="HK113" s="81"/>
      <c r="HL113" s="81"/>
      <c r="HM113" s="81"/>
      <c r="HN113" s="81"/>
      <c r="HO113" s="81"/>
      <c r="HP113" s="81"/>
      <c r="HQ113" s="81"/>
      <c r="HR113" s="81"/>
      <c r="HS113" s="81"/>
      <c r="HT113" s="81"/>
      <c r="HU113" s="81"/>
      <c r="HV113" s="81"/>
      <c r="HW113" s="81"/>
      <c r="HX113" s="81"/>
      <c r="HY113" s="81"/>
      <c r="HZ113" s="81"/>
      <c r="IA113" s="81"/>
      <c r="IB113" s="81"/>
      <c r="IC113" s="81"/>
      <c r="ID113" s="81"/>
      <c r="IE113" s="81"/>
      <c r="IF113" s="81"/>
      <c r="IG113" s="81"/>
      <c r="IH113" s="81"/>
      <c r="II113" s="81"/>
      <c r="IJ113" s="81"/>
      <c r="IK113" s="81"/>
      <c r="IL113" s="81"/>
      <c r="IM113" s="81"/>
      <c r="IN113" s="81"/>
      <c r="IO113" s="81"/>
      <c r="IP113" s="81"/>
      <c r="IQ113" s="81"/>
      <c r="IR113" s="81"/>
      <c r="IS113" s="81"/>
      <c r="IT113" s="81"/>
      <c r="IU113" s="81"/>
      <c r="IV113" s="81"/>
      <c r="IW113" s="81"/>
      <c r="IX113" s="81"/>
      <c r="IY113" s="81"/>
      <c r="IZ113" s="81"/>
    </row>
    <row r="114" spans="1:260" s="82" customFormat="1" x14ac:dyDescent="0.2">
      <c r="A114" s="65">
        <f t="shared" si="21"/>
        <v>102</v>
      </c>
      <c r="B114" s="66">
        <v>11</v>
      </c>
      <c r="C114" s="67" t="s">
        <v>61</v>
      </c>
      <c r="D114" s="68">
        <v>251</v>
      </c>
      <c r="E114" s="67">
        <v>372</v>
      </c>
      <c r="F114" s="69">
        <v>4</v>
      </c>
      <c r="G114" s="69">
        <v>230</v>
      </c>
      <c r="H114" s="70" t="s">
        <v>329</v>
      </c>
      <c r="I114" s="70" t="s">
        <v>330</v>
      </c>
      <c r="J114" s="65" t="s">
        <v>78</v>
      </c>
      <c r="K114" s="71">
        <v>36312</v>
      </c>
      <c r="L114" s="71" t="s">
        <v>79</v>
      </c>
      <c r="M114" s="72" t="s">
        <v>73</v>
      </c>
      <c r="N114" s="65">
        <v>17</v>
      </c>
      <c r="O114" s="65">
        <v>20</v>
      </c>
      <c r="P114" s="65" t="s">
        <v>64</v>
      </c>
      <c r="Q114" s="70" t="s">
        <v>65</v>
      </c>
      <c r="R114" s="65">
        <v>15</v>
      </c>
      <c r="S114" s="70" t="s">
        <v>66</v>
      </c>
      <c r="T114" s="65" t="s">
        <v>331</v>
      </c>
      <c r="U114" s="73" t="s">
        <v>296</v>
      </c>
      <c r="V114" s="83">
        <v>12864.5</v>
      </c>
      <c r="W114" s="84">
        <v>643</v>
      </c>
      <c r="X114" s="84">
        <v>528.5</v>
      </c>
      <c r="Y114" s="84"/>
      <c r="Z114" s="76">
        <v>725</v>
      </c>
      <c r="AA114" s="77">
        <f t="shared" si="14"/>
        <v>2251.2874999999999</v>
      </c>
      <c r="AB114" s="77">
        <f t="shared" si="15"/>
        <v>385.935</v>
      </c>
      <c r="AC114" s="77">
        <f t="shared" si="11"/>
        <v>1093.4825000000001</v>
      </c>
      <c r="AD114" s="77">
        <f t="shared" si="2"/>
        <v>257.29000000000002</v>
      </c>
      <c r="AE114" s="74">
        <f t="shared" si="12"/>
        <v>154374</v>
      </c>
      <c r="AF114" s="75">
        <f t="shared" si="12"/>
        <v>7716</v>
      </c>
      <c r="AG114" s="75">
        <f t="shared" si="12"/>
        <v>6342</v>
      </c>
      <c r="AH114" s="84"/>
      <c r="AI114" s="75">
        <f t="shared" si="16"/>
        <v>8700</v>
      </c>
      <c r="AJ114" s="75">
        <f t="shared" si="17"/>
        <v>21440.833333333332</v>
      </c>
      <c r="AK114" s="75">
        <f t="shared" si="18"/>
        <v>2144.0833333333335</v>
      </c>
      <c r="AL114" s="84">
        <v>6432.25</v>
      </c>
      <c r="AM114" s="75">
        <f t="shared" si="23"/>
        <v>27015.449999999997</v>
      </c>
      <c r="AN114" s="75">
        <f t="shared" si="23"/>
        <v>4631.22</v>
      </c>
      <c r="AO114" s="75">
        <f t="shared" si="23"/>
        <v>13121.79</v>
      </c>
      <c r="AP114" s="75">
        <f t="shared" si="22"/>
        <v>3087.4800000000005</v>
      </c>
      <c r="AQ114" s="75"/>
      <c r="AR114" s="75">
        <f t="shared" si="19"/>
        <v>2144.0833333333335</v>
      </c>
      <c r="AS114" s="84">
        <v>0</v>
      </c>
      <c r="AT114" s="84">
        <v>0</v>
      </c>
      <c r="AU114" s="84"/>
      <c r="AV114" s="84"/>
      <c r="AW114" s="78">
        <v>0</v>
      </c>
      <c r="AX114" s="78">
        <v>0</v>
      </c>
      <c r="AY114" s="78">
        <v>0</v>
      </c>
      <c r="AZ114" s="85">
        <v>0</v>
      </c>
      <c r="BA114" s="80">
        <f t="shared" si="20"/>
        <v>257149.19000000006</v>
      </c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  <c r="GT114" s="81"/>
      <c r="GU114" s="81"/>
      <c r="GV114" s="81"/>
      <c r="GW114" s="81"/>
      <c r="GX114" s="81"/>
      <c r="GY114" s="81"/>
      <c r="GZ114" s="81"/>
      <c r="HA114" s="81"/>
      <c r="HB114" s="81"/>
      <c r="HC114" s="81"/>
      <c r="HD114" s="81"/>
      <c r="HE114" s="81"/>
      <c r="HF114" s="81"/>
      <c r="HG114" s="81"/>
      <c r="HH114" s="81"/>
      <c r="HI114" s="81"/>
      <c r="HJ114" s="81"/>
      <c r="HK114" s="81"/>
      <c r="HL114" s="81"/>
      <c r="HM114" s="81"/>
      <c r="HN114" s="81"/>
      <c r="HO114" s="81"/>
      <c r="HP114" s="81"/>
      <c r="HQ114" s="81"/>
      <c r="HR114" s="81"/>
      <c r="HS114" s="81"/>
      <c r="HT114" s="81"/>
      <c r="HU114" s="81"/>
      <c r="HV114" s="81"/>
      <c r="HW114" s="81"/>
      <c r="HX114" s="81"/>
      <c r="HY114" s="81"/>
      <c r="HZ114" s="81"/>
      <c r="IA114" s="81"/>
      <c r="IB114" s="81"/>
      <c r="IC114" s="81"/>
      <c r="ID114" s="81"/>
      <c r="IE114" s="81"/>
      <c r="IF114" s="81"/>
      <c r="IG114" s="81"/>
      <c r="IH114" s="81"/>
      <c r="II114" s="81"/>
      <c r="IJ114" s="81"/>
      <c r="IK114" s="81"/>
      <c r="IL114" s="81"/>
      <c r="IM114" s="81"/>
      <c r="IN114" s="81"/>
      <c r="IO114" s="81"/>
      <c r="IP114" s="81"/>
      <c r="IQ114" s="81"/>
      <c r="IR114" s="81"/>
      <c r="IS114" s="81"/>
      <c r="IT114" s="81"/>
      <c r="IU114" s="81"/>
      <c r="IV114" s="81"/>
      <c r="IW114" s="81"/>
      <c r="IX114" s="81"/>
      <c r="IY114" s="81"/>
      <c r="IZ114" s="81"/>
    </row>
    <row r="115" spans="1:260" s="82" customFormat="1" x14ac:dyDescent="0.2">
      <c r="A115" s="65">
        <f t="shared" si="21"/>
        <v>103</v>
      </c>
      <c r="B115" s="66">
        <v>11</v>
      </c>
      <c r="C115" s="67" t="s">
        <v>61</v>
      </c>
      <c r="D115" s="68">
        <v>251</v>
      </c>
      <c r="E115" s="67">
        <v>372</v>
      </c>
      <c r="F115" s="69">
        <v>4</v>
      </c>
      <c r="G115" s="69">
        <v>187</v>
      </c>
      <c r="H115" s="70" t="s">
        <v>332</v>
      </c>
      <c r="I115" s="70" t="s">
        <v>333</v>
      </c>
      <c r="J115" s="65" t="s">
        <v>78</v>
      </c>
      <c r="K115" s="71">
        <v>34358</v>
      </c>
      <c r="L115" s="71" t="s">
        <v>79</v>
      </c>
      <c r="M115" s="72" t="s">
        <v>73</v>
      </c>
      <c r="N115" s="65">
        <v>13</v>
      </c>
      <c r="O115" s="65">
        <v>20</v>
      </c>
      <c r="P115" s="65" t="s">
        <v>64</v>
      </c>
      <c r="Q115" s="70" t="s">
        <v>158</v>
      </c>
      <c r="R115" s="65">
        <v>15</v>
      </c>
      <c r="S115" s="70" t="s">
        <v>66</v>
      </c>
      <c r="T115" s="65" t="s">
        <v>334</v>
      </c>
      <c r="U115" s="73" t="s">
        <v>335</v>
      </c>
      <c r="V115" s="83">
        <v>8123</v>
      </c>
      <c r="W115" s="84">
        <v>564</v>
      </c>
      <c r="X115" s="84">
        <v>461.5</v>
      </c>
      <c r="Y115" s="84"/>
      <c r="Z115" s="76">
        <v>870</v>
      </c>
      <c r="AA115" s="77">
        <f t="shared" si="14"/>
        <v>1421.5249999999999</v>
      </c>
      <c r="AB115" s="77">
        <f t="shared" si="15"/>
        <v>243.69</v>
      </c>
      <c r="AC115" s="77">
        <f t="shared" si="11"/>
        <v>690.45500000000004</v>
      </c>
      <c r="AD115" s="77">
        <f t="shared" si="2"/>
        <v>162.46</v>
      </c>
      <c r="AE115" s="74">
        <f t="shared" si="12"/>
        <v>97476</v>
      </c>
      <c r="AF115" s="75">
        <f t="shared" si="12"/>
        <v>6768</v>
      </c>
      <c r="AG115" s="75">
        <f t="shared" si="12"/>
        <v>5538</v>
      </c>
      <c r="AH115" s="84"/>
      <c r="AI115" s="75">
        <f t="shared" si="16"/>
        <v>10440</v>
      </c>
      <c r="AJ115" s="75">
        <f t="shared" si="17"/>
        <v>13538.333333333332</v>
      </c>
      <c r="AK115" s="75">
        <f t="shared" si="18"/>
        <v>1353.8333333333333</v>
      </c>
      <c r="AL115" s="84">
        <v>4061.5</v>
      </c>
      <c r="AM115" s="75">
        <f t="shared" si="23"/>
        <v>17058.3</v>
      </c>
      <c r="AN115" s="75">
        <f t="shared" si="23"/>
        <v>2924.2799999999997</v>
      </c>
      <c r="AO115" s="75">
        <f t="shared" si="23"/>
        <v>8285.4600000000009</v>
      </c>
      <c r="AP115" s="75">
        <f t="shared" si="22"/>
        <v>1949.52</v>
      </c>
      <c r="AQ115" s="75"/>
      <c r="AR115" s="75">
        <f t="shared" si="19"/>
        <v>1353.8333333333333</v>
      </c>
      <c r="AS115" s="84">
        <v>0</v>
      </c>
      <c r="AT115" s="84">
        <v>0</v>
      </c>
      <c r="AU115" s="84"/>
      <c r="AV115" s="84"/>
      <c r="AW115" s="78">
        <v>0</v>
      </c>
      <c r="AX115" s="78">
        <v>0</v>
      </c>
      <c r="AY115" s="78">
        <v>0</v>
      </c>
      <c r="AZ115" s="85">
        <v>0</v>
      </c>
      <c r="BA115" s="80">
        <f t="shared" si="20"/>
        <v>170747.06</v>
      </c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  <c r="GT115" s="81"/>
      <c r="GU115" s="81"/>
      <c r="GV115" s="81"/>
      <c r="GW115" s="81"/>
      <c r="GX115" s="81"/>
      <c r="GY115" s="81"/>
      <c r="GZ115" s="81"/>
      <c r="HA115" s="81"/>
      <c r="HB115" s="81"/>
      <c r="HC115" s="81"/>
      <c r="HD115" s="81"/>
      <c r="HE115" s="81"/>
      <c r="HF115" s="81"/>
      <c r="HG115" s="81"/>
      <c r="HH115" s="81"/>
      <c r="HI115" s="81"/>
      <c r="HJ115" s="81"/>
      <c r="HK115" s="81"/>
      <c r="HL115" s="81"/>
      <c r="HM115" s="81"/>
      <c r="HN115" s="81"/>
      <c r="HO115" s="81"/>
      <c r="HP115" s="81"/>
      <c r="HQ115" s="81"/>
      <c r="HR115" s="81"/>
      <c r="HS115" s="81"/>
      <c r="HT115" s="81"/>
      <c r="HU115" s="81"/>
      <c r="HV115" s="81"/>
      <c r="HW115" s="81"/>
      <c r="HX115" s="81"/>
      <c r="HY115" s="81"/>
      <c r="HZ115" s="81"/>
      <c r="IA115" s="81"/>
      <c r="IB115" s="81"/>
      <c r="IC115" s="81"/>
      <c r="ID115" s="81"/>
      <c r="IE115" s="81"/>
      <c r="IF115" s="81"/>
      <c r="IG115" s="81"/>
      <c r="IH115" s="81"/>
      <c r="II115" s="81"/>
      <c r="IJ115" s="81"/>
      <c r="IK115" s="81"/>
      <c r="IL115" s="81"/>
      <c r="IM115" s="81"/>
      <c r="IN115" s="81"/>
      <c r="IO115" s="81"/>
      <c r="IP115" s="81"/>
      <c r="IQ115" s="81"/>
      <c r="IR115" s="81"/>
      <c r="IS115" s="81"/>
      <c r="IT115" s="81"/>
      <c r="IU115" s="81"/>
      <c r="IV115" s="81"/>
      <c r="IW115" s="81"/>
      <c r="IX115" s="81"/>
      <c r="IY115" s="81"/>
      <c r="IZ115" s="81"/>
    </row>
    <row r="116" spans="1:260" s="82" customFormat="1" x14ac:dyDescent="0.2">
      <c r="A116" s="65">
        <f t="shared" si="21"/>
        <v>104</v>
      </c>
      <c r="B116" s="66">
        <v>11</v>
      </c>
      <c r="C116" s="67" t="s">
        <v>61</v>
      </c>
      <c r="D116" s="68">
        <v>251</v>
      </c>
      <c r="E116" s="67">
        <v>372</v>
      </c>
      <c r="F116" s="69">
        <v>4</v>
      </c>
      <c r="G116" s="69">
        <v>2068</v>
      </c>
      <c r="H116" s="70" t="s">
        <v>336</v>
      </c>
      <c r="I116" s="70" t="s">
        <v>337</v>
      </c>
      <c r="J116" s="65" t="s">
        <v>78</v>
      </c>
      <c r="K116" s="71">
        <v>42138</v>
      </c>
      <c r="L116" s="71" t="s">
        <v>79</v>
      </c>
      <c r="M116" s="72" t="s">
        <v>73</v>
      </c>
      <c r="N116" s="65">
        <v>13</v>
      </c>
      <c r="O116" s="65">
        <v>20</v>
      </c>
      <c r="P116" s="65" t="s">
        <v>64</v>
      </c>
      <c r="Q116" s="70" t="s">
        <v>158</v>
      </c>
      <c r="R116" s="65">
        <v>15</v>
      </c>
      <c r="S116" s="70" t="s">
        <v>66</v>
      </c>
      <c r="T116" s="65" t="s">
        <v>334</v>
      </c>
      <c r="U116" s="73" t="s">
        <v>335</v>
      </c>
      <c r="V116" s="83">
        <v>8123</v>
      </c>
      <c r="W116" s="84">
        <v>564</v>
      </c>
      <c r="X116" s="84">
        <v>461.5</v>
      </c>
      <c r="Y116" s="84"/>
      <c r="Z116" s="76">
        <v>290</v>
      </c>
      <c r="AA116" s="77">
        <f t="shared" si="14"/>
        <v>1421.5249999999999</v>
      </c>
      <c r="AB116" s="77">
        <f t="shared" si="15"/>
        <v>243.69</v>
      </c>
      <c r="AC116" s="77">
        <f t="shared" si="11"/>
        <v>690.45500000000004</v>
      </c>
      <c r="AD116" s="77">
        <f t="shared" si="2"/>
        <v>162.46</v>
      </c>
      <c r="AE116" s="74">
        <f t="shared" si="12"/>
        <v>97476</v>
      </c>
      <c r="AF116" s="75">
        <f t="shared" si="12"/>
        <v>6768</v>
      </c>
      <c r="AG116" s="75">
        <f t="shared" si="12"/>
        <v>5538</v>
      </c>
      <c r="AH116" s="84"/>
      <c r="AI116" s="75">
        <f t="shared" si="16"/>
        <v>3480</v>
      </c>
      <c r="AJ116" s="75">
        <f t="shared" si="17"/>
        <v>13538.333333333332</v>
      </c>
      <c r="AK116" s="75">
        <f t="shared" si="18"/>
        <v>1353.8333333333333</v>
      </c>
      <c r="AL116" s="84">
        <v>4061.5</v>
      </c>
      <c r="AM116" s="75">
        <f t="shared" si="23"/>
        <v>17058.3</v>
      </c>
      <c r="AN116" s="75">
        <f t="shared" si="23"/>
        <v>2924.2799999999997</v>
      </c>
      <c r="AO116" s="75">
        <f t="shared" si="23"/>
        <v>8285.4600000000009</v>
      </c>
      <c r="AP116" s="75">
        <f t="shared" si="22"/>
        <v>1949.52</v>
      </c>
      <c r="AQ116" s="75"/>
      <c r="AR116" s="75">
        <f t="shared" si="19"/>
        <v>1353.8333333333333</v>
      </c>
      <c r="AS116" s="84">
        <v>0</v>
      </c>
      <c r="AT116" s="84">
        <v>0</v>
      </c>
      <c r="AU116" s="84"/>
      <c r="AV116" s="84"/>
      <c r="AW116" s="78">
        <v>0</v>
      </c>
      <c r="AX116" s="78">
        <v>0</v>
      </c>
      <c r="AY116" s="78">
        <v>0</v>
      </c>
      <c r="AZ116" s="85">
        <v>0</v>
      </c>
      <c r="BA116" s="80">
        <f t="shared" si="20"/>
        <v>163787.05999999997</v>
      </c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  <c r="GT116" s="81"/>
      <c r="GU116" s="81"/>
      <c r="GV116" s="81"/>
      <c r="GW116" s="81"/>
      <c r="GX116" s="81"/>
      <c r="GY116" s="81"/>
      <c r="GZ116" s="81"/>
      <c r="HA116" s="81"/>
      <c r="HB116" s="81"/>
      <c r="HC116" s="81"/>
      <c r="HD116" s="81"/>
      <c r="HE116" s="81"/>
      <c r="HF116" s="81"/>
      <c r="HG116" s="81"/>
      <c r="HH116" s="81"/>
      <c r="HI116" s="81"/>
      <c r="HJ116" s="81"/>
      <c r="HK116" s="81"/>
      <c r="HL116" s="81"/>
      <c r="HM116" s="81"/>
      <c r="HN116" s="81"/>
      <c r="HO116" s="81"/>
      <c r="HP116" s="81"/>
      <c r="HQ116" s="81"/>
      <c r="HR116" s="81"/>
      <c r="HS116" s="81"/>
      <c r="HT116" s="81"/>
      <c r="HU116" s="81"/>
      <c r="HV116" s="81"/>
      <c r="HW116" s="81"/>
      <c r="HX116" s="81"/>
      <c r="HY116" s="81"/>
      <c r="HZ116" s="81"/>
      <c r="IA116" s="81"/>
      <c r="IB116" s="81"/>
      <c r="IC116" s="81"/>
      <c r="ID116" s="81"/>
      <c r="IE116" s="81"/>
      <c r="IF116" s="81"/>
      <c r="IG116" s="81"/>
      <c r="IH116" s="81"/>
      <c r="II116" s="81"/>
      <c r="IJ116" s="81"/>
      <c r="IK116" s="81"/>
      <c r="IL116" s="81"/>
      <c r="IM116" s="81"/>
      <c r="IN116" s="81"/>
      <c r="IO116" s="81"/>
      <c r="IP116" s="81"/>
      <c r="IQ116" s="81"/>
      <c r="IR116" s="81"/>
      <c r="IS116" s="81"/>
      <c r="IT116" s="81"/>
      <c r="IU116" s="81"/>
      <c r="IV116" s="81"/>
      <c r="IW116" s="81"/>
      <c r="IX116" s="81"/>
      <c r="IY116" s="81"/>
      <c r="IZ116" s="81"/>
    </row>
    <row r="117" spans="1:260" s="82" customFormat="1" x14ac:dyDescent="0.2">
      <c r="A117" s="65">
        <f t="shared" si="21"/>
        <v>105</v>
      </c>
      <c r="B117" s="66">
        <v>11</v>
      </c>
      <c r="C117" s="67" t="s">
        <v>61</v>
      </c>
      <c r="D117" s="68">
        <v>251</v>
      </c>
      <c r="E117" s="67">
        <v>372</v>
      </c>
      <c r="F117" s="69">
        <v>4</v>
      </c>
      <c r="G117" s="69">
        <v>2002</v>
      </c>
      <c r="H117" s="70" t="s">
        <v>338</v>
      </c>
      <c r="I117" s="70" t="s">
        <v>339</v>
      </c>
      <c r="J117" s="65" t="s">
        <v>78</v>
      </c>
      <c r="K117" s="71">
        <v>41550</v>
      </c>
      <c r="L117" s="71" t="s">
        <v>79</v>
      </c>
      <c r="M117" s="72" t="s">
        <v>73</v>
      </c>
      <c r="N117" s="65">
        <v>13</v>
      </c>
      <c r="O117" s="65">
        <v>20</v>
      </c>
      <c r="P117" s="65" t="s">
        <v>64</v>
      </c>
      <c r="Q117" s="70" t="s">
        <v>158</v>
      </c>
      <c r="R117" s="65">
        <v>15</v>
      </c>
      <c r="S117" s="70" t="s">
        <v>66</v>
      </c>
      <c r="T117" s="65" t="s">
        <v>340</v>
      </c>
      <c r="U117" s="73" t="s">
        <v>335</v>
      </c>
      <c r="V117" s="83">
        <v>8123</v>
      </c>
      <c r="W117" s="84">
        <v>564</v>
      </c>
      <c r="X117" s="84">
        <v>461.5</v>
      </c>
      <c r="Y117" s="84"/>
      <c r="Z117" s="76">
        <v>290</v>
      </c>
      <c r="AA117" s="77">
        <f t="shared" si="14"/>
        <v>1421.5249999999999</v>
      </c>
      <c r="AB117" s="77">
        <f t="shared" si="15"/>
        <v>243.69</v>
      </c>
      <c r="AC117" s="77">
        <f t="shared" si="11"/>
        <v>690.45500000000004</v>
      </c>
      <c r="AD117" s="77">
        <f t="shared" si="2"/>
        <v>162.46</v>
      </c>
      <c r="AE117" s="74">
        <f t="shared" si="12"/>
        <v>97476</v>
      </c>
      <c r="AF117" s="75">
        <f t="shared" si="12"/>
        <v>6768</v>
      </c>
      <c r="AG117" s="75">
        <f t="shared" si="12"/>
        <v>5538</v>
      </c>
      <c r="AH117" s="84"/>
      <c r="AI117" s="75">
        <f t="shared" si="16"/>
        <v>3480</v>
      </c>
      <c r="AJ117" s="75">
        <f t="shared" si="17"/>
        <v>13538.333333333332</v>
      </c>
      <c r="AK117" s="75">
        <f t="shared" si="18"/>
        <v>1353.8333333333333</v>
      </c>
      <c r="AL117" s="84">
        <v>4061.5</v>
      </c>
      <c r="AM117" s="75">
        <f t="shared" si="23"/>
        <v>17058.3</v>
      </c>
      <c r="AN117" s="75">
        <f t="shared" si="23"/>
        <v>2924.2799999999997</v>
      </c>
      <c r="AO117" s="75">
        <f t="shared" si="23"/>
        <v>8285.4600000000009</v>
      </c>
      <c r="AP117" s="75">
        <f t="shared" si="22"/>
        <v>1949.52</v>
      </c>
      <c r="AQ117" s="75"/>
      <c r="AR117" s="75">
        <f t="shared" si="19"/>
        <v>1353.8333333333333</v>
      </c>
      <c r="AS117" s="84">
        <v>0</v>
      </c>
      <c r="AT117" s="84">
        <v>0</v>
      </c>
      <c r="AU117" s="84"/>
      <c r="AV117" s="84"/>
      <c r="AW117" s="78">
        <v>0</v>
      </c>
      <c r="AX117" s="78">
        <v>0</v>
      </c>
      <c r="AY117" s="78">
        <v>0</v>
      </c>
      <c r="AZ117" s="85">
        <v>0</v>
      </c>
      <c r="BA117" s="80">
        <f t="shared" si="20"/>
        <v>163787.05999999997</v>
      </c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  <c r="GT117" s="81"/>
      <c r="GU117" s="81"/>
      <c r="GV117" s="81"/>
      <c r="GW117" s="81"/>
      <c r="GX117" s="81"/>
      <c r="GY117" s="81"/>
      <c r="GZ117" s="81"/>
      <c r="HA117" s="81"/>
      <c r="HB117" s="81"/>
      <c r="HC117" s="81"/>
      <c r="HD117" s="81"/>
      <c r="HE117" s="81"/>
      <c r="HF117" s="81"/>
      <c r="HG117" s="81"/>
      <c r="HH117" s="81"/>
      <c r="HI117" s="81"/>
      <c r="HJ117" s="81"/>
      <c r="HK117" s="81"/>
      <c r="HL117" s="81"/>
      <c r="HM117" s="81"/>
      <c r="HN117" s="81"/>
      <c r="HO117" s="81"/>
      <c r="HP117" s="81"/>
      <c r="HQ117" s="81"/>
      <c r="HR117" s="81"/>
      <c r="HS117" s="81"/>
      <c r="HT117" s="81"/>
      <c r="HU117" s="81"/>
      <c r="HV117" s="81"/>
      <c r="HW117" s="81"/>
      <c r="HX117" s="81"/>
      <c r="HY117" s="81"/>
      <c r="HZ117" s="81"/>
      <c r="IA117" s="81"/>
      <c r="IB117" s="81"/>
      <c r="IC117" s="81"/>
      <c r="ID117" s="81"/>
      <c r="IE117" s="81"/>
      <c r="IF117" s="81"/>
      <c r="IG117" s="81"/>
      <c r="IH117" s="81"/>
      <c r="II117" s="81"/>
      <c r="IJ117" s="81"/>
      <c r="IK117" s="81"/>
      <c r="IL117" s="81"/>
      <c r="IM117" s="81"/>
      <c r="IN117" s="81"/>
      <c r="IO117" s="81"/>
      <c r="IP117" s="81"/>
      <c r="IQ117" s="81"/>
      <c r="IR117" s="81"/>
      <c r="IS117" s="81"/>
      <c r="IT117" s="81"/>
      <c r="IU117" s="81"/>
      <c r="IV117" s="81"/>
      <c r="IW117" s="81"/>
      <c r="IX117" s="81"/>
      <c r="IY117" s="81"/>
      <c r="IZ117" s="81"/>
    </row>
    <row r="118" spans="1:260" s="82" customFormat="1" ht="25.5" x14ac:dyDescent="0.2">
      <c r="A118" s="65">
        <f t="shared" si="21"/>
        <v>106</v>
      </c>
      <c r="B118" s="66">
        <v>11</v>
      </c>
      <c r="C118" s="67" t="s">
        <v>61</v>
      </c>
      <c r="D118" s="68">
        <v>251</v>
      </c>
      <c r="E118" s="67">
        <v>372</v>
      </c>
      <c r="F118" s="69">
        <v>4</v>
      </c>
      <c r="G118" s="69">
        <v>2205</v>
      </c>
      <c r="H118" s="70" t="s">
        <v>341</v>
      </c>
      <c r="I118" s="70" t="s">
        <v>342</v>
      </c>
      <c r="J118" s="65" t="s">
        <v>78</v>
      </c>
      <c r="K118" s="71">
        <v>43481</v>
      </c>
      <c r="L118" s="72" t="s">
        <v>72</v>
      </c>
      <c r="M118" s="72" t="s">
        <v>73</v>
      </c>
      <c r="N118" s="65">
        <v>11</v>
      </c>
      <c r="O118" s="65">
        <v>30</v>
      </c>
      <c r="P118" s="65" t="s">
        <v>64</v>
      </c>
      <c r="Q118" s="70" t="s">
        <v>65</v>
      </c>
      <c r="R118" s="65">
        <v>15</v>
      </c>
      <c r="S118" s="70" t="s">
        <v>66</v>
      </c>
      <c r="T118" s="65" t="s">
        <v>343</v>
      </c>
      <c r="U118" s="73" t="s">
        <v>335</v>
      </c>
      <c r="V118" s="83">
        <v>11500</v>
      </c>
      <c r="W118" s="84">
        <v>820</v>
      </c>
      <c r="X118" s="75">
        <v>674.25</v>
      </c>
      <c r="Y118" s="84"/>
      <c r="Z118" s="76">
        <v>0</v>
      </c>
      <c r="AA118" s="77">
        <f t="shared" si="14"/>
        <v>2012.4999999999998</v>
      </c>
      <c r="AB118" s="77">
        <f t="shared" si="15"/>
        <v>345</v>
      </c>
      <c r="AC118" s="77">
        <f t="shared" si="11"/>
        <v>977.50000000000011</v>
      </c>
      <c r="AD118" s="77">
        <f t="shared" si="2"/>
        <v>230</v>
      </c>
      <c r="AE118" s="74">
        <f t="shared" si="12"/>
        <v>138000</v>
      </c>
      <c r="AF118" s="75">
        <f t="shared" si="12"/>
        <v>9840</v>
      </c>
      <c r="AG118" s="75">
        <f t="shared" si="12"/>
        <v>8091</v>
      </c>
      <c r="AH118" s="84"/>
      <c r="AI118" s="75">
        <f t="shared" si="16"/>
        <v>0</v>
      </c>
      <c r="AJ118" s="75">
        <f t="shared" si="17"/>
        <v>19166.666666666664</v>
      </c>
      <c r="AK118" s="75">
        <f t="shared" si="18"/>
        <v>1916.6666666666665</v>
      </c>
      <c r="AL118" s="84">
        <v>0</v>
      </c>
      <c r="AM118" s="75">
        <f t="shared" si="23"/>
        <v>24149.999999999996</v>
      </c>
      <c r="AN118" s="75">
        <f t="shared" si="23"/>
        <v>4140</v>
      </c>
      <c r="AO118" s="75">
        <f t="shared" si="23"/>
        <v>11730.000000000002</v>
      </c>
      <c r="AP118" s="75">
        <f t="shared" si="22"/>
        <v>2760</v>
      </c>
      <c r="AQ118" s="75"/>
      <c r="AR118" s="75">
        <f t="shared" si="19"/>
        <v>1916.6666666666665</v>
      </c>
      <c r="AS118" s="84">
        <v>0</v>
      </c>
      <c r="AT118" s="84">
        <v>0</v>
      </c>
      <c r="AU118" s="84"/>
      <c r="AV118" s="84"/>
      <c r="AW118" s="78">
        <v>0</v>
      </c>
      <c r="AX118" s="78">
        <v>0</v>
      </c>
      <c r="AY118" s="78">
        <v>0</v>
      </c>
      <c r="AZ118" s="85">
        <v>0</v>
      </c>
      <c r="BA118" s="80">
        <f t="shared" si="20"/>
        <v>221710.99999999997</v>
      </c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  <c r="GT118" s="81"/>
      <c r="GU118" s="81"/>
      <c r="GV118" s="81"/>
      <c r="GW118" s="81"/>
      <c r="GX118" s="81"/>
      <c r="GY118" s="81"/>
      <c r="GZ118" s="81"/>
      <c r="HA118" s="81"/>
      <c r="HB118" s="81"/>
      <c r="HC118" s="81"/>
      <c r="HD118" s="81"/>
      <c r="HE118" s="81"/>
      <c r="HF118" s="81"/>
      <c r="HG118" s="81"/>
      <c r="HH118" s="81"/>
      <c r="HI118" s="81"/>
      <c r="HJ118" s="81"/>
      <c r="HK118" s="81"/>
      <c r="HL118" s="81"/>
      <c r="HM118" s="81"/>
      <c r="HN118" s="81"/>
      <c r="HO118" s="81"/>
      <c r="HP118" s="81"/>
      <c r="HQ118" s="81"/>
      <c r="HR118" s="81"/>
      <c r="HS118" s="81"/>
      <c r="HT118" s="81"/>
      <c r="HU118" s="81"/>
      <c r="HV118" s="81"/>
      <c r="HW118" s="81"/>
      <c r="HX118" s="81"/>
      <c r="HY118" s="81"/>
      <c r="HZ118" s="81"/>
      <c r="IA118" s="81"/>
      <c r="IB118" s="81"/>
      <c r="IC118" s="81"/>
      <c r="ID118" s="81"/>
      <c r="IE118" s="81"/>
      <c r="IF118" s="81"/>
      <c r="IG118" s="81"/>
      <c r="IH118" s="81"/>
      <c r="II118" s="81"/>
      <c r="IJ118" s="81"/>
      <c r="IK118" s="81"/>
      <c r="IL118" s="81"/>
      <c r="IM118" s="81"/>
      <c r="IN118" s="81"/>
      <c r="IO118" s="81"/>
      <c r="IP118" s="81"/>
      <c r="IQ118" s="81"/>
      <c r="IR118" s="81"/>
      <c r="IS118" s="81"/>
      <c r="IT118" s="81"/>
      <c r="IU118" s="81"/>
      <c r="IV118" s="81"/>
      <c r="IW118" s="81"/>
      <c r="IX118" s="81"/>
      <c r="IY118" s="81"/>
      <c r="IZ118" s="81"/>
    </row>
    <row r="119" spans="1:260" s="82" customFormat="1" ht="25.5" x14ac:dyDescent="0.2">
      <c r="A119" s="65">
        <f t="shared" si="21"/>
        <v>107</v>
      </c>
      <c r="B119" s="66">
        <v>11</v>
      </c>
      <c r="C119" s="67" t="s">
        <v>61</v>
      </c>
      <c r="D119" s="68">
        <v>251</v>
      </c>
      <c r="E119" s="67">
        <v>372</v>
      </c>
      <c r="F119" s="69">
        <v>1</v>
      </c>
      <c r="G119" s="69">
        <v>2243</v>
      </c>
      <c r="H119" s="70" t="s">
        <v>344</v>
      </c>
      <c r="I119" s="70" t="s">
        <v>345</v>
      </c>
      <c r="J119" s="65" t="s">
        <v>78</v>
      </c>
      <c r="K119" s="71">
        <v>43892</v>
      </c>
      <c r="L119" s="72" t="s">
        <v>72</v>
      </c>
      <c r="M119" s="72" t="s">
        <v>73</v>
      </c>
      <c r="N119" s="65">
        <v>11</v>
      </c>
      <c r="O119" s="65">
        <v>40</v>
      </c>
      <c r="P119" s="65" t="s">
        <v>64</v>
      </c>
      <c r="Q119" s="70" t="s">
        <v>158</v>
      </c>
      <c r="R119" s="65">
        <v>15</v>
      </c>
      <c r="S119" s="70" t="s">
        <v>66</v>
      </c>
      <c r="T119" s="65" t="s">
        <v>346</v>
      </c>
      <c r="U119" s="73" t="s">
        <v>335</v>
      </c>
      <c r="V119" s="83">
        <v>15333</v>
      </c>
      <c r="W119" s="84">
        <v>1093</v>
      </c>
      <c r="X119" s="84">
        <v>899</v>
      </c>
      <c r="Y119" s="84"/>
      <c r="Z119" s="76">
        <v>0</v>
      </c>
      <c r="AA119" s="77">
        <f t="shared" si="14"/>
        <v>2683.2749999999996</v>
      </c>
      <c r="AB119" s="77">
        <f t="shared" si="15"/>
        <v>459.99</v>
      </c>
      <c r="AC119" s="77">
        <f t="shared" si="11"/>
        <v>1303.3050000000001</v>
      </c>
      <c r="AD119" s="77">
        <f t="shared" si="2"/>
        <v>306.66000000000003</v>
      </c>
      <c r="AE119" s="74">
        <f t="shared" si="12"/>
        <v>183996</v>
      </c>
      <c r="AF119" s="75">
        <f t="shared" si="12"/>
        <v>13116</v>
      </c>
      <c r="AG119" s="75">
        <f t="shared" si="12"/>
        <v>10788</v>
      </c>
      <c r="AH119" s="84"/>
      <c r="AI119" s="75">
        <f t="shared" si="16"/>
        <v>0</v>
      </c>
      <c r="AJ119" s="75">
        <f t="shared" si="17"/>
        <v>25555</v>
      </c>
      <c r="AK119" s="75">
        <f t="shared" si="18"/>
        <v>2555.5</v>
      </c>
      <c r="AL119" s="84">
        <v>0</v>
      </c>
      <c r="AM119" s="75">
        <f t="shared" si="23"/>
        <v>32199.299999999996</v>
      </c>
      <c r="AN119" s="75">
        <f t="shared" si="23"/>
        <v>5519.88</v>
      </c>
      <c r="AO119" s="75">
        <f t="shared" si="23"/>
        <v>15639.66</v>
      </c>
      <c r="AP119" s="75">
        <f t="shared" si="22"/>
        <v>3679.92</v>
      </c>
      <c r="AQ119" s="75"/>
      <c r="AR119" s="75">
        <f t="shared" si="19"/>
        <v>2555.5</v>
      </c>
      <c r="AS119" s="84">
        <v>0</v>
      </c>
      <c r="AT119" s="84">
        <v>0</v>
      </c>
      <c r="AU119" s="84"/>
      <c r="AV119" s="84"/>
      <c r="AW119" s="78">
        <v>0</v>
      </c>
      <c r="AX119" s="78">
        <v>0</v>
      </c>
      <c r="AY119" s="78">
        <v>0</v>
      </c>
      <c r="AZ119" s="85">
        <v>0</v>
      </c>
      <c r="BA119" s="80">
        <f t="shared" si="20"/>
        <v>295604.75999999995</v>
      </c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  <c r="GT119" s="81"/>
      <c r="GU119" s="81"/>
      <c r="GV119" s="81"/>
      <c r="GW119" s="81"/>
      <c r="GX119" s="81"/>
      <c r="GY119" s="81"/>
      <c r="GZ119" s="81"/>
      <c r="HA119" s="81"/>
      <c r="HB119" s="81"/>
      <c r="HC119" s="81"/>
      <c r="HD119" s="81"/>
      <c r="HE119" s="81"/>
      <c r="HF119" s="81"/>
      <c r="HG119" s="81"/>
      <c r="HH119" s="81"/>
      <c r="HI119" s="81"/>
      <c r="HJ119" s="81"/>
      <c r="HK119" s="81"/>
      <c r="HL119" s="81"/>
      <c r="HM119" s="81"/>
      <c r="HN119" s="81"/>
      <c r="HO119" s="81"/>
      <c r="HP119" s="81"/>
      <c r="HQ119" s="81"/>
      <c r="HR119" s="81"/>
      <c r="HS119" s="81"/>
      <c r="HT119" s="81"/>
      <c r="HU119" s="81"/>
      <c r="HV119" s="81"/>
      <c r="HW119" s="81"/>
      <c r="HX119" s="81"/>
      <c r="HY119" s="81"/>
      <c r="HZ119" s="81"/>
      <c r="IA119" s="81"/>
      <c r="IB119" s="81"/>
      <c r="IC119" s="81"/>
      <c r="ID119" s="81"/>
      <c r="IE119" s="81"/>
      <c r="IF119" s="81"/>
      <c r="IG119" s="81"/>
      <c r="IH119" s="81"/>
      <c r="II119" s="81"/>
      <c r="IJ119" s="81"/>
      <c r="IK119" s="81"/>
      <c r="IL119" s="81"/>
      <c r="IM119" s="81"/>
      <c r="IN119" s="81"/>
      <c r="IO119" s="81"/>
      <c r="IP119" s="81"/>
      <c r="IQ119" s="81"/>
      <c r="IR119" s="81"/>
      <c r="IS119" s="81"/>
      <c r="IT119" s="81"/>
      <c r="IU119" s="81"/>
      <c r="IV119" s="81"/>
      <c r="IW119" s="81"/>
      <c r="IX119" s="81"/>
      <c r="IY119" s="81"/>
      <c r="IZ119" s="81"/>
    </row>
    <row r="120" spans="1:260" s="82" customFormat="1" ht="25.5" x14ac:dyDescent="0.2">
      <c r="A120" s="65">
        <f t="shared" si="21"/>
        <v>108</v>
      </c>
      <c r="B120" s="66">
        <v>11</v>
      </c>
      <c r="C120" s="67" t="s">
        <v>61</v>
      </c>
      <c r="D120" s="68">
        <v>251</v>
      </c>
      <c r="E120" s="67">
        <v>372</v>
      </c>
      <c r="F120" s="69">
        <v>1</v>
      </c>
      <c r="G120" s="69">
        <v>2244</v>
      </c>
      <c r="H120" s="70" t="s">
        <v>347</v>
      </c>
      <c r="I120" s="70" t="s">
        <v>348</v>
      </c>
      <c r="J120" s="65" t="s">
        <v>71</v>
      </c>
      <c r="K120" s="71">
        <v>43892</v>
      </c>
      <c r="L120" s="72" t="s">
        <v>72</v>
      </c>
      <c r="M120" s="72" t="s">
        <v>73</v>
      </c>
      <c r="N120" s="65">
        <v>11</v>
      </c>
      <c r="O120" s="65">
        <v>40</v>
      </c>
      <c r="P120" s="65" t="s">
        <v>64</v>
      </c>
      <c r="Q120" s="70" t="s">
        <v>158</v>
      </c>
      <c r="R120" s="65">
        <v>15</v>
      </c>
      <c r="S120" s="70" t="s">
        <v>66</v>
      </c>
      <c r="T120" s="65" t="s">
        <v>346</v>
      </c>
      <c r="U120" s="73" t="s">
        <v>335</v>
      </c>
      <c r="V120" s="83">
        <v>15333</v>
      </c>
      <c r="W120" s="84">
        <v>1093</v>
      </c>
      <c r="X120" s="84">
        <v>899</v>
      </c>
      <c r="Y120" s="84"/>
      <c r="Z120" s="76">
        <v>0</v>
      </c>
      <c r="AA120" s="77">
        <f t="shared" si="14"/>
        <v>2683.2749999999996</v>
      </c>
      <c r="AB120" s="77">
        <f t="shared" si="15"/>
        <v>459.99</v>
      </c>
      <c r="AC120" s="77">
        <f t="shared" si="11"/>
        <v>1303.3050000000001</v>
      </c>
      <c r="AD120" s="77">
        <f t="shared" si="2"/>
        <v>306.66000000000003</v>
      </c>
      <c r="AE120" s="74">
        <f t="shared" si="12"/>
        <v>183996</v>
      </c>
      <c r="AF120" s="75">
        <f t="shared" si="12"/>
        <v>13116</v>
      </c>
      <c r="AG120" s="75">
        <f t="shared" si="12"/>
        <v>10788</v>
      </c>
      <c r="AH120" s="84"/>
      <c r="AI120" s="75">
        <f t="shared" si="16"/>
        <v>0</v>
      </c>
      <c r="AJ120" s="75">
        <f t="shared" si="17"/>
        <v>25555</v>
      </c>
      <c r="AK120" s="75">
        <f t="shared" si="18"/>
        <v>2555.5</v>
      </c>
      <c r="AL120" s="84">
        <v>0</v>
      </c>
      <c r="AM120" s="75">
        <f t="shared" si="23"/>
        <v>32199.299999999996</v>
      </c>
      <c r="AN120" s="75">
        <f t="shared" si="23"/>
        <v>5519.88</v>
      </c>
      <c r="AO120" s="75">
        <f t="shared" si="23"/>
        <v>15639.66</v>
      </c>
      <c r="AP120" s="75">
        <f t="shared" si="22"/>
        <v>3679.92</v>
      </c>
      <c r="AQ120" s="75"/>
      <c r="AR120" s="75">
        <f t="shared" si="19"/>
        <v>2555.5</v>
      </c>
      <c r="AS120" s="84">
        <v>0</v>
      </c>
      <c r="AT120" s="84">
        <v>0</v>
      </c>
      <c r="AU120" s="84"/>
      <c r="AV120" s="84"/>
      <c r="AW120" s="78">
        <v>0</v>
      </c>
      <c r="AX120" s="78">
        <v>0</v>
      </c>
      <c r="AY120" s="78">
        <v>0</v>
      </c>
      <c r="AZ120" s="85">
        <v>0</v>
      </c>
      <c r="BA120" s="80">
        <f t="shared" si="20"/>
        <v>295604.75999999995</v>
      </c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  <c r="GT120" s="81"/>
      <c r="GU120" s="81"/>
      <c r="GV120" s="81"/>
      <c r="GW120" s="81"/>
      <c r="GX120" s="81"/>
      <c r="GY120" s="81"/>
      <c r="GZ120" s="81"/>
      <c r="HA120" s="81"/>
      <c r="HB120" s="81"/>
      <c r="HC120" s="81"/>
      <c r="HD120" s="81"/>
      <c r="HE120" s="81"/>
      <c r="HF120" s="81"/>
      <c r="HG120" s="81"/>
      <c r="HH120" s="81"/>
      <c r="HI120" s="81"/>
      <c r="HJ120" s="81"/>
      <c r="HK120" s="81"/>
      <c r="HL120" s="81"/>
      <c r="HM120" s="81"/>
      <c r="HN120" s="81"/>
      <c r="HO120" s="81"/>
      <c r="HP120" s="81"/>
      <c r="HQ120" s="81"/>
      <c r="HR120" s="81"/>
      <c r="HS120" s="81"/>
      <c r="HT120" s="81"/>
      <c r="HU120" s="81"/>
      <c r="HV120" s="81"/>
      <c r="HW120" s="81"/>
      <c r="HX120" s="81"/>
      <c r="HY120" s="81"/>
      <c r="HZ120" s="81"/>
      <c r="IA120" s="81"/>
      <c r="IB120" s="81"/>
      <c r="IC120" s="81"/>
      <c r="ID120" s="81"/>
      <c r="IE120" s="81"/>
      <c r="IF120" s="81"/>
      <c r="IG120" s="81"/>
      <c r="IH120" s="81"/>
      <c r="II120" s="81"/>
      <c r="IJ120" s="81"/>
      <c r="IK120" s="81"/>
      <c r="IL120" s="81"/>
      <c r="IM120" s="81"/>
      <c r="IN120" s="81"/>
      <c r="IO120" s="81"/>
      <c r="IP120" s="81"/>
      <c r="IQ120" s="81"/>
      <c r="IR120" s="81"/>
      <c r="IS120" s="81"/>
      <c r="IT120" s="81"/>
      <c r="IU120" s="81"/>
      <c r="IV120" s="81"/>
      <c r="IW120" s="81"/>
      <c r="IX120" s="81"/>
      <c r="IY120" s="81"/>
      <c r="IZ120" s="81"/>
    </row>
    <row r="121" spans="1:260" s="82" customFormat="1" ht="25.5" x14ac:dyDescent="0.2">
      <c r="A121" s="65">
        <f t="shared" si="21"/>
        <v>109</v>
      </c>
      <c r="B121" s="66">
        <v>11</v>
      </c>
      <c r="C121" s="67" t="s">
        <v>61</v>
      </c>
      <c r="D121" s="68">
        <v>251</v>
      </c>
      <c r="E121" s="67">
        <v>372</v>
      </c>
      <c r="F121" s="69">
        <v>1</v>
      </c>
      <c r="G121" s="69">
        <v>2173</v>
      </c>
      <c r="H121" s="70" t="s">
        <v>349</v>
      </c>
      <c r="I121" s="70" t="s">
        <v>350</v>
      </c>
      <c r="J121" s="65" t="s">
        <v>78</v>
      </c>
      <c r="K121" s="71">
        <v>43451</v>
      </c>
      <c r="L121" s="72" t="s">
        <v>72</v>
      </c>
      <c r="M121" s="72" t="s">
        <v>73</v>
      </c>
      <c r="N121" s="65">
        <v>7</v>
      </c>
      <c r="O121" s="65">
        <v>40</v>
      </c>
      <c r="P121" s="65" t="s">
        <v>64</v>
      </c>
      <c r="Q121" s="70" t="s">
        <v>65</v>
      </c>
      <c r="R121" s="65">
        <v>15</v>
      </c>
      <c r="S121" s="70" t="s">
        <v>66</v>
      </c>
      <c r="T121" s="65" t="s">
        <v>351</v>
      </c>
      <c r="U121" s="73" t="s">
        <v>335</v>
      </c>
      <c r="V121" s="83">
        <v>13156</v>
      </c>
      <c r="W121" s="84">
        <v>926</v>
      </c>
      <c r="X121" s="84">
        <v>850</v>
      </c>
      <c r="Y121" s="84"/>
      <c r="Z121" s="76">
        <v>0</v>
      </c>
      <c r="AA121" s="77">
        <f t="shared" si="14"/>
        <v>2302.2999999999997</v>
      </c>
      <c r="AB121" s="77">
        <f t="shared" si="15"/>
        <v>394.68</v>
      </c>
      <c r="AC121" s="77">
        <f t="shared" si="11"/>
        <v>1118.26</v>
      </c>
      <c r="AD121" s="77">
        <f t="shared" si="2"/>
        <v>263.12</v>
      </c>
      <c r="AE121" s="74">
        <f t="shared" si="12"/>
        <v>157872</v>
      </c>
      <c r="AF121" s="75">
        <f t="shared" si="12"/>
        <v>11112</v>
      </c>
      <c r="AG121" s="75">
        <f t="shared" si="12"/>
        <v>10200</v>
      </c>
      <c r="AH121" s="84"/>
      <c r="AI121" s="75">
        <f t="shared" si="16"/>
        <v>0</v>
      </c>
      <c r="AJ121" s="75">
        <f t="shared" si="17"/>
        <v>21926.666666666668</v>
      </c>
      <c r="AK121" s="75">
        <f t="shared" si="18"/>
        <v>2192.666666666667</v>
      </c>
      <c r="AL121" s="84">
        <v>0</v>
      </c>
      <c r="AM121" s="75">
        <f t="shared" si="23"/>
        <v>27627.599999999999</v>
      </c>
      <c r="AN121" s="75">
        <f t="shared" si="23"/>
        <v>4736.16</v>
      </c>
      <c r="AO121" s="75">
        <f t="shared" si="23"/>
        <v>13419.119999999999</v>
      </c>
      <c r="AP121" s="75">
        <f t="shared" si="22"/>
        <v>3157.44</v>
      </c>
      <c r="AQ121" s="75"/>
      <c r="AR121" s="75">
        <f t="shared" si="19"/>
        <v>2192.666666666667</v>
      </c>
      <c r="AS121" s="84">
        <v>0</v>
      </c>
      <c r="AT121" s="84">
        <v>0</v>
      </c>
      <c r="AU121" s="84"/>
      <c r="AV121" s="84"/>
      <c r="AW121" s="78">
        <v>0</v>
      </c>
      <c r="AX121" s="78">
        <v>0</v>
      </c>
      <c r="AY121" s="78">
        <v>0</v>
      </c>
      <c r="AZ121" s="85">
        <v>0</v>
      </c>
      <c r="BA121" s="80">
        <f t="shared" si="20"/>
        <v>254436.31999999998</v>
      </c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  <c r="GT121" s="81"/>
      <c r="GU121" s="81"/>
      <c r="GV121" s="81"/>
      <c r="GW121" s="81"/>
      <c r="GX121" s="81"/>
      <c r="GY121" s="81"/>
      <c r="GZ121" s="81"/>
      <c r="HA121" s="81"/>
      <c r="HB121" s="81"/>
      <c r="HC121" s="81"/>
      <c r="HD121" s="81"/>
      <c r="HE121" s="81"/>
      <c r="HF121" s="81"/>
      <c r="HG121" s="81"/>
      <c r="HH121" s="81"/>
      <c r="HI121" s="81"/>
      <c r="HJ121" s="81"/>
      <c r="HK121" s="81"/>
      <c r="HL121" s="81"/>
      <c r="HM121" s="81"/>
      <c r="HN121" s="81"/>
      <c r="HO121" s="81"/>
      <c r="HP121" s="81"/>
      <c r="HQ121" s="81"/>
      <c r="HR121" s="81"/>
      <c r="HS121" s="81"/>
      <c r="HT121" s="81"/>
      <c r="HU121" s="81"/>
      <c r="HV121" s="81"/>
      <c r="HW121" s="81"/>
      <c r="HX121" s="81"/>
      <c r="HY121" s="81"/>
      <c r="HZ121" s="81"/>
      <c r="IA121" s="81"/>
      <c r="IB121" s="81"/>
      <c r="IC121" s="81"/>
      <c r="ID121" s="81"/>
      <c r="IE121" s="81"/>
      <c r="IF121" s="81"/>
      <c r="IG121" s="81"/>
      <c r="IH121" s="81"/>
      <c r="II121" s="81"/>
      <c r="IJ121" s="81"/>
      <c r="IK121" s="81"/>
      <c r="IL121" s="81"/>
      <c r="IM121" s="81"/>
      <c r="IN121" s="81"/>
      <c r="IO121" s="81"/>
      <c r="IP121" s="81"/>
      <c r="IQ121" s="81"/>
      <c r="IR121" s="81"/>
      <c r="IS121" s="81"/>
      <c r="IT121" s="81"/>
      <c r="IU121" s="81"/>
      <c r="IV121" s="81"/>
      <c r="IW121" s="81"/>
      <c r="IX121" s="81"/>
      <c r="IY121" s="81"/>
      <c r="IZ121" s="81"/>
    </row>
    <row r="122" spans="1:260" s="82" customFormat="1" x14ac:dyDescent="0.2">
      <c r="A122" s="65">
        <f t="shared" si="21"/>
        <v>110</v>
      </c>
      <c r="B122" s="66">
        <v>11</v>
      </c>
      <c r="C122" s="67" t="s">
        <v>61</v>
      </c>
      <c r="D122" s="68">
        <v>251</v>
      </c>
      <c r="E122" s="67">
        <v>372</v>
      </c>
      <c r="F122" s="69">
        <v>4</v>
      </c>
      <c r="G122" s="69">
        <v>1875</v>
      </c>
      <c r="H122" s="70" t="s">
        <v>352</v>
      </c>
      <c r="I122" s="70" t="s">
        <v>353</v>
      </c>
      <c r="J122" s="65" t="s">
        <v>78</v>
      </c>
      <c r="K122" s="71">
        <v>40253</v>
      </c>
      <c r="L122" s="71" t="s">
        <v>79</v>
      </c>
      <c r="M122" s="72" t="s">
        <v>73</v>
      </c>
      <c r="N122" s="65">
        <v>6</v>
      </c>
      <c r="O122" s="65">
        <v>50</v>
      </c>
      <c r="P122" s="65" t="s">
        <v>143</v>
      </c>
      <c r="Q122" s="70" t="s">
        <v>158</v>
      </c>
      <c r="R122" s="65">
        <v>15</v>
      </c>
      <c r="S122" s="70" t="s">
        <v>66</v>
      </c>
      <c r="T122" s="65" t="s">
        <v>354</v>
      </c>
      <c r="U122" s="73" t="s">
        <v>335</v>
      </c>
      <c r="V122" s="83">
        <v>12658</v>
      </c>
      <c r="W122" s="84">
        <v>915</v>
      </c>
      <c r="X122" s="84">
        <v>836</v>
      </c>
      <c r="Y122" s="84"/>
      <c r="Z122" s="76">
        <v>435</v>
      </c>
      <c r="AA122" s="77">
        <f t="shared" si="14"/>
        <v>2215.1499999999996</v>
      </c>
      <c r="AB122" s="77">
        <f t="shared" si="15"/>
        <v>379.74</v>
      </c>
      <c r="AC122" s="77">
        <f t="shared" si="11"/>
        <v>1075.93</v>
      </c>
      <c r="AD122" s="77">
        <f t="shared" si="2"/>
        <v>253.16</v>
      </c>
      <c r="AE122" s="74">
        <f t="shared" ref="AE122:AG207" si="24">+V122*12</f>
        <v>151896</v>
      </c>
      <c r="AF122" s="75">
        <f t="shared" si="24"/>
        <v>10980</v>
      </c>
      <c r="AG122" s="75">
        <f t="shared" si="24"/>
        <v>10032</v>
      </c>
      <c r="AH122" s="84"/>
      <c r="AI122" s="75">
        <f t="shared" si="16"/>
        <v>5220</v>
      </c>
      <c r="AJ122" s="75">
        <f t="shared" si="17"/>
        <v>21096.666666666668</v>
      </c>
      <c r="AK122" s="75">
        <f t="shared" si="18"/>
        <v>2109.6666666666665</v>
      </c>
      <c r="AL122" s="84">
        <v>6329</v>
      </c>
      <c r="AM122" s="75">
        <f t="shared" si="23"/>
        <v>26581.799999999996</v>
      </c>
      <c r="AN122" s="75">
        <f t="shared" si="23"/>
        <v>4556.88</v>
      </c>
      <c r="AO122" s="75">
        <f t="shared" si="23"/>
        <v>12911.16</v>
      </c>
      <c r="AP122" s="75">
        <f t="shared" si="22"/>
        <v>3037.92</v>
      </c>
      <c r="AQ122" s="75"/>
      <c r="AR122" s="75">
        <f t="shared" si="19"/>
        <v>2109.6666666666665</v>
      </c>
      <c r="AS122" s="84">
        <v>0</v>
      </c>
      <c r="AT122" s="84">
        <v>0</v>
      </c>
      <c r="AU122" s="84"/>
      <c r="AV122" s="84"/>
      <c r="AW122" s="78">
        <v>0</v>
      </c>
      <c r="AX122" s="78">
        <v>0</v>
      </c>
      <c r="AY122" s="78">
        <v>0</v>
      </c>
      <c r="AZ122" s="85">
        <v>0</v>
      </c>
      <c r="BA122" s="80">
        <f t="shared" si="20"/>
        <v>256860.75999999998</v>
      </c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  <c r="GT122" s="81"/>
      <c r="GU122" s="81"/>
      <c r="GV122" s="81"/>
      <c r="GW122" s="81"/>
      <c r="GX122" s="81"/>
      <c r="GY122" s="81"/>
      <c r="GZ122" s="81"/>
      <c r="HA122" s="81"/>
      <c r="HB122" s="81"/>
      <c r="HC122" s="81"/>
      <c r="HD122" s="81"/>
      <c r="HE122" s="81"/>
      <c r="HF122" s="81"/>
      <c r="HG122" s="81"/>
      <c r="HH122" s="81"/>
      <c r="HI122" s="81"/>
      <c r="HJ122" s="81"/>
      <c r="HK122" s="81"/>
      <c r="HL122" s="81"/>
      <c r="HM122" s="81"/>
      <c r="HN122" s="81"/>
      <c r="HO122" s="81"/>
      <c r="HP122" s="81"/>
      <c r="HQ122" s="81"/>
      <c r="HR122" s="81"/>
      <c r="HS122" s="81"/>
      <c r="HT122" s="81"/>
      <c r="HU122" s="81"/>
      <c r="HV122" s="81"/>
      <c r="HW122" s="81"/>
      <c r="HX122" s="81"/>
      <c r="HY122" s="81"/>
      <c r="HZ122" s="81"/>
      <c r="IA122" s="81"/>
      <c r="IB122" s="81"/>
      <c r="IC122" s="81"/>
      <c r="ID122" s="81"/>
      <c r="IE122" s="81"/>
      <c r="IF122" s="81"/>
      <c r="IG122" s="81"/>
      <c r="IH122" s="81"/>
      <c r="II122" s="81"/>
      <c r="IJ122" s="81"/>
      <c r="IK122" s="81"/>
      <c r="IL122" s="81"/>
      <c r="IM122" s="81"/>
      <c r="IN122" s="81"/>
      <c r="IO122" s="81"/>
      <c r="IP122" s="81"/>
      <c r="IQ122" s="81"/>
      <c r="IR122" s="81"/>
      <c r="IS122" s="81"/>
      <c r="IT122" s="81"/>
      <c r="IU122" s="81"/>
      <c r="IV122" s="81"/>
      <c r="IW122" s="81"/>
      <c r="IX122" s="81"/>
      <c r="IY122" s="81"/>
      <c r="IZ122" s="81"/>
    </row>
    <row r="123" spans="1:260" s="82" customFormat="1" x14ac:dyDescent="0.2">
      <c r="A123" s="65">
        <f t="shared" si="21"/>
        <v>111</v>
      </c>
      <c r="B123" s="66">
        <v>11</v>
      </c>
      <c r="C123" s="67" t="s">
        <v>61</v>
      </c>
      <c r="D123" s="68">
        <v>251</v>
      </c>
      <c r="E123" s="67">
        <v>372</v>
      </c>
      <c r="F123" s="69">
        <v>4</v>
      </c>
      <c r="G123" s="69">
        <v>1931</v>
      </c>
      <c r="H123" s="70" t="s">
        <v>355</v>
      </c>
      <c r="I123" s="70" t="s">
        <v>356</v>
      </c>
      <c r="J123" s="65" t="s">
        <v>78</v>
      </c>
      <c r="K123" s="71">
        <v>40832</v>
      </c>
      <c r="L123" s="71" t="s">
        <v>79</v>
      </c>
      <c r="M123" s="72" t="s">
        <v>73</v>
      </c>
      <c r="N123" s="65">
        <v>6</v>
      </c>
      <c r="O123" s="65">
        <v>50</v>
      </c>
      <c r="P123" s="65" t="s">
        <v>143</v>
      </c>
      <c r="Q123" s="70" t="s">
        <v>158</v>
      </c>
      <c r="R123" s="65">
        <v>15</v>
      </c>
      <c r="S123" s="70" t="s">
        <v>66</v>
      </c>
      <c r="T123" s="65" t="s">
        <v>354</v>
      </c>
      <c r="U123" s="73" t="s">
        <v>335</v>
      </c>
      <c r="V123" s="83">
        <v>12658</v>
      </c>
      <c r="W123" s="84">
        <v>915</v>
      </c>
      <c r="X123" s="84">
        <v>836</v>
      </c>
      <c r="Y123" s="84"/>
      <c r="Z123" s="76">
        <v>435</v>
      </c>
      <c r="AA123" s="77">
        <f t="shared" si="14"/>
        <v>2215.1499999999996</v>
      </c>
      <c r="AB123" s="77">
        <f t="shared" si="15"/>
        <v>379.74</v>
      </c>
      <c r="AC123" s="77">
        <f t="shared" si="11"/>
        <v>1075.93</v>
      </c>
      <c r="AD123" s="77">
        <f t="shared" si="2"/>
        <v>253.16</v>
      </c>
      <c r="AE123" s="74">
        <f t="shared" si="24"/>
        <v>151896</v>
      </c>
      <c r="AF123" s="75">
        <f t="shared" si="24"/>
        <v>10980</v>
      </c>
      <c r="AG123" s="75">
        <f t="shared" si="24"/>
        <v>10032</v>
      </c>
      <c r="AH123" s="84"/>
      <c r="AI123" s="75">
        <f t="shared" si="16"/>
        <v>5220</v>
      </c>
      <c r="AJ123" s="75">
        <f t="shared" si="17"/>
        <v>21096.666666666668</v>
      </c>
      <c r="AK123" s="75">
        <f t="shared" si="18"/>
        <v>2109.6666666666665</v>
      </c>
      <c r="AL123" s="84">
        <v>6329</v>
      </c>
      <c r="AM123" s="75">
        <f t="shared" si="23"/>
        <v>26581.799999999996</v>
      </c>
      <c r="AN123" s="75">
        <f t="shared" si="23"/>
        <v>4556.88</v>
      </c>
      <c r="AO123" s="75">
        <f t="shared" si="23"/>
        <v>12911.16</v>
      </c>
      <c r="AP123" s="75">
        <f t="shared" si="22"/>
        <v>3037.92</v>
      </c>
      <c r="AQ123" s="75"/>
      <c r="AR123" s="75">
        <f t="shared" si="19"/>
        <v>2109.6666666666665</v>
      </c>
      <c r="AS123" s="84">
        <v>0</v>
      </c>
      <c r="AT123" s="84">
        <v>0</v>
      </c>
      <c r="AU123" s="84"/>
      <c r="AV123" s="84"/>
      <c r="AW123" s="78">
        <v>0</v>
      </c>
      <c r="AX123" s="78">
        <v>0</v>
      </c>
      <c r="AY123" s="78">
        <v>0</v>
      </c>
      <c r="AZ123" s="85">
        <v>0</v>
      </c>
      <c r="BA123" s="80">
        <f t="shared" si="20"/>
        <v>256860.75999999998</v>
      </c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  <c r="GT123" s="81"/>
      <c r="GU123" s="81"/>
      <c r="GV123" s="81"/>
      <c r="GW123" s="81"/>
      <c r="GX123" s="81"/>
      <c r="GY123" s="81"/>
      <c r="GZ123" s="81"/>
      <c r="HA123" s="81"/>
      <c r="HB123" s="81"/>
      <c r="HC123" s="81"/>
      <c r="HD123" s="81"/>
      <c r="HE123" s="81"/>
      <c r="HF123" s="81"/>
      <c r="HG123" s="81"/>
      <c r="HH123" s="81"/>
      <c r="HI123" s="81"/>
      <c r="HJ123" s="81"/>
      <c r="HK123" s="81"/>
      <c r="HL123" s="81"/>
      <c r="HM123" s="81"/>
      <c r="HN123" s="81"/>
      <c r="HO123" s="81"/>
      <c r="HP123" s="81"/>
      <c r="HQ123" s="81"/>
      <c r="HR123" s="81"/>
      <c r="HS123" s="81"/>
      <c r="HT123" s="81"/>
      <c r="HU123" s="81"/>
      <c r="HV123" s="81"/>
      <c r="HW123" s="81"/>
      <c r="HX123" s="81"/>
      <c r="HY123" s="81"/>
      <c r="HZ123" s="81"/>
      <c r="IA123" s="81"/>
      <c r="IB123" s="81"/>
      <c r="IC123" s="81"/>
      <c r="ID123" s="81"/>
      <c r="IE123" s="81"/>
      <c r="IF123" s="81"/>
      <c r="IG123" s="81"/>
      <c r="IH123" s="81"/>
      <c r="II123" s="81"/>
      <c r="IJ123" s="81"/>
      <c r="IK123" s="81"/>
      <c r="IL123" s="81"/>
      <c r="IM123" s="81"/>
      <c r="IN123" s="81"/>
      <c r="IO123" s="81"/>
      <c r="IP123" s="81"/>
      <c r="IQ123" s="81"/>
      <c r="IR123" s="81"/>
      <c r="IS123" s="81"/>
      <c r="IT123" s="81"/>
      <c r="IU123" s="81"/>
      <c r="IV123" s="81"/>
      <c r="IW123" s="81"/>
      <c r="IX123" s="81"/>
      <c r="IY123" s="81"/>
      <c r="IZ123" s="81"/>
    </row>
    <row r="124" spans="1:260" s="82" customFormat="1" x14ac:dyDescent="0.2">
      <c r="A124" s="65">
        <f t="shared" si="21"/>
        <v>112</v>
      </c>
      <c r="B124" s="66">
        <v>11</v>
      </c>
      <c r="C124" s="67" t="s">
        <v>61</v>
      </c>
      <c r="D124" s="68">
        <v>251</v>
      </c>
      <c r="E124" s="67">
        <v>372</v>
      </c>
      <c r="F124" s="69">
        <v>4</v>
      </c>
      <c r="G124" s="69">
        <v>1938</v>
      </c>
      <c r="H124" s="70" t="s">
        <v>357</v>
      </c>
      <c r="I124" s="70" t="s">
        <v>358</v>
      </c>
      <c r="J124" s="65" t="s">
        <v>78</v>
      </c>
      <c r="K124" s="71">
        <v>40948</v>
      </c>
      <c r="L124" s="71" t="s">
        <v>79</v>
      </c>
      <c r="M124" s="72" t="s">
        <v>73</v>
      </c>
      <c r="N124" s="65">
        <v>6</v>
      </c>
      <c r="O124" s="65">
        <v>35</v>
      </c>
      <c r="P124" s="65" t="s">
        <v>143</v>
      </c>
      <c r="Q124" s="70" t="s">
        <v>158</v>
      </c>
      <c r="R124" s="65">
        <v>15</v>
      </c>
      <c r="S124" s="70" t="s">
        <v>66</v>
      </c>
      <c r="T124" s="65" t="s">
        <v>354</v>
      </c>
      <c r="U124" s="73" t="s">
        <v>335</v>
      </c>
      <c r="V124" s="83">
        <v>11075.75</v>
      </c>
      <c r="W124" s="84">
        <v>801</v>
      </c>
      <c r="X124" s="84">
        <v>732</v>
      </c>
      <c r="Y124" s="84"/>
      <c r="Z124" s="76">
        <v>290</v>
      </c>
      <c r="AA124" s="77">
        <f t="shared" si="14"/>
        <v>1938.2562499999999</v>
      </c>
      <c r="AB124" s="77">
        <f t="shared" si="15"/>
        <v>332.27249999999998</v>
      </c>
      <c r="AC124" s="77">
        <f t="shared" si="11"/>
        <v>941.43875000000003</v>
      </c>
      <c r="AD124" s="77">
        <f t="shared" si="2"/>
        <v>221.51500000000001</v>
      </c>
      <c r="AE124" s="74">
        <f t="shared" si="24"/>
        <v>132909</v>
      </c>
      <c r="AF124" s="75">
        <f t="shared" si="24"/>
        <v>9612</v>
      </c>
      <c r="AG124" s="75">
        <f t="shared" si="24"/>
        <v>8784</v>
      </c>
      <c r="AH124" s="84"/>
      <c r="AI124" s="75">
        <f t="shared" si="16"/>
        <v>3480</v>
      </c>
      <c r="AJ124" s="75">
        <f t="shared" si="17"/>
        <v>18459.583333333332</v>
      </c>
      <c r="AK124" s="75">
        <f t="shared" si="18"/>
        <v>1845.9583333333333</v>
      </c>
      <c r="AL124" s="84">
        <v>6098.5</v>
      </c>
      <c r="AM124" s="75">
        <f t="shared" si="23"/>
        <v>23259.074999999997</v>
      </c>
      <c r="AN124" s="75">
        <f t="shared" si="23"/>
        <v>3987.2699999999995</v>
      </c>
      <c r="AO124" s="75">
        <f t="shared" si="23"/>
        <v>11297.264999999999</v>
      </c>
      <c r="AP124" s="75">
        <f t="shared" si="22"/>
        <v>2658.1800000000003</v>
      </c>
      <c r="AQ124" s="75"/>
      <c r="AR124" s="75">
        <f t="shared" si="19"/>
        <v>1845.9583333333333</v>
      </c>
      <c r="AS124" s="84">
        <v>0</v>
      </c>
      <c r="AT124" s="84">
        <v>0</v>
      </c>
      <c r="AU124" s="84"/>
      <c r="AV124" s="84"/>
      <c r="AW124" s="78">
        <v>0</v>
      </c>
      <c r="AX124" s="78">
        <v>0</v>
      </c>
      <c r="AY124" s="78">
        <v>0</v>
      </c>
      <c r="AZ124" s="85">
        <v>0</v>
      </c>
      <c r="BA124" s="80">
        <f t="shared" si="20"/>
        <v>224236.79</v>
      </c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  <c r="GT124" s="81"/>
      <c r="GU124" s="81"/>
      <c r="GV124" s="81"/>
      <c r="GW124" s="81"/>
      <c r="GX124" s="81"/>
      <c r="GY124" s="81"/>
      <c r="GZ124" s="81"/>
      <c r="HA124" s="81"/>
      <c r="HB124" s="81"/>
      <c r="HC124" s="81"/>
      <c r="HD124" s="81"/>
      <c r="HE124" s="81"/>
      <c r="HF124" s="81"/>
      <c r="HG124" s="81"/>
      <c r="HH124" s="81"/>
      <c r="HI124" s="81"/>
      <c r="HJ124" s="81"/>
      <c r="HK124" s="81"/>
      <c r="HL124" s="81"/>
      <c r="HM124" s="81"/>
      <c r="HN124" s="81"/>
      <c r="HO124" s="81"/>
      <c r="HP124" s="81"/>
      <c r="HQ124" s="81"/>
      <c r="HR124" s="81"/>
      <c r="HS124" s="81"/>
      <c r="HT124" s="81"/>
      <c r="HU124" s="81"/>
      <c r="HV124" s="81"/>
      <c r="HW124" s="81"/>
      <c r="HX124" s="81"/>
      <c r="HY124" s="81"/>
      <c r="HZ124" s="81"/>
      <c r="IA124" s="81"/>
      <c r="IB124" s="81"/>
      <c r="IC124" s="81"/>
      <c r="ID124" s="81"/>
      <c r="IE124" s="81"/>
      <c r="IF124" s="81"/>
      <c r="IG124" s="81"/>
      <c r="IH124" s="81"/>
      <c r="II124" s="81"/>
      <c r="IJ124" s="81"/>
      <c r="IK124" s="81"/>
      <c r="IL124" s="81"/>
      <c r="IM124" s="81"/>
      <c r="IN124" s="81"/>
      <c r="IO124" s="81"/>
      <c r="IP124" s="81"/>
      <c r="IQ124" s="81"/>
      <c r="IR124" s="81"/>
      <c r="IS124" s="81"/>
      <c r="IT124" s="81"/>
      <c r="IU124" s="81"/>
      <c r="IV124" s="81"/>
      <c r="IW124" s="81"/>
      <c r="IX124" s="81"/>
      <c r="IY124" s="81"/>
      <c r="IZ124" s="81"/>
    </row>
    <row r="125" spans="1:260" s="82" customFormat="1" x14ac:dyDescent="0.2">
      <c r="A125" s="65">
        <f t="shared" si="21"/>
        <v>113</v>
      </c>
      <c r="B125" s="66">
        <v>11</v>
      </c>
      <c r="C125" s="67" t="s">
        <v>61</v>
      </c>
      <c r="D125" s="68">
        <v>251</v>
      </c>
      <c r="E125" s="67">
        <v>372</v>
      </c>
      <c r="F125" s="69">
        <v>4</v>
      </c>
      <c r="G125" s="69">
        <v>240</v>
      </c>
      <c r="H125" s="70" t="s">
        <v>359</v>
      </c>
      <c r="I125" s="70" t="s">
        <v>360</v>
      </c>
      <c r="J125" s="65" t="s">
        <v>78</v>
      </c>
      <c r="K125" s="71">
        <v>34024</v>
      </c>
      <c r="L125" s="71" t="s">
        <v>79</v>
      </c>
      <c r="M125" s="72" t="s">
        <v>73</v>
      </c>
      <c r="N125" s="65">
        <v>6</v>
      </c>
      <c r="O125" s="65">
        <v>35</v>
      </c>
      <c r="P125" s="65" t="s">
        <v>143</v>
      </c>
      <c r="Q125" s="70" t="s">
        <v>158</v>
      </c>
      <c r="R125" s="65">
        <v>15</v>
      </c>
      <c r="S125" s="70" t="s">
        <v>66</v>
      </c>
      <c r="T125" s="65" t="s">
        <v>361</v>
      </c>
      <c r="U125" s="73" t="s">
        <v>335</v>
      </c>
      <c r="V125" s="83">
        <v>11076</v>
      </c>
      <c r="W125" s="84">
        <v>801</v>
      </c>
      <c r="X125" s="84">
        <v>732</v>
      </c>
      <c r="Y125" s="84"/>
      <c r="Z125" s="76">
        <v>878.46220000000005</v>
      </c>
      <c r="AA125" s="77">
        <f t="shared" si="14"/>
        <v>1938.3</v>
      </c>
      <c r="AB125" s="77">
        <f t="shared" si="15"/>
        <v>332.28</v>
      </c>
      <c r="AC125" s="77">
        <f t="shared" si="11"/>
        <v>941.46</v>
      </c>
      <c r="AD125" s="77">
        <f t="shared" si="2"/>
        <v>221.52</v>
      </c>
      <c r="AE125" s="74">
        <f t="shared" si="24"/>
        <v>132912</v>
      </c>
      <c r="AF125" s="75">
        <f t="shared" si="24"/>
        <v>9612</v>
      </c>
      <c r="AG125" s="75">
        <f t="shared" si="24"/>
        <v>8784</v>
      </c>
      <c r="AH125" s="84"/>
      <c r="AI125" s="75">
        <f t="shared" si="16"/>
        <v>10541.546400000001</v>
      </c>
      <c r="AJ125" s="75">
        <f t="shared" si="17"/>
        <v>18460</v>
      </c>
      <c r="AK125" s="75">
        <f t="shared" si="18"/>
        <v>1846</v>
      </c>
      <c r="AL125" s="84">
        <v>5538</v>
      </c>
      <c r="AM125" s="75">
        <f t="shared" si="23"/>
        <v>23259.599999999999</v>
      </c>
      <c r="AN125" s="75">
        <f t="shared" si="23"/>
        <v>3987.3599999999997</v>
      </c>
      <c r="AO125" s="75">
        <f t="shared" si="23"/>
        <v>11297.52</v>
      </c>
      <c r="AP125" s="75">
        <f t="shared" si="22"/>
        <v>2658.2400000000002</v>
      </c>
      <c r="AQ125" s="75"/>
      <c r="AR125" s="75">
        <f t="shared" si="19"/>
        <v>1846</v>
      </c>
      <c r="AS125" s="84">
        <v>0</v>
      </c>
      <c r="AT125" s="84">
        <v>0</v>
      </c>
      <c r="AU125" s="84"/>
      <c r="AV125" s="84"/>
      <c r="AW125" s="78">
        <v>0</v>
      </c>
      <c r="AX125" s="78">
        <v>0</v>
      </c>
      <c r="AY125" s="78">
        <v>0</v>
      </c>
      <c r="AZ125" s="85">
        <v>0</v>
      </c>
      <c r="BA125" s="80">
        <f t="shared" si="20"/>
        <v>230742.26639999996</v>
      </c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  <c r="GT125" s="81"/>
      <c r="GU125" s="81"/>
      <c r="GV125" s="81"/>
      <c r="GW125" s="81"/>
      <c r="GX125" s="81"/>
      <c r="GY125" s="81"/>
      <c r="GZ125" s="81"/>
      <c r="HA125" s="81"/>
      <c r="HB125" s="81"/>
      <c r="HC125" s="81"/>
      <c r="HD125" s="81"/>
      <c r="HE125" s="81"/>
      <c r="HF125" s="81"/>
      <c r="HG125" s="81"/>
      <c r="HH125" s="81"/>
      <c r="HI125" s="81"/>
      <c r="HJ125" s="81"/>
      <c r="HK125" s="81"/>
      <c r="HL125" s="81"/>
      <c r="HM125" s="81"/>
      <c r="HN125" s="81"/>
      <c r="HO125" s="81"/>
      <c r="HP125" s="81"/>
      <c r="HQ125" s="81"/>
      <c r="HR125" s="81"/>
      <c r="HS125" s="81"/>
      <c r="HT125" s="81"/>
      <c r="HU125" s="81"/>
      <c r="HV125" s="81"/>
      <c r="HW125" s="81"/>
      <c r="HX125" s="81"/>
      <c r="HY125" s="81"/>
      <c r="HZ125" s="81"/>
      <c r="IA125" s="81"/>
      <c r="IB125" s="81"/>
      <c r="IC125" s="81"/>
      <c r="ID125" s="81"/>
      <c r="IE125" s="81"/>
      <c r="IF125" s="81"/>
      <c r="IG125" s="81"/>
      <c r="IH125" s="81"/>
      <c r="II125" s="81"/>
      <c r="IJ125" s="81"/>
      <c r="IK125" s="81"/>
      <c r="IL125" s="81"/>
      <c r="IM125" s="81"/>
      <c r="IN125" s="81"/>
      <c r="IO125" s="81"/>
      <c r="IP125" s="81"/>
      <c r="IQ125" s="81"/>
      <c r="IR125" s="81"/>
      <c r="IS125" s="81"/>
      <c r="IT125" s="81"/>
      <c r="IU125" s="81"/>
      <c r="IV125" s="81"/>
      <c r="IW125" s="81"/>
      <c r="IX125" s="81"/>
      <c r="IY125" s="81"/>
      <c r="IZ125" s="81"/>
    </row>
    <row r="126" spans="1:260" s="82" customFormat="1" x14ac:dyDescent="0.2">
      <c r="A126" s="65">
        <f t="shared" si="21"/>
        <v>114</v>
      </c>
      <c r="B126" s="66">
        <v>11</v>
      </c>
      <c r="C126" s="67" t="s">
        <v>61</v>
      </c>
      <c r="D126" s="68">
        <v>251</v>
      </c>
      <c r="E126" s="67">
        <v>372</v>
      </c>
      <c r="F126" s="69">
        <v>4</v>
      </c>
      <c r="G126" s="69">
        <v>1271</v>
      </c>
      <c r="H126" s="70" t="s">
        <v>362</v>
      </c>
      <c r="I126" s="70" t="s">
        <v>363</v>
      </c>
      <c r="J126" s="65" t="s">
        <v>78</v>
      </c>
      <c r="K126" s="71">
        <v>35373</v>
      </c>
      <c r="L126" s="71" t="s">
        <v>79</v>
      </c>
      <c r="M126" s="72" t="s">
        <v>73</v>
      </c>
      <c r="N126" s="65">
        <v>6</v>
      </c>
      <c r="O126" s="65">
        <v>35</v>
      </c>
      <c r="P126" s="65" t="s">
        <v>143</v>
      </c>
      <c r="Q126" s="70" t="s">
        <v>158</v>
      </c>
      <c r="R126" s="65">
        <v>15</v>
      </c>
      <c r="S126" s="70" t="s">
        <v>66</v>
      </c>
      <c r="T126" s="65" t="s">
        <v>361</v>
      </c>
      <c r="U126" s="73" t="s">
        <v>335</v>
      </c>
      <c r="V126" s="83">
        <v>11076</v>
      </c>
      <c r="W126" s="84">
        <v>801</v>
      </c>
      <c r="X126" s="84">
        <v>732</v>
      </c>
      <c r="Y126" s="84"/>
      <c r="Z126" s="76">
        <v>870</v>
      </c>
      <c r="AA126" s="77">
        <f t="shared" si="14"/>
        <v>1938.3</v>
      </c>
      <c r="AB126" s="77">
        <f t="shared" si="15"/>
        <v>332.28</v>
      </c>
      <c r="AC126" s="77">
        <f t="shared" si="11"/>
        <v>941.46</v>
      </c>
      <c r="AD126" s="77">
        <f t="shared" si="2"/>
        <v>221.52</v>
      </c>
      <c r="AE126" s="74">
        <f t="shared" si="24"/>
        <v>132912</v>
      </c>
      <c r="AF126" s="75">
        <f t="shared" si="24"/>
        <v>9612</v>
      </c>
      <c r="AG126" s="75">
        <f t="shared" si="24"/>
        <v>8784</v>
      </c>
      <c r="AH126" s="84"/>
      <c r="AI126" s="75">
        <f t="shared" si="16"/>
        <v>10440</v>
      </c>
      <c r="AJ126" s="75">
        <f t="shared" si="17"/>
        <v>18460</v>
      </c>
      <c r="AK126" s="75">
        <f t="shared" si="18"/>
        <v>1846</v>
      </c>
      <c r="AL126" s="84">
        <v>5538</v>
      </c>
      <c r="AM126" s="75">
        <f t="shared" si="23"/>
        <v>23259.599999999999</v>
      </c>
      <c r="AN126" s="75">
        <f t="shared" si="23"/>
        <v>3987.3599999999997</v>
      </c>
      <c r="AO126" s="75">
        <f t="shared" si="23"/>
        <v>11297.52</v>
      </c>
      <c r="AP126" s="75">
        <f t="shared" si="22"/>
        <v>2658.2400000000002</v>
      </c>
      <c r="AQ126" s="75"/>
      <c r="AR126" s="75">
        <f t="shared" si="19"/>
        <v>1846</v>
      </c>
      <c r="AS126" s="84">
        <v>0</v>
      </c>
      <c r="AT126" s="84">
        <v>0</v>
      </c>
      <c r="AU126" s="84"/>
      <c r="AV126" s="84"/>
      <c r="AW126" s="78">
        <v>0</v>
      </c>
      <c r="AX126" s="78">
        <v>0</v>
      </c>
      <c r="AY126" s="78">
        <v>0</v>
      </c>
      <c r="AZ126" s="85">
        <v>0</v>
      </c>
      <c r="BA126" s="80">
        <f t="shared" si="20"/>
        <v>230640.71999999997</v>
      </c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  <c r="CN126" s="87"/>
      <c r="CO126" s="87"/>
      <c r="CP126" s="87"/>
      <c r="CQ126" s="87"/>
      <c r="CR126" s="87"/>
      <c r="CS126" s="87"/>
      <c r="CT126" s="87"/>
      <c r="CU126" s="87"/>
      <c r="CV126" s="87"/>
      <c r="CW126" s="87"/>
      <c r="CX126" s="87"/>
      <c r="CY126" s="87"/>
      <c r="CZ126" s="87"/>
      <c r="DA126" s="87"/>
      <c r="DB126" s="87"/>
      <c r="DC126" s="87"/>
      <c r="DD126" s="87"/>
      <c r="DE126" s="87"/>
      <c r="DF126" s="87"/>
      <c r="DG126" s="87"/>
      <c r="DH126" s="87"/>
      <c r="DI126" s="87"/>
      <c r="DJ126" s="87"/>
      <c r="DK126" s="87"/>
      <c r="DL126" s="87"/>
      <c r="DM126" s="87"/>
      <c r="DN126" s="87"/>
      <c r="DO126" s="87"/>
      <c r="DP126" s="87"/>
      <c r="DQ126" s="87"/>
      <c r="DR126" s="87"/>
      <c r="DS126" s="87"/>
      <c r="DT126" s="87"/>
      <c r="DU126" s="87"/>
      <c r="DV126" s="87"/>
      <c r="DW126" s="87"/>
      <c r="DX126" s="87"/>
      <c r="DY126" s="87"/>
      <c r="DZ126" s="87"/>
      <c r="EA126" s="87"/>
      <c r="EB126" s="87"/>
      <c r="EC126" s="87"/>
      <c r="ED126" s="87"/>
      <c r="EE126" s="87"/>
      <c r="EF126" s="87"/>
      <c r="EG126" s="87"/>
      <c r="EH126" s="87"/>
      <c r="EI126" s="87"/>
      <c r="EJ126" s="87"/>
      <c r="EK126" s="87"/>
      <c r="EL126" s="87"/>
      <c r="EM126" s="87"/>
      <c r="EN126" s="87"/>
      <c r="EO126" s="87"/>
      <c r="EP126" s="87"/>
      <c r="EQ126" s="87"/>
      <c r="ER126" s="87"/>
      <c r="ES126" s="87"/>
      <c r="ET126" s="87"/>
      <c r="EU126" s="87"/>
      <c r="EV126" s="87"/>
      <c r="EW126" s="87"/>
      <c r="EX126" s="87"/>
      <c r="EY126" s="87"/>
      <c r="EZ126" s="87"/>
      <c r="FA126" s="87"/>
      <c r="FB126" s="87"/>
      <c r="FC126" s="87"/>
      <c r="FD126" s="87"/>
      <c r="FE126" s="87"/>
      <c r="FF126" s="87"/>
      <c r="FG126" s="87"/>
      <c r="FH126" s="87"/>
      <c r="FI126" s="87"/>
      <c r="FJ126" s="87"/>
      <c r="FK126" s="87"/>
      <c r="FL126" s="87"/>
      <c r="FM126" s="87"/>
      <c r="FN126" s="87"/>
      <c r="FO126" s="87"/>
      <c r="FP126" s="87"/>
      <c r="FQ126" s="87"/>
      <c r="FR126" s="87"/>
      <c r="FS126" s="87"/>
      <c r="FT126" s="87"/>
      <c r="FU126" s="87"/>
      <c r="FV126" s="87"/>
      <c r="FW126" s="87"/>
      <c r="FX126" s="87"/>
      <c r="FY126" s="87"/>
      <c r="FZ126" s="87"/>
      <c r="GA126" s="87"/>
      <c r="GB126" s="87"/>
      <c r="GC126" s="87"/>
      <c r="GD126" s="87"/>
      <c r="GE126" s="87"/>
      <c r="GF126" s="87"/>
      <c r="GG126" s="87"/>
      <c r="GH126" s="87"/>
      <c r="GI126" s="87"/>
      <c r="GJ126" s="87"/>
      <c r="GK126" s="87"/>
      <c r="GL126" s="87"/>
      <c r="GM126" s="87"/>
      <c r="GN126" s="87"/>
      <c r="GO126" s="87"/>
      <c r="GP126" s="87"/>
      <c r="GQ126" s="87"/>
      <c r="GR126" s="87"/>
      <c r="GS126" s="87"/>
      <c r="GT126" s="87"/>
      <c r="GU126" s="87"/>
      <c r="GV126" s="87"/>
      <c r="GW126" s="87"/>
      <c r="GX126" s="87"/>
      <c r="GY126" s="87"/>
      <c r="GZ126" s="87"/>
      <c r="HA126" s="87"/>
      <c r="HB126" s="87"/>
      <c r="HC126" s="87"/>
      <c r="HD126" s="87"/>
      <c r="HE126" s="87"/>
      <c r="HF126" s="87"/>
      <c r="HG126" s="87"/>
      <c r="HH126" s="87"/>
      <c r="HI126" s="87"/>
      <c r="HJ126" s="87"/>
      <c r="HK126" s="87"/>
      <c r="HL126" s="87"/>
      <c r="HM126" s="87"/>
      <c r="HN126" s="87"/>
      <c r="HO126" s="87"/>
      <c r="HP126" s="87"/>
      <c r="HQ126" s="87"/>
      <c r="HR126" s="87"/>
      <c r="HS126" s="87"/>
      <c r="HT126" s="87"/>
      <c r="HU126" s="87"/>
      <c r="HV126" s="87"/>
      <c r="HW126" s="87"/>
      <c r="HX126" s="87"/>
      <c r="HY126" s="87"/>
      <c r="HZ126" s="87"/>
      <c r="IA126" s="87"/>
      <c r="IB126" s="87"/>
      <c r="IC126" s="87"/>
      <c r="ID126" s="87"/>
      <c r="IE126" s="87"/>
      <c r="IF126" s="87"/>
      <c r="IG126" s="87"/>
      <c r="IH126" s="87"/>
      <c r="II126" s="87"/>
      <c r="IJ126" s="87"/>
      <c r="IK126" s="87"/>
      <c r="IL126" s="87"/>
      <c r="IM126" s="87"/>
      <c r="IN126" s="87"/>
      <c r="IO126" s="87"/>
      <c r="IP126" s="87"/>
      <c r="IQ126" s="87"/>
      <c r="IR126" s="87"/>
      <c r="IS126" s="87"/>
      <c r="IT126" s="87"/>
      <c r="IU126" s="87"/>
      <c r="IV126" s="87"/>
      <c r="IW126" s="87"/>
      <c r="IX126" s="87"/>
      <c r="IY126" s="87"/>
      <c r="IZ126" s="87"/>
    </row>
    <row r="127" spans="1:260" s="82" customFormat="1" x14ac:dyDescent="0.2">
      <c r="A127" s="65">
        <f t="shared" si="21"/>
        <v>115</v>
      </c>
      <c r="B127" s="66">
        <v>11</v>
      </c>
      <c r="C127" s="67" t="s">
        <v>61</v>
      </c>
      <c r="D127" s="68">
        <v>251</v>
      </c>
      <c r="E127" s="67">
        <v>372</v>
      </c>
      <c r="F127" s="69">
        <v>4</v>
      </c>
      <c r="G127" s="69">
        <v>1864</v>
      </c>
      <c r="H127" s="70" t="s">
        <v>364</v>
      </c>
      <c r="I127" s="70" t="s">
        <v>365</v>
      </c>
      <c r="J127" s="65" t="s">
        <v>78</v>
      </c>
      <c r="K127" s="71">
        <v>40010</v>
      </c>
      <c r="L127" s="71" t="s">
        <v>79</v>
      </c>
      <c r="M127" s="72" t="s">
        <v>73</v>
      </c>
      <c r="N127" s="65">
        <v>6</v>
      </c>
      <c r="O127" s="65">
        <v>35</v>
      </c>
      <c r="P127" s="65" t="s">
        <v>143</v>
      </c>
      <c r="Q127" s="70" t="s">
        <v>158</v>
      </c>
      <c r="R127" s="65">
        <v>15</v>
      </c>
      <c r="S127" s="70" t="s">
        <v>66</v>
      </c>
      <c r="T127" s="65" t="s">
        <v>361</v>
      </c>
      <c r="U127" s="73" t="s">
        <v>335</v>
      </c>
      <c r="V127" s="83">
        <v>11076</v>
      </c>
      <c r="W127" s="84">
        <v>801</v>
      </c>
      <c r="X127" s="84">
        <v>732</v>
      </c>
      <c r="Y127" s="84"/>
      <c r="Z127" s="76">
        <v>435</v>
      </c>
      <c r="AA127" s="77">
        <f t="shared" si="14"/>
        <v>1938.3</v>
      </c>
      <c r="AB127" s="77">
        <f t="shared" si="15"/>
        <v>332.28</v>
      </c>
      <c r="AC127" s="77">
        <f t="shared" si="11"/>
        <v>941.46</v>
      </c>
      <c r="AD127" s="77">
        <f t="shared" si="2"/>
        <v>221.52</v>
      </c>
      <c r="AE127" s="74">
        <f t="shared" si="24"/>
        <v>132912</v>
      </c>
      <c r="AF127" s="75">
        <f t="shared" si="24"/>
        <v>9612</v>
      </c>
      <c r="AG127" s="75">
        <f t="shared" si="24"/>
        <v>8784</v>
      </c>
      <c r="AH127" s="84"/>
      <c r="AI127" s="75">
        <f t="shared" si="16"/>
        <v>5220</v>
      </c>
      <c r="AJ127" s="75">
        <f t="shared" si="17"/>
        <v>18460</v>
      </c>
      <c r="AK127" s="75">
        <f t="shared" si="18"/>
        <v>1846</v>
      </c>
      <c r="AL127" s="84">
        <v>5538</v>
      </c>
      <c r="AM127" s="75">
        <f t="shared" si="23"/>
        <v>23259.599999999999</v>
      </c>
      <c r="AN127" s="75">
        <f t="shared" si="23"/>
        <v>3987.3599999999997</v>
      </c>
      <c r="AO127" s="75">
        <f t="shared" si="23"/>
        <v>11297.52</v>
      </c>
      <c r="AP127" s="75">
        <f t="shared" si="22"/>
        <v>2658.2400000000002</v>
      </c>
      <c r="AQ127" s="75"/>
      <c r="AR127" s="75">
        <f t="shared" si="19"/>
        <v>1846</v>
      </c>
      <c r="AS127" s="84">
        <v>0</v>
      </c>
      <c r="AT127" s="84">
        <v>0</v>
      </c>
      <c r="AU127" s="84"/>
      <c r="AV127" s="84"/>
      <c r="AW127" s="78">
        <v>0</v>
      </c>
      <c r="AX127" s="78">
        <v>0</v>
      </c>
      <c r="AY127" s="78">
        <v>0</v>
      </c>
      <c r="AZ127" s="85">
        <v>0</v>
      </c>
      <c r="BA127" s="80">
        <f t="shared" si="20"/>
        <v>225420.71999999997</v>
      </c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  <c r="GT127" s="81"/>
      <c r="GU127" s="81"/>
      <c r="GV127" s="81"/>
      <c r="GW127" s="81"/>
      <c r="GX127" s="81"/>
      <c r="GY127" s="81"/>
      <c r="GZ127" s="81"/>
      <c r="HA127" s="81"/>
      <c r="HB127" s="81"/>
      <c r="HC127" s="81"/>
      <c r="HD127" s="81"/>
      <c r="HE127" s="81"/>
      <c r="HF127" s="81"/>
      <c r="HG127" s="81"/>
      <c r="HH127" s="81"/>
      <c r="HI127" s="81"/>
      <c r="HJ127" s="81"/>
      <c r="HK127" s="81"/>
      <c r="HL127" s="81"/>
      <c r="HM127" s="81"/>
      <c r="HN127" s="81"/>
      <c r="HO127" s="81"/>
      <c r="HP127" s="81"/>
      <c r="HQ127" s="81"/>
      <c r="HR127" s="81"/>
      <c r="HS127" s="81"/>
      <c r="HT127" s="81"/>
      <c r="HU127" s="81"/>
      <c r="HV127" s="81"/>
      <c r="HW127" s="81"/>
      <c r="HX127" s="81"/>
      <c r="HY127" s="81"/>
      <c r="HZ127" s="81"/>
      <c r="IA127" s="81"/>
      <c r="IB127" s="81"/>
      <c r="IC127" s="81"/>
      <c r="ID127" s="81"/>
      <c r="IE127" s="81"/>
      <c r="IF127" s="81"/>
      <c r="IG127" s="81"/>
      <c r="IH127" s="81"/>
      <c r="II127" s="81"/>
      <c r="IJ127" s="81"/>
      <c r="IK127" s="81"/>
      <c r="IL127" s="81"/>
      <c r="IM127" s="81"/>
      <c r="IN127" s="81"/>
      <c r="IO127" s="81"/>
      <c r="IP127" s="81"/>
      <c r="IQ127" s="81"/>
      <c r="IR127" s="81"/>
      <c r="IS127" s="81"/>
      <c r="IT127" s="81"/>
      <c r="IU127" s="81"/>
      <c r="IV127" s="81"/>
      <c r="IW127" s="81"/>
      <c r="IX127" s="81"/>
      <c r="IY127" s="81"/>
      <c r="IZ127" s="81"/>
    </row>
    <row r="128" spans="1:260" s="82" customFormat="1" x14ac:dyDescent="0.2">
      <c r="A128" s="65">
        <f t="shared" si="21"/>
        <v>116</v>
      </c>
      <c r="B128" s="66">
        <v>11</v>
      </c>
      <c r="C128" s="67" t="s">
        <v>61</v>
      </c>
      <c r="D128" s="68">
        <v>251</v>
      </c>
      <c r="E128" s="67">
        <v>372</v>
      </c>
      <c r="F128" s="69">
        <v>4</v>
      </c>
      <c r="G128" s="69">
        <v>1959</v>
      </c>
      <c r="H128" s="70" t="s">
        <v>366</v>
      </c>
      <c r="I128" s="70" t="s">
        <v>367</v>
      </c>
      <c r="J128" s="65" t="s">
        <v>78</v>
      </c>
      <c r="K128" s="71">
        <v>41214</v>
      </c>
      <c r="L128" s="71" t="s">
        <v>79</v>
      </c>
      <c r="M128" s="72" t="s">
        <v>73</v>
      </c>
      <c r="N128" s="65">
        <v>6</v>
      </c>
      <c r="O128" s="65">
        <v>35</v>
      </c>
      <c r="P128" s="65" t="s">
        <v>143</v>
      </c>
      <c r="Q128" s="70" t="s">
        <v>158</v>
      </c>
      <c r="R128" s="65">
        <v>15</v>
      </c>
      <c r="S128" s="70" t="s">
        <v>66</v>
      </c>
      <c r="T128" s="65" t="s">
        <v>368</v>
      </c>
      <c r="U128" s="73" t="s">
        <v>335</v>
      </c>
      <c r="V128" s="83">
        <v>11076</v>
      </c>
      <c r="W128" s="84">
        <v>801</v>
      </c>
      <c r="X128" s="84">
        <v>732</v>
      </c>
      <c r="Y128" s="84"/>
      <c r="Z128" s="76">
        <v>290</v>
      </c>
      <c r="AA128" s="77">
        <f t="shared" si="14"/>
        <v>1938.3</v>
      </c>
      <c r="AB128" s="77">
        <f t="shared" si="15"/>
        <v>332.28</v>
      </c>
      <c r="AC128" s="77">
        <f t="shared" si="11"/>
        <v>941.46</v>
      </c>
      <c r="AD128" s="77">
        <f t="shared" si="2"/>
        <v>221.52</v>
      </c>
      <c r="AE128" s="74">
        <f t="shared" si="24"/>
        <v>132912</v>
      </c>
      <c r="AF128" s="75">
        <f t="shared" si="24"/>
        <v>9612</v>
      </c>
      <c r="AG128" s="75">
        <f t="shared" si="24"/>
        <v>8784</v>
      </c>
      <c r="AH128" s="84"/>
      <c r="AI128" s="75">
        <f t="shared" si="16"/>
        <v>3480</v>
      </c>
      <c r="AJ128" s="75">
        <f t="shared" si="17"/>
        <v>18460</v>
      </c>
      <c r="AK128" s="75">
        <f t="shared" si="18"/>
        <v>1846</v>
      </c>
      <c r="AL128" s="84">
        <v>5538</v>
      </c>
      <c r="AM128" s="75">
        <f t="shared" si="23"/>
        <v>23259.599999999999</v>
      </c>
      <c r="AN128" s="75">
        <f t="shared" si="23"/>
        <v>3987.3599999999997</v>
      </c>
      <c r="AO128" s="75">
        <f t="shared" si="23"/>
        <v>11297.52</v>
      </c>
      <c r="AP128" s="75">
        <f t="shared" si="22"/>
        <v>2658.2400000000002</v>
      </c>
      <c r="AQ128" s="75"/>
      <c r="AR128" s="75">
        <f t="shared" si="19"/>
        <v>1846</v>
      </c>
      <c r="AS128" s="84">
        <v>0</v>
      </c>
      <c r="AT128" s="84">
        <v>0</v>
      </c>
      <c r="AU128" s="84"/>
      <c r="AV128" s="84"/>
      <c r="AW128" s="78">
        <v>0</v>
      </c>
      <c r="AX128" s="78">
        <v>0</v>
      </c>
      <c r="AY128" s="78">
        <v>0</v>
      </c>
      <c r="AZ128" s="85">
        <v>0</v>
      </c>
      <c r="BA128" s="80">
        <f t="shared" si="20"/>
        <v>223680.71999999997</v>
      </c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  <c r="GT128" s="81"/>
      <c r="GU128" s="81"/>
      <c r="GV128" s="81"/>
      <c r="GW128" s="81"/>
      <c r="GX128" s="81"/>
      <c r="GY128" s="81"/>
      <c r="GZ128" s="81"/>
      <c r="HA128" s="81"/>
      <c r="HB128" s="81"/>
      <c r="HC128" s="81"/>
      <c r="HD128" s="81"/>
      <c r="HE128" s="81"/>
      <c r="HF128" s="81"/>
      <c r="HG128" s="81"/>
      <c r="HH128" s="81"/>
      <c r="HI128" s="81"/>
      <c r="HJ128" s="81"/>
      <c r="HK128" s="81"/>
      <c r="HL128" s="81"/>
      <c r="HM128" s="81"/>
      <c r="HN128" s="81"/>
      <c r="HO128" s="81"/>
      <c r="HP128" s="81"/>
      <c r="HQ128" s="81"/>
      <c r="HR128" s="81"/>
      <c r="HS128" s="81"/>
      <c r="HT128" s="81"/>
      <c r="HU128" s="81"/>
      <c r="HV128" s="81"/>
      <c r="HW128" s="81"/>
      <c r="HX128" s="81"/>
      <c r="HY128" s="81"/>
      <c r="HZ128" s="81"/>
      <c r="IA128" s="81"/>
      <c r="IB128" s="81"/>
      <c r="IC128" s="81"/>
      <c r="ID128" s="81"/>
      <c r="IE128" s="81"/>
      <c r="IF128" s="81"/>
      <c r="IG128" s="81"/>
      <c r="IH128" s="81"/>
      <c r="II128" s="81"/>
      <c r="IJ128" s="81"/>
      <c r="IK128" s="81"/>
      <c r="IL128" s="81"/>
      <c r="IM128" s="81"/>
      <c r="IN128" s="81"/>
      <c r="IO128" s="81"/>
      <c r="IP128" s="81"/>
      <c r="IQ128" s="81"/>
      <c r="IR128" s="81"/>
      <c r="IS128" s="81"/>
      <c r="IT128" s="81"/>
      <c r="IU128" s="81"/>
      <c r="IV128" s="81"/>
      <c r="IW128" s="81"/>
      <c r="IX128" s="81"/>
      <c r="IY128" s="81"/>
      <c r="IZ128" s="81"/>
    </row>
    <row r="129" spans="1:260" s="82" customFormat="1" x14ac:dyDescent="0.2">
      <c r="A129" s="65">
        <f t="shared" si="21"/>
        <v>117</v>
      </c>
      <c r="B129" s="66">
        <v>11</v>
      </c>
      <c r="C129" s="67" t="s">
        <v>61</v>
      </c>
      <c r="D129" s="68">
        <v>251</v>
      </c>
      <c r="E129" s="67">
        <v>372</v>
      </c>
      <c r="F129" s="69">
        <v>4</v>
      </c>
      <c r="G129" s="69">
        <v>2053</v>
      </c>
      <c r="H129" s="70" t="s">
        <v>369</v>
      </c>
      <c r="I129" s="70" t="s">
        <v>370</v>
      </c>
      <c r="J129" s="65" t="s">
        <v>78</v>
      </c>
      <c r="K129" s="71">
        <v>41953</v>
      </c>
      <c r="L129" s="71" t="s">
        <v>79</v>
      </c>
      <c r="M129" s="72" t="s">
        <v>73</v>
      </c>
      <c r="N129" s="65">
        <v>6</v>
      </c>
      <c r="O129" s="65">
        <v>35</v>
      </c>
      <c r="P129" s="65" t="s">
        <v>143</v>
      </c>
      <c r="Q129" s="70" t="s">
        <v>158</v>
      </c>
      <c r="R129" s="65">
        <v>15</v>
      </c>
      <c r="S129" s="70" t="s">
        <v>66</v>
      </c>
      <c r="T129" s="65" t="s">
        <v>361</v>
      </c>
      <c r="U129" s="73" t="s">
        <v>335</v>
      </c>
      <c r="V129" s="83">
        <v>11076</v>
      </c>
      <c r="W129" s="84">
        <v>801</v>
      </c>
      <c r="X129" s="84">
        <v>732</v>
      </c>
      <c r="Y129" s="84"/>
      <c r="Z129" s="76">
        <v>290</v>
      </c>
      <c r="AA129" s="77">
        <f t="shared" si="14"/>
        <v>1938.3</v>
      </c>
      <c r="AB129" s="77">
        <f t="shared" si="15"/>
        <v>332.28</v>
      </c>
      <c r="AC129" s="77">
        <f t="shared" si="11"/>
        <v>941.46</v>
      </c>
      <c r="AD129" s="77">
        <f t="shared" si="2"/>
        <v>221.52</v>
      </c>
      <c r="AE129" s="74">
        <f t="shared" si="24"/>
        <v>132912</v>
      </c>
      <c r="AF129" s="75">
        <f t="shared" si="24"/>
        <v>9612</v>
      </c>
      <c r="AG129" s="75">
        <f t="shared" si="24"/>
        <v>8784</v>
      </c>
      <c r="AH129" s="84"/>
      <c r="AI129" s="75">
        <f t="shared" si="16"/>
        <v>3480</v>
      </c>
      <c r="AJ129" s="75">
        <f t="shared" si="17"/>
        <v>18460</v>
      </c>
      <c r="AK129" s="75">
        <f t="shared" si="18"/>
        <v>1846</v>
      </c>
      <c r="AL129" s="84">
        <v>5538</v>
      </c>
      <c r="AM129" s="75">
        <f t="shared" si="23"/>
        <v>23259.599999999999</v>
      </c>
      <c r="AN129" s="75">
        <f t="shared" si="23"/>
        <v>3987.3599999999997</v>
      </c>
      <c r="AO129" s="75">
        <f t="shared" si="23"/>
        <v>11297.52</v>
      </c>
      <c r="AP129" s="75">
        <f t="shared" si="22"/>
        <v>2658.2400000000002</v>
      </c>
      <c r="AQ129" s="75"/>
      <c r="AR129" s="75">
        <f t="shared" si="19"/>
        <v>1846</v>
      </c>
      <c r="AS129" s="84">
        <v>0</v>
      </c>
      <c r="AT129" s="84">
        <v>0</v>
      </c>
      <c r="AU129" s="84"/>
      <c r="AV129" s="84"/>
      <c r="AW129" s="78">
        <v>0</v>
      </c>
      <c r="AX129" s="78">
        <v>0</v>
      </c>
      <c r="AY129" s="78">
        <v>0</v>
      </c>
      <c r="AZ129" s="85">
        <v>0</v>
      </c>
      <c r="BA129" s="80">
        <f t="shared" si="20"/>
        <v>223680.71999999997</v>
      </c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  <c r="GT129" s="81"/>
      <c r="GU129" s="81"/>
      <c r="GV129" s="81"/>
      <c r="GW129" s="81"/>
      <c r="GX129" s="81"/>
      <c r="GY129" s="81"/>
      <c r="GZ129" s="81"/>
      <c r="HA129" s="81"/>
      <c r="HB129" s="81"/>
      <c r="HC129" s="81"/>
      <c r="HD129" s="81"/>
      <c r="HE129" s="81"/>
      <c r="HF129" s="81"/>
      <c r="HG129" s="81"/>
      <c r="HH129" s="81"/>
      <c r="HI129" s="81"/>
      <c r="HJ129" s="81"/>
      <c r="HK129" s="81"/>
      <c r="HL129" s="81"/>
      <c r="HM129" s="81"/>
      <c r="HN129" s="81"/>
      <c r="HO129" s="81"/>
      <c r="HP129" s="81"/>
      <c r="HQ129" s="81"/>
      <c r="HR129" s="81"/>
      <c r="HS129" s="81"/>
      <c r="HT129" s="81"/>
      <c r="HU129" s="81"/>
      <c r="HV129" s="81"/>
      <c r="HW129" s="81"/>
      <c r="HX129" s="81"/>
      <c r="HY129" s="81"/>
      <c r="HZ129" s="81"/>
      <c r="IA129" s="81"/>
      <c r="IB129" s="81"/>
      <c r="IC129" s="81"/>
      <c r="ID129" s="81"/>
      <c r="IE129" s="81"/>
      <c r="IF129" s="81"/>
      <c r="IG129" s="81"/>
      <c r="IH129" s="81"/>
      <c r="II129" s="81"/>
      <c r="IJ129" s="81"/>
      <c r="IK129" s="81"/>
      <c r="IL129" s="81"/>
      <c r="IM129" s="81"/>
      <c r="IN129" s="81"/>
      <c r="IO129" s="81"/>
      <c r="IP129" s="81"/>
      <c r="IQ129" s="81"/>
      <c r="IR129" s="81"/>
      <c r="IS129" s="81"/>
      <c r="IT129" s="81"/>
      <c r="IU129" s="81"/>
      <c r="IV129" s="81"/>
      <c r="IW129" s="81"/>
      <c r="IX129" s="81"/>
      <c r="IY129" s="81"/>
      <c r="IZ129" s="81"/>
    </row>
    <row r="130" spans="1:260" s="82" customFormat="1" x14ac:dyDescent="0.2">
      <c r="A130" s="65">
        <f t="shared" si="21"/>
        <v>118</v>
      </c>
      <c r="B130" s="66">
        <v>11</v>
      </c>
      <c r="C130" s="67" t="s">
        <v>61</v>
      </c>
      <c r="D130" s="68">
        <v>251</v>
      </c>
      <c r="E130" s="67">
        <v>372</v>
      </c>
      <c r="F130" s="69">
        <v>4</v>
      </c>
      <c r="G130" s="69">
        <v>2062</v>
      </c>
      <c r="H130" s="70" t="s">
        <v>371</v>
      </c>
      <c r="I130" s="70" t="s">
        <v>372</v>
      </c>
      <c r="J130" s="65" t="s">
        <v>78</v>
      </c>
      <c r="K130" s="71">
        <v>42040</v>
      </c>
      <c r="L130" s="71" t="s">
        <v>79</v>
      </c>
      <c r="M130" s="72" t="s">
        <v>73</v>
      </c>
      <c r="N130" s="65">
        <v>6</v>
      </c>
      <c r="O130" s="65">
        <v>35</v>
      </c>
      <c r="P130" s="65" t="s">
        <v>143</v>
      </c>
      <c r="Q130" s="70" t="s">
        <v>158</v>
      </c>
      <c r="R130" s="65">
        <v>15</v>
      </c>
      <c r="S130" s="70" t="s">
        <v>66</v>
      </c>
      <c r="T130" s="65" t="s">
        <v>361</v>
      </c>
      <c r="U130" s="73" t="s">
        <v>335</v>
      </c>
      <c r="V130" s="83">
        <v>11076</v>
      </c>
      <c r="W130" s="84">
        <v>801</v>
      </c>
      <c r="X130" s="84">
        <v>732</v>
      </c>
      <c r="Y130" s="84"/>
      <c r="Z130" s="76">
        <v>290</v>
      </c>
      <c r="AA130" s="77">
        <f t="shared" si="14"/>
        <v>1938.3</v>
      </c>
      <c r="AB130" s="77">
        <f t="shared" si="15"/>
        <v>332.28</v>
      </c>
      <c r="AC130" s="77">
        <f t="shared" si="11"/>
        <v>941.46</v>
      </c>
      <c r="AD130" s="77">
        <f t="shared" si="2"/>
        <v>221.52</v>
      </c>
      <c r="AE130" s="74">
        <f t="shared" si="24"/>
        <v>132912</v>
      </c>
      <c r="AF130" s="75">
        <f t="shared" si="24"/>
        <v>9612</v>
      </c>
      <c r="AG130" s="75">
        <f t="shared" si="24"/>
        <v>8784</v>
      </c>
      <c r="AH130" s="84"/>
      <c r="AI130" s="75">
        <f t="shared" si="16"/>
        <v>3480</v>
      </c>
      <c r="AJ130" s="75">
        <f t="shared" si="17"/>
        <v>18460</v>
      </c>
      <c r="AK130" s="75">
        <f t="shared" si="18"/>
        <v>1846</v>
      </c>
      <c r="AL130" s="84">
        <v>5538</v>
      </c>
      <c r="AM130" s="75">
        <f t="shared" si="23"/>
        <v>23259.599999999999</v>
      </c>
      <c r="AN130" s="75">
        <f t="shared" si="23"/>
        <v>3987.3599999999997</v>
      </c>
      <c r="AO130" s="75">
        <f t="shared" si="23"/>
        <v>11297.52</v>
      </c>
      <c r="AP130" s="75">
        <f t="shared" si="22"/>
        <v>2658.2400000000002</v>
      </c>
      <c r="AQ130" s="75"/>
      <c r="AR130" s="75">
        <f t="shared" si="19"/>
        <v>1846</v>
      </c>
      <c r="AS130" s="84">
        <v>0</v>
      </c>
      <c r="AT130" s="84">
        <v>0</v>
      </c>
      <c r="AU130" s="84"/>
      <c r="AV130" s="84"/>
      <c r="AW130" s="78">
        <v>0</v>
      </c>
      <c r="AX130" s="78">
        <v>0</v>
      </c>
      <c r="AY130" s="78">
        <v>0</v>
      </c>
      <c r="AZ130" s="85">
        <v>0</v>
      </c>
      <c r="BA130" s="80">
        <f t="shared" si="20"/>
        <v>223680.71999999997</v>
      </c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  <c r="GT130" s="81"/>
      <c r="GU130" s="81"/>
      <c r="GV130" s="81"/>
      <c r="GW130" s="81"/>
      <c r="GX130" s="81"/>
      <c r="GY130" s="81"/>
      <c r="GZ130" s="81"/>
      <c r="HA130" s="81"/>
      <c r="HB130" s="81"/>
      <c r="HC130" s="81"/>
      <c r="HD130" s="81"/>
      <c r="HE130" s="81"/>
      <c r="HF130" s="81"/>
      <c r="HG130" s="81"/>
      <c r="HH130" s="81"/>
      <c r="HI130" s="81"/>
      <c r="HJ130" s="81"/>
      <c r="HK130" s="81"/>
      <c r="HL130" s="81"/>
      <c r="HM130" s="81"/>
      <c r="HN130" s="81"/>
      <c r="HO130" s="81"/>
      <c r="HP130" s="81"/>
      <c r="HQ130" s="81"/>
      <c r="HR130" s="81"/>
      <c r="HS130" s="81"/>
      <c r="HT130" s="81"/>
      <c r="HU130" s="81"/>
      <c r="HV130" s="81"/>
      <c r="HW130" s="81"/>
      <c r="HX130" s="81"/>
      <c r="HY130" s="81"/>
      <c r="HZ130" s="81"/>
      <c r="IA130" s="81"/>
      <c r="IB130" s="81"/>
      <c r="IC130" s="81"/>
      <c r="ID130" s="81"/>
      <c r="IE130" s="81"/>
      <c r="IF130" s="81"/>
      <c r="IG130" s="81"/>
      <c r="IH130" s="81"/>
      <c r="II130" s="81"/>
      <c r="IJ130" s="81"/>
      <c r="IK130" s="81"/>
      <c r="IL130" s="81"/>
      <c r="IM130" s="81"/>
      <c r="IN130" s="81"/>
      <c r="IO130" s="81"/>
      <c r="IP130" s="81"/>
      <c r="IQ130" s="81"/>
      <c r="IR130" s="81"/>
      <c r="IS130" s="81"/>
      <c r="IT130" s="81"/>
      <c r="IU130" s="81"/>
      <c r="IV130" s="81"/>
      <c r="IW130" s="81"/>
      <c r="IX130" s="81"/>
      <c r="IY130" s="81"/>
      <c r="IZ130" s="81"/>
    </row>
    <row r="131" spans="1:260" s="82" customFormat="1" x14ac:dyDescent="0.2">
      <c r="A131" s="65">
        <f t="shared" si="21"/>
        <v>119</v>
      </c>
      <c r="B131" s="66">
        <v>11</v>
      </c>
      <c r="C131" s="67" t="s">
        <v>61</v>
      </c>
      <c r="D131" s="68">
        <v>251</v>
      </c>
      <c r="E131" s="67">
        <v>372</v>
      </c>
      <c r="F131" s="69">
        <v>4</v>
      </c>
      <c r="G131" s="69">
        <v>2079</v>
      </c>
      <c r="H131" s="70" t="s">
        <v>373</v>
      </c>
      <c r="I131" s="70" t="s">
        <v>374</v>
      </c>
      <c r="J131" s="65" t="s">
        <v>71</v>
      </c>
      <c r="K131" s="71">
        <v>42312</v>
      </c>
      <c r="L131" s="71" t="s">
        <v>79</v>
      </c>
      <c r="M131" s="72" t="s">
        <v>73</v>
      </c>
      <c r="N131" s="65">
        <v>6</v>
      </c>
      <c r="O131" s="65">
        <v>35</v>
      </c>
      <c r="P131" s="65" t="s">
        <v>143</v>
      </c>
      <c r="Q131" s="70" t="s">
        <v>158</v>
      </c>
      <c r="R131" s="65">
        <v>15</v>
      </c>
      <c r="S131" s="70" t="s">
        <v>66</v>
      </c>
      <c r="T131" s="65" t="s">
        <v>375</v>
      </c>
      <c r="U131" s="73" t="s">
        <v>335</v>
      </c>
      <c r="V131" s="83">
        <v>11076</v>
      </c>
      <c r="W131" s="84">
        <v>801</v>
      </c>
      <c r="X131" s="84">
        <v>732</v>
      </c>
      <c r="Y131" s="84"/>
      <c r="Z131" s="76">
        <v>290</v>
      </c>
      <c r="AA131" s="77">
        <f t="shared" si="14"/>
        <v>1938.3</v>
      </c>
      <c r="AB131" s="77">
        <f t="shared" si="15"/>
        <v>332.28</v>
      </c>
      <c r="AC131" s="77">
        <f t="shared" si="11"/>
        <v>941.46</v>
      </c>
      <c r="AD131" s="77">
        <f t="shared" si="2"/>
        <v>221.52</v>
      </c>
      <c r="AE131" s="74">
        <f t="shared" si="24"/>
        <v>132912</v>
      </c>
      <c r="AF131" s="75">
        <f t="shared" si="24"/>
        <v>9612</v>
      </c>
      <c r="AG131" s="75">
        <f t="shared" si="24"/>
        <v>8784</v>
      </c>
      <c r="AH131" s="84"/>
      <c r="AI131" s="75">
        <f t="shared" si="16"/>
        <v>3480</v>
      </c>
      <c r="AJ131" s="75">
        <f t="shared" si="17"/>
        <v>18460</v>
      </c>
      <c r="AK131" s="75">
        <f t="shared" si="18"/>
        <v>1846</v>
      </c>
      <c r="AL131" s="84">
        <v>5538</v>
      </c>
      <c r="AM131" s="75">
        <f t="shared" si="23"/>
        <v>23259.599999999999</v>
      </c>
      <c r="AN131" s="75">
        <f t="shared" si="23"/>
        <v>3987.3599999999997</v>
      </c>
      <c r="AO131" s="75">
        <f t="shared" si="23"/>
        <v>11297.52</v>
      </c>
      <c r="AP131" s="75">
        <f t="shared" si="22"/>
        <v>2658.2400000000002</v>
      </c>
      <c r="AQ131" s="75"/>
      <c r="AR131" s="75">
        <f t="shared" si="19"/>
        <v>1846</v>
      </c>
      <c r="AS131" s="84">
        <v>0</v>
      </c>
      <c r="AT131" s="84">
        <v>0</v>
      </c>
      <c r="AU131" s="84"/>
      <c r="AV131" s="84"/>
      <c r="AW131" s="78">
        <v>0</v>
      </c>
      <c r="AX131" s="78">
        <v>0</v>
      </c>
      <c r="AY131" s="78">
        <v>0</v>
      </c>
      <c r="AZ131" s="85">
        <v>0</v>
      </c>
      <c r="BA131" s="80">
        <f t="shared" si="20"/>
        <v>223680.71999999997</v>
      </c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  <c r="GT131" s="81"/>
      <c r="GU131" s="81"/>
      <c r="GV131" s="81"/>
      <c r="GW131" s="81"/>
      <c r="GX131" s="81"/>
      <c r="GY131" s="81"/>
      <c r="GZ131" s="81"/>
      <c r="HA131" s="81"/>
      <c r="HB131" s="81"/>
      <c r="HC131" s="81"/>
      <c r="HD131" s="81"/>
      <c r="HE131" s="81"/>
      <c r="HF131" s="81"/>
      <c r="HG131" s="81"/>
      <c r="HH131" s="81"/>
      <c r="HI131" s="81"/>
      <c r="HJ131" s="81"/>
      <c r="HK131" s="81"/>
      <c r="HL131" s="81"/>
      <c r="HM131" s="81"/>
      <c r="HN131" s="81"/>
      <c r="HO131" s="81"/>
      <c r="HP131" s="81"/>
      <c r="HQ131" s="81"/>
      <c r="HR131" s="81"/>
      <c r="HS131" s="81"/>
      <c r="HT131" s="81"/>
      <c r="HU131" s="81"/>
      <c r="HV131" s="81"/>
      <c r="HW131" s="81"/>
      <c r="HX131" s="81"/>
      <c r="HY131" s="81"/>
      <c r="HZ131" s="81"/>
      <c r="IA131" s="81"/>
      <c r="IB131" s="81"/>
      <c r="IC131" s="81"/>
      <c r="ID131" s="81"/>
      <c r="IE131" s="81"/>
      <c r="IF131" s="81"/>
      <c r="IG131" s="81"/>
      <c r="IH131" s="81"/>
      <c r="II131" s="81"/>
      <c r="IJ131" s="81"/>
      <c r="IK131" s="81"/>
      <c r="IL131" s="81"/>
      <c r="IM131" s="81"/>
      <c r="IN131" s="81"/>
      <c r="IO131" s="81"/>
      <c r="IP131" s="81"/>
      <c r="IQ131" s="81"/>
      <c r="IR131" s="81"/>
      <c r="IS131" s="81"/>
      <c r="IT131" s="81"/>
      <c r="IU131" s="81"/>
      <c r="IV131" s="81"/>
      <c r="IW131" s="81"/>
      <c r="IX131" s="81"/>
      <c r="IY131" s="81"/>
      <c r="IZ131" s="81"/>
    </row>
    <row r="132" spans="1:260" s="82" customFormat="1" x14ac:dyDescent="0.2">
      <c r="A132" s="65">
        <f t="shared" si="21"/>
        <v>120</v>
      </c>
      <c r="B132" s="66">
        <v>11</v>
      </c>
      <c r="C132" s="67" t="s">
        <v>61</v>
      </c>
      <c r="D132" s="68">
        <v>251</v>
      </c>
      <c r="E132" s="67">
        <v>372</v>
      </c>
      <c r="F132" s="69">
        <v>4</v>
      </c>
      <c r="G132" s="69">
        <v>2142</v>
      </c>
      <c r="H132" s="70" t="s">
        <v>376</v>
      </c>
      <c r="I132" s="70" t="s">
        <v>377</v>
      </c>
      <c r="J132" s="65" t="s">
        <v>78</v>
      </c>
      <c r="K132" s="71">
        <v>42858</v>
      </c>
      <c r="L132" s="71" t="s">
        <v>79</v>
      </c>
      <c r="M132" s="72" t="s">
        <v>73</v>
      </c>
      <c r="N132" s="65">
        <v>6</v>
      </c>
      <c r="O132" s="65">
        <v>35</v>
      </c>
      <c r="P132" s="65" t="s">
        <v>143</v>
      </c>
      <c r="Q132" s="70" t="s">
        <v>158</v>
      </c>
      <c r="R132" s="65">
        <v>15</v>
      </c>
      <c r="S132" s="70" t="s">
        <v>66</v>
      </c>
      <c r="T132" s="65" t="s">
        <v>361</v>
      </c>
      <c r="U132" s="73" t="s">
        <v>335</v>
      </c>
      <c r="V132" s="83">
        <v>11076</v>
      </c>
      <c r="W132" s="84">
        <v>801</v>
      </c>
      <c r="X132" s="84">
        <v>732</v>
      </c>
      <c r="Y132" s="84"/>
      <c r="Z132" s="76">
        <v>0</v>
      </c>
      <c r="AA132" s="77">
        <f t="shared" si="14"/>
        <v>1938.3</v>
      </c>
      <c r="AB132" s="77">
        <f t="shared" si="15"/>
        <v>332.28</v>
      </c>
      <c r="AC132" s="77">
        <f t="shared" si="11"/>
        <v>941.46</v>
      </c>
      <c r="AD132" s="77">
        <f t="shared" si="2"/>
        <v>221.52</v>
      </c>
      <c r="AE132" s="74">
        <f t="shared" si="24"/>
        <v>132912</v>
      </c>
      <c r="AF132" s="75">
        <f t="shared" si="24"/>
        <v>9612</v>
      </c>
      <c r="AG132" s="75">
        <f t="shared" si="24"/>
        <v>8784</v>
      </c>
      <c r="AH132" s="84"/>
      <c r="AI132" s="75">
        <f t="shared" si="16"/>
        <v>0</v>
      </c>
      <c r="AJ132" s="75">
        <f t="shared" si="17"/>
        <v>18460</v>
      </c>
      <c r="AK132" s="75">
        <f t="shared" si="18"/>
        <v>1846</v>
      </c>
      <c r="AL132" s="84">
        <v>5538</v>
      </c>
      <c r="AM132" s="75">
        <f t="shared" si="23"/>
        <v>23259.599999999999</v>
      </c>
      <c r="AN132" s="75">
        <f t="shared" si="23"/>
        <v>3987.3599999999997</v>
      </c>
      <c r="AO132" s="75">
        <f t="shared" si="23"/>
        <v>11297.52</v>
      </c>
      <c r="AP132" s="75">
        <f t="shared" si="22"/>
        <v>2658.2400000000002</v>
      </c>
      <c r="AQ132" s="75"/>
      <c r="AR132" s="75">
        <f t="shared" si="19"/>
        <v>1846</v>
      </c>
      <c r="AS132" s="84">
        <v>0</v>
      </c>
      <c r="AT132" s="84">
        <v>0</v>
      </c>
      <c r="AU132" s="84"/>
      <c r="AV132" s="84"/>
      <c r="AW132" s="78">
        <v>0</v>
      </c>
      <c r="AX132" s="78">
        <v>0</v>
      </c>
      <c r="AY132" s="78">
        <v>0</v>
      </c>
      <c r="AZ132" s="85">
        <v>0</v>
      </c>
      <c r="BA132" s="80">
        <f t="shared" si="20"/>
        <v>220200.71999999997</v>
      </c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  <c r="GT132" s="81"/>
      <c r="GU132" s="81"/>
      <c r="GV132" s="81"/>
      <c r="GW132" s="81"/>
      <c r="GX132" s="81"/>
      <c r="GY132" s="81"/>
      <c r="GZ132" s="81"/>
      <c r="HA132" s="81"/>
      <c r="HB132" s="81"/>
      <c r="HC132" s="81"/>
      <c r="HD132" s="81"/>
      <c r="HE132" s="81"/>
      <c r="HF132" s="81"/>
      <c r="HG132" s="81"/>
      <c r="HH132" s="81"/>
      <c r="HI132" s="81"/>
      <c r="HJ132" s="81"/>
      <c r="HK132" s="81"/>
      <c r="HL132" s="81"/>
      <c r="HM132" s="81"/>
      <c r="HN132" s="81"/>
      <c r="HO132" s="81"/>
      <c r="HP132" s="81"/>
      <c r="HQ132" s="81"/>
      <c r="HR132" s="81"/>
      <c r="HS132" s="81"/>
      <c r="HT132" s="81"/>
      <c r="HU132" s="81"/>
      <c r="HV132" s="81"/>
      <c r="HW132" s="81"/>
      <c r="HX132" s="81"/>
      <c r="HY132" s="81"/>
      <c r="HZ132" s="81"/>
      <c r="IA132" s="81"/>
      <c r="IB132" s="81"/>
      <c r="IC132" s="81"/>
      <c r="ID132" s="81"/>
      <c r="IE132" s="81"/>
      <c r="IF132" s="81"/>
      <c r="IG132" s="81"/>
      <c r="IH132" s="81"/>
      <c r="II132" s="81"/>
      <c r="IJ132" s="81"/>
      <c r="IK132" s="81"/>
      <c r="IL132" s="81"/>
      <c r="IM132" s="81"/>
      <c r="IN132" s="81"/>
      <c r="IO132" s="81"/>
      <c r="IP132" s="81"/>
      <c r="IQ132" s="81"/>
      <c r="IR132" s="81"/>
      <c r="IS132" s="81"/>
      <c r="IT132" s="81"/>
      <c r="IU132" s="81"/>
      <c r="IV132" s="81"/>
      <c r="IW132" s="81"/>
      <c r="IX132" s="81"/>
      <c r="IY132" s="81"/>
      <c r="IZ132" s="81"/>
    </row>
    <row r="133" spans="1:260" s="82" customFormat="1" x14ac:dyDescent="0.2">
      <c r="A133" s="65">
        <f t="shared" si="21"/>
        <v>121</v>
      </c>
      <c r="B133" s="66">
        <v>11</v>
      </c>
      <c r="C133" s="67" t="s">
        <v>61</v>
      </c>
      <c r="D133" s="68">
        <v>251</v>
      </c>
      <c r="E133" s="67">
        <v>372</v>
      </c>
      <c r="F133" s="69">
        <v>4</v>
      </c>
      <c r="G133" s="69">
        <v>2174</v>
      </c>
      <c r="H133" s="70" t="s">
        <v>378</v>
      </c>
      <c r="I133" s="70" t="s">
        <v>379</v>
      </c>
      <c r="J133" s="65" t="s">
        <v>78</v>
      </c>
      <c r="K133" s="89">
        <v>43269</v>
      </c>
      <c r="L133" s="90" t="s">
        <v>79</v>
      </c>
      <c r="M133" s="90" t="s">
        <v>73</v>
      </c>
      <c r="N133" s="65">
        <v>6</v>
      </c>
      <c r="O133" s="65">
        <v>35</v>
      </c>
      <c r="P133" s="65" t="s">
        <v>143</v>
      </c>
      <c r="Q133" s="70" t="s">
        <v>158</v>
      </c>
      <c r="R133" s="65">
        <v>15</v>
      </c>
      <c r="S133" s="70" t="s">
        <v>66</v>
      </c>
      <c r="T133" s="65" t="s">
        <v>361</v>
      </c>
      <c r="U133" s="73" t="s">
        <v>335</v>
      </c>
      <c r="V133" s="83">
        <v>11076</v>
      </c>
      <c r="W133" s="84">
        <v>801</v>
      </c>
      <c r="X133" s="84">
        <v>732</v>
      </c>
      <c r="Y133" s="84"/>
      <c r="Z133" s="76">
        <v>0</v>
      </c>
      <c r="AA133" s="77">
        <f t="shared" si="14"/>
        <v>1938.3</v>
      </c>
      <c r="AB133" s="77">
        <f t="shared" si="15"/>
        <v>332.28</v>
      </c>
      <c r="AC133" s="77">
        <f t="shared" si="11"/>
        <v>941.46</v>
      </c>
      <c r="AD133" s="77">
        <f t="shared" si="2"/>
        <v>221.52</v>
      </c>
      <c r="AE133" s="74">
        <f t="shared" si="24"/>
        <v>132912</v>
      </c>
      <c r="AF133" s="75">
        <f t="shared" si="24"/>
        <v>9612</v>
      </c>
      <c r="AG133" s="75">
        <f t="shared" si="24"/>
        <v>8784</v>
      </c>
      <c r="AH133" s="84"/>
      <c r="AI133" s="75">
        <f t="shared" si="16"/>
        <v>0</v>
      </c>
      <c r="AJ133" s="75">
        <f t="shared" si="17"/>
        <v>18460</v>
      </c>
      <c r="AK133" s="75">
        <f t="shared" si="18"/>
        <v>1846</v>
      </c>
      <c r="AL133" s="84">
        <v>5538</v>
      </c>
      <c r="AM133" s="75">
        <f t="shared" ref="AM133:AP212" si="25">+AA133*12</f>
        <v>23259.599999999999</v>
      </c>
      <c r="AN133" s="75">
        <f t="shared" si="25"/>
        <v>3987.3599999999997</v>
      </c>
      <c r="AO133" s="75">
        <f t="shared" si="25"/>
        <v>11297.52</v>
      </c>
      <c r="AP133" s="75">
        <f t="shared" si="22"/>
        <v>2658.2400000000002</v>
      </c>
      <c r="AQ133" s="75"/>
      <c r="AR133" s="75">
        <f t="shared" si="19"/>
        <v>1846</v>
      </c>
      <c r="AS133" s="84">
        <v>0</v>
      </c>
      <c r="AT133" s="84">
        <v>0</v>
      </c>
      <c r="AU133" s="84"/>
      <c r="AV133" s="84"/>
      <c r="AW133" s="78">
        <v>0</v>
      </c>
      <c r="AX133" s="78">
        <v>0</v>
      </c>
      <c r="AY133" s="78">
        <v>0</v>
      </c>
      <c r="AZ133" s="85">
        <v>0</v>
      </c>
      <c r="BA133" s="91">
        <f t="shared" si="20"/>
        <v>220200.71999999997</v>
      </c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  <c r="GT133" s="81"/>
      <c r="GU133" s="81"/>
      <c r="GV133" s="81"/>
      <c r="GW133" s="81"/>
      <c r="GX133" s="81"/>
      <c r="GY133" s="81"/>
      <c r="GZ133" s="81"/>
      <c r="HA133" s="81"/>
      <c r="HB133" s="81"/>
      <c r="HC133" s="81"/>
      <c r="HD133" s="81"/>
      <c r="HE133" s="81"/>
      <c r="HF133" s="81"/>
      <c r="HG133" s="81"/>
      <c r="HH133" s="81"/>
      <c r="HI133" s="81"/>
      <c r="HJ133" s="81"/>
      <c r="HK133" s="81"/>
      <c r="HL133" s="81"/>
      <c r="HM133" s="81"/>
      <c r="HN133" s="81"/>
      <c r="HO133" s="81"/>
      <c r="HP133" s="81"/>
      <c r="HQ133" s="81"/>
      <c r="HR133" s="81"/>
      <c r="HS133" s="81"/>
      <c r="HT133" s="81"/>
      <c r="HU133" s="81"/>
      <c r="HV133" s="81"/>
      <c r="HW133" s="81"/>
      <c r="HX133" s="81"/>
      <c r="HY133" s="81"/>
      <c r="HZ133" s="81"/>
      <c r="IA133" s="81"/>
      <c r="IB133" s="81"/>
      <c r="IC133" s="81"/>
      <c r="ID133" s="81"/>
      <c r="IE133" s="81"/>
      <c r="IF133" s="81"/>
      <c r="IG133" s="81"/>
      <c r="IH133" s="81"/>
      <c r="II133" s="81"/>
      <c r="IJ133" s="81"/>
      <c r="IK133" s="81"/>
      <c r="IL133" s="81"/>
      <c r="IM133" s="81"/>
      <c r="IN133" s="81"/>
      <c r="IO133" s="81"/>
      <c r="IP133" s="81"/>
      <c r="IQ133" s="81"/>
      <c r="IR133" s="81"/>
      <c r="IS133" s="81"/>
      <c r="IT133" s="81"/>
      <c r="IU133" s="81"/>
      <c r="IV133" s="81"/>
      <c r="IW133" s="81"/>
      <c r="IX133" s="81"/>
      <c r="IY133" s="81"/>
      <c r="IZ133" s="81"/>
    </row>
    <row r="134" spans="1:260" s="82" customFormat="1" x14ac:dyDescent="0.2">
      <c r="A134" s="65">
        <f t="shared" si="21"/>
        <v>122</v>
      </c>
      <c r="B134" s="66">
        <v>11</v>
      </c>
      <c r="C134" s="67" t="s">
        <v>61</v>
      </c>
      <c r="D134" s="68">
        <v>251</v>
      </c>
      <c r="E134" s="67">
        <v>372</v>
      </c>
      <c r="F134" s="69">
        <v>4</v>
      </c>
      <c r="G134" s="69">
        <v>2171</v>
      </c>
      <c r="H134" s="70" t="s">
        <v>380</v>
      </c>
      <c r="I134" s="70" t="s">
        <v>381</v>
      </c>
      <c r="J134" s="65" t="s">
        <v>78</v>
      </c>
      <c r="K134" s="89">
        <v>43253</v>
      </c>
      <c r="L134" s="90" t="s">
        <v>79</v>
      </c>
      <c r="M134" s="90" t="s">
        <v>73</v>
      </c>
      <c r="N134" s="65">
        <v>6</v>
      </c>
      <c r="O134" s="65">
        <v>35</v>
      </c>
      <c r="P134" s="65" t="s">
        <v>143</v>
      </c>
      <c r="Q134" s="70" t="s">
        <v>158</v>
      </c>
      <c r="R134" s="65">
        <v>15</v>
      </c>
      <c r="S134" s="70" t="s">
        <v>66</v>
      </c>
      <c r="T134" s="65" t="s">
        <v>382</v>
      </c>
      <c r="U134" s="73" t="s">
        <v>335</v>
      </c>
      <c r="V134" s="83">
        <v>11075.75</v>
      </c>
      <c r="W134" s="84">
        <v>801</v>
      </c>
      <c r="X134" s="84">
        <v>732</v>
      </c>
      <c r="Y134" s="84"/>
      <c r="Z134" s="76">
        <v>0</v>
      </c>
      <c r="AA134" s="77">
        <f t="shared" si="14"/>
        <v>1938.2562499999999</v>
      </c>
      <c r="AB134" s="77">
        <f t="shared" si="15"/>
        <v>332.27249999999998</v>
      </c>
      <c r="AC134" s="77">
        <f t="shared" si="11"/>
        <v>941.43875000000003</v>
      </c>
      <c r="AD134" s="77">
        <f t="shared" si="2"/>
        <v>221.51500000000001</v>
      </c>
      <c r="AE134" s="74">
        <f t="shared" si="24"/>
        <v>132909</v>
      </c>
      <c r="AF134" s="75">
        <f t="shared" si="24"/>
        <v>9612</v>
      </c>
      <c r="AG134" s="75">
        <f t="shared" si="24"/>
        <v>8784</v>
      </c>
      <c r="AH134" s="84"/>
      <c r="AI134" s="75">
        <f t="shared" si="16"/>
        <v>0</v>
      </c>
      <c r="AJ134" s="75">
        <f t="shared" si="17"/>
        <v>18459.583333333332</v>
      </c>
      <c r="AK134" s="75">
        <f t="shared" si="18"/>
        <v>1845.9583333333333</v>
      </c>
      <c r="AL134" s="84">
        <v>5275.5</v>
      </c>
      <c r="AM134" s="75">
        <f t="shared" si="25"/>
        <v>23259.074999999997</v>
      </c>
      <c r="AN134" s="75">
        <f t="shared" si="25"/>
        <v>3987.2699999999995</v>
      </c>
      <c r="AO134" s="75">
        <f t="shared" si="25"/>
        <v>11297.264999999999</v>
      </c>
      <c r="AP134" s="75">
        <f t="shared" si="22"/>
        <v>2658.1800000000003</v>
      </c>
      <c r="AQ134" s="75"/>
      <c r="AR134" s="75">
        <f t="shared" si="19"/>
        <v>1845.9583333333333</v>
      </c>
      <c r="AS134" s="84">
        <v>0</v>
      </c>
      <c r="AT134" s="84">
        <v>0</v>
      </c>
      <c r="AU134" s="84"/>
      <c r="AV134" s="84"/>
      <c r="AW134" s="78">
        <v>0</v>
      </c>
      <c r="AX134" s="78">
        <v>0</v>
      </c>
      <c r="AY134" s="78">
        <v>0</v>
      </c>
      <c r="AZ134" s="85">
        <v>0</v>
      </c>
      <c r="BA134" s="91">
        <f t="shared" si="20"/>
        <v>219933.79</v>
      </c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  <c r="GT134" s="81"/>
      <c r="GU134" s="81"/>
      <c r="GV134" s="81"/>
      <c r="GW134" s="81"/>
      <c r="GX134" s="81"/>
      <c r="GY134" s="81"/>
      <c r="GZ134" s="81"/>
      <c r="HA134" s="81"/>
      <c r="HB134" s="81"/>
      <c r="HC134" s="81"/>
      <c r="HD134" s="81"/>
      <c r="HE134" s="81"/>
      <c r="HF134" s="81"/>
      <c r="HG134" s="81"/>
      <c r="HH134" s="81"/>
      <c r="HI134" s="81"/>
      <c r="HJ134" s="81"/>
      <c r="HK134" s="81"/>
      <c r="HL134" s="81"/>
      <c r="HM134" s="81"/>
      <c r="HN134" s="81"/>
      <c r="HO134" s="81"/>
      <c r="HP134" s="81"/>
      <c r="HQ134" s="81"/>
      <c r="HR134" s="81"/>
      <c r="HS134" s="81"/>
      <c r="HT134" s="81"/>
      <c r="HU134" s="81"/>
      <c r="HV134" s="81"/>
      <c r="HW134" s="81"/>
      <c r="HX134" s="81"/>
      <c r="HY134" s="81"/>
      <c r="HZ134" s="81"/>
      <c r="IA134" s="81"/>
      <c r="IB134" s="81"/>
      <c r="IC134" s="81"/>
      <c r="ID134" s="81"/>
      <c r="IE134" s="81"/>
      <c r="IF134" s="81"/>
      <c r="IG134" s="81"/>
      <c r="IH134" s="81"/>
      <c r="II134" s="81"/>
      <c r="IJ134" s="81"/>
      <c r="IK134" s="81"/>
      <c r="IL134" s="81"/>
      <c r="IM134" s="81"/>
      <c r="IN134" s="81"/>
      <c r="IO134" s="81"/>
      <c r="IP134" s="81"/>
      <c r="IQ134" s="81"/>
      <c r="IR134" s="81"/>
      <c r="IS134" s="81"/>
      <c r="IT134" s="81"/>
      <c r="IU134" s="81"/>
      <c r="IV134" s="81"/>
      <c r="IW134" s="81"/>
      <c r="IX134" s="81"/>
      <c r="IY134" s="81"/>
      <c r="IZ134" s="81"/>
    </row>
    <row r="135" spans="1:260" s="82" customFormat="1" x14ac:dyDescent="0.2">
      <c r="A135" s="65">
        <f t="shared" si="21"/>
        <v>123</v>
      </c>
      <c r="B135" s="66">
        <v>11</v>
      </c>
      <c r="C135" s="67" t="s">
        <v>61</v>
      </c>
      <c r="D135" s="68">
        <v>251</v>
      </c>
      <c r="E135" s="67">
        <v>372</v>
      </c>
      <c r="F135" s="69">
        <v>4</v>
      </c>
      <c r="G135" s="69">
        <v>2209</v>
      </c>
      <c r="H135" s="70" t="s">
        <v>383</v>
      </c>
      <c r="I135" s="70" t="s">
        <v>384</v>
      </c>
      <c r="J135" s="65" t="s">
        <v>78</v>
      </c>
      <c r="K135" s="89">
        <v>43528</v>
      </c>
      <c r="L135" s="90" t="s">
        <v>79</v>
      </c>
      <c r="M135" s="90" t="s">
        <v>73</v>
      </c>
      <c r="N135" s="65">
        <v>6</v>
      </c>
      <c r="O135" s="65">
        <v>40</v>
      </c>
      <c r="P135" s="65" t="s">
        <v>143</v>
      </c>
      <c r="Q135" s="70" t="s">
        <v>158</v>
      </c>
      <c r="R135" s="65">
        <v>15</v>
      </c>
      <c r="S135" s="70" t="s">
        <v>66</v>
      </c>
      <c r="T135" s="65" t="s">
        <v>382</v>
      </c>
      <c r="U135" s="73" t="s">
        <v>335</v>
      </c>
      <c r="V135" s="83">
        <v>12658</v>
      </c>
      <c r="W135" s="84">
        <v>915</v>
      </c>
      <c r="X135" s="84">
        <v>836</v>
      </c>
      <c r="Y135" s="84"/>
      <c r="Z135" s="76">
        <v>0</v>
      </c>
      <c r="AA135" s="77">
        <f t="shared" si="14"/>
        <v>2215.1499999999996</v>
      </c>
      <c r="AB135" s="77">
        <f t="shared" si="15"/>
        <v>379.74</v>
      </c>
      <c r="AC135" s="77">
        <f t="shared" si="11"/>
        <v>1075.93</v>
      </c>
      <c r="AD135" s="77">
        <f t="shared" si="2"/>
        <v>253.16</v>
      </c>
      <c r="AE135" s="74">
        <f t="shared" si="24"/>
        <v>151896</v>
      </c>
      <c r="AF135" s="75">
        <f t="shared" si="24"/>
        <v>10980</v>
      </c>
      <c r="AG135" s="75">
        <f t="shared" si="24"/>
        <v>10032</v>
      </c>
      <c r="AH135" s="84"/>
      <c r="AI135" s="75">
        <f t="shared" si="16"/>
        <v>0</v>
      </c>
      <c r="AJ135" s="75">
        <f t="shared" si="17"/>
        <v>21096.666666666668</v>
      </c>
      <c r="AK135" s="75">
        <f t="shared" si="18"/>
        <v>2109.6666666666665</v>
      </c>
      <c r="AL135" s="84">
        <v>6329</v>
      </c>
      <c r="AM135" s="75">
        <f t="shared" si="25"/>
        <v>26581.799999999996</v>
      </c>
      <c r="AN135" s="75">
        <f t="shared" si="25"/>
        <v>4556.88</v>
      </c>
      <c r="AO135" s="75">
        <f t="shared" si="25"/>
        <v>12911.16</v>
      </c>
      <c r="AP135" s="75">
        <f t="shared" si="22"/>
        <v>3037.92</v>
      </c>
      <c r="AQ135" s="75"/>
      <c r="AR135" s="75">
        <f t="shared" si="19"/>
        <v>2109.6666666666665</v>
      </c>
      <c r="AS135" s="84">
        <v>0</v>
      </c>
      <c r="AT135" s="84">
        <v>0</v>
      </c>
      <c r="AU135" s="84"/>
      <c r="AV135" s="84"/>
      <c r="AW135" s="78">
        <v>0</v>
      </c>
      <c r="AX135" s="78">
        <v>0</v>
      </c>
      <c r="AY135" s="78">
        <v>0</v>
      </c>
      <c r="AZ135" s="85">
        <v>0</v>
      </c>
      <c r="BA135" s="91">
        <f t="shared" si="20"/>
        <v>251640.75999999998</v>
      </c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  <c r="GT135" s="81"/>
      <c r="GU135" s="81"/>
      <c r="GV135" s="81"/>
      <c r="GW135" s="81"/>
      <c r="GX135" s="81"/>
      <c r="GY135" s="81"/>
      <c r="GZ135" s="81"/>
      <c r="HA135" s="81"/>
      <c r="HB135" s="81"/>
      <c r="HC135" s="81"/>
      <c r="HD135" s="81"/>
      <c r="HE135" s="81"/>
      <c r="HF135" s="81"/>
      <c r="HG135" s="81"/>
      <c r="HH135" s="81"/>
      <c r="HI135" s="81"/>
      <c r="HJ135" s="81"/>
      <c r="HK135" s="81"/>
      <c r="HL135" s="81"/>
      <c r="HM135" s="81"/>
      <c r="HN135" s="81"/>
      <c r="HO135" s="81"/>
      <c r="HP135" s="81"/>
      <c r="HQ135" s="81"/>
      <c r="HR135" s="81"/>
      <c r="HS135" s="81"/>
      <c r="HT135" s="81"/>
      <c r="HU135" s="81"/>
      <c r="HV135" s="81"/>
      <c r="HW135" s="81"/>
      <c r="HX135" s="81"/>
      <c r="HY135" s="81"/>
      <c r="HZ135" s="81"/>
      <c r="IA135" s="81"/>
      <c r="IB135" s="81"/>
      <c r="IC135" s="81"/>
      <c r="ID135" s="81"/>
      <c r="IE135" s="81"/>
      <c r="IF135" s="81"/>
      <c r="IG135" s="81"/>
      <c r="IH135" s="81"/>
      <c r="II135" s="81"/>
      <c r="IJ135" s="81"/>
      <c r="IK135" s="81"/>
      <c r="IL135" s="81"/>
      <c r="IM135" s="81"/>
      <c r="IN135" s="81"/>
      <c r="IO135" s="81"/>
      <c r="IP135" s="81"/>
      <c r="IQ135" s="81"/>
      <c r="IR135" s="81"/>
      <c r="IS135" s="81"/>
      <c r="IT135" s="81"/>
      <c r="IU135" s="81"/>
      <c r="IV135" s="81"/>
      <c r="IW135" s="81"/>
      <c r="IX135" s="81"/>
      <c r="IY135" s="81"/>
      <c r="IZ135" s="81"/>
    </row>
    <row r="136" spans="1:260" s="82" customFormat="1" x14ac:dyDescent="0.2">
      <c r="A136" s="65">
        <f t="shared" si="21"/>
        <v>124</v>
      </c>
      <c r="B136" s="66">
        <v>11</v>
      </c>
      <c r="C136" s="67" t="s">
        <v>61</v>
      </c>
      <c r="D136" s="68">
        <v>251</v>
      </c>
      <c r="E136" s="67">
        <v>372</v>
      </c>
      <c r="F136" s="69">
        <v>1</v>
      </c>
      <c r="G136" s="69">
        <v>940</v>
      </c>
      <c r="H136" s="70" t="s">
        <v>385</v>
      </c>
      <c r="I136" s="70" t="s">
        <v>386</v>
      </c>
      <c r="J136" s="65" t="s">
        <v>78</v>
      </c>
      <c r="K136" s="71">
        <v>33604</v>
      </c>
      <c r="L136" s="71" t="s">
        <v>79</v>
      </c>
      <c r="M136" s="72" t="s">
        <v>73</v>
      </c>
      <c r="N136" s="65">
        <v>5</v>
      </c>
      <c r="O136" s="65">
        <v>40</v>
      </c>
      <c r="P136" s="65" t="s">
        <v>143</v>
      </c>
      <c r="Q136" s="70" t="s">
        <v>158</v>
      </c>
      <c r="R136" s="65">
        <v>15</v>
      </c>
      <c r="S136" s="70" t="s">
        <v>66</v>
      </c>
      <c r="T136" s="65" t="s">
        <v>387</v>
      </c>
      <c r="U136" s="73" t="s">
        <v>335</v>
      </c>
      <c r="V136" s="83">
        <v>12197</v>
      </c>
      <c r="W136" s="84">
        <v>815</v>
      </c>
      <c r="X136" s="84">
        <v>716</v>
      </c>
      <c r="Y136" s="84"/>
      <c r="Z136" s="76">
        <v>870</v>
      </c>
      <c r="AA136" s="77">
        <f t="shared" si="14"/>
        <v>2134.4749999999999</v>
      </c>
      <c r="AB136" s="77">
        <f t="shared" si="15"/>
        <v>365.90999999999997</v>
      </c>
      <c r="AC136" s="77">
        <f t="shared" si="11"/>
        <v>1036.7450000000001</v>
      </c>
      <c r="AD136" s="77">
        <f t="shared" si="2"/>
        <v>243.94</v>
      </c>
      <c r="AE136" s="74">
        <f t="shared" si="24"/>
        <v>146364</v>
      </c>
      <c r="AF136" s="75">
        <f t="shared" si="24"/>
        <v>9780</v>
      </c>
      <c r="AG136" s="75">
        <f t="shared" si="24"/>
        <v>8592</v>
      </c>
      <c r="AH136" s="84"/>
      <c r="AI136" s="75">
        <f t="shared" si="16"/>
        <v>10440</v>
      </c>
      <c r="AJ136" s="75">
        <f t="shared" si="17"/>
        <v>20328.333333333332</v>
      </c>
      <c r="AK136" s="75">
        <f t="shared" si="18"/>
        <v>2032.8333333333333</v>
      </c>
      <c r="AL136" s="84">
        <v>6098.5</v>
      </c>
      <c r="AM136" s="75">
        <f t="shared" si="25"/>
        <v>25613.699999999997</v>
      </c>
      <c r="AN136" s="75">
        <f t="shared" si="25"/>
        <v>4390.92</v>
      </c>
      <c r="AO136" s="75">
        <f t="shared" si="25"/>
        <v>12440.940000000002</v>
      </c>
      <c r="AP136" s="75">
        <f t="shared" si="22"/>
        <v>2927.2799999999997</v>
      </c>
      <c r="AQ136" s="75"/>
      <c r="AR136" s="75">
        <f t="shared" si="19"/>
        <v>2032.8333333333333</v>
      </c>
      <c r="AS136" s="84">
        <v>0</v>
      </c>
      <c r="AT136" s="84">
        <v>0</v>
      </c>
      <c r="AU136" s="84"/>
      <c r="AV136" s="84"/>
      <c r="AW136" s="78">
        <v>0</v>
      </c>
      <c r="AX136" s="78">
        <v>0</v>
      </c>
      <c r="AY136" s="78">
        <v>0</v>
      </c>
      <c r="AZ136" s="85">
        <v>0</v>
      </c>
      <c r="BA136" s="80">
        <f t="shared" si="20"/>
        <v>251041.34000000005</v>
      </c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  <c r="GT136" s="81"/>
      <c r="GU136" s="81"/>
      <c r="GV136" s="81"/>
      <c r="GW136" s="81"/>
      <c r="GX136" s="81"/>
      <c r="GY136" s="81"/>
      <c r="GZ136" s="81"/>
      <c r="HA136" s="81"/>
      <c r="HB136" s="81"/>
      <c r="HC136" s="81"/>
      <c r="HD136" s="81"/>
      <c r="HE136" s="81"/>
      <c r="HF136" s="81"/>
      <c r="HG136" s="81"/>
      <c r="HH136" s="81"/>
      <c r="HI136" s="81"/>
      <c r="HJ136" s="81"/>
      <c r="HK136" s="81"/>
      <c r="HL136" s="81"/>
      <c r="HM136" s="81"/>
      <c r="HN136" s="81"/>
      <c r="HO136" s="81"/>
      <c r="HP136" s="81"/>
      <c r="HQ136" s="81"/>
      <c r="HR136" s="81"/>
      <c r="HS136" s="81"/>
      <c r="HT136" s="81"/>
      <c r="HU136" s="81"/>
      <c r="HV136" s="81"/>
      <c r="HW136" s="81"/>
      <c r="HX136" s="81"/>
      <c r="HY136" s="81"/>
      <c r="HZ136" s="81"/>
      <c r="IA136" s="81"/>
      <c r="IB136" s="81"/>
      <c r="IC136" s="81"/>
      <c r="ID136" s="81"/>
      <c r="IE136" s="81"/>
      <c r="IF136" s="81"/>
      <c r="IG136" s="81"/>
      <c r="IH136" s="81"/>
      <c r="II136" s="81"/>
      <c r="IJ136" s="81"/>
      <c r="IK136" s="81"/>
      <c r="IL136" s="81"/>
      <c r="IM136" s="81"/>
      <c r="IN136" s="81"/>
      <c r="IO136" s="81"/>
      <c r="IP136" s="81"/>
      <c r="IQ136" s="81"/>
      <c r="IR136" s="81"/>
      <c r="IS136" s="81"/>
      <c r="IT136" s="81"/>
      <c r="IU136" s="81"/>
      <c r="IV136" s="81"/>
      <c r="IW136" s="81"/>
      <c r="IX136" s="81"/>
      <c r="IY136" s="81"/>
      <c r="IZ136" s="81"/>
    </row>
    <row r="137" spans="1:260" s="82" customFormat="1" x14ac:dyDescent="0.2">
      <c r="A137" s="65">
        <f t="shared" si="21"/>
        <v>125</v>
      </c>
      <c r="B137" s="66">
        <v>11</v>
      </c>
      <c r="C137" s="67" t="s">
        <v>61</v>
      </c>
      <c r="D137" s="68">
        <v>251</v>
      </c>
      <c r="E137" s="67">
        <v>372</v>
      </c>
      <c r="F137" s="69">
        <v>1</v>
      </c>
      <c r="G137" s="69">
        <v>1357</v>
      </c>
      <c r="H137" s="70" t="s">
        <v>388</v>
      </c>
      <c r="I137" s="70" t="s">
        <v>389</v>
      </c>
      <c r="J137" s="65" t="s">
        <v>78</v>
      </c>
      <c r="K137" s="71">
        <v>35921</v>
      </c>
      <c r="L137" s="71" t="s">
        <v>79</v>
      </c>
      <c r="M137" s="72" t="s">
        <v>73</v>
      </c>
      <c r="N137" s="65">
        <v>5</v>
      </c>
      <c r="O137" s="65">
        <v>40</v>
      </c>
      <c r="P137" s="65" t="s">
        <v>143</v>
      </c>
      <c r="Q137" s="70" t="s">
        <v>158</v>
      </c>
      <c r="R137" s="65">
        <v>15</v>
      </c>
      <c r="S137" s="70" t="s">
        <v>66</v>
      </c>
      <c r="T137" s="65" t="s">
        <v>387</v>
      </c>
      <c r="U137" s="73" t="s">
        <v>335</v>
      </c>
      <c r="V137" s="83">
        <v>12197</v>
      </c>
      <c r="W137" s="84">
        <v>815</v>
      </c>
      <c r="X137" s="84">
        <v>716</v>
      </c>
      <c r="Y137" s="84"/>
      <c r="Z137" s="76">
        <v>725</v>
      </c>
      <c r="AA137" s="77">
        <f t="shared" si="14"/>
        <v>2134.4749999999999</v>
      </c>
      <c r="AB137" s="77">
        <f t="shared" si="15"/>
        <v>365.90999999999997</v>
      </c>
      <c r="AC137" s="77">
        <f t="shared" si="11"/>
        <v>1036.7450000000001</v>
      </c>
      <c r="AD137" s="77">
        <f t="shared" si="2"/>
        <v>243.94</v>
      </c>
      <c r="AE137" s="74">
        <f t="shared" si="24"/>
        <v>146364</v>
      </c>
      <c r="AF137" s="75">
        <f t="shared" si="24"/>
        <v>9780</v>
      </c>
      <c r="AG137" s="75">
        <f t="shared" si="24"/>
        <v>8592</v>
      </c>
      <c r="AH137" s="84"/>
      <c r="AI137" s="75">
        <f t="shared" si="16"/>
        <v>8700</v>
      </c>
      <c r="AJ137" s="75">
        <f t="shared" si="17"/>
        <v>20328.333333333332</v>
      </c>
      <c r="AK137" s="75">
        <f t="shared" si="18"/>
        <v>2032.8333333333333</v>
      </c>
      <c r="AL137" s="84">
        <v>6098.5</v>
      </c>
      <c r="AM137" s="75">
        <f t="shared" si="25"/>
        <v>25613.699999999997</v>
      </c>
      <c r="AN137" s="75">
        <f t="shared" si="25"/>
        <v>4390.92</v>
      </c>
      <c r="AO137" s="75">
        <f t="shared" si="25"/>
        <v>12440.940000000002</v>
      </c>
      <c r="AP137" s="75">
        <f t="shared" si="22"/>
        <v>2927.2799999999997</v>
      </c>
      <c r="AQ137" s="75"/>
      <c r="AR137" s="75">
        <f t="shared" si="19"/>
        <v>2032.8333333333333</v>
      </c>
      <c r="AS137" s="84">
        <v>0</v>
      </c>
      <c r="AT137" s="84">
        <v>0</v>
      </c>
      <c r="AU137" s="84"/>
      <c r="AV137" s="84"/>
      <c r="AW137" s="78">
        <v>0</v>
      </c>
      <c r="AX137" s="78">
        <v>0</v>
      </c>
      <c r="AY137" s="78">
        <v>0</v>
      </c>
      <c r="AZ137" s="85">
        <v>0</v>
      </c>
      <c r="BA137" s="80">
        <f t="shared" si="20"/>
        <v>249301.34000000005</v>
      </c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  <c r="GT137" s="81"/>
      <c r="GU137" s="81"/>
      <c r="GV137" s="81"/>
      <c r="GW137" s="81"/>
      <c r="GX137" s="81"/>
      <c r="GY137" s="81"/>
      <c r="GZ137" s="81"/>
      <c r="HA137" s="81"/>
      <c r="HB137" s="81"/>
      <c r="HC137" s="81"/>
      <c r="HD137" s="81"/>
      <c r="HE137" s="81"/>
      <c r="HF137" s="81"/>
      <c r="HG137" s="81"/>
      <c r="HH137" s="81"/>
      <c r="HI137" s="81"/>
      <c r="HJ137" s="81"/>
      <c r="HK137" s="81"/>
      <c r="HL137" s="81"/>
      <c r="HM137" s="81"/>
      <c r="HN137" s="81"/>
      <c r="HO137" s="81"/>
      <c r="HP137" s="81"/>
      <c r="HQ137" s="81"/>
      <c r="HR137" s="81"/>
      <c r="HS137" s="81"/>
      <c r="HT137" s="81"/>
      <c r="HU137" s="81"/>
      <c r="HV137" s="81"/>
      <c r="HW137" s="81"/>
      <c r="HX137" s="81"/>
      <c r="HY137" s="81"/>
      <c r="HZ137" s="81"/>
      <c r="IA137" s="81"/>
      <c r="IB137" s="81"/>
      <c r="IC137" s="81"/>
      <c r="ID137" s="81"/>
      <c r="IE137" s="81"/>
      <c r="IF137" s="81"/>
      <c r="IG137" s="81"/>
      <c r="IH137" s="81"/>
      <c r="II137" s="81"/>
      <c r="IJ137" s="81"/>
      <c r="IK137" s="81"/>
      <c r="IL137" s="81"/>
      <c r="IM137" s="81"/>
      <c r="IN137" s="81"/>
      <c r="IO137" s="81"/>
      <c r="IP137" s="81"/>
      <c r="IQ137" s="81"/>
      <c r="IR137" s="81"/>
      <c r="IS137" s="81"/>
      <c r="IT137" s="81"/>
      <c r="IU137" s="81"/>
      <c r="IV137" s="81"/>
      <c r="IW137" s="81"/>
      <c r="IX137" s="81"/>
      <c r="IY137" s="81"/>
      <c r="IZ137" s="81"/>
    </row>
    <row r="138" spans="1:260" s="82" customFormat="1" x14ac:dyDescent="0.2">
      <c r="A138" s="65">
        <f t="shared" si="21"/>
        <v>126</v>
      </c>
      <c r="B138" s="66">
        <v>11</v>
      </c>
      <c r="C138" s="67" t="s">
        <v>61</v>
      </c>
      <c r="D138" s="68">
        <v>251</v>
      </c>
      <c r="E138" s="67">
        <v>372</v>
      </c>
      <c r="F138" s="69">
        <v>1</v>
      </c>
      <c r="G138" s="69">
        <v>1430</v>
      </c>
      <c r="H138" s="70" t="s">
        <v>390</v>
      </c>
      <c r="I138" s="70" t="s">
        <v>391</v>
      </c>
      <c r="J138" s="65" t="s">
        <v>78</v>
      </c>
      <c r="K138" s="71">
        <v>36339</v>
      </c>
      <c r="L138" s="71" t="s">
        <v>79</v>
      </c>
      <c r="M138" s="72" t="s">
        <v>73</v>
      </c>
      <c r="N138" s="65">
        <v>5</v>
      </c>
      <c r="O138" s="65">
        <v>40</v>
      </c>
      <c r="P138" s="65" t="s">
        <v>143</v>
      </c>
      <c r="Q138" s="70" t="s">
        <v>158</v>
      </c>
      <c r="R138" s="65">
        <v>15</v>
      </c>
      <c r="S138" s="70" t="s">
        <v>66</v>
      </c>
      <c r="T138" s="65" t="s">
        <v>392</v>
      </c>
      <c r="U138" s="73" t="s">
        <v>335</v>
      </c>
      <c r="V138" s="83">
        <v>12197</v>
      </c>
      <c r="W138" s="84">
        <v>815</v>
      </c>
      <c r="X138" s="84">
        <v>716</v>
      </c>
      <c r="Y138" s="84"/>
      <c r="Z138" s="76">
        <v>725</v>
      </c>
      <c r="AA138" s="77">
        <f t="shared" si="14"/>
        <v>2134.4749999999999</v>
      </c>
      <c r="AB138" s="77">
        <f t="shared" si="15"/>
        <v>365.90999999999997</v>
      </c>
      <c r="AC138" s="77">
        <f t="shared" si="11"/>
        <v>1036.7450000000001</v>
      </c>
      <c r="AD138" s="77">
        <f t="shared" si="2"/>
        <v>243.94</v>
      </c>
      <c r="AE138" s="74">
        <f t="shared" si="24"/>
        <v>146364</v>
      </c>
      <c r="AF138" s="75">
        <f t="shared" si="24"/>
        <v>9780</v>
      </c>
      <c r="AG138" s="75">
        <f t="shared" si="24"/>
        <v>8592</v>
      </c>
      <c r="AH138" s="84"/>
      <c r="AI138" s="75">
        <f t="shared" si="16"/>
        <v>8700</v>
      </c>
      <c r="AJ138" s="75">
        <f t="shared" si="17"/>
        <v>20328.333333333332</v>
      </c>
      <c r="AK138" s="75">
        <f t="shared" si="18"/>
        <v>2032.8333333333333</v>
      </c>
      <c r="AL138" s="84">
        <v>6098.5</v>
      </c>
      <c r="AM138" s="75">
        <f t="shared" si="25"/>
        <v>25613.699999999997</v>
      </c>
      <c r="AN138" s="75">
        <f t="shared" si="25"/>
        <v>4390.92</v>
      </c>
      <c r="AO138" s="75">
        <f t="shared" si="25"/>
        <v>12440.940000000002</v>
      </c>
      <c r="AP138" s="75">
        <f t="shared" si="22"/>
        <v>2927.2799999999997</v>
      </c>
      <c r="AQ138" s="75"/>
      <c r="AR138" s="75">
        <f t="shared" si="19"/>
        <v>2032.8333333333333</v>
      </c>
      <c r="AS138" s="84">
        <v>0</v>
      </c>
      <c r="AT138" s="84">
        <v>0</v>
      </c>
      <c r="AU138" s="84"/>
      <c r="AV138" s="84"/>
      <c r="AW138" s="78">
        <v>0</v>
      </c>
      <c r="AX138" s="78">
        <v>0</v>
      </c>
      <c r="AY138" s="78">
        <v>0</v>
      </c>
      <c r="AZ138" s="85">
        <v>0</v>
      </c>
      <c r="BA138" s="80">
        <f t="shared" si="20"/>
        <v>249301.34000000005</v>
      </c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  <c r="GT138" s="81"/>
      <c r="GU138" s="81"/>
      <c r="GV138" s="81"/>
      <c r="GW138" s="81"/>
      <c r="GX138" s="81"/>
      <c r="GY138" s="81"/>
      <c r="GZ138" s="81"/>
      <c r="HA138" s="81"/>
      <c r="HB138" s="81"/>
      <c r="HC138" s="81"/>
      <c r="HD138" s="81"/>
      <c r="HE138" s="81"/>
      <c r="HF138" s="81"/>
      <c r="HG138" s="81"/>
      <c r="HH138" s="81"/>
      <c r="HI138" s="81"/>
      <c r="HJ138" s="81"/>
      <c r="HK138" s="81"/>
      <c r="HL138" s="81"/>
      <c r="HM138" s="81"/>
      <c r="HN138" s="81"/>
      <c r="HO138" s="81"/>
      <c r="HP138" s="81"/>
      <c r="HQ138" s="81"/>
      <c r="HR138" s="81"/>
      <c r="HS138" s="81"/>
      <c r="HT138" s="81"/>
      <c r="HU138" s="81"/>
      <c r="HV138" s="81"/>
      <c r="HW138" s="81"/>
      <c r="HX138" s="81"/>
      <c r="HY138" s="81"/>
      <c r="HZ138" s="81"/>
      <c r="IA138" s="81"/>
      <c r="IB138" s="81"/>
      <c r="IC138" s="81"/>
      <c r="ID138" s="81"/>
      <c r="IE138" s="81"/>
      <c r="IF138" s="81"/>
      <c r="IG138" s="81"/>
      <c r="IH138" s="81"/>
      <c r="II138" s="81"/>
      <c r="IJ138" s="81"/>
      <c r="IK138" s="81"/>
      <c r="IL138" s="81"/>
      <c r="IM138" s="81"/>
      <c r="IN138" s="81"/>
      <c r="IO138" s="81"/>
      <c r="IP138" s="81"/>
      <c r="IQ138" s="81"/>
      <c r="IR138" s="81"/>
      <c r="IS138" s="81"/>
      <c r="IT138" s="81"/>
      <c r="IU138" s="81"/>
      <c r="IV138" s="81"/>
      <c r="IW138" s="81"/>
      <c r="IX138" s="81"/>
      <c r="IY138" s="81"/>
      <c r="IZ138" s="81"/>
    </row>
    <row r="139" spans="1:260" s="82" customFormat="1" ht="25.5" x14ac:dyDescent="0.2">
      <c r="A139" s="65">
        <f t="shared" si="21"/>
        <v>127</v>
      </c>
      <c r="B139" s="66">
        <v>11</v>
      </c>
      <c r="C139" s="67" t="s">
        <v>61</v>
      </c>
      <c r="D139" s="68">
        <v>251</v>
      </c>
      <c r="E139" s="67">
        <v>374</v>
      </c>
      <c r="F139" s="69">
        <v>2</v>
      </c>
      <c r="G139" s="69">
        <v>2237</v>
      </c>
      <c r="H139" s="70" t="s">
        <v>393</v>
      </c>
      <c r="I139" s="70" t="s">
        <v>394</v>
      </c>
      <c r="J139" s="65" t="s">
        <v>78</v>
      </c>
      <c r="K139" s="71">
        <v>43880</v>
      </c>
      <c r="L139" s="72" t="s">
        <v>72</v>
      </c>
      <c r="M139" s="72" t="s">
        <v>73</v>
      </c>
      <c r="N139" s="65">
        <v>18</v>
      </c>
      <c r="O139" s="65">
        <v>40</v>
      </c>
      <c r="P139" s="65" t="s">
        <v>64</v>
      </c>
      <c r="Q139" s="70" t="s">
        <v>158</v>
      </c>
      <c r="R139" s="65">
        <v>11</v>
      </c>
      <c r="S139" s="70" t="s">
        <v>66</v>
      </c>
      <c r="T139" s="65" t="s">
        <v>395</v>
      </c>
      <c r="U139" s="73" t="s">
        <v>68</v>
      </c>
      <c r="V139" s="83">
        <v>29714</v>
      </c>
      <c r="W139" s="84">
        <v>1465</v>
      </c>
      <c r="X139" s="84">
        <v>1107</v>
      </c>
      <c r="Y139" s="84"/>
      <c r="Z139" s="76">
        <v>0</v>
      </c>
      <c r="AA139" s="77">
        <f t="shared" si="14"/>
        <v>5199.95</v>
      </c>
      <c r="AB139" s="77">
        <f t="shared" si="15"/>
        <v>891.42</v>
      </c>
      <c r="AC139" s="77">
        <f t="shared" ref="AC139:AC202" si="26">+V139*8.5%</f>
        <v>2525.69</v>
      </c>
      <c r="AD139" s="77">
        <f t="shared" ref="AD139:AD202" si="27">+V139*2%</f>
        <v>594.28</v>
      </c>
      <c r="AE139" s="74">
        <f t="shared" si="24"/>
        <v>356568</v>
      </c>
      <c r="AF139" s="75">
        <f t="shared" si="24"/>
        <v>17580</v>
      </c>
      <c r="AG139" s="75">
        <f t="shared" si="24"/>
        <v>13284</v>
      </c>
      <c r="AH139" s="84"/>
      <c r="AI139" s="75">
        <f t="shared" si="16"/>
        <v>0</v>
      </c>
      <c r="AJ139" s="75">
        <f t="shared" si="17"/>
        <v>49523.333333333336</v>
      </c>
      <c r="AK139" s="75">
        <f t="shared" si="18"/>
        <v>4952.3333333333339</v>
      </c>
      <c r="AL139" s="84">
        <v>0</v>
      </c>
      <c r="AM139" s="75">
        <f t="shared" si="25"/>
        <v>62399.399999999994</v>
      </c>
      <c r="AN139" s="75">
        <f t="shared" si="25"/>
        <v>10697.039999999999</v>
      </c>
      <c r="AO139" s="75">
        <f t="shared" si="25"/>
        <v>30308.28</v>
      </c>
      <c r="AP139" s="75">
        <f t="shared" si="22"/>
        <v>7131.36</v>
      </c>
      <c r="AQ139" s="75"/>
      <c r="AR139" s="75">
        <f t="shared" si="19"/>
        <v>4952.3333333333339</v>
      </c>
      <c r="AS139" s="84">
        <v>0</v>
      </c>
      <c r="AT139" s="84">
        <v>0</v>
      </c>
      <c r="AU139" s="84"/>
      <c r="AV139" s="84"/>
      <c r="AW139" s="78">
        <v>0</v>
      </c>
      <c r="AX139" s="78">
        <v>0</v>
      </c>
      <c r="AY139" s="78">
        <v>0</v>
      </c>
      <c r="AZ139" s="85">
        <v>0</v>
      </c>
      <c r="BA139" s="80">
        <f t="shared" si="20"/>
        <v>557396.07999999996</v>
      </c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  <c r="GT139" s="81"/>
      <c r="GU139" s="81"/>
      <c r="GV139" s="81"/>
      <c r="GW139" s="81"/>
      <c r="GX139" s="81"/>
      <c r="GY139" s="81"/>
      <c r="GZ139" s="81"/>
      <c r="HA139" s="81"/>
      <c r="HB139" s="81"/>
      <c r="HC139" s="81"/>
      <c r="HD139" s="81"/>
      <c r="HE139" s="81"/>
      <c r="HF139" s="81"/>
      <c r="HG139" s="81"/>
      <c r="HH139" s="81"/>
      <c r="HI139" s="81"/>
      <c r="HJ139" s="81"/>
      <c r="HK139" s="81"/>
      <c r="HL139" s="81"/>
      <c r="HM139" s="81"/>
      <c r="HN139" s="81"/>
      <c r="HO139" s="81"/>
      <c r="HP139" s="81"/>
      <c r="HQ139" s="81"/>
      <c r="HR139" s="81"/>
      <c r="HS139" s="81"/>
      <c r="HT139" s="81"/>
      <c r="HU139" s="81"/>
      <c r="HV139" s="81"/>
      <c r="HW139" s="81"/>
      <c r="HX139" s="81"/>
      <c r="HY139" s="81"/>
      <c r="HZ139" s="81"/>
      <c r="IA139" s="81"/>
      <c r="IB139" s="81"/>
      <c r="IC139" s="81"/>
      <c r="ID139" s="81"/>
      <c r="IE139" s="81"/>
      <c r="IF139" s="81"/>
      <c r="IG139" s="81"/>
      <c r="IH139" s="81"/>
      <c r="II139" s="81"/>
      <c r="IJ139" s="81"/>
      <c r="IK139" s="81"/>
      <c r="IL139" s="81"/>
      <c r="IM139" s="81"/>
      <c r="IN139" s="81"/>
      <c r="IO139" s="81"/>
      <c r="IP139" s="81"/>
      <c r="IQ139" s="81"/>
      <c r="IR139" s="81"/>
      <c r="IS139" s="81"/>
      <c r="IT139" s="81"/>
      <c r="IU139" s="81"/>
      <c r="IV139" s="81"/>
      <c r="IW139" s="81"/>
      <c r="IX139" s="81"/>
      <c r="IY139" s="81"/>
      <c r="IZ139" s="81"/>
    </row>
    <row r="140" spans="1:260" s="82" customFormat="1" ht="25.5" x14ac:dyDescent="0.2">
      <c r="A140" s="65">
        <f t="shared" si="21"/>
        <v>128</v>
      </c>
      <c r="B140" s="66">
        <v>11</v>
      </c>
      <c r="C140" s="67" t="s">
        <v>61</v>
      </c>
      <c r="D140" s="68">
        <v>251</v>
      </c>
      <c r="E140" s="67">
        <v>374</v>
      </c>
      <c r="F140" s="69">
        <v>2</v>
      </c>
      <c r="G140" s="69">
        <v>2200</v>
      </c>
      <c r="H140" s="70" t="s">
        <v>396</v>
      </c>
      <c r="I140" s="70" t="s">
        <v>397</v>
      </c>
      <c r="J140" s="65" t="s">
        <v>78</v>
      </c>
      <c r="K140" s="71">
        <v>43454</v>
      </c>
      <c r="L140" s="72" t="s">
        <v>72</v>
      </c>
      <c r="M140" s="72" t="s">
        <v>73</v>
      </c>
      <c r="N140" s="65">
        <v>11</v>
      </c>
      <c r="O140" s="65">
        <v>40</v>
      </c>
      <c r="P140" s="65" t="s">
        <v>64</v>
      </c>
      <c r="Q140" s="70" t="s">
        <v>158</v>
      </c>
      <c r="R140" s="65">
        <v>11</v>
      </c>
      <c r="S140" s="70" t="s">
        <v>66</v>
      </c>
      <c r="T140" s="65" t="s">
        <v>398</v>
      </c>
      <c r="U140" s="73" t="s">
        <v>399</v>
      </c>
      <c r="V140" s="83">
        <v>15333</v>
      </c>
      <c r="W140" s="84">
        <v>1093</v>
      </c>
      <c r="X140" s="84">
        <v>899</v>
      </c>
      <c r="Y140" s="84"/>
      <c r="Z140" s="76">
        <v>0</v>
      </c>
      <c r="AA140" s="77">
        <f t="shared" si="14"/>
        <v>2683.2749999999996</v>
      </c>
      <c r="AB140" s="77">
        <f t="shared" si="15"/>
        <v>459.99</v>
      </c>
      <c r="AC140" s="77">
        <f t="shared" si="26"/>
        <v>1303.3050000000001</v>
      </c>
      <c r="AD140" s="77">
        <f t="shared" si="27"/>
        <v>306.66000000000003</v>
      </c>
      <c r="AE140" s="74">
        <f t="shared" si="24"/>
        <v>183996</v>
      </c>
      <c r="AF140" s="75">
        <f t="shared" si="24"/>
        <v>13116</v>
      </c>
      <c r="AG140" s="75">
        <f t="shared" si="24"/>
        <v>10788</v>
      </c>
      <c r="AH140" s="84"/>
      <c r="AI140" s="75">
        <f t="shared" si="16"/>
        <v>0</v>
      </c>
      <c r="AJ140" s="75">
        <f t="shared" si="17"/>
        <v>25555</v>
      </c>
      <c r="AK140" s="75">
        <f t="shared" si="18"/>
        <v>2555.5</v>
      </c>
      <c r="AL140" s="84">
        <v>0</v>
      </c>
      <c r="AM140" s="75">
        <f t="shared" si="25"/>
        <v>32199.299999999996</v>
      </c>
      <c r="AN140" s="75">
        <f t="shared" si="25"/>
        <v>5519.88</v>
      </c>
      <c r="AO140" s="75">
        <f t="shared" si="25"/>
        <v>15639.66</v>
      </c>
      <c r="AP140" s="75">
        <f t="shared" si="22"/>
        <v>3679.92</v>
      </c>
      <c r="AQ140" s="75"/>
      <c r="AR140" s="75">
        <f t="shared" si="19"/>
        <v>2555.5</v>
      </c>
      <c r="AS140" s="84">
        <v>0</v>
      </c>
      <c r="AT140" s="84">
        <v>0</v>
      </c>
      <c r="AU140" s="84"/>
      <c r="AV140" s="84"/>
      <c r="AW140" s="78">
        <v>0</v>
      </c>
      <c r="AX140" s="78">
        <v>0</v>
      </c>
      <c r="AY140" s="78">
        <v>0</v>
      </c>
      <c r="AZ140" s="85">
        <v>0</v>
      </c>
      <c r="BA140" s="80">
        <f t="shared" si="20"/>
        <v>295604.75999999995</v>
      </c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  <c r="GT140" s="81"/>
      <c r="GU140" s="81"/>
      <c r="GV140" s="81"/>
      <c r="GW140" s="81"/>
      <c r="GX140" s="81"/>
      <c r="GY140" s="81"/>
      <c r="GZ140" s="81"/>
      <c r="HA140" s="81"/>
      <c r="HB140" s="81"/>
      <c r="HC140" s="81"/>
      <c r="HD140" s="81"/>
      <c r="HE140" s="81"/>
      <c r="HF140" s="81"/>
      <c r="HG140" s="81"/>
      <c r="HH140" s="81"/>
      <c r="HI140" s="81"/>
      <c r="HJ140" s="81"/>
      <c r="HK140" s="81"/>
      <c r="HL140" s="81"/>
      <c r="HM140" s="81"/>
      <c r="HN140" s="81"/>
      <c r="HO140" s="81"/>
      <c r="HP140" s="81"/>
      <c r="HQ140" s="81"/>
      <c r="HR140" s="81"/>
      <c r="HS140" s="81"/>
      <c r="HT140" s="81"/>
      <c r="HU140" s="81"/>
      <c r="HV140" s="81"/>
      <c r="HW140" s="81"/>
      <c r="HX140" s="81"/>
      <c r="HY140" s="81"/>
      <c r="HZ140" s="81"/>
      <c r="IA140" s="81"/>
      <c r="IB140" s="81"/>
      <c r="IC140" s="81"/>
      <c r="ID140" s="81"/>
      <c r="IE140" s="81"/>
      <c r="IF140" s="81"/>
      <c r="IG140" s="81"/>
      <c r="IH140" s="81"/>
      <c r="II140" s="81"/>
      <c r="IJ140" s="81"/>
      <c r="IK140" s="81"/>
      <c r="IL140" s="81"/>
      <c r="IM140" s="81"/>
      <c r="IN140" s="81"/>
      <c r="IO140" s="81"/>
      <c r="IP140" s="81"/>
      <c r="IQ140" s="81"/>
      <c r="IR140" s="81"/>
      <c r="IS140" s="81"/>
      <c r="IT140" s="81"/>
      <c r="IU140" s="81"/>
      <c r="IV140" s="81"/>
      <c r="IW140" s="81"/>
      <c r="IX140" s="81"/>
      <c r="IY140" s="81"/>
      <c r="IZ140" s="81"/>
    </row>
    <row r="141" spans="1:260" s="82" customFormat="1" ht="25.5" x14ac:dyDescent="0.2">
      <c r="A141" s="65">
        <f t="shared" si="21"/>
        <v>129</v>
      </c>
      <c r="B141" s="66">
        <v>11</v>
      </c>
      <c r="C141" s="67" t="s">
        <v>61</v>
      </c>
      <c r="D141" s="68">
        <v>251</v>
      </c>
      <c r="E141" s="67">
        <v>372</v>
      </c>
      <c r="F141" s="69">
        <v>2</v>
      </c>
      <c r="G141" s="105">
        <v>1559</v>
      </c>
      <c r="H141" s="70" t="s">
        <v>400</v>
      </c>
      <c r="I141" s="70" t="s">
        <v>401</v>
      </c>
      <c r="J141" s="65" t="s">
        <v>78</v>
      </c>
      <c r="K141" s="71">
        <v>37182</v>
      </c>
      <c r="L141" s="71" t="s">
        <v>79</v>
      </c>
      <c r="M141" s="72" t="s">
        <v>73</v>
      </c>
      <c r="N141" s="65">
        <v>6</v>
      </c>
      <c r="O141" s="65">
        <v>40</v>
      </c>
      <c r="P141" s="65" t="s">
        <v>143</v>
      </c>
      <c r="Q141" s="70" t="s">
        <v>158</v>
      </c>
      <c r="R141" s="65">
        <v>15</v>
      </c>
      <c r="S141" s="70" t="s">
        <v>402</v>
      </c>
      <c r="T141" s="106" t="s">
        <v>403</v>
      </c>
      <c r="U141" s="73" t="s">
        <v>404</v>
      </c>
      <c r="V141" s="83">
        <v>12658</v>
      </c>
      <c r="W141" s="84">
        <v>915</v>
      </c>
      <c r="X141" s="84">
        <v>836</v>
      </c>
      <c r="Y141" s="84"/>
      <c r="Z141" s="76">
        <v>725</v>
      </c>
      <c r="AA141" s="77">
        <f t="shared" si="14"/>
        <v>2215.1499999999996</v>
      </c>
      <c r="AB141" s="77">
        <f t="shared" si="15"/>
        <v>379.74</v>
      </c>
      <c r="AC141" s="77">
        <f t="shared" si="26"/>
        <v>1075.93</v>
      </c>
      <c r="AD141" s="77">
        <f t="shared" si="27"/>
        <v>253.16</v>
      </c>
      <c r="AE141" s="74">
        <f t="shared" si="24"/>
        <v>151896</v>
      </c>
      <c r="AF141" s="75">
        <f t="shared" si="24"/>
        <v>10980</v>
      </c>
      <c r="AG141" s="75">
        <f t="shared" si="24"/>
        <v>10032</v>
      </c>
      <c r="AH141" s="84"/>
      <c r="AI141" s="75">
        <f t="shared" si="16"/>
        <v>8700</v>
      </c>
      <c r="AJ141" s="75">
        <f t="shared" si="17"/>
        <v>21096.666666666668</v>
      </c>
      <c r="AK141" s="75">
        <f t="shared" si="18"/>
        <v>2109.6666666666665</v>
      </c>
      <c r="AL141" s="84">
        <v>6329</v>
      </c>
      <c r="AM141" s="75">
        <f t="shared" si="25"/>
        <v>26581.799999999996</v>
      </c>
      <c r="AN141" s="75">
        <f t="shared" si="25"/>
        <v>4556.88</v>
      </c>
      <c r="AO141" s="75">
        <f t="shared" si="25"/>
        <v>12911.16</v>
      </c>
      <c r="AP141" s="75">
        <f t="shared" si="22"/>
        <v>3037.92</v>
      </c>
      <c r="AQ141" s="75"/>
      <c r="AR141" s="75">
        <f t="shared" si="19"/>
        <v>2109.6666666666665</v>
      </c>
      <c r="AS141" s="84">
        <v>0</v>
      </c>
      <c r="AT141" s="84">
        <v>0</v>
      </c>
      <c r="AU141" s="84"/>
      <c r="AV141" s="84"/>
      <c r="AW141" s="78">
        <v>0</v>
      </c>
      <c r="AX141" s="78">
        <v>0</v>
      </c>
      <c r="AY141" s="78">
        <v>0</v>
      </c>
      <c r="AZ141" s="85">
        <v>0</v>
      </c>
      <c r="BA141" s="80">
        <f t="shared" si="20"/>
        <v>260340.75999999998</v>
      </c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  <c r="GT141" s="81"/>
      <c r="GU141" s="81"/>
      <c r="GV141" s="81"/>
      <c r="GW141" s="81"/>
      <c r="GX141" s="81"/>
      <c r="GY141" s="81"/>
      <c r="GZ141" s="81"/>
      <c r="HA141" s="81"/>
      <c r="HB141" s="81"/>
      <c r="HC141" s="81"/>
      <c r="HD141" s="81"/>
      <c r="HE141" s="81"/>
      <c r="HF141" s="81"/>
      <c r="HG141" s="81"/>
      <c r="HH141" s="81"/>
      <c r="HI141" s="81"/>
      <c r="HJ141" s="81"/>
      <c r="HK141" s="81"/>
      <c r="HL141" s="81"/>
      <c r="HM141" s="81"/>
      <c r="HN141" s="81"/>
      <c r="HO141" s="81"/>
      <c r="HP141" s="81"/>
      <c r="HQ141" s="81"/>
      <c r="HR141" s="81"/>
      <c r="HS141" s="81"/>
      <c r="HT141" s="81"/>
      <c r="HU141" s="81"/>
      <c r="HV141" s="81"/>
      <c r="HW141" s="81"/>
      <c r="HX141" s="81"/>
      <c r="HY141" s="81"/>
      <c r="HZ141" s="81"/>
      <c r="IA141" s="81"/>
      <c r="IB141" s="81"/>
      <c r="IC141" s="81"/>
      <c r="ID141" s="81"/>
      <c r="IE141" s="81"/>
      <c r="IF141" s="81"/>
      <c r="IG141" s="81"/>
      <c r="IH141" s="81"/>
      <c r="II141" s="81"/>
      <c r="IJ141" s="81"/>
      <c r="IK141" s="81"/>
      <c r="IL141" s="81"/>
      <c r="IM141" s="81"/>
      <c r="IN141" s="81"/>
      <c r="IO141" s="81"/>
      <c r="IP141" s="81"/>
      <c r="IQ141" s="81"/>
      <c r="IR141" s="81"/>
      <c r="IS141" s="81"/>
      <c r="IT141" s="81"/>
      <c r="IU141" s="81"/>
      <c r="IV141" s="81"/>
      <c r="IW141" s="81"/>
      <c r="IX141" s="81"/>
      <c r="IY141" s="81"/>
      <c r="IZ141" s="81"/>
    </row>
    <row r="142" spans="1:260" s="82" customFormat="1" ht="25.5" x14ac:dyDescent="0.2">
      <c r="A142" s="65">
        <f t="shared" si="21"/>
        <v>130</v>
      </c>
      <c r="B142" s="66">
        <v>11</v>
      </c>
      <c r="C142" s="67" t="s">
        <v>61</v>
      </c>
      <c r="D142" s="68">
        <v>251</v>
      </c>
      <c r="E142" s="67">
        <v>372</v>
      </c>
      <c r="F142" s="69">
        <v>2</v>
      </c>
      <c r="G142" s="105">
        <v>1626</v>
      </c>
      <c r="H142" s="70" t="s">
        <v>405</v>
      </c>
      <c r="I142" s="70" t="s">
        <v>406</v>
      </c>
      <c r="J142" s="65" t="s">
        <v>78</v>
      </c>
      <c r="K142" s="71">
        <v>37839</v>
      </c>
      <c r="L142" s="71" t="s">
        <v>79</v>
      </c>
      <c r="M142" s="72" t="s">
        <v>73</v>
      </c>
      <c r="N142" s="65">
        <v>6</v>
      </c>
      <c r="O142" s="65">
        <v>40</v>
      </c>
      <c r="P142" s="65" t="s">
        <v>143</v>
      </c>
      <c r="Q142" s="70" t="s">
        <v>158</v>
      </c>
      <c r="R142" s="65">
        <v>15</v>
      </c>
      <c r="S142" s="70" t="s">
        <v>402</v>
      </c>
      <c r="T142" s="106" t="s">
        <v>403</v>
      </c>
      <c r="U142" s="73" t="s">
        <v>404</v>
      </c>
      <c r="V142" s="83">
        <v>12658</v>
      </c>
      <c r="W142" s="84">
        <v>915</v>
      </c>
      <c r="X142" s="84">
        <v>836</v>
      </c>
      <c r="Y142" s="84"/>
      <c r="Z142" s="76">
        <v>580</v>
      </c>
      <c r="AA142" s="77">
        <f t="shared" ref="AA142:AA205" si="28">+V142*17.5%</f>
        <v>2215.1499999999996</v>
      </c>
      <c r="AB142" s="77">
        <f t="shared" ref="AB142:AB205" si="29">+V142*3%</f>
        <v>379.74</v>
      </c>
      <c r="AC142" s="77">
        <f t="shared" si="26"/>
        <v>1075.93</v>
      </c>
      <c r="AD142" s="77">
        <f t="shared" si="27"/>
        <v>253.16</v>
      </c>
      <c r="AE142" s="74">
        <f t="shared" si="24"/>
        <v>151896</v>
      </c>
      <c r="AF142" s="75">
        <f t="shared" si="24"/>
        <v>10980</v>
      </c>
      <c r="AG142" s="75">
        <f t="shared" si="24"/>
        <v>10032</v>
      </c>
      <c r="AH142" s="84"/>
      <c r="AI142" s="75">
        <f t="shared" ref="AI142:AI205" si="30">+Z142*12</f>
        <v>6960</v>
      </c>
      <c r="AJ142" s="75">
        <f t="shared" ref="AJ142:AJ205" si="31">+V142/30*50</f>
        <v>21096.666666666668</v>
      </c>
      <c r="AK142" s="75">
        <f t="shared" ref="AK142:AK205" si="32">+V142/30*20*0.25</f>
        <v>2109.6666666666665</v>
      </c>
      <c r="AL142" s="84">
        <v>6329</v>
      </c>
      <c r="AM142" s="75">
        <f t="shared" si="25"/>
        <v>26581.799999999996</v>
      </c>
      <c r="AN142" s="75">
        <f t="shared" si="25"/>
        <v>4556.88</v>
      </c>
      <c r="AO142" s="75">
        <f t="shared" si="25"/>
        <v>12911.16</v>
      </c>
      <c r="AP142" s="75">
        <f t="shared" si="22"/>
        <v>3037.92</v>
      </c>
      <c r="AQ142" s="75"/>
      <c r="AR142" s="75">
        <f t="shared" ref="AR142:AR205" si="33">+V142/30*5</f>
        <v>2109.6666666666665</v>
      </c>
      <c r="AS142" s="84">
        <v>0</v>
      </c>
      <c r="AT142" s="84">
        <v>0</v>
      </c>
      <c r="AU142" s="84"/>
      <c r="AV142" s="84"/>
      <c r="AW142" s="78">
        <v>0</v>
      </c>
      <c r="AX142" s="78">
        <v>0</v>
      </c>
      <c r="AY142" s="78">
        <v>0</v>
      </c>
      <c r="AZ142" s="85">
        <v>0</v>
      </c>
      <c r="BA142" s="80">
        <f t="shared" ref="BA142:BA205" si="34">SUM(AE142:AZ142)</f>
        <v>258600.75999999998</v>
      </c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  <c r="GT142" s="81"/>
      <c r="GU142" s="81"/>
      <c r="GV142" s="81"/>
      <c r="GW142" s="81"/>
      <c r="GX142" s="81"/>
      <c r="GY142" s="81"/>
      <c r="GZ142" s="81"/>
      <c r="HA142" s="81"/>
      <c r="HB142" s="81"/>
      <c r="HC142" s="81"/>
      <c r="HD142" s="81"/>
      <c r="HE142" s="81"/>
      <c r="HF142" s="81"/>
      <c r="HG142" s="81"/>
      <c r="HH142" s="81"/>
      <c r="HI142" s="81"/>
      <c r="HJ142" s="81"/>
      <c r="HK142" s="81"/>
      <c r="HL142" s="81"/>
      <c r="HM142" s="81"/>
      <c r="HN142" s="81"/>
      <c r="HO142" s="81"/>
      <c r="HP142" s="81"/>
      <c r="HQ142" s="81"/>
      <c r="HR142" s="81"/>
      <c r="HS142" s="81"/>
      <c r="HT142" s="81"/>
      <c r="HU142" s="81"/>
      <c r="HV142" s="81"/>
      <c r="HW142" s="81"/>
      <c r="HX142" s="81"/>
      <c r="HY142" s="81"/>
      <c r="HZ142" s="81"/>
      <c r="IA142" s="81"/>
      <c r="IB142" s="81"/>
      <c r="IC142" s="81"/>
      <c r="ID142" s="81"/>
      <c r="IE142" s="81"/>
      <c r="IF142" s="81"/>
      <c r="IG142" s="81"/>
      <c r="IH142" s="81"/>
      <c r="II142" s="81"/>
      <c r="IJ142" s="81"/>
      <c r="IK142" s="81"/>
      <c r="IL142" s="81"/>
      <c r="IM142" s="81"/>
      <c r="IN142" s="81"/>
      <c r="IO142" s="81"/>
      <c r="IP142" s="81"/>
      <c r="IQ142" s="81"/>
      <c r="IR142" s="81"/>
      <c r="IS142" s="81"/>
      <c r="IT142" s="81"/>
      <c r="IU142" s="81"/>
      <c r="IV142" s="81"/>
      <c r="IW142" s="81"/>
      <c r="IX142" s="81"/>
      <c r="IY142" s="81"/>
      <c r="IZ142" s="81"/>
    </row>
    <row r="143" spans="1:260" s="82" customFormat="1" ht="25.5" x14ac:dyDescent="0.2">
      <c r="A143" s="65">
        <f t="shared" si="21"/>
        <v>131</v>
      </c>
      <c r="B143" s="66">
        <v>11</v>
      </c>
      <c r="C143" s="67" t="s">
        <v>61</v>
      </c>
      <c r="D143" s="68">
        <v>251</v>
      </c>
      <c r="E143" s="67">
        <v>372</v>
      </c>
      <c r="F143" s="69">
        <v>2</v>
      </c>
      <c r="G143" s="105">
        <v>2184</v>
      </c>
      <c r="H143" s="70" t="s">
        <v>407</v>
      </c>
      <c r="I143" s="70" t="s">
        <v>408</v>
      </c>
      <c r="J143" s="65" t="s">
        <v>78</v>
      </c>
      <c r="K143" s="71">
        <v>43361</v>
      </c>
      <c r="L143" s="71" t="s">
        <v>79</v>
      </c>
      <c r="M143" s="72" t="s">
        <v>73</v>
      </c>
      <c r="N143" s="65">
        <v>6</v>
      </c>
      <c r="O143" s="65">
        <v>40</v>
      </c>
      <c r="P143" s="65" t="s">
        <v>143</v>
      </c>
      <c r="Q143" s="70" t="s">
        <v>158</v>
      </c>
      <c r="R143" s="65">
        <v>15</v>
      </c>
      <c r="S143" s="70" t="s">
        <v>402</v>
      </c>
      <c r="T143" s="106" t="s">
        <v>403</v>
      </c>
      <c r="U143" s="73" t="s">
        <v>404</v>
      </c>
      <c r="V143" s="83">
        <v>12658</v>
      </c>
      <c r="W143" s="84">
        <v>915</v>
      </c>
      <c r="X143" s="84">
        <v>836</v>
      </c>
      <c r="Y143" s="84"/>
      <c r="Z143" s="76">
        <v>0</v>
      </c>
      <c r="AA143" s="77">
        <f t="shared" si="28"/>
        <v>2215.1499999999996</v>
      </c>
      <c r="AB143" s="77">
        <f t="shared" si="29"/>
        <v>379.74</v>
      </c>
      <c r="AC143" s="77">
        <f t="shared" si="26"/>
        <v>1075.93</v>
      </c>
      <c r="AD143" s="77">
        <f t="shared" si="27"/>
        <v>253.16</v>
      </c>
      <c r="AE143" s="74">
        <f t="shared" si="24"/>
        <v>151896</v>
      </c>
      <c r="AF143" s="75">
        <f t="shared" si="24"/>
        <v>10980</v>
      </c>
      <c r="AG143" s="75">
        <f t="shared" si="24"/>
        <v>10032</v>
      </c>
      <c r="AH143" s="84"/>
      <c r="AI143" s="75">
        <f t="shared" si="30"/>
        <v>0</v>
      </c>
      <c r="AJ143" s="75">
        <f t="shared" si="31"/>
        <v>21096.666666666668</v>
      </c>
      <c r="AK143" s="75">
        <f t="shared" si="32"/>
        <v>2109.6666666666665</v>
      </c>
      <c r="AL143" s="84">
        <v>6329</v>
      </c>
      <c r="AM143" s="75">
        <f t="shared" si="25"/>
        <v>26581.799999999996</v>
      </c>
      <c r="AN143" s="75">
        <f t="shared" si="25"/>
        <v>4556.88</v>
      </c>
      <c r="AO143" s="75">
        <f t="shared" si="25"/>
        <v>12911.16</v>
      </c>
      <c r="AP143" s="75">
        <f t="shared" si="22"/>
        <v>3037.92</v>
      </c>
      <c r="AQ143" s="75"/>
      <c r="AR143" s="75">
        <f t="shared" si="33"/>
        <v>2109.6666666666665</v>
      </c>
      <c r="AS143" s="84">
        <v>0</v>
      </c>
      <c r="AT143" s="84">
        <v>0</v>
      </c>
      <c r="AU143" s="84"/>
      <c r="AV143" s="84"/>
      <c r="AW143" s="78">
        <v>0</v>
      </c>
      <c r="AX143" s="78">
        <v>0</v>
      </c>
      <c r="AY143" s="78">
        <v>0</v>
      </c>
      <c r="AZ143" s="85">
        <v>0</v>
      </c>
      <c r="BA143" s="80">
        <f t="shared" si="34"/>
        <v>251640.75999999998</v>
      </c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  <c r="DT143" s="87"/>
      <c r="DU143" s="87"/>
      <c r="DV143" s="87"/>
      <c r="DW143" s="87"/>
      <c r="DX143" s="87"/>
      <c r="DY143" s="87"/>
      <c r="DZ143" s="87"/>
      <c r="EA143" s="87"/>
      <c r="EB143" s="87"/>
      <c r="EC143" s="87"/>
      <c r="ED143" s="87"/>
      <c r="EE143" s="87"/>
      <c r="EF143" s="87"/>
      <c r="EG143" s="87"/>
      <c r="EH143" s="87"/>
      <c r="EI143" s="87"/>
      <c r="EJ143" s="87"/>
      <c r="EK143" s="87"/>
      <c r="EL143" s="87"/>
      <c r="EM143" s="87"/>
      <c r="EN143" s="87"/>
      <c r="EO143" s="87"/>
      <c r="EP143" s="87"/>
      <c r="EQ143" s="87"/>
      <c r="ER143" s="87"/>
      <c r="ES143" s="87"/>
      <c r="ET143" s="87"/>
      <c r="EU143" s="87"/>
      <c r="EV143" s="87"/>
      <c r="EW143" s="87"/>
      <c r="EX143" s="87"/>
      <c r="EY143" s="87"/>
      <c r="EZ143" s="87"/>
      <c r="FA143" s="87"/>
      <c r="FB143" s="87"/>
      <c r="FC143" s="87"/>
      <c r="FD143" s="87"/>
      <c r="FE143" s="87"/>
      <c r="FF143" s="87"/>
      <c r="FG143" s="87"/>
      <c r="FH143" s="87"/>
      <c r="FI143" s="87"/>
      <c r="FJ143" s="87"/>
      <c r="FK143" s="87"/>
      <c r="FL143" s="87"/>
      <c r="FM143" s="87"/>
      <c r="FN143" s="87"/>
      <c r="FO143" s="87"/>
      <c r="FP143" s="87"/>
      <c r="FQ143" s="87"/>
      <c r="FR143" s="87"/>
      <c r="FS143" s="87"/>
      <c r="FT143" s="87"/>
      <c r="FU143" s="87"/>
      <c r="FV143" s="87"/>
      <c r="FW143" s="87"/>
      <c r="FX143" s="87"/>
      <c r="FY143" s="87"/>
      <c r="FZ143" s="87"/>
      <c r="GA143" s="87"/>
      <c r="GB143" s="87"/>
      <c r="GC143" s="87"/>
      <c r="GD143" s="87"/>
      <c r="GE143" s="87"/>
      <c r="GF143" s="87"/>
      <c r="GG143" s="87"/>
      <c r="GH143" s="87"/>
      <c r="GI143" s="87"/>
      <c r="GJ143" s="87"/>
      <c r="GK143" s="87"/>
      <c r="GL143" s="87"/>
      <c r="GM143" s="87"/>
      <c r="GN143" s="87"/>
      <c r="GO143" s="87"/>
      <c r="GP143" s="87"/>
      <c r="GQ143" s="87"/>
      <c r="GR143" s="87"/>
      <c r="GS143" s="87"/>
      <c r="GT143" s="87"/>
      <c r="GU143" s="87"/>
      <c r="GV143" s="87"/>
      <c r="GW143" s="87"/>
      <c r="GX143" s="87"/>
      <c r="GY143" s="87"/>
      <c r="GZ143" s="87"/>
      <c r="HA143" s="87"/>
      <c r="HB143" s="87"/>
      <c r="HC143" s="87"/>
      <c r="HD143" s="87"/>
      <c r="HE143" s="87"/>
      <c r="HF143" s="87"/>
      <c r="HG143" s="87"/>
      <c r="HH143" s="87"/>
      <c r="HI143" s="87"/>
      <c r="HJ143" s="87"/>
      <c r="HK143" s="87"/>
      <c r="HL143" s="87"/>
      <c r="HM143" s="87"/>
      <c r="HN143" s="87"/>
      <c r="HO143" s="87"/>
      <c r="HP143" s="87"/>
      <c r="HQ143" s="87"/>
      <c r="HR143" s="87"/>
      <c r="HS143" s="87"/>
      <c r="HT143" s="87"/>
      <c r="HU143" s="87"/>
      <c r="HV143" s="87"/>
      <c r="HW143" s="87"/>
      <c r="HX143" s="87"/>
      <c r="HY143" s="87"/>
      <c r="HZ143" s="87"/>
      <c r="IA143" s="87"/>
      <c r="IB143" s="87"/>
      <c r="IC143" s="87"/>
      <c r="ID143" s="87"/>
      <c r="IE143" s="87"/>
      <c r="IF143" s="87"/>
      <c r="IG143" s="87"/>
      <c r="IH143" s="87"/>
      <c r="II143" s="87"/>
      <c r="IJ143" s="87"/>
      <c r="IK143" s="87"/>
      <c r="IL143" s="87"/>
      <c r="IM143" s="87"/>
      <c r="IN143" s="87"/>
      <c r="IO143" s="87"/>
      <c r="IP143" s="87"/>
      <c r="IQ143" s="87"/>
      <c r="IR143" s="87"/>
      <c r="IS143" s="87"/>
      <c r="IT143" s="87"/>
      <c r="IU143" s="87"/>
      <c r="IV143" s="87"/>
      <c r="IW143" s="87"/>
      <c r="IX143" s="87"/>
      <c r="IY143" s="87"/>
      <c r="IZ143" s="87"/>
    </row>
    <row r="144" spans="1:260" s="82" customFormat="1" ht="25.5" x14ac:dyDescent="0.2">
      <c r="A144" s="65">
        <f t="shared" ref="A144:A207" si="35">+A143+1</f>
        <v>132</v>
      </c>
      <c r="B144" s="66">
        <v>11</v>
      </c>
      <c r="C144" s="67" t="s">
        <v>61</v>
      </c>
      <c r="D144" s="68">
        <v>251</v>
      </c>
      <c r="E144" s="67">
        <v>372</v>
      </c>
      <c r="F144" s="69">
        <v>2</v>
      </c>
      <c r="G144" s="105">
        <v>2230</v>
      </c>
      <c r="H144" s="70" t="s">
        <v>409</v>
      </c>
      <c r="I144" s="70" t="s">
        <v>410</v>
      </c>
      <c r="J144" s="65" t="s">
        <v>78</v>
      </c>
      <c r="K144" s="89">
        <v>43862</v>
      </c>
      <c r="L144" s="90" t="s">
        <v>79</v>
      </c>
      <c r="M144" s="90" t="s">
        <v>73</v>
      </c>
      <c r="N144" s="65">
        <v>6</v>
      </c>
      <c r="O144" s="65">
        <v>60</v>
      </c>
      <c r="P144" s="65" t="s">
        <v>143</v>
      </c>
      <c r="Q144" s="70" t="s">
        <v>158</v>
      </c>
      <c r="R144" s="65">
        <v>15</v>
      </c>
      <c r="S144" s="70" t="s">
        <v>402</v>
      </c>
      <c r="T144" s="106" t="s">
        <v>403</v>
      </c>
      <c r="U144" s="73" t="s">
        <v>404</v>
      </c>
      <c r="V144" s="107">
        <v>13656</v>
      </c>
      <c r="W144" s="84">
        <v>915</v>
      </c>
      <c r="X144" s="84">
        <v>836</v>
      </c>
      <c r="Y144" s="84"/>
      <c r="Z144" s="76">
        <v>0</v>
      </c>
      <c r="AA144" s="77">
        <f t="shared" si="28"/>
        <v>2389.7999999999997</v>
      </c>
      <c r="AB144" s="77">
        <f t="shared" si="29"/>
        <v>409.68</v>
      </c>
      <c r="AC144" s="77">
        <f t="shared" si="26"/>
        <v>1160.76</v>
      </c>
      <c r="AD144" s="77">
        <f t="shared" si="27"/>
        <v>273.12</v>
      </c>
      <c r="AE144" s="74">
        <f t="shared" si="24"/>
        <v>163872</v>
      </c>
      <c r="AF144" s="75">
        <f t="shared" si="24"/>
        <v>10980</v>
      </c>
      <c r="AG144" s="75">
        <f t="shared" si="24"/>
        <v>10032</v>
      </c>
      <c r="AH144" s="84"/>
      <c r="AI144" s="75">
        <f t="shared" si="30"/>
        <v>0</v>
      </c>
      <c r="AJ144" s="75">
        <f t="shared" si="31"/>
        <v>22760</v>
      </c>
      <c r="AK144" s="75">
        <f t="shared" si="32"/>
        <v>2276</v>
      </c>
      <c r="AL144" s="84">
        <v>9149.4</v>
      </c>
      <c r="AM144" s="75">
        <f t="shared" si="25"/>
        <v>28677.599999999999</v>
      </c>
      <c r="AN144" s="75">
        <f t="shared" si="25"/>
        <v>4916.16</v>
      </c>
      <c r="AO144" s="75">
        <f t="shared" si="25"/>
        <v>13929.119999999999</v>
      </c>
      <c r="AP144" s="75">
        <f t="shared" si="22"/>
        <v>3277.44</v>
      </c>
      <c r="AQ144" s="75"/>
      <c r="AR144" s="75">
        <f t="shared" si="33"/>
        <v>2276</v>
      </c>
      <c r="AS144" s="84">
        <v>0</v>
      </c>
      <c r="AT144" s="84">
        <v>0</v>
      </c>
      <c r="AU144" s="84"/>
      <c r="AV144" s="84"/>
      <c r="AW144" s="78">
        <v>0</v>
      </c>
      <c r="AX144" s="78">
        <v>0</v>
      </c>
      <c r="AY144" s="78">
        <v>0</v>
      </c>
      <c r="AZ144" s="85">
        <v>0</v>
      </c>
      <c r="BA144" s="91">
        <f t="shared" si="34"/>
        <v>272145.72000000003</v>
      </c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  <c r="GT144" s="81"/>
      <c r="GU144" s="81"/>
      <c r="GV144" s="81"/>
      <c r="GW144" s="81"/>
      <c r="GX144" s="81"/>
      <c r="GY144" s="81"/>
      <c r="GZ144" s="81"/>
      <c r="HA144" s="81"/>
      <c r="HB144" s="81"/>
      <c r="HC144" s="81"/>
      <c r="HD144" s="81"/>
      <c r="HE144" s="81"/>
      <c r="HF144" s="81"/>
      <c r="HG144" s="81"/>
      <c r="HH144" s="81"/>
      <c r="HI144" s="81"/>
      <c r="HJ144" s="81"/>
      <c r="HK144" s="81"/>
      <c r="HL144" s="81"/>
      <c r="HM144" s="81"/>
      <c r="HN144" s="81"/>
      <c r="HO144" s="81"/>
      <c r="HP144" s="81"/>
      <c r="HQ144" s="81"/>
      <c r="HR144" s="81"/>
      <c r="HS144" s="81"/>
      <c r="HT144" s="81"/>
      <c r="HU144" s="81"/>
      <c r="HV144" s="81"/>
      <c r="HW144" s="81"/>
      <c r="HX144" s="81"/>
      <c r="HY144" s="81"/>
      <c r="HZ144" s="81"/>
      <c r="IA144" s="81"/>
      <c r="IB144" s="81"/>
      <c r="IC144" s="81"/>
      <c r="ID144" s="81"/>
      <c r="IE144" s="81"/>
      <c r="IF144" s="81"/>
      <c r="IG144" s="81"/>
      <c r="IH144" s="81"/>
      <c r="II144" s="81"/>
      <c r="IJ144" s="81"/>
      <c r="IK144" s="81"/>
      <c r="IL144" s="81"/>
      <c r="IM144" s="81"/>
      <c r="IN144" s="81"/>
      <c r="IO144" s="81"/>
      <c r="IP144" s="81"/>
      <c r="IQ144" s="81"/>
      <c r="IR144" s="81"/>
      <c r="IS144" s="81"/>
      <c r="IT144" s="81"/>
      <c r="IU144" s="81"/>
      <c r="IV144" s="81"/>
      <c r="IW144" s="81"/>
      <c r="IX144" s="81"/>
      <c r="IY144" s="81"/>
      <c r="IZ144" s="81"/>
    </row>
    <row r="145" spans="1:260" s="82" customFormat="1" x14ac:dyDescent="0.2">
      <c r="A145" s="65">
        <f t="shared" si="35"/>
        <v>133</v>
      </c>
      <c r="B145" s="66">
        <v>11</v>
      </c>
      <c r="C145" s="67" t="s">
        <v>61</v>
      </c>
      <c r="D145" s="68">
        <v>251</v>
      </c>
      <c r="E145" s="67">
        <v>372</v>
      </c>
      <c r="F145" s="69">
        <v>2</v>
      </c>
      <c r="G145" s="105">
        <v>1890</v>
      </c>
      <c r="H145" s="70" t="s">
        <v>411</v>
      </c>
      <c r="I145" s="70" t="s">
        <v>412</v>
      </c>
      <c r="J145" s="65" t="s">
        <v>78</v>
      </c>
      <c r="K145" s="71">
        <v>40375</v>
      </c>
      <c r="L145" s="71" t="s">
        <v>79</v>
      </c>
      <c r="M145" s="72" t="s">
        <v>73</v>
      </c>
      <c r="N145" s="65">
        <v>6</v>
      </c>
      <c r="O145" s="65">
        <v>60</v>
      </c>
      <c r="P145" s="65" t="s">
        <v>143</v>
      </c>
      <c r="Q145" s="70" t="s">
        <v>158</v>
      </c>
      <c r="R145" s="65">
        <v>15</v>
      </c>
      <c r="S145" s="70" t="s">
        <v>402</v>
      </c>
      <c r="T145" s="65" t="s">
        <v>413</v>
      </c>
      <c r="U145" s="73" t="s">
        <v>404</v>
      </c>
      <c r="V145" s="107">
        <v>13656</v>
      </c>
      <c r="W145" s="84">
        <v>915</v>
      </c>
      <c r="X145" s="84">
        <v>836</v>
      </c>
      <c r="Y145" s="84"/>
      <c r="Z145" s="76">
        <v>435</v>
      </c>
      <c r="AA145" s="77">
        <f t="shared" si="28"/>
        <v>2389.7999999999997</v>
      </c>
      <c r="AB145" s="77">
        <f t="shared" si="29"/>
        <v>409.68</v>
      </c>
      <c r="AC145" s="77">
        <f t="shared" si="26"/>
        <v>1160.76</v>
      </c>
      <c r="AD145" s="77">
        <f t="shared" si="27"/>
        <v>273.12</v>
      </c>
      <c r="AE145" s="74">
        <f t="shared" si="24"/>
        <v>163872</v>
      </c>
      <c r="AF145" s="75">
        <f t="shared" si="24"/>
        <v>10980</v>
      </c>
      <c r="AG145" s="75">
        <f t="shared" si="24"/>
        <v>10032</v>
      </c>
      <c r="AH145" s="84"/>
      <c r="AI145" s="75">
        <f t="shared" si="30"/>
        <v>5220</v>
      </c>
      <c r="AJ145" s="75">
        <f t="shared" si="31"/>
        <v>22760</v>
      </c>
      <c r="AK145" s="75">
        <f t="shared" si="32"/>
        <v>2276</v>
      </c>
      <c r="AL145" s="84">
        <v>6828</v>
      </c>
      <c r="AM145" s="75">
        <f t="shared" si="25"/>
        <v>28677.599999999999</v>
      </c>
      <c r="AN145" s="75">
        <f t="shared" si="25"/>
        <v>4916.16</v>
      </c>
      <c r="AO145" s="75">
        <f t="shared" si="25"/>
        <v>13929.119999999999</v>
      </c>
      <c r="AP145" s="75">
        <f t="shared" si="22"/>
        <v>3277.44</v>
      </c>
      <c r="AQ145" s="75"/>
      <c r="AR145" s="75">
        <f t="shared" si="33"/>
        <v>2276</v>
      </c>
      <c r="AS145" s="84">
        <v>0</v>
      </c>
      <c r="AT145" s="84">
        <v>0</v>
      </c>
      <c r="AU145" s="84"/>
      <c r="AV145" s="84"/>
      <c r="AW145" s="78">
        <v>0</v>
      </c>
      <c r="AX145" s="78">
        <v>0</v>
      </c>
      <c r="AY145" s="78">
        <v>0</v>
      </c>
      <c r="AZ145" s="85">
        <v>0</v>
      </c>
      <c r="BA145" s="80">
        <f t="shared" si="34"/>
        <v>275044.32</v>
      </c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  <c r="GT145" s="81"/>
      <c r="GU145" s="81"/>
      <c r="GV145" s="81"/>
      <c r="GW145" s="81"/>
      <c r="GX145" s="81"/>
      <c r="GY145" s="81"/>
      <c r="GZ145" s="81"/>
      <c r="HA145" s="81"/>
      <c r="HB145" s="81"/>
      <c r="HC145" s="81"/>
      <c r="HD145" s="81"/>
      <c r="HE145" s="81"/>
      <c r="HF145" s="81"/>
      <c r="HG145" s="81"/>
      <c r="HH145" s="81"/>
      <c r="HI145" s="81"/>
      <c r="HJ145" s="81"/>
      <c r="HK145" s="81"/>
      <c r="HL145" s="81"/>
      <c r="HM145" s="81"/>
      <c r="HN145" s="81"/>
      <c r="HO145" s="81"/>
      <c r="HP145" s="81"/>
      <c r="HQ145" s="81"/>
      <c r="HR145" s="81"/>
      <c r="HS145" s="81"/>
      <c r="HT145" s="81"/>
      <c r="HU145" s="81"/>
      <c r="HV145" s="81"/>
      <c r="HW145" s="81"/>
      <c r="HX145" s="81"/>
      <c r="HY145" s="81"/>
      <c r="HZ145" s="81"/>
      <c r="IA145" s="81"/>
      <c r="IB145" s="81"/>
      <c r="IC145" s="81"/>
      <c r="ID145" s="81"/>
      <c r="IE145" s="81"/>
      <c r="IF145" s="81"/>
      <c r="IG145" s="81"/>
      <c r="IH145" s="81"/>
      <c r="II145" s="81"/>
      <c r="IJ145" s="81"/>
      <c r="IK145" s="81"/>
      <c r="IL145" s="81"/>
      <c r="IM145" s="81"/>
      <c r="IN145" s="81"/>
      <c r="IO145" s="81"/>
      <c r="IP145" s="81"/>
      <c r="IQ145" s="81"/>
      <c r="IR145" s="81"/>
      <c r="IS145" s="81"/>
      <c r="IT145" s="81"/>
      <c r="IU145" s="81"/>
      <c r="IV145" s="81"/>
      <c r="IW145" s="81"/>
      <c r="IX145" s="81"/>
      <c r="IY145" s="81"/>
      <c r="IZ145" s="81"/>
    </row>
    <row r="146" spans="1:260" s="82" customFormat="1" x14ac:dyDescent="0.2">
      <c r="A146" s="65">
        <f t="shared" si="35"/>
        <v>134</v>
      </c>
      <c r="B146" s="66">
        <v>11</v>
      </c>
      <c r="C146" s="67" t="s">
        <v>61</v>
      </c>
      <c r="D146" s="68">
        <v>251</v>
      </c>
      <c r="E146" s="67">
        <v>372</v>
      </c>
      <c r="F146" s="69">
        <v>2</v>
      </c>
      <c r="G146" s="105">
        <v>1918</v>
      </c>
      <c r="H146" s="70" t="s">
        <v>414</v>
      </c>
      <c r="I146" s="70" t="s">
        <v>415</v>
      </c>
      <c r="J146" s="65" t="s">
        <v>78</v>
      </c>
      <c r="K146" s="71">
        <v>40695</v>
      </c>
      <c r="L146" s="71" t="s">
        <v>79</v>
      </c>
      <c r="M146" s="72" t="s">
        <v>73</v>
      </c>
      <c r="N146" s="65">
        <v>6</v>
      </c>
      <c r="O146" s="65">
        <v>60</v>
      </c>
      <c r="P146" s="65" t="s">
        <v>143</v>
      </c>
      <c r="Q146" s="70" t="s">
        <v>158</v>
      </c>
      <c r="R146" s="65">
        <v>15</v>
      </c>
      <c r="S146" s="70" t="s">
        <v>402</v>
      </c>
      <c r="T146" s="65" t="s">
        <v>413</v>
      </c>
      <c r="U146" s="73" t="s">
        <v>404</v>
      </c>
      <c r="V146" s="107">
        <v>13656</v>
      </c>
      <c r="W146" s="84">
        <v>915</v>
      </c>
      <c r="X146" s="84">
        <v>836</v>
      </c>
      <c r="Y146" s="84"/>
      <c r="Z146" s="76">
        <f>145*3</f>
        <v>435</v>
      </c>
      <c r="AA146" s="77">
        <f t="shared" si="28"/>
        <v>2389.7999999999997</v>
      </c>
      <c r="AB146" s="77">
        <f t="shared" si="29"/>
        <v>409.68</v>
      </c>
      <c r="AC146" s="77">
        <f t="shared" si="26"/>
        <v>1160.76</v>
      </c>
      <c r="AD146" s="77">
        <f t="shared" si="27"/>
        <v>273.12</v>
      </c>
      <c r="AE146" s="74">
        <f t="shared" si="24"/>
        <v>163872</v>
      </c>
      <c r="AF146" s="75">
        <f t="shared" si="24"/>
        <v>10980</v>
      </c>
      <c r="AG146" s="75">
        <f t="shared" si="24"/>
        <v>10032</v>
      </c>
      <c r="AH146" s="84"/>
      <c r="AI146" s="75">
        <f t="shared" si="30"/>
        <v>5220</v>
      </c>
      <c r="AJ146" s="75">
        <f t="shared" si="31"/>
        <v>22760</v>
      </c>
      <c r="AK146" s="75">
        <f t="shared" si="32"/>
        <v>2276</v>
      </c>
      <c r="AL146" s="84">
        <v>6828</v>
      </c>
      <c r="AM146" s="75">
        <f t="shared" si="25"/>
        <v>28677.599999999999</v>
      </c>
      <c r="AN146" s="75">
        <f t="shared" si="25"/>
        <v>4916.16</v>
      </c>
      <c r="AO146" s="75">
        <f t="shared" si="25"/>
        <v>13929.119999999999</v>
      </c>
      <c r="AP146" s="75">
        <f t="shared" si="22"/>
        <v>3277.44</v>
      </c>
      <c r="AQ146" s="75"/>
      <c r="AR146" s="75">
        <f t="shared" si="33"/>
        <v>2276</v>
      </c>
      <c r="AS146" s="84">
        <v>0</v>
      </c>
      <c r="AT146" s="84">
        <v>0</v>
      </c>
      <c r="AU146" s="84"/>
      <c r="AV146" s="84"/>
      <c r="AW146" s="78">
        <v>0</v>
      </c>
      <c r="AX146" s="78">
        <v>0</v>
      </c>
      <c r="AY146" s="78">
        <v>0</v>
      </c>
      <c r="AZ146" s="85">
        <v>0</v>
      </c>
      <c r="BA146" s="80">
        <f t="shared" si="34"/>
        <v>275044.32</v>
      </c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  <c r="GT146" s="81"/>
      <c r="GU146" s="81"/>
      <c r="GV146" s="81"/>
      <c r="GW146" s="81"/>
      <c r="GX146" s="81"/>
      <c r="GY146" s="81"/>
      <c r="GZ146" s="81"/>
      <c r="HA146" s="81"/>
      <c r="HB146" s="81"/>
      <c r="HC146" s="81"/>
      <c r="HD146" s="81"/>
      <c r="HE146" s="81"/>
      <c r="HF146" s="81"/>
      <c r="HG146" s="81"/>
      <c r="HH146" s="81"/>
      <c r="HI146" s="81"/>
      <c r="HJ146" s="81"/>
      <c r="HK146" s="81"/>
      <c r="HL146" s="81"/>
      <c r="HM146" s="81"/>
      <c r="HN146" s="81"/>
      <c r="HO146" s="81"/>
      <c r="HP146" s="81"/>
      <c r="HQ146" s="81"/>
      <c r="HR146" s="81"/>
      <c r="HS146" s="81"/>
      <c r="HT146" s="81"/>
      <c r="HU146" s="81"/>
      <c r="HV146" s="81"/>
      <c r="HW146" s="81"/>
      <c r="HX146" s="81"/>
      <c r="HY146" s="81"/>
      <c r="HZ146" s="81"/>
      <c r="IA146" s="81"/>
      <c r="IB146" s="81"/>
      <c r="IC146" s="81"/>
      <c r="ID146" s="81"/>
      <c r="IE146" s="81"/>
      <c r="IF146" s="81"/>
      <c r="IG146" s="81"/>
      <c r="IH146" s="81"/>
      <c r="II146" s="81"/>
      <c r="IJ146" s="81"/>
      <c r="IK146" s="81"/>
      <c r="IL146" s="81"/>
      <c r="IM146" s="81"/>
      <c r="IN146" s="81"/>
      <c r="IO146" s="81"/>
      <c r="IP146" s="81"/>
      <c r="IQ146" s="81"/>
      <c r="IR146" s="81"/>
      <c r="IS146" s="81"/>
      <c r="IT146" s="81"/>
      <c r="IU146" s="81"/>
      <c r="IV146" s="81"/>
      <c r="IW146" s="81"/>
      <c r="IX146" s="81"/>
      <c r="IY146" s="81"/>
      <c r="IZ146" s="81"/>
    </row>
    <row r="147" spans="1:260" s="82" customFormat="1" x14ac:dyDescent="0.2">
      <c r="A147" s="65">
        <f t="shared" si="35"/>
        <v>135</v>
      </c>
      <c r="B147" s="66">
        <v>11</v>
      </c>
      <c r="C147" s="67" t="s">
        <v>61</v>
      </c>
      <c r="D147" s="68">
        <v>251</v>
      </c>
      <c r="E147" s="67">
        <v>372</v>
      </c>
      <c r="F147" s="69">
        <v>2</v>
      </c>
      <c r="G147" s="105">
        <v>1937</v>
      </c>
      <c r="H147" s="70" t="s">
        <v>416</v>
      </c>
      <c r="I147" s="70" t="s">
        <v>417</v>
      </c>
      <c r="J147" s="65" t="s">
        <v>78</v>
      </c>
      <c r="K147" s="71">
        <v>40941</v>
      </c>
      <c r="L147" s="71" t="s">
        <v>79</v>
      </c>
      <c r="M147" s="72" t="s">
        <v>73</v>
      </c>
      <c r="N147" s="65">
        <v>6</v>
      </c>
      <c r="O147" s="65">
        <v>60</v>
      </c>
      <c r="P147" s="65" t="s">
        <v>143</v>
      </c>
      <c r="Q147" s="70" t="s">
        <v>158</v>
      </c>
      <c r="R147" s="65">
        <v>15</v>
      </c>
      <c r="S147" s="70" t="s">
        <v>402</v>
      </c>
      <c r="T147" s="65" t="s">
        <v>413</v>
      </c>
      <c r="U147" s="73" t="s">
        <v>404</v>
      </c>
      <c r="V147" s="107">
        <v>13656</v>
      </c>
      <c r="W147" s="84">
        <v>915</v>
      </c>
      <c r="X147" s="84">
        <v>836</v>
      </c>
      <c r="Y147" s="84"/>
      <c r="Z147" s="76">
        <v>290</v>
      </c>
      <c r="AA147" s="77">
        <f t="shared" si="28"/>
        <v>2389.7999999999997</v>
      </c>
      <c r="AB147" s="77">
        <f t="shared" si="29"/>
        <v>409.68</v>
      </c>
      <c r="AC147" s="77">
        <f t="shared" si="26"/>
        <v>1160.76</v>
      </c>
      <c r="AD147" s="77">
        <f t="shared" si="27"/>
        <v>273.12</v>
      </c>
      <c r="AE147" s="74">
        <f t="shared" si="24"/>
        <v>163872</v>
      </c>
      <c r="AF147" s="75">
        <f t="shared" si="24"/>
        <v>10980</v>
      </c>
      <c r="AG147" s="75">
        <f t="shared" si="24"/>
        <v>10032</v>
      </c>
      <c r="AH147" s="84"/>
      <c r="AI147" s="75">
        <f t="shared" si="30"/>
        <v>3480</v>
      </c>
      <c r="AJ147" s="75">
        <f t="shared" si="31"/>
        <v>22760</v>
      </c>
      <c r="AK147" s="75">
        <f t="shared" si="32"/>
        <v>2276</v>
      </c>
      <c r="AL147" s="84">
        <v>6828</v>
      </c>
      <c r="AM147" s="75">
        <f t="shared" si="25"/>
        <v>28677.599999999999</v>
      </c>
      <c r="AN147" s="75">
        <f t="shared" si="25"/>
        <v>4916.16</v>
      </c>
      <c r="AO147" s="75">
        <f t="shared" si="25"/>
        <v>13929.119999999999</v>
      </c>
      <c r="AP147" s="75">
        <f t="shared" si="22"/>
        <v>3277.44</v>
      </c>
      <c r="AQ147" s="75"/>
      <c r="AR147" s="75">
        <f t="shared" si="33"/>
        <v>2276</v>
      </c>
      <c r="AS147" s="84">
        <v>0</v>
      </c>
      <c r="AT147" s="84">
        <v>0</v>
      </c>
      <c r="AU147" s="84"/>
      <c r="AV147" s="84"/>
      <c r="AW147" s="78">
        <v>0</v>
      </c>
      <c r="AX147" s="78">
        <v>0</v>
      </c>
      <c r="AY147" s="78">
        <v>0</v>
      </c>
      <c r="AZ147" s="85">
        <v>0</v>
      </c>
      <c r="BA147" s="80">
        <f t="shared" si="34"/>
        <v>273304.32000000001</v>
      </c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  <c r="GT147" s="81"/>
      <c r="GU147" s="81"/>
      <c r="GV147" s="81"/>
      <c r="GW147" s="81"/>
      <c r="GX147" s="81"/>
      <c r="GY147" s="81"/>
      <c r="GZ147" s="81"/>
      <c r="HA147" s="81"/>
      <c r="HB147" s="81"/>
      <c r="HC147" s="81"/>
      <c r="HD147" s="81"/>
      <c r="HE147" s="81"/>
      <c r="HF147" s="81"/>
      <c r="HG147" s="81"/>
      <c r="HH147" s="81"/>
      <c r="HI147" s="81"/>
      <c r="HJ147" s="81"/>
      <c r="HK147" s="81"/>
      <c r="HL147" s="81"/>
      <c r="HM147" s="81"/>
      <c r="HN147" s="81"/>
      <c r="HO147" s="81"/>
      <c r="HP147" s="81"/>
      <c r="HQ147" s="81"/>
      <c r="HR147" s="81"/>
      <c r="HS147" s="81"/>
      <c r="HT147" s="81"/>
      <c r="HU147" s="81"/>
      <c r="HV147" s="81"/>
      <c r="HW147" s="81"/>
      <c r="HX147" s="81"/>
      <c r="HY147" s="81"/>
      <c r="HZ147" s="81"/>
      <c r="IA147" s="81"/>
      <c r="IB147" s="81"/>
      <c r="IC147" s="81"/>
      <c r="ID147" s="81"/>
      <c r="IE147" s="81"/>
      <c r="IF147" s="81"/>
      <c r="IG147" s="81"/>
      <c r="IH147" s="81"/>
      <c r="II147" s="81"/>
      <c r="IJ147" s="81"/>
      <c r="IK147" s="81"/>
      <c r="IL147" s="81"/>
      <c r="IM147" s="81"/>
      <c r="IN147" s="81"/>
      <c r="IO147" s="81"/>
      <c r="IP147" s="81"/>
      <c r="IQ147" s="81"/>
      <c r="IR147" s="81"/>
      <c r="IS147" s="81"/>
      <c r="IT147" s="81"/>
      <c r="IU147" s="81"/>
      <c r="IV147" s="81"/>
      <c r="IW147" s="81"/>
      <c r="IX147" s="81"/>
      <c r="IY147" s="81"/>
      <c r="IZ147" s="81"/>
    </row>
    <row r="148" spans="1:260" s="82" customFormat="1" x14ac:dyDescent="0.2">
      <c r="A148" s="65">
        <f t="shared" si="35"/>
        <v>136</v>
      </c>
      <c r="B148" s="66">
        <v>11</v>
      </c>
      <c r="C148" s="67" t="s">
        <v>61</v>
      </c>
      <c r="D148" s="68">
        <v>251</v>
      </c>
      <c r="E148" s="67">
        <v>372</v>
      </c>
      <c r="F148" s="69">
        <v>2</v>
      </c>
      <c r="G148" s="105">
        <v>1940</v>
      </c>
      <c r="H148" s="70" t="s">
        <v>418</v>
      </c>
      <c r="I148" s="70" t="s">
        <v>419</v>
      </c>
      <c r="J148" s="65" t="s">
        <v>78</v>
      </c>
      <c r="K148" s="71">
        <v>40969</v>
      </c>
      <c r="L148" s="71" t="s">
        <v>79</v>
      </c>
      <c r="M148" s="72" t="s">
        <v>73</v>
      </c>
      <c r="N148" s="65">
        <v>6</v>
      </c>
      <c r="O148" s="65">
        <v>60</v>
      </c>
      <c r="P148" s="65" t="s">
        <v>143</v>
      </c>
      <c r="Q148" s="70" t="s">
        <v>158</v>
      </c>
      <c r="R148" s="65">
        <v>15</v>
      </c>
      <c r="S148" s="70" t="s">
        <v>402</v>
      </c>
      <c r="T148" s="65" t="s">
        <v>413</v>
      </c>
      <c r="U148" s="73" t="s">
        <v>404</v>
      </c>
      <c r="V148" s="107">
        <v>13656</v>
      </c>
      <c r="W148" s="84">
        <v>915</v>
      </c>
      <c r="X148" s="84">
        <v>836</v>
      </c>
      <c r="Y148" s="84"/>
      <c r="Z148" s="76">
        <v>290</v>
      </c>
      <c r="AA148" s="77">
        <f t="shared" si="28"/>
        <v>2389.7999999999997</v>
      </c>
      <c r="AB148" s="77">
        <f t="shared" si="29"/>
        <v>409.68</v>
      </c>
      <c r="AC148" s="77">
        <f t="shared" si="26"/>
        <v>1160.76</v>
      </c>
      <c r="AD148" s="77">
        <f t="shared" si="27"/>
        <v>273.12</v>
      </c>
      <c r="AE148" s="74">
        <f t="shared" si="24"/>
        <v>163872</v>
      </c>
      <c r="AF148" s="75">
        <f t="shared" si="24"/>
        <v>10980</v>
      </c>
      <c r="AG148" s="75">
        <f t="shared" si="24"/>
        <v>10032</v>
      </c>
      <c r="AH148" s="84"/>
      <c r="AI148" s="75">
        <f t="shared" si="30"/>
        <v>3480</v>
      </c>
      <c r="AJ148" s="75">
        <f t="shared" si="31"/>
        <v>22760</v>
      </c>
      <c r="AK148" s="75">
        <f t="shared" si="32"/>
        <v>2276</v>
      </c>
      <c r="AL148" s="84">
        <v>6828</v>
      </c>
      <c r="AM148" s="75">
        <f t="shared" si="25"/>
        <v>28677.599999999999</v>
      </c>
      <c r="AN148" s="75">
        <f t="shared" si="25"/>
        <v>4916.16</v>
      </c>
      <c r="AO148" s="75">
        <f t="shared" si="25"/>
        <v>13929.119999999999</v>
      </c>
      <c r="AP148" s="75">
        <f t="shared" si="22"/>
        <v>3277.44</v>
      </c>
      <c r="AQ148" s="75"/>
      <c r="AR148" s="75">
        <f t="shared" si="33"/>
        <v>2276</v>
      </c>
      <c r="AS148" s="84">
        <v>0</v>
      </c>
      <c r="AT148" s="84">
        <v>0</v>
      </c>
      <c r="AU148" s="84"/>
      <c r="AV148" s="84"/>
      <c r="AW148" s="78">
        <v>0</v>
      </c>
      <c r="AX148" s="78">
        <v>0</v>
      </c>
      <c r="AY148" s="78">
        <v>0</v>
      </c>
      <c r="AZ148" s="85">
        <v>0</v>
      </c>
      <c r="BA148" s="80">
        <f t="shared" si="34"/>
        <v>273304.32000000001</v>
      </c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  <c r="GT148" s="81"/>
      <c r="GU148" s="81"/>
      <c r="GV148" s="81"/>
      <c r="GW148" s="81"/>
      <c r="GX148" s="81"/>
      <c r="GY148" s="81"/>
      <c r="GZ148" s="81"/>
      <c r="HA148" s="81"/>
      <c r="HB148" s="81"/>
      <c r="HC148" s="81"/>
      <c r="HD148" s="81"/>
      <c r="HE148" s="81"/>
      <c r="HF148" s="81"/>
      <c r="HG148" s="81"/>
      <c r="HH148" s="81"/>
      <c r="HI148" s="81"/>
      <c r="HJ148" s="81"/>
      <c r="HK148" s="81"/>
      <c r="HL148" s="81"/>
      <c r="HM148" s="81"/>
      <c r="HN148" s="81"/>
      <c r="HO148" s="81"/>
      <c r="HP148" s="81"/>
      <c r="HQ148" s="81"/>
      <c r="HR148" s="81"/>
      <c r="HS148" s="81"/>
      <c r="HT148" s="81"/>
      <c r="HU148" s="81"/>
      <c r="HV148" s="81"/>
      <c r="HW148" s="81"/>
      <c r="HX148" s="81"/>
      <c r="HY148" s="81"/>
      <c r="HZ148" s="81"/>
      <c r="IA148" s="81"/>
      <c r="IB148" s="81"/>
      <c r="IC148" s="81"/>
      <c r="ID148" s="81"/>
      <c r="IE148" s="81"/>
      <c r="IF148" s="81"/>
      <c r="IG148" s="81"/>
      <c r="IH148" s="81"/>
      <c r="II148" s="81"/>
      <c r="IJ148" s="81"/>
      <c r="IK148" s="81"/>
      <c r="IL148" s="81"/>
      <c r="IM148" s="81"/>
      <c r="IN148" s="81"/>
      <c r="IO148" s="81"/>
      <c r="IP148" s="81"/>
      <c r="IQ148" s="81"/>
      <c r="IR148" s="81"/>
      <c r="IS148" s="81"/>
      <c r="IT148" s="81"/>
      <c r="IU148" s="81"/>
      <c r="IV148" s="81"/>
      <c r="IW148" s="81"/>
      <c r="IX148" s="81"/>
      <c r="IY148" s="81"/>
      <c r="IZ148" s="81"/>
    </row>
    <row r="149" spans="1:260" s="82" customFormat="1" x14ac:dyDescent="0.2">
      <c r="A149" s="65">
        <f t="shared" si="35"/>
        <v>137</v>
      </c>
      <c r="B149" s="66">
        <v>11</v>
      </c>
      <c r="C149" s="67" t="s">
        <v>61</v>
      </c>
      <c r="D149" s="68">
        <v>251</v>
      </c>
      <c r="E149" s="67">
        <v>372</v>
      </c>
      <c r="F149" s="69">
        <v>2</v>
      </c>
      <c r="G149" s="105">
        <v>1988</v>
      </c>
      <c r="H149" s="70" t="s">
        <v>420</v>
      </c>
      <c r="I149" s="70" t="s">
        <v>421</v>
      </c>
      <c r="J149" s="65" t="s">
        <v>78</v>
      </c>
      <c r="K149" s="71">
        <v>41428</v>
      </c>
      <c r="L149" s="71" t="s">
        <v>79</v>
      </c>
      <c r="M149" s="72" t="s">
        <v>73</v>
      </c>
      <c r="N149" s="65">
        <v>6</v>
      </c>
      <c r="O149" s="65">
        <v>60</v>
      </c>
      <c r="P149" s="65" t="s">
        <v>143</v>
      </c>
      <c r="Q149" s="70" t="s">
        <v>158</v>
      </c>
      <c r="R149" s="65">
        <v>15</v>
      </c>
      <c r="S149" s="70" t="s">
        <v>402</v>
      </c>
      <c r="T149" s="65" t="s">
        <v>413</v>
      </c>
      <c r="U149" s="73" t="s">
        <v>404</v>
      </c>
      <c r="V149" s="107">
        <v>13656</v>
      </c>
      <c r="W149" s="84">
        <v>915</v>
      </c>
      <c r="X149" s="84">
        <v>836</v>
      </c>
      <c r="Y149" s="84"/>
      <c r="Z149" s="76">
        <v>290</v>
      </c>
      <c r="AA149" s="77">
        <f t="shared" si="28"/>
        <v>2389.7999999999997</v>
      </c>
      <c r="AB149" s="77">
        <f t="shared" si="29"/>
        <v>409.68</v>
      </c>
      <c r="AC149" s="77">
        <f t="shared" si="26"/>
        <v>1160.76</v>
      </c>
      <c r="AD149" s="77">
        <f t="shared" si="27"/>
        <v>273.12</v>
      </c>
      <c r="AE149" s="74">
        <f t="shared" si="24"/>
        <v>163872</v>
      </c>
      <c r="AF149" s="75">
        <f t="shared" si="24"/>
        <v>10980</v>
      </c>
      <c r="AG149" s="75">
        <f t="shared" si="24"/>
        <v>10032</v>
      </c>
      <c r="AH149" s="84"/>
      <c r="AI149" s="75">
        <f t="shared" si="30"/>
        <v>3480</v>
      </c>
      <c r="AJ149" s="75">
        <f t="shared" si="31"/>
        <v>22760</v>
      </c>
      <c r="AK149" s="75">
        <f t="shared" si="32"/>
        <v>2276</v>
      </c>
      <c r="AL149" s="84">
        <v>6828</v>
      </c>
      <c r="AM149" s="75">
        <f t="shared" si="25"/>
        <v>28677.599999999999</v>
      </c>
      <c r="AN149" s="75">
        <f t="shared" si="25"/>
        <v>4916.16</v>
      </c>
      <c r="AO149" s="75">
        <f t="shared" si="25"/>
        <v>13929.119999999999</v>
      </c>
      <c r="AP149" s="75">
        <f t="shared" si="22"/>
        <v>3277.44</v>
      </c>
      <c r="AQ149" s="75"/>
      <c r="AR149" s="75">
        <f t="shared" si="33"/>
        <v>2276</v>
      </c>
      <c r="AS149" s="84">
        <v>0</v>
      </c>
      <c r="AT149" s="84">
        <v>0</v>
      </c>
      <c r="AU149" s="84"/>
      <c r="AV149" s="84"/>
      <c r="AW149" s="78">
        <v>0</v>
      </c>
      <c r="AX149" s="78">
        <v>0</v>
      </c>
      <c r="AY149" s="78">
        <v>0</v>
      </c>
      <c r="AZ149" s="85">
        <v>0</v>
      </c>
      <c r="BA149" s="80">
        <f t="shared" si="34"/>
        <v>273304.32000000001</v>
      </c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  <c r="GT149" s="81"/>
      <c r="GU149" s="81"/>
      <c r="GV149" s="81"/>
      <c r="GW149" s="81"/>
      <c r="GX149" s="81"/>
      <c r="GY149" s="81"/>
      <c r="GZ149" s="81"/>
      <c r="HA149" s="81"/>
      <c r="HB149" s="81"/>
      <c r="HC149" s="81"/>
      <c r="HD149" s="81"/>
      <c r="HE149" s="81"/>
      <c r="HF149" s="81"/>
      <c r="HG149" s="81"/>
      <c r="HH149" s="81"/>
      <c r="HI149" s="81"/>
      <c r="HJ149" s="81"/>
      <c r="HK149" s="81"/>
      <c r="HL149" s="81"/>
      <c r="HM149" s="81"/>
      <c r="HN149" s="81"/>
      <c r="HO149" s="81"/>
      <c r="HP149" s="81"/>
      <c r="HQ149" s="81"/>
      <c r="HR149" s="81"/>
      <c r="HS149" s="81"/>
      <c r="HT149" s="81"/>
      <c r="HU149" s="81"/>
      <c r="HV149" s="81"/>
      <c r="HW149" s="81"/>
      <c r="HX149" s="81"/>
      <c r="HY149" s="81"/>
      <c r="HZ149" s="81"/>
      <c r="IA149" s="81"/>
      <c r="IB149" s="81"/>
      <c r="IC149" s="81"/>
      <c r="ID149" s="81"/>
      <c r="IE149" s="81"/>
      <c r="IF149" s="81"/>
      <c r="IG149" s="81"/>
      <c r="IH149" s="81"/>
      <c r="II149" s="81"/>
      <c r="IJ149" s="81"/>
      <c r="IK149" s="81"/>
      <c r="IL149" s="81"/>
      <c r="IM149" s="81"/>
      <c r="IN149" s="81"/>
      <c r="IO149" s="81"/>
      <c r="IP149" s="81"/>
      <c r="IQ149" s="81"/>
      <c r="IR149" s="81"/>
      <c r="IS149" s="81"/>
      <c r="IT149" s="81"/>
      <c r="IU149" s="81"/>
      <c r="IV149" s="81"/>
      <c r="IW149" s="81"/>
      <c r="IX149" s="81"/>
      <c r="IY149" s="81"/>
      <c r="IZ149" s="81"/>
    </row>
    <row r="150" spans="1:260" s="82" customFormat="1" x14ac:dyDescent="0.2">
      <c r="A150" s="65">
        <f t="shared" si="35"/>
        <v>138</v>
      </c>
      <c r="B150" s="66">
        <v>11</v>
      </c>
      <c r="C150" s="67" t="s">
        <v>61</v>
      </c>
      <c r="D150" s="68">
        <v>251</v>
      </c>
      <c r="E150" s="67">
        <v>372</v>
      </c>
      <c r="F150" s="69">
        <v>2</v>
      </c>
      <c r="G150" s="105">
        <v>2023</v>
      </c>
      <c r="H150" s="70" t="s">
        <v>422</v>
      </c>
      <c r="I150" s="70" t="s">
        <v>423</v>
      </c>
      <c r="J150" s="65" t="s">
        <v>78</v>
      </c>
      <c r="K150" s="71">
        <v>41730</v>
      </c>
      <c r="L150" s="71" t="s">
        <v>79</v>
      </c>
      <c r="M150" s="72" t="s">
        <v>73</v>
      </c>
      <c r="N150" s="65">
        <v>6</v>
      </c>
      <c r="O150" s="65">
        <v>60</v>
      </c>
      <c r="P150" s="65" t="s">
        <v>143</v>
      </c>
      <c r="Q150" s="70" t="s">
        <v>158</v>
      </c>
      <c r="R150" s="65">
        <v>15</v>
      </c>
      <c r="S150" s="70" t="s">
        <v>402</v>
      </c>
      <c r="T150" s="65" t="s">
        <v>413</v>
      </c>
      <c r="U150" s="73" t="s">
        <v>404</v>
      </c>
      <c r="V150" s="107">
        <v>13656</v>
      </c>
      <c r="W150" s="84">
        <v>915</v>
      </c>
      <c r="X150" s="84">
        <v>836</v>
      </c>
      <c r="Y150" s="84"/>
      <c r="Z150" s="76">
        <v>290</v>
      </c>
      <c r="AA150" s="77">
        <f t="shared" si="28"/>
        <v>2389.7999999999997</v>
      </c>
      <c r="AB150" s="77">
        <f t="shared" si="29"/>
        <v>409.68</v>
      </c>
      <c r="AC150" s="77">
        <f t="shared" si="26"/>
        <v>1160.76</v>
      </c>
      <c r="AD150" s="77">
        <f t="shared" si="27"/>
        <v>273.12</v>
      </c>
      <c r="AE150" s="74">
        <f t="shared" si="24"/>
        <v>163872</v>
      </c>
      <c r="AF150" s="75">
        <f t="shared" si="24"/>
        <v>10980</v>
      </c>
      <c r="AG150" s="75">
        <f t="shared" si="24"/>
        <v>10032</v>
      </c>
      <c r="AH150" s="84"/>
      <c r="AI150" s="75">
        <f t="shared" si="30"/>
        <v>3480</v>
      </c>
      <c r="AJ150" s="75">
        <f t="shared" si="31"/>
        <v>22760</v>
      </c>
      <c r="AK150" s="75">
        <f t="shared" si="32"/>
        <v>2276</v>
      </c>
      <c r="AL150" s="84">
        <v>6828</v>
      </c>
      <c r="AM150" s="75">
        <f t="shared" si="25"/>
        <v>28677.599999999999</v>
      </c>
      <c r="AN150" s="75">
        <f t="shared" si="25"/>
        <v>4916.16</v>
      </c>
      <c r="AO150" s="75">
        <f t="shared" si="25"/>
        <v>13929.119999999999</v>
      </c>
      <c r="AP150" s="75">
        <f t="shared" si="22"/>
        <v>3277.44</v>
      </c>
      <c r="AQ150" s="75"/>
      <c r="AR150" s="75">
        <f t="shared" si="33"/>
        <v>2276</v>
      </c>
      <c r="AS150" s="84">
        <v>0</v>
      </c>
      <c r="AT150" s="84">
        <v>0</v>
      </c>
      <c r="AU150" s="84"/>
      <c r="AV150" s="84"/>
      <c r="AW150" s="78">
        <v>0</v>
      </c>
      <c r="AX150" s="78">
        <v>0</v>
      </c>
      <c r="AY150" s="78">
        <v>0</v>
      </c>
      <c r="AZ150" s="85">
        <v>0</v>
      </c>
      <c r="BA150" s="80">
        <f t="shared" si="34"/>
        <v>273304.32000000001</v>
      </c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  <c r="GT150" s="81"/>
      <c r="GU150" s="81"/>
      <c r="GV150" s="81"/>
      <c r="GW150" s="81"/>
      <c r="GX150" s="81"/>
      <c r="GY150" s="81"/>
      <c r="GZ150" s="81"/>
      <c r="HA150" s="81"/>
      <c r="HB150" s="81"/>
      <c r="HC150" s="81"/>
      <c r="HD150" s="81"/>
      <c r="HE150" s="81"/>
      <c r="HF150" s="81"/>
      <c r="HG150" s="81"/>
      <c r="HH150" s="81"/>
      <c r="HI150" s="81"/>
      <c r="HJ150" s="81"/>
      <c r="HK150" s="81"/>
      <c r="HL150" s="81"/>
      <c r="HM150" s="81"/>
      <c r="HN150" s="81"/>
      <c r="HO150" s="81"/>
      <c r="HP150" s="81"/>
      <c r="HQ150" s="81"/>
      <c r="HR150" s="81"/>
      <c r="HS150" s="81"/>
      <c r="HT150" s="81"/>
      <c r="HU150" s="81"/>
      <c r="HV150" s="81"/>
      <c r="HW150" s="81"/>
      <c r="HX150" s="81"/>
      <c r="HY150" s="81"/>
      <c r="HZ150" s="81"/>
      <c r="IA150" s="81"/>
      <c r="IB150" s="81"/>
      <c r="IC150" s="81"/>
      <c r="ID150" s="81"/>
      <c r="IE150" s="81"/>
      <c r="IF150" s="81"/>
      <c r="IG150" s="81"/>
      <c r="IH150" s="81"/>
      <c r="II150" s="81"/>
      <c r="IJ150" s="81"/>
      <c r="IK150" s="81"/>
      <c r="IL150" s="81"/>
      <c r="IM150" s="81"/>
      <c r="IN150" s="81"/>
      <c r="IO150" s="81"/>
      <c r="IP150" s="81"/>
      <c r="IQ150" s="81"/>
      <c r="IR150" s="81"/>
      <c r="IS150" s="81"/>
      <c r="IT150" s="81"/>
      <c r="IU150" s="81"/>
      <c r="IV150" s="81"/>
      <c r="IW150" s="81"/>
      <c r="IX150" s="81"/>
      <c r="IY150" s="81"/>
      <c r="IZ150" s="81"/>
    </row>
    <row r="151" spans="1:260" s="82" customFormat="1" x14ac:dyDescent="0.2">
      <c r="A151" s="65">
        <f t="shared" si="35"/>
        <v>139</v>
      </c>
      <c r="B151" s="66">
        <v>11</v>
      </c>
      <c r="C151" s="67" t="s">
        <v>61</v>
      </c>
      <c r="D151" s="68">
        <v>251</v>
      </c>
      <c r="E151" s="67">
        <v>372</v>
      </c>
      <c r="F151" s="69">
        <v>2</v>
      </c>
      <c r="G151" s="105">
        <v>2092</v>
      </c>
      <c r="H151" s="70" t="s">
        <v>424</v>
      </c>
      <c r="I151" s="70" t="s">
        <v>425</v>
      </c>
      <c r="J151" s="65" t="s">
        <v>78</v>
      </c>
      <c r="K151" s="71">
        <v>42418</v>
      </c>
      <c r="L151" s="71" t="s">
        <v>79</v>
      </c>
      <c r="M151" s="72" t="s">
        <v>73</v>
      </c>
      <c r="N151" s="65">
        <v>6</v>
      </c>
      <c r="O151" s="65">
        <v>60</v>
      </c>
      <c r="P151" s="65" t="s">
        <v>143</v>
      </c>
      <c r="Q151" s="70" t="s">
        <v>158</v>
      </c>
      <c r="R151" s="65">
        <v>15</v>
      </c>
      <c r="S151" s="70" t="s">
        <v>402</v>
      </c>
      <c r="T151" s="65" t="s">
        <v>413</v>
      </c>
      <c r="U151" s="73" t="s">
        <v>404</v>
      </c>
      <c r="V151" s="107">
        <v>13656</v>
      </c>
      <c r="W151" s="84">
        <v>915</v>
      </c>
      <c r="X151" s="84">
        <v>836</v>
      </c>
      <c r="Y151" s="84"/>
      <c r="Z151" s="76">
        <v>290</v>
      </c>
      <c r="AA151" s="77">
        <f t="shared" si="28"/>
        <v>2389.7999999999997</v>
      </c>
      <c r="AB151" s="77">
        <f t="shared" si="29"/>
        <v>409.68</v>
      </c>
      <c r="AC151" s="77">
        <f t="shared" si="26"/>
        <v>1160.76</v>
      </c>
      <c r="AD151" s="77">
        <f t="shared" si="27"/>
        <v>273.12</v>
      </c>
      <c r="AE151" s="74">
        <f t="shared" si="24"/>
        <v>163872</v>
      </c>
      <c r="AF151" s="75">
        <f t="shared" si="24"/>
        <v>10980</v>
      </c>
      <c r="AG151" s="75">
        <f t="shared" si="24"/>
        <v>10032</v>
      </c>
      <c r="AH151" s="84"/>
      <c r="AI151" s="75">
        <f t="shared" si="30"/>
        <v>3480</v>
      </c>
      <c r="AJ151" s="75">
        <f t="shared" si="31"/>
        <v>22760</v>
      </c>
      <c r="AK151" s="75">
        <f t="shared" si="32"/>
        <v>2276</v>
      </c>
      <c r="AL151" s="84">
        <v>6828</v>
      </c>
      <c r="AM151" s="75">
        <f t="shared" si="25"/>
        <v>28677.599999999999</v>
      </c>
      <c r="AN151" s="75">
        <f t="shared" si="25"/>
        <v>4916.16</v>
      </c>
      <c r="AO151" s="75">
        <f t="shared" si="25"/>
        <v>13929.119999999999</v>
      </c>
      <c r="AP151" s="75">
        <f t="shared" si="22"/>
        <v>3277.44</v>
      </c>
      <c r="AQ151" s="75"/>
      <c r="AR151" s="75">
        <f t="shared" si="33"/>
        <v>2276</v>
      </c>
      <c r="AS151" s="84">
        <v>0</v>
      </c>
      <c r="AT151" s="84">
        <v>0</v>
      </c>
      <c r="AU151" s="84"/>
      <c r="AV151" s="84"/>
      <c r="AW151" s="78">
        <v>0</v>
      </c>
      <c r="AX151" s="78">
        <v>0</v>
      </c>
      <c r="AY151" s="78">
        <v>0</v>
      </c>
      <c r="AZ151" s="85">
        <v>0</v>
      </c>
      <c r="BA151" s="80">
        <f t="shared" si="34"/>
        <v>273304.32000000001</v>
      </c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  <c r="IK151" s="81"/>
      <c r="IL151" s="81"/>
      <c r="IM151" s="81"/>
      <c r="IN151" s="81"/>
      <c r="IO151" s="81"/>
      <c r="IP151" s="81"/>
      <c r="IQ151" s="81"/>
      <c r="IR151" s="81"/>
      <c r="IS151" s="81"/>
      <c r="IT151" s="81"/>
      <c r="IU151" s="81"/>
      <c r="IV151" s="81"/>
      <c r="IW151" s="81"/>
      <c r="IX151" s="81"/>
      <c r="IY151" s="81"/>
      <c r="IZ151" s="81"/>
    </row>
    <row r="152" spans="1:260" s="82" customFormat="1" x14ac:dyDescent="0.2">
      <c r="A152" s="65">
        <f t="shared" si="35"/>
        <v>140</v>
      </c>
      <c r="B152" s="66">
        <v>11</v>
      </c>
      <c r="C152" s="67" t="s">
        <v>61</v>
      </c>
      <c r="D152" s="68">
        <v>251</v>
      </c>
      <c r="E152" s="67">
        <v>372</v>
      </c>
      <c r="F152" s="69">
        <v>2</v>
      </c>
      <c r="G152" s="105">
        <v>2094</v>
      </c>
      <c r="H152" s="70" t="s">
        <v>426</v>
      </c>
      <c r="I152" s="70" t="s">
        <v>427</v>
      </c>
      <c r="J152" s="65" t="s">
        <v>78</v>
      </c>
      <c r="K152" s="71">
        <v>42446</v>
      </c>
      <c r="L152" s="71" t="s">
        <v>79</v>
      </c>
      <c r="M152" s="72" t="s">
        <v>73</v>
      </c>
      <c r="N152" s="65">
        <v>6</v>
      </c>
      <c r="O152" s="65">
        <v>60</v>
      </c>
      <c r="P152" s="65" t="s">
        <v>143</v>
      </c>
      <c r="Q152" s="70" t="s">
        <v>158</v>
      </c>
      <c r="R152" s="65">
        <v>15</v>
      </c>
      <c r="S152" s="70" t="s">
        <v>402</v>
      </c>
      <c r="T152" s="65" t="s">
        <v>413</v>
      </c>
      <c r="U152" s="73" t="s">
        <v>404</v>
      </c>
      <c r="V152" s="107">
        <v>13656</v>
      </c>
      <c r="W152" s="84">
        <v>915</v>
      </c>
      <c r="X152" s="84">
        <v>836</v>
      </c>
      <c r="Y152" s="84"/>
      <c r="Z152" s="76">
        <v>290</v>
      </c>
      <c r="AA152" s="77">
        <f t="shared" si="28"/>
        <v>2389.7999999999997</v>
      </c>
      <c r="AB152" s="77">
        <f t="shared" si="29"/>
        <v>409.68</v>
      </c>
      <c r="AC152" s="77">
        <f t="shared" si="26"/>
        <v>1160.76</v>
      </c>
      <c r="AD152" s="77">
        <f t="shared" si="27"/>
        <v>273.12</v>
      </c>
      <c r="AE152" s="74">
        <f t="shared" si="24"/>
        <v>163872</v>
      </c>
      <c r="AF152" s="75">
        <f t="shared" si="24"/>
        <v>10980</v>
      </c>
      <c r="AG152" s="75">
        <f t="shared" si="24"/>
        <v>10032</v>
      </c>
      <c r="AH152" s="84"/>
      <c r="AI152" s="75">
        <f t="shared" si="30"/>
        <v>3480</v>
      </c>
      <c r="AJ152" s="75">
        <f t="shared" si="31"/>
        <v>22760</v>
      </c>
      <c r="AK152" s="75">
        <f t="shared" si="32"/>
        <v>2276</v>
      </c>
      <c r="AL152" s="84">
        <v>6828</v>
      </c>
      <c r="AM152" s="75">
        <f t="shared" si="25"/>
        <v>28677.599999999999</v>
      </c>
      <c r="AN152" s="75">
        <f t="shared" si="25"/>
        <v>4916.16</v>
      </c>
      <c r="AO152" s="75">
        <f t="shared" si="25"/>
        <v>13929.119999999999</v>
      </c>
      <c r="AP152" s="75">
        <f t="shared" si="22"/>
        <v>3277.44</v>
      </c>
      <c r="AQ152" s="75"/>
      <c r="AR152" s="75">
        <f t="shared" si="33"/>
        <v>2276</v>
      </c>
      <c r="AS152" s="84">
        <v>0</v>
      </c>
      <c r="AT152" s="84">
        <v>0</v>
      </c>
      <c r="AU152" s="84"/>
      <c r="AV152" s="84"/>
      <c r="AW152" s="78">
        <v>0</v>
      </c>
      <c r="AX152" s="78">
        <v>0</v>
      </c>
      <c r="AY152" s="78">
        <v>0</v>
      </c>
      <c r="AZ152" s="85">
        <v>0</v>
      </c>
      <c r="BA152" s="80">
        <f t="shared" si="34"/>
        <v>273304.32000000001</v>
      </c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  <c r="HY152" s="81"/>
      <c r="HZ152" s="81"/>
      <c r="IA152" s="81"/>
      <c r="IB152" s="81"/>
      <c r="IC152" s="81"/>
      <c r="ID152" s="81"/>
      <c r="IE152" s="81"/>
      <c r="IF152" s="81"/>
      <c r="IG152" s="81"/>
      <c r="IH152" s="81"/>
      <c r="II152" s="81"/>
      <c r="IJ152" s="81"/>
      <c r="IK152" s="81"/>
      <c r="IL152" s="81"/>
      <c r="IM152" s="81"/>
      <c r="IN152" s="81"/>
      <c r="IO152" s="81"/>
      <c r="IP152" s="81"/>
      <c r="IQ152" s="81"/>
      <c r="IR152" s="81"/>
      <c r="IS152" s="81"/>
      <c r="IT152" s="81"/>
      <c r="IU152" s="81"/>
      <c r="IV152" s="81"/>
      <c r="IW152" s="81"/>
      <c r="IX152" s="81"/>
      <c r="IY152" s="81"/>
      <c r="IZ152" s="81"/>
    </row>
    <row r="153" spans="1:260" s="82" customFormat="1" x14ac:dyDescent="0.2">
      <c r="A153" s="65">
        <f t="shared" si="35"/>
        <v>141</v>
      </c>
      <c r="B153" s="66">
        <v>11</v>
      </c>
      <c r="C153" s="67" t="s">
        <v>61</v>
      </c>
      <c r="D153" s="68">
        <v>251</v>
      </c>
      <c r="E153" s="67">
        <v>372</v>
      </c>
      <c r="F153" s="69">
        <v>2</v>
      </c>
      <c r="G153" s="105">
        <v>2101</v>
      </c>
      <c r="H153" s="70" t="s">
        <v>428</v>
      </c>
      <c r="I153" s="70" t="s">
        <v>429</v>
      </c>
      <c r="J153" s="65" t="s">
        <v>78</v>
      </c>
      <c r="K153" s="71">
        <v>42625</v>
      </c>
      <c r="L153" s="71" t="s">
        <v>79</v>
      </c>
      <c r="M153" s="72" t="s">
        <v>73</v>
      </c>
      <c r="N153" s="65">
        <v>6</v>
      </c>
      <c r="O153" s="65">
        <v>60</v>
      </c>
      <c r="P153" s="65" t="s">
        <v>143</v>
      </c>
      <c r="Q153" s="70" t="s">
        <v>158</v>
      </c>
      <c r="R153" s="65">
        <v>15</v>
      </c>
      <c r="S153" s="70" t="s">
        <v>402</v>
      </c>
      <c r="T153" s="65" t="s">
        <v>413</v>
      </c>
      <c r="U153" s="73" t="s">
        <v>404</v>
      </c>
      <c r="V153" s="107">
        <v>13656</v>
      </c>
      <c r="W153" s="84">
        <v>915</v>
      </c>
      <c r="X153" s="84">
        <v>836</v>
      </c>
      <c r="Y153" s="84"/>
      <c r="Z153" s="76">
        <v>290</v>
      </c>
      <c r="AA153" s="77">
        <f t="shared" si="28"/>
        <v>2389.7999999999997</v>
      </c>
      <c r="AB153" s="77">
        <f t="shared" si="29"/>
        <v>409.68</v>
      </c>
      <c r="AC153" s="77">
        <f t="shared" si="26"/>
        <v>1160.76</v>
      </c>
      <c r="AD153" s="77">
        <f t="shared" si="27"/>
        <v>273.12</v>
      </c>
      <c r="AE153" s="74">
        <f t="shared" si="24"/>
        <v>163872</v>
      </c>
      <c r="AF153" s="75">
        <f t="shared" si="24"/>
        <v>10980</v>
      </c>
      <c r="AG153" s="75">
        <f t="shared" si="24"/>
        <v>10032</v>
      </c>
      <c r="AH153" s="84"/>
      <c r="AI153" s="75">
        <f t="shared" si="30"/>
        <v>3480</v>
      </c>
      <c r="AJ153" s="75">
        <f t="shared" si="31"/>
        <v>22760</v>
      </c>
      <c r="AK153" s="75">
        <f t="shared" si="32"/>
        <v>2276</v>
      </c>
      <c r="AL153" s="84">
        <v>6828</v>
      </c>
      <c r="AM153" s="75">
        <f t="shared" si="25"/>
        <v>28677.599999999999</v>
      </c>
      <c r="AN153" s="75">
        <f t="shared" si="25"/>
        <v>4916.16</v>
      </c>
      <c r="AO153" s="75">
        <f t="shared" si="25"/>
        <v>13929.119999999999</v>
      </c>
      <c r="AP153" s="75">
        <f t="shared" si="22"/>
        <v>3277.44</v>
      </c>
      <c r="AQ153" s="75"/>
      <c r="AR153" s="75">
        <f t="shared" si="33"/>
        <v>2276</v>
      </c>
      <c r="AS153" s="84">
        <v>0</v>
      </c>
      <c r="AT153" s="84">
        <v>0</v>
      </c>
      <c r="AU153" s="84"/>
      <c r="AV153" s="84"/>
      <c r="AW153" s="78">
        <v>0</v>
      </c>
      <c r="AX153" s="78">
        <v>0</v>
      </c>
      <c r="AY153" s="78">
        <v>0</v>
      </c>
      <c r="AZ153" s="85">
        <v>0</v>
      </c>
      <c r="BA153" s="80">
        <f t="shared" si="34"/>
        <v>273304.32000000001</v>
      </c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  <c r="HY153" s="81"/>
      <c r="HZ153" s="81"/>
      <c r="IA153" s="81"/>
      <c r="IB153" s="81"/>
      <c r="IC153" s="81"/>
      <c r="ID153" s="81"/>
      <c r="IE153" s="81"/>
      <c r="IF153" s="81"/>
      <c r="IG153" s="81"/>
      <c r="IH153" s="81"/>
      <c r="II153" s="81"/>
      <c r="IJ153" s="81"/>
      <c r="IK153" s="81"/>
      <c r="IL153" s="81"/>
      <c r="IM153" s="81"/>
      <c r="IN153" s="81"/>
      <c r="IO153" s="81"/>
      <c r="IP153" s="81"/>
      <c r="IQ153" s="81"/>
      <c r="IR153" s="81"/>
      <c r="IS153" s="81"/>
      <c r="IT153" s="81"/>
      <c r="IU153" s="81"/>
      <c r="IV153" s="81"/>
      <c r="IW153" s="81"/>
      <c r="IX153" s="81"/>
      <c r="IY153" s="81"/>
      <c r="IZ153" s="81"/>
    </row>
    <row r="154" spans="1:260" s="82" customFormat="1" x14ac:dyDescent="0.2">
      <c r="A154" s="65">
        <f t="shared" si="35"/>
        <v>142</v>
      </c>
      <c r="B154" s="66">
        <v>11</v>
      </c>
      <c r="C154" s="67" t="s">
        <v>61</v>
      </c>
      <c r="D154" s="68">
        <v>251</v>
      </c>
      <c r="E154" s="67">
        <v>372</v>
      </c>
      <c r="F154" s="69">
        <v>2</v>
      </c>
      <c r="G154" s="105">
        <v>2123</v>
      </c>
      <c r="H154" s="70" t="s">
        <v>430</v>
      </c>
      <c r="I154" s="70" t="s">
        <v>431</v>
      </c>
      <c r="J154" s="65" t="s">
        <v>78</v>
      </c>
      <c r="K154" s="71">
        <v>42725</v>
      </c>
      <c r="L154" s="71" t="s">
        <v>79</v>
      </c>
      <c r="M154" s="72" t="s">
        <v>73</v>
      </c>
      <c r="N154" s="65">
        <v>6</v>
      </c>
      <c r="O154" s="65">
        <v>60</v>
      </c>
      <c r="P154" s="65" t="s">
        <v>143</v>
      </c>
      <c r="Q154" s="70" t="s">
        <v>158</v>
      </c>
      <c r="R154" s="65">
        <v>15</v>
      </c>
      <c r="S154" s="70" t="s">
        <v>402</v>
      </c>
      <c r="T154" s="65" t="s">
        <v>413</v>
      </c>
      <c r="U154" s="73" t="s">
        <v>404</v>
      </c>
      <c r="V154" s="107">
        <v>13656</v>
      </c>
      <c r="W154" s="84">
        <v>915</v>
      </c>
      <c r="X154" s="84">
        <v>836</v>
      </c>
      <c r="Y154" s="84"/>
      <c r="Z154" s="76">
        <v>0</v>
      </c>
      <c r="AA154" s="77">
        <f t="shared" si="28"/>
        <v>2389.7999999999997</v>
      </c>
      <c r="AB154" s="77">
        <f t="shared" si="29"/>
        <v>409.68</v>
      </c>
      <c r="AC154" s="77">
        <f t="shared" si="26"/>
        <v>1160.76</v>
      </c>
      <c r="AD154" s="77">
        <f t="shared" si="27"/>
        <v>273.12</v>
      </c>
      <c r="AE154" s="74">
        <f t="shared" si="24"/>
        <v>163872</v>
      </c>
      <c r="AF154" s="75">
        <f t="shared" si="24"/>
        <v>10980</v>
      </c>
      <c r="AG154" s="75">
        <f t="shared" si="24"/>
        <v>10032</v>
      </c>
      <c r="AH154" s="84"/>
      <c r="AI154" s="75">
        <f t="shared" si="30"/>
        <v>0</v>
      </c>
      <c r="AJ154" s="75">
        <f t="shared" si="31"/>
        <v>22760</v>
      </c>
      <c r="AK154" s="75">
        <f t="shared" si="32"/>
        <v>2276</v>
      </c>
      <c r="AL154" s="84">
        <v>6828</v>
      </c>
      <c r="AM154" s="75">
        <f t="shared" si="25"/>
        <v>28677.599999999999</v>
      </c>
      <c r="AN154" s="75">
        <f t="shared" si="25"/>
        <v>4916.16</v>
      </c>
      <c r="AO154" s="75">
        <f t="shared" si="25"/>
        <v>13929.119999999999</v>
      </c>
      <c r="AP154" s="75">
        <f t="shared" si="22"/>
        <v>3277.44</v>
      </c>
      <c r="AQ154" s="75"/>
      <c r="AR154" s="75">
        <f t="shared" si="33"/>
        <v>2276</v>
      </c>
      <c r="AS154" s="84">
        <v>0</v>
      </c>
      <c r="AT154" s="84">
        <v>0</v>
      </c>
      <c r="AU154" s="84"/>
      <c r="AV154" s="84"/>
      <c r="AW154" s="78">
        <v>0</v>
      </c>
      <c r="AX154" s="78">
        <v>0</v>
      </c>
      <c r="AY154" s="78">
        <v>0</v>
      </c>
      <c r="AZ154" s="85">
        <v>0</v>
      </c>
      <c r="BA154" s="80">
        <f t="shared" si="34"/>
        <v>269824.32</v>
      </c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  <c r="GT154" s="81"/>
      <c r="GU154" s="81"/>
      <c r="GV154" s="81"/>
      <c r="GW154" s="81"/>
      <c r="GX154" s="81"/>
      <c r="GY154" s="81"/>
      <c r="GZ154" s="81"/>
      <c r="HA154" s="81"/>
      <c r="HB154" s="81"/>
      <c r="HC154" s="81"/>
      <c r="HD154" s="81"/>
      <c r="HE154" s="81"/>
      <c r="HF154" s="81"/>
      <c r="HG154" s="81"/>
      <c r="HH154" s="81"/>
      <c r="HI154" s="81"/>
      <c r="HJ154" s="81"/>
      <c r="HK154" s="81"/>
      <c r="HL154" s="81"/>
      <c r="HM154" s="81"/>
      <c r="HN154" s="81"/>
      <c r="HO154" s="81"/>
      <c r="HP154" s="81"/>
      <c r="HQ154" s="81"/>
      <c r="HR154" s="81"/>
      <c r="HS154" s="81"/>
      <c r="HT154" s="81"/>
      <c r="HU154" s="81"/>
      <c r="HV154" s="81"/>
      <c r="HW154" s="81"/>
      <c r="HX154" s="81"/>
      <c r="HY154" s="81"/>
      <c r="HZ154" s="81"/>
      <c r="IA154" s="81"/>
      <c r="IB154" s="81"/>
      <c r="IC154" s="81"/>
      <c r="ID154" s="81"/>
      <c r="IE154" s="81"/>
      <c r="IF154" s="81"/>
      <c r="IG154" s="81"/>
      <c r="IH154" s="81"/>
      <c r="II154" s="81"/>
      <c r="IJ154" s="81"/>
      <c r="IK154" s="81"/>
      <c r="IL154" s="81"/>
      <c r="IM154" s="81"/>
      <c r="IN154" s="81"/>
      <c r="IO154" s="81"/>
      <c r="IP154" s="81"/>
      <c r="IQ154" s="81"/>
      <c r="IR154" s="81"/>
      <c r="IS154" s="81"/>
      <c r="IT154" s="81"/>
      <c r="IU154" s="81"/>
      <c r="IV154" s="81"/>
      <c r="IW154" s="81"/>
      <c r="IX154" s="81"/>
      <c r="IY154" s="81"/>
      <c r="IZ154" s="81"/>
    </row>
    <row r="155" spans="1:260" s="82" customFormat="1" x14ac:dyDescent="0.2">
      <c r="A155" s="65">
        <f t="shared" si="35"/>
        <v>143</v>
      </c>
      <c r="B155" s="66">
        <v>11</v>
      </c>
      <c r="C155" s="67" t="s">
        <v>61</v>
      </c>
      <c r="D155" s="68">
        <v>251</v>
      </c>
      <c r="E155" s="67">
        <v>372</v>
      </c>
      <c r="F155" s="69">
        <v>2</v>
      </c>
      <c r="G155" s="105">
        <v>2141</v>
      </c>
      <c r="H155" s="70" t="s">
        <v>432</v>
      </c>
      <c r="I155" s="70" t="s">
        <v>433</v>
      </c>
      <c r="J155" s="65" t="s">
        <v>78</v>
      </c>
      <c r="K155" s="71">
        <v>42856</v>
      </c>
      <c r="L155" s="71" t="s">
        <v>79</v>
      </c>
      <c r="M155" s="72" t="s">
        <v>73</v>
      </c>
      <c r="N155" s="65">
        <v>6</v>
      </c>
      <c r="O155" s="65">
        <v>60</v>
      </c>
      <c r="P155" s="65" t="s">
        <v>143</v>
      </c>
      <c r="Q155" s="70" t="s">
        <v>158</v>
      </c>
      <c r="R155" s="65">
        <v>15</v>
      </c>
      <c r="S155" s="70" t="s">
        <v>402</v>
      </c>
      <c r="T155" s="65" t="s">
        <v>413</v>
      </c>
      <c r="U155" s="73" t="s">
        <v>404</v>
      </c>
      <c r="V155" s="107">
        <v>13656</v>
      </c>
      <c r="W155" s="84">
        <v>915</v>
      </c>
      <c r="X155" s="84">
        <v>836</v>
      </c>
      <c r="Y155" s="84"/>
      <c r="Z155" s="76">
        <v>0</v>
      </c>
      <c r="AA155" s="77">
        <f t="shared" si="28"/>
        <v>2389.7999999999997</v>
      </c>
      <c r="AB155" s="77">
        <f t="shared" si="29"/>
        <v>409.68</v>
      </c>
      <c r="AC155" s="77">
        <f t="shared" si="26"/>
        <v>1160.76</v>
      </c>
      <c r="AD155" s="77">
        <f t="shared" si="27"/>
        <v>273.12</v>
      </c>
      <c r="AE155" s="74">
        <f t="shared" si="24"/>
        <v>163872</v>
      </c>
      <c r="AF155" s="75">
        <f t="shared" si="24"/>
        <v>10980</v>
      </c>
      <c r="AG155" s="75">
        <f t="shared" si="24"/>
        <v>10032</v>
      </c>
      <c r="AH155" s="84"/>
      <c r="AI155" s="75">
        <f t="shared" si="30"/>
        <v>0</v>
      </c>
      <c r="AJ155" s="75">
        <f t="shared" si="31"/>
        <v>22760</v>
      </c>
      <c r="AK155" s="75">
        <f t="shared" si="32"/>
        <v>2276</v>
      </c>
      <c r="AL155" s="84">
        <v>6828</v>
      </c>
      <c r="AM155" s="75">
        <f t="shared" si="25"/>
        <v>28677.599999999999</v>
      </c>
      <c r="AN155" s="75">
        <f t="shared" si="25"/>
        <v>4916.16</v>
      </c>
      <c r="AO155" s="75">
        <f t="shared" si="25"/>
        <v>13929.119999999999</v>
      </c>
      <c r="AP155" s="75">
        <f t="shared" si="22"/>
        <v>3277.44</v>
      </c>
      <c r="AQ155" s="75"/>
      <c r="AR155" s="75">
        <f t="shared" si="33"/>
        <v>2276</v>
      </c>
      <c r="AS155" s="84">
        <v>0</v>
      </c>
      <c r="AT155" s="84">
        <v>0</v>
      </c>
      <c r="AU155" s="84"/>
      <c r="AV155" s="84"/>
      <c r="AW155" s="78">
        <v>0</v>
      </c>
      <c r="AX155" s="78">
        <v>0</v>
      </c>
      <c r="AY155" s="78">
        <v>0</v>
      </c>
      <c r="AZ155" s="85">
        <v>0</v>
      </c>
      <c r="BA155" s="80">
        <f t="shared" si="34"/>
        <v>269824.32</v>
      </c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  <c r="GT155" s="81"/>
      <c r="GU155" s="81"/>
      <c r="GV155" s="81"/>
      <c r="GW155" s="81"/>
      <c r="GX155" s="81"/>
      <c r="GY155" s="81"/>
      <c r="GZ155" s="81"/>
      <c r="HA155" s="81"/>
      <c r="HB155" s="81"/>
      <c r="HC155" s="81"/>
      <c r="HD155" s="81"/>
      <c r="HE155" s="81"/>
      <c r="HF155" s="81"/>
      <c r="HG155" s="81"/>
      <c r="HH155" s="81"/>
      <c r="HI155" s="81"/>
      <c r="HJ155" s="81"/>
      <c r="HK155" s="81"/>
      <c r="HL155" s="81"/>
      <c r="HM155" s="81"/>
      <c r="HN155" s="81"/>
      <c r="HO155" s="81"/>
      <c r="HP155" s="81"/>
      <c r="HQ155" s="81"/>
      <c r="HR155" s="81"/>
      <c r="HS155" s="81"/>
      <c r="HT155" s="81"/>
      <c r="HU155" s="81"/>
      <c r="HV155" s="81"/>
      <c r="HW155" s="81"/>
      <c r="HX155" s="81"/>
      <c r="HY155" s="81"/>
      <c r="HZ155" s="81"/>
      <c r="IA155" s="81"/>
      <c r="IB155" s="81"/>
      <c r="IC155" s="81"/>
      <c r="ID155" s="81"/>
      <c r="IE155" s="81"/>
      <c r="IF155" s="81"/>
      <c r="IG155" s="81"/>
      <c r="IH155" s="81"/>
      <c r="II155" s="81"/>
      <c r="IJ155" s="81"/>
      <c r="IK155" s="81"/>
      <c r="IL155" s="81"/>
      <c r="IM155" s="81"/>
      <c r="IN155" s="81"/>
      <c r="IO155" s="81"/>
      <c r="IP155" s="81"/>
      <c r="IQ155" s="81"/>
      <c r="IR155" s="81"/>
      <c r="IS155" s="81"/>
      <c r="IT155" s="81"/>
      <c r="IU155" s="81"/>
      <c r="IV155" s="81"/>
      <c r="IW155" s="81"/>
      <c r="IX155" s="81"/>
      <c r="IY155" s="81"/>
      <c r="IZ155" s="81"/>
    </row>
    <row r="156" spans="1:260" s="82" customFormat="1" x14ac:dyDescent="0.2">
      <c r="A156" s="65">
        <f t="shared" si="35"/>
        <v>144</v>
      </c>
      <c r="B156" s="66">
        <v>11</v>
      </c>
      <c r="C156" s="67" t="s">
        <v>61</v>
      </c>
      <c r="D156" s="68">
        <v>251</v>
      </c>
      <c r="E156" s="67">
        <v>372</v>
      </c>
      <c r="F156" s="69">
        <v>2</v>
      </c>
      <c r="G156" s="105">
        <v>2149</v>
      </c>
      <c r="H156" s="70" t="s">
        <v>434</v>
      </c>
      <c r="I156" s="70" t="s">
        <v>435</v>
      </c>
      <c r="J156" s="65" t="s">
        <v>78</v>
      </c>
      <c r="K156" s="71">
        <v>42967</v>
      </c>
      <c r="L156" s="71" t="s">
        <v>79</v>
      </c>
      <c r="M156" s="72" t="s">
        <v>73</v>
      </c>
      <c r="N156" s="65">
        <v>6</v>
      </c>
      <c r="O156" s="65">
        <v>60</v>
      </c>
      <c r="P156" s="65" t="s">
        <v>143</v>
      </c>
      <c r="Q156" s="70" t="s">
        <v>158</v>
      </c>
      <c r="R156" s="65">
        <v>15</v>
      </c>
      <c r="S156" s="70" t="s">
        <v>402</v>
      </c>
      <c r="T156" s="65" t="s">
        <v>413</v>
      </c>
      <c r="U156" s="73" t="s">
        <v>404</v>
      </c>
      <c r="V156" s="107">
        <v>13656</v>
      </c>
      <c r="W156" s="84">
        <v>915</v>
      </c>
      <c r="X156" s="84">
        <v>836</v>
      </c>
      <c r="Y156" s="84"/>
      <c r="Z156" s="76">
        <v>0</v>
      </c>
      <c r="AA156" s="77">
        <f t="shared" si="28"/>
        <v>2389.7999999999997</v>
      </c>
      <c r="AB156" s="77">
        <f t="shared" si="29"/>
        <v>409.68</v>
      </c>
      <c r="AC156" s="77">
        <f t="shared" si="26"/>
        <v>1160.76</v>
      </c>
      <c r="AD156" s="77">
        <f t="shared" si="27"/>
        <v>273.12</v>
      </c>
      <c r="AE156" s="74">
        <f t="shared" si="24"/>
        <v>163872</v>
      </c>
      <c r="AF156" s="75">
        <f t="shared" si="24"/>
        <v>10980</v>
      </c>
      <c r="AG156" s="75">
        <f t="shared" si="24"/>
        <v>10032</v>
      </c>
      <c r="AH156" s="84"/>
      <c r="AI156" s="75">
        <f t="shared" si="30"/>
        <v>0</v>
      </c>
      <c r="AJ156" s="75">
        <f t="shared" si="31"/>
        <v>22760</v>
      </c>
      <c r="AK156" s="75">
        <f t="shared" si="32"/>
        <v>2276</v>
      </c>
      <c r="AL156" s="84">
        <v>6828</v>
      </c>
      <c r="AM156" s="75">
        <f t="shared" si="25"/>
        <v>28677.599999999999</v>
      </c>
      <c r="AN156" s="75">
        <f t="shared" si="25"/>
        <v>4916.16</v>
      </c>
      <c r="AO156" s="75">
        <f t="shared" si="25"/>
        <v>13929.119999999999</v>
      </c>
      <c r="AP156" s="75">
        <f t="shared" si="22"/>
        <v>3277.44</v>
      </c>
      <c r="AQ156" s="75"/>
      <c r="AR156" s="75">
        <f t="shared" si="33"/>
        <v>2276</v>
      </c>
      <c r="AS156" s="84">
        <v>0</v>
      </c>
      <c r="AT156" s="84">
        <v>0</v>
      </c>
      <c r="AU156" s="84"/>
      <c r="AV156" s="84"/>
      <c r="AW156" s="78">
        <v>0</v>
      </c>
      <c r="AX156" s="78">
        <v>0</v>
      </c>
      <c r="AY156" s="78">
        <v>0</v>
      </c>
      <c r="AZ156" s="85">
        <v>0</v>
      </c>
      <c r="BA156" s="80">
        <f t="shared" si="34"/>
        <v>269824.32</v>
      </c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  <c r="GT156" s="81"/>
      <c r="GU156" s="81"/>
      <c r="GV156" s="81"/>
      <c r="GW156" s="81"/>
      <c r="GX156" s="81"/>
      <c r="GY156" s="81"/>
      <c r="GZ156" s="81"/>
      <c r="HA156" s="81"/>
      <c r="HB156" s="81"/>
      <c r="HC156" s="81"/>
      <c r="HD156" s="81"/>
      <c r="HE156" s="81"/>
      <c r="HF156" s="81"/>
      <c r="HG156" s="81"/>
      <c r="HH156" s="81"/>
      <c r="HI156" s="81"/>
      <c r="HJ156" s="81"/>
      <c r="HK156" s="81"/>
      <c r="HL156" s="81"/>
      <c r="HM156" s="81"/>
      <c r="HN156" s="81"/>
      <c r="HO156" s="81"/>
      <c r="HP156" s="81"/>
      <c r="HQ156" s="81"/>
      <c r="HR156" s="81"/>
      <c r="HS156" s="81"/>
      <c r="HT156" s="81"/>
      <c r="HU156" s="81"/>
      <c r="HV156" s="81"/>
      <c r="HW156" s="81"/>
      <c r="HX156" s="81"/>
      <c r="HY156" s="81"/>
      <c r="HZ156" s="81"/>
      <c r="IA156" s="81"/>
      <c r="IB156" s="81"/>
      <c r="IC156" s="81"/>
      <c r="ID156" s="81"/>
      <c r="IE156" s="81"/>
      <c r="IF156" s="81"/>
      <c r="IG156" s="81"/>
      <c r="IH156" s="81"/>
      <c r="II156" s="81"/>
      <c r="IJ156" s="81"/>
      <c r="IK156" s="81"/>
      <c r="IL156" s="81"/>
      <c r="IM156" s="81"/>
      <c r="IN156" s="81"/>
      <c r="IO156" s="81"/>
      <c r="IP156" s="81"/>
      <c r="IQ156" s="81"/>
      <c r="IR156" s="81"/>
      <c r="IS156" s="81"/>
      <c r="IT156" s="81"/>
      <c r="IU156" s="81"/>
      <c r="IV156" s="81"/>
      <c r="IW156" s="81"/>
      <c r="IX156" s="81"/>
      <c r="IY156" s="81"/>
      <c r="IZ156" s="81"/>
    </row>
    <row r="157" spans="1:260" s="82" customFormat="1" x14ac:dyDescent="0.2">
      <c r="A157" s="65">
        <f t="shared" si="35"/>
        <v>145</v>
      </c>
      <c r="B157" s="66">
        <v>11</v>
      </c>
      <c r="C157" s="67" t="s">
        <v>61</v>
      </c>
      <c r="D157" s="68">
        <v>251</v>
      </c>
      <c r="E157" s="67">
        <v>372</v>
      </c>
      <c r="F157" s="69">
        <v>2</v>
      </c>
      <c r="G157" s="105">
        <v>2162</v>
      </c>
      <c r="H157" s="70" t="s">
        <v>436</v>
      </c>
      <c r="I157" s="70" t="s">
        <v>437</v>
      </c>
      <c r="J157" s="65" t="s">
        <v>78</v>
      </c>
      <c r="K157" s="71">
        <v>43118</v>
      </c>
      <c r="L157" s="71" t="s">
        <v>79</v>
      </c>
      <c r="M157" s="72" t="s">
        <v>73</v>
      </c>
      <c r="N157" s="65">
        <v>6</v>
      </c>
      <c r="O157" s="65">
        <v>60</v>
      </c>
      <c r="P157" s="65" t="s">
        <v>143</v>
      </c>
      <c r="Q157" s="70" t="s">
        <v>158</v>
      </c>
      <c r="R157" s="65">
        <v>15</v>
      </c>
      <c r="S157" s="70" t="s">
        <v>402</v>
      </c>
      <c r="T157" s="65" t="s">
        <v>413</v>
      </c>
      <c r="U157" s="73" t="s">
        <v>404</v>
      </c>
      <c r="V157" s="107">
        <v>13656</v>
      </c>
      <c r="W157" s="84">
        <v>915</v>
      </c>
      <c r="X157" s="84">
        <v>836</v>
      </c>
      <c r="Y157" s="84"/>
      <c r="Z157" s="76">
        <v>0</v>
      </c>
      <c r="AA157" s="77">
        <f t="shared" si="28"/>
        <v>2389.7999999999997</v>
      </c>
      <c r="AB157" s="77">
        <f t="shared" si="29"/>
        <v>409.68</v>
      </c>
      <c r="AC157" s="77">
        <f t="shared" si="26"/>
        <v>1160.76</v>
      </c>
      <c r="AD157" s="77">
        <f t="shared" si="27"/>
        <v>273.12</v>
      </c>
      <c r="AE157" s="74">
        <f t="shared" si="24"/>
        <v>163872</v>
      </c>
      <c r="AF157" s="75">
        <f t="shared" si="24"/>
        <v>10980</v>
      </c>
      <c r="AG157" s="75">
        <f t="shared" si="24"/>
        <v>10032</v>
      </c>
      <c r="AH157" s="84"/>
      <c r="AI157" s="75">
        <f t="shared" si="30"/>
        <v>0</v>
      </c>
      <c r="AJ157" s="75">
        <f t="shared" si="31"/>
        <v>22760</v>
      </c>
      <c r="AK157" s="75">
        <f t="shared" si="32"/>
        <v>2276</v>
      </c>
      <c r="AL157" s="84">
        <v>6828</v>
      </c>
      <c r="AM157" s="75">
        <f t="shared" si="25"/>
        <v>28677.599999999999</v>
      </c>
      <c r="AN157" s="75">
        <f t="shared" si="25"/>
        <v>4916.16</v>
      </c>
      <c r="AO157" s="75">
        <f t="shared" si="25"/>
        <v>13929.119999999999</v>
      </c>
      <c r="AP157" s="75">
        <f t="shared" si="22"/>
        <v>3277.44</v>
      </c>
      <c r="AQ157" s="75"/>
      <c r="AR157" s="75">
        <f t="shared" si="33"/>
        <v>2276</v>
      </c>
      <c r="AS157" s="84">
        <v>0</v>
      </c>
      <c r="AT157" s="84">
        <v>0</v>
      </c>
      <c r="AU157" s="84"/>
      <c r="AV157" s="84"/>
      <c r="AW157" s="78">
        <v>0</v>
      </c>
      <c r="AX157" s="78">
        <v>0</v>
      </c>
      <c r="AY157" s="78">
        <v>0</v>
      </c>
      <c r="AZ157" s="85">
        <v>0</v>
      </c>
      <c r="BA157" s="80">
        <f t="shared" si="34"/>
        <v>269824.32</v>
      </c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  <c r="GT157" s="81"/>
      <c r="GU157" s="81"/>
      <c r="GV157" s="81"/>
      <c r="GW157" s="81"/>
      <c r="GX157" s="81"/>
      <c r="GY157" s="81"/>
      <c r="GZ157" s="81"/>
      <c r="HA157" s="81"/>
      <c r="HB157" s="81"/>
      <c r="HC157" s="81"/>
      <c r="HD157" s="81"/>
      <c r="HE157" s="81"/>
      <c r="HF157" s="81"/>
      <c r="HG157" s="81"/>
      <c r="HH157" s="81"/>
      <c r="HI157" s="81"/>
      <c r="HJ157" s="81"/>
      <c r="HK157" s="81"/>
      <c r="HL157" s="81"/>
      <c r="HM157" s="81"/>
      <c r="HN157" s="81"/>
      <c r="HO157" s="81"/>
      <c r="HP157" s="81"/>
      <c r="HQ157" s="81"/>
      <c r="HR157" s="81"/>
      <c r="HS157" s="81"/>
      <c r="HT157" s="81"/>
      <c r="HU157" s="81"/>
      <c r="HV157" s="81"/>
      <c r="HW157" s="81"/>
      <c r="HX157" s="81"/>
      <c r="HY157" s="81"/>
      <c r="HZ157" s="81"/>
      <c r="IA157" s="81"/>
      <c r="IB157" s="81"/>
      <c r="IC157" s="81"/>
      <c r="ID157" s="81"/>
      <c r="IE157" s="81"/>
      <c r="IF157" s="81"/>
      <c r="IG157" s="81"/>
      <c r="IH157" s="81"/>
      <c r="II157" s="81"/>
      <c r="IJ157" s="81"/>
      <c r="IK157" s="81"/>
      <c r="IL157" s="81"/>
      <c r="IM157" s="81"/>
      <c r="IN157" s="81"/>
      <c r="IO157" s="81"/>
      <c r="IP157" s="81"/>
      <c r="IQ157" s="81"/>
      <c r="IR157" s="81"/>
      <c r="IS157" s="81"/>
      <c r="IT157" s="81"/>
      <c r="IU157" s="81"/>
      <c r="IV157" s="81"/>
      <c r="IW157" s="81"/>
      <c r="IX157" s="81"/>
      <c r="IY157" s="81"/>
      <c r="IZ157" s="81"/>
    </row>
    <row r="158" spans="1:260" s="82" customFormat="1" x14ac:dyDescent="0.2">
      <c r="A158" s="65">
        <f t="shared" si="35"/>
        <v>146</v>
      </c>
      <c r="B158" s="66">
        <v>11</v>
      </c>
      <c r="C158" s="67" t="s">
        <v>61</v>
      </c>
      <c r="D158" s="68">
        <v>251</v>
      </c>
      <c r="E158" s="67">
        <v>372</v>
      </c>
      <c r="F158" s="69">
        <v>2</v>
      </c>
      <c r="G158" s="105">
        <v>2168</v>
      </c>
      <c r="H158" s="70" t="s">
        <v>438</v>
      </c>
      <c r="I158" s="70" t="s">
        <v>439</v>
      </c>
      <c r="J158" s="65" t="s">
        <v>78</v>
      </c>
      <c r="K158" s="71">
        <v>43191</v>
      </c>
      <c r="L158" s="71" t="s">
        <v>79</v>
      </c>
      <c r="M158" s="72" t="s">
        <v>73</v>
      </c>
      <c r="N158" s="65">
        <v>6</v>
      </c>
      <c r="O158" s="65">
        <v>60</v>
      </c>
      <c r="P158" s="65" t="s">
        <v>143</v>
      </c>
      <c r="Q158" s="70" t="s">
        <v>158</v>
      </c>
      <c r="R158" s="65">
        <v>15</v>
      </c>
      <c r="S158" s="70" t="s">
        <v>402</v>
      </c>
      <c r="T158" s="65" t="s">
        <v>413</v>
      </c>
      <c r="U158" s="73" t="s">
        <v>404</v>
      </c>
      <c r="V158" s="107">
        <v>13656</v>
      </c>
      <c r="W158" s="84">
        <v>915</v>
      </c>
      <c r="X158" s="84">
        <v>836</v>
      </c>
      <c r="Y158" s="84"/>
      <c r="Z158" s="76">
        <v>0</v>
      </c>
      <c r="AA158" s="77">
        <f t="shared" si="28"/>
        <v>2389.7999999999997</v>
      </c>
      <c r="AB158" s="77">
        <f t="shared" si="29"/>
        <v>409.68</v>
      </c>
      <c r="AC158" s="77">
        <f t="shared" si="26"/>
        <v>1160.76</v>
      </c>
      <c r="AD158" s="77">
        <f t="shared" si="27"/>
        <v>273.12</v>
      </c>
      <c r="AE158" s="74">
        <f t="shared" si="24"/>
        <v>163872</v>
      </c>
      <c r="AF158" s="75">
        <f t="shared" si="24"/>
        <v>10980</v>
      </c>
      <c r="AG158" s="75">
        <f t="shared" si="24"/>
        <v>10032</v>
      </c>
      <c r="AH158" s="84"/>
      <c r="AI158" s="75">
        <f t="shared" si="30"/>
        <v>0</v>
      </c>
      <c r="AJ158" s="75">
        <f t="shared" si="31"/>
        <v>22760</v>
      </c>
      <c r="AK158" s="75">
        <f t="shared" si="32"/>
        <v>2276</v>
      </c>
      <c r="AL158" s="84">
        <v>6828</v>
      </c>
      <c r="AM158" s="75">
        <f t="shared" si="25"/>
        <v>28677.599999999999</v>
      </c>
      <c r="AN158" s="75">
        <f t="shared" si="25"/>
        <v>4916.16</v>
      </c>
      <c r="AO158" s="75">
        <f t="shared" si="25"/>
        <v>13929.119999999999</v>
      </c>
      <c r="AP158" s="75">
        <f t="shared" si="22"/>
        <v>3277.44</v>
      </c>
      <c r="AQ158" s="75"/>
      <c r="AR158" s="75">
        <f t="shared" si="33"/>
        <v>2276</v>
      </c>
      <c r="AS158" s="84">
        <v>0</v>
      </c>
      <c r="AT158" s="84">
        <v>0</v>
      </c>
      <c r="AU158" s="84"/>
      <c r="AV158" s="84"/>
      <c r="AW158" s="78">
        <v>0</v>
      </c>
      <c r="AX158" s="78">
        <v>0</v>
      </c>
      <c r="AY158" s="78">
        <v>0</v>
      </c>
      <c r="AZ158" s="85">
        <v>0</v>
      </c>
      <c r="BA158" s="80">
        <f t="shared" si="34"/>
        <v>269824.32</v>
      </c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  <c r="GT158" s="81"/>
      <c r="GU158" s="81"/>
      <c r="GV158" s="81"/>
      <c r="GW158" s="81"/>
      <c r="GX158" s="81"/>
      <c r="GY158" s="81"/>
      <c r="GZ158" s="81"/>
      <c r="HA158" s="81"/>
      <c r="HB158" s="81"/>
      <c r="HC158" s="81"/>
      <c r="HD158" s="81"/>
      <c r="HE158" s="81"/>
      <c r="HF158" s="81"/>
      <c r="HG158" s="81"/>
      <c r="HH158" s="81"/>
      <c r="HI158" s="81"/>
      <c r="HJ158" s="81"/>
      <c r="HK158" s="81"/>
      <c r="HL158" s="81"/>
      <c r="HM158" s="81"/>
      <c r="HN158" s="81"/>
      <c r="HO158" s="81"/>
      <c r="HP158" s="81"/>
      <c r="HQ158" s="81"/>
      <c r="HR158" s="81"/>
      <c r="HS158" s="81"/>
      <c r="HT158" s="81"/>
      <c r="HU158" s="81"/>
      <c r="HV158" s="81"/>
      <c r="HW158" s="81"/>
      <c r="HX158" s="81"/>
      <c r="HY158" s="81"/>
      <c r="HZ158" s="81"/>
      <c r="IA158" s="81"/>
      <c r="IB158" s="81"/>
      <c r="IC158" s="81"/>
      <c r="ID158" s="81"/>
      <c r="IE158" s="81"/>
      <c r="IF158" s="81"/>
      <c r="IG158" s="81"/>
      <c r="IH158" s="81"/>
      <c r="II158" s="81"/>
      <c r="IJ158" s="81"/>
      <c r="IK158" s="81"/>
      <c r="IL158" s="81"/>
      <c r="IM158" s="81"/>
      <c r="IN158" s="81"/>
      <c r="IO158" s="81"/>
      <c r="IP158" s="81"/>
      <c r="IQ158" s="81"/>
      <c r="IR158" s="81"/>
      <c r="IS158" s="81"/>
      <c r="IT158" s="81"/>
      <c r="IU158" s="81"/>
      <c r="IV158" s="81"/>
      <c r="IW158" s="81"/>
      <c r="IX158" s="81"/>
      <c r="IY158" s="81"/>
      <c r="IZ158" s="81"/>
    </row>
    <row r="159" spans="1:260" s="82" customFormat="1" x14ac:dyDescent="0.2">
      <c r="A159" s="65">
        <f t="shared" si="35"/>
        <v>147</v>
      </c>
      <c r="B159" s="66">
        <v>11</v>
      </c>
      <c r="C159" s="67" t="s">
        <v>61</v>
      </c>
      <c r="D159" s="68">
        <v>251</v>
      </c>
      <c r="E159" s="67">
        <v>372</v>
      </c>
      <c r="F159" s="69">
        <v>2</v>
      </c>
      <c r="G159" s="105">
        <v>2170</v>
      </c>
      <c r="H159" s="70" t="s">
        <v>440</v>
      </c>
      <c r="I159" s="70" t="s">
        <v>441</v>
      </c>
      <c r="J159" s="65" t="s">
        <v>78</v>
      </c>
      <c r="K159" s="71">
        <v>43236</v>
      </c>
      <c r="L159" s="71" t="s">
        <v>79</v>
      </c>
      <c r="M159" s="72" t="s">
        <v>73</v>
      </c>
      <c r="N159" s="65">
        <v>6</v>
      </c>
      <c r="O159" s="65">
        <v>60</v>
      </c>
      <c r="P159" s="65" t="s">
        <v>143</v>
      </c>
      <c r="Q159" s="70" t="s">
        <v>158</v>
      </c>
      <c r="R159" s="65">
        <v>15</v>
      </c>
      <c r="S159" s="70" t="s">
        <v>402</v>
      </c>
      <c r="T159" s="65" t="s">
        <v>413</v>
      </c>
      <c r="U159" s="73" t="s">
        <v>404</v>
      </c>
      <c r="V159" s="107">
        <v>13656</v>
      </c>
      <c r="W159" s="84">
        <v>915</v>
      </c>
      <c r="X159" s="84">
        <v>836</v>
      </c>
      <c r="Y159" s="84"/>
      <c r="Z159" s="76">
        <v>0</v>
      </c>
      <c r="AA159" s="77">
        <f t="shared" si="28"/>
        <v>2389.7999999999997</v>
      </c>
      <c r="AB159" s="77">
        <f t="shared" si="29"/>
        <v>409.68</v>
      </c>
      <c r="AC159" s="77">
        <f t="shared" si="26"/>
        <v>1160.76</v>
      </c>
      <c r="AD159" s="77">
        <f t="shared" si="27"/>
        <v>273.12</v>
      </c>
      <c r="AE159" s="74">
        <f t="shared" si="24"/>
        <v>163872</v>
      </c>
      <c r="AF159" s="75">
        <f t="shared" si="24"/>
        <v>10980</v>
      </c>
      <c r="AG159" s="75">
        <f t="shared" si="24"/>
        <v>10032</v>
      </c>
      <c r="AH159" s="84"/>
      <c r="AI159" s="75">
        <f t="shared" si="30"/>
        <v>0</v>
      </c>
      <c r="AJ159" s="75">
        <f t="shared" si="31"/>
        <v>22760</v>
      </c>
      <c r="AK159" s="75">
        <f t="shared" si="32"/>
        <v>2276</v>
      </c>
      <c r="AL159" s="84">
        <v>6828</v>
      </c>
      <c r="AM159" s="75">
        <f t="shared" si="25"/>
        <v>28677.599999999999</v>
      </c>
      <c r="AN159" s="75">
        <f t="shared" si="25"/>
        <v>4916.16</v>
      </c>
      <c r="AO159" s="75">
        <f t="shared" si="25"/>
        <v>13929.119999999999</v>
      </c>
      <c r="AP159" s="75">
        <f t="shared" si="22"/>
        <v>3277.44</v>
      </c>
      <c r="AQ159" s="75"/>
      <c r="AR159" s="75">
        <f t="shared" si="33"/>
        <v>2276</v>
      </c>
      <c r="AS159" s="84">
        <v>0</v>
      </c>
      <c r="AT159" s="84">
        <v>0</v>
      </c>
      <c r="AU159" s="84"/>
      <c r="AV159" s="84"/>
      <c r="AW159" s="78">
        <v>0</v>
      </c>
      <c r="AX159" s="78">
        <v>0</v>
      </c>
      <c r="AY159" s="78">
        <v>0</v>
      </c>
      <c r="AZ159" s="85">
        <v>0</v>
      </c>
      <c r="BA159" s="80">
        <f t="shared" si="34"/>
        <v>269824.32</v>
      </c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  <c r="GT159" s="81"/>
      <c r="GU159" s="81"/>
      <c r="GV159" s="81"/>
      <c r="GW159" s="81"/>
      <c r="GX159" s="81"/>
      <c r="GY159" s="81"/>
      <c r="GZ159" s="81"/>
      <c r="HA159" s="81"/>
      <c r="HB159" s="81"/>
      <c r="HC159" s="81"/>
      <c r="HD159" s="81"/>
      <c r="HE159" s="81"/>
      <c r="HF159" s="81"/>
      <c r="HG159" s="81"/>
      <c r="HH159" s="81"/>
      <c r="HI159" s="81"/>
      <c r="HJ159" s="81"/>
      <c r="HK159" s="81"/>
      <c r="HL159" s="81"/>
      <c r="HM159" s="81"/>
      <c r="HN159" s="81"/>
      <c r="HO159" s="81"/>
      <c r="HP159" s="81"/>
      <c r="HQ159" s="81"/>
      <c r="HR159" s="81"/>
      <c r="HS159" s="81"/>
      <c r="HT159" s="81"/>
      <c r="HU159" s="81"/>
      <c r="HV159" s="81"/>
      <c r="HW159" s="81"/>
      <c r="HX159" s="81"/>
      <c r="HY159" s="81"/>
      <c r="HZ159" s="81"/>
      <c r="IA159" s="81"/>
      <c r="IB159" s="81"/>
      <c r="IC159" s="81"/>
      <c r="ID159" s="81"/>
      <c r="IE159" s="81"/>
      <c r="IF159" s="81"/>
      <c r="IG159" s="81"/>
      <c r="IH159" s="81"/>
      <c r="II159" s="81"/>
      <c r="IJ159" s="81"/>
      <c r="IK159" s="81"/>
      <c r="IL159" s="81"/>
      <c r="IM159" s="81"/>
      <c r="IN159" s="81"/>
      <c r="IO159" s="81"/>
      <c r="IP159" s="81"/>
      <c r="IQ159" s="81"/>
      <c r="IR159" s="81"/>
      <c r="IS159" s="81"/>
      <c r="IT159" s="81"/>
      <c r="IU159" s="81"/>
      <c r="IV159" s="81"/>
      <c r="IW159" s="81"/>
      <c r="IX159" s="81"/>
      <c r="IY159" s="81"/>
      <c r="IZ159" s="81"/>
    </row>
    <row r="160" spans="1:260" s="82" customFormat="1" x14ac:dyDescent="0.2">
      <c r="A160" s="65">
        <f t="shared" si="35"/>
        <v>148</v>
      </c>
      <c r="B160" s="66">
        <v>11</v>
      </c>
      <c r="C160" s="67" t="s">
        <v>61</v>
      </c>
      <c r="D160" s="68">
        <v>251</v>
      </c>
      <c r="E160" s="67">
        <v>372</v>
      </c>
      <c r="F160" s="69">
        <v>2</v>
      </c>
      <c r="G160" s="105">
        <v>2175</v>
      </c>
      <c r="H160" s="70" t="s">
        <v>442</v>
      </c>
      <c r="I160" s="70" t="s">
        <v>443</v>
      </c>
      <c r="J160" s="65" t="s">
        <v>78</v>
      </c>
      <c r="K160" s="71">
        <v>43282</v>
      </c>
      <c r="L160" s="71" t="s">
        <v>79</v>
      </c>
      <c r="M160" s="72" t="s">
        <v>73</v>
      </c>
      <c r="N160" s="65">
        <v>6</v>
      </c>
      <c r="O160" s="65">
        <v>60</v>
      </c>
      <c r="P160" s="65" t="s">
        <v>143</v>
      </c>
      <c r="Q160" s="70" t="s">
        <v>158</v>
      </c>
      <c r="R160" s="65">
        <v>15</v>
      </c>
      <c r="S160" s="70" t="s">
        <v>402</v>
      </c>
      <c r="T160" s="65" t="s">
        <v>413</v>
      </c>
      <c r="U160" s="73" t="s">
        <v>404</v>
      </c>
      <c r="V160" s="107">
        <v>13656</v>
      </c>
      <c r="W160" s="84">
        <v>915</v>
      </c>
      <c r="X160" s="84">
        <v>836</v>
      </c>
      <c r="Y160" s="84"/>
      <c r="Z160" s="76">
        <v>0</v>
      </c>
      <c r="AA160" s="77">
        <f t="shared" si="28"/>
        <v>2389.7999999999997</v>
      </c>
      <c r="AB160" s="77">
        <f t="shared" si="29"/>
        <v>409.68</v>
      </c>
      <c r="AC160" s="77">
        <f t="shared" si="26"/>
        <v>1160.76</v>
      </c>
      <c r="AD160" s="77">
        <f t="shared" si="27"/>
        <v>273.12</v>
      </c>
      <c r="AE160" s="74">
        <f t="shared" si="24"/>
        <v>163872</v>
      </c>
      <c r="AF160" s="75">
        <f t="shared" si="24"/>
        <v>10980</v>
      </c>
      <c r="AG160" s="75">
        <f t="shared" si="24"/>
        <v>10032</v>
      </c>
      <c r="AH160" s="84"/>
      <c r="AI160" s="75">
        <f t="shared" si="30"/>
        <v>0</v>
      </c>
      <c r="AJ160" s="75">
        <f t="shared" si="31"/>
        <v>22760</v>
      </c>
      <c r="AK160" s="75">
        <f t="shared" si="32"/>
        <v>2276</v>
      </c>
      <c r="AL160" s="84">
        <v>0</v>
      </c>
      <c r="AM160" s="75">
        <f t="shared" si="25"/>
        <v>28677.599999999999</v>
      </c>
      <c r="AN160" s="75">
        <f t="shared" si="25"/>
        <v>4916.16</v>
      </c>
      <c r="AO160" s="75">
        <f t="shared" si="25"/>
        <v>13929.119999999999</v>
      </c>
      <c r="AP160" s="75">
        <f t="shared" si="22"/>
        <v>3277.44</v>
      </c>
      <c r="AQ160" s="75"/>
      <c r="AR160" s="75">
        <f t="shared" si="33"/>
        <v>2276</v>
      </c>
      <c r="AS160" s="84">
        <v>0</v>
      </c>
      <c r="AT160" s="84">
        <v>0</v>
      </c>
      <c r="AU160" s="84"/>
      <c r="AV160" s="84"/>
      <c r="AW160" s="78">
        <v>0</v>
      </c>
      <c r="AX160" s="78">
        <v>0</v>
      </c>
      <c r="AY160" s="78">
        <v>0</v>
      </c>
      <c r="AZ160" s="85">
        <v>0</v>
      </c>
      <c r="BA160" s="80">
        <f t="shared" si="34"/>
        <v>262996.32</v>
      </c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  <c r="GT160" s="81"/>
      <c r="GU160" s="81"/>
      <c r="GV160" s="81"/>
      <c r="GW160" s="81"/>
      <c r="GX160" s="81"/>
      <c r="GY160" s="81"/>
      <c r="GZ160" s="81"/>
      <c r="HA160" s="81"/>
      <c r="HB160" s="81"/>
      <c r="HC160" s="81"/>
      <c r="HD160" s="81"/>
      <c r="HE160" s="81"/>
      <c r="HF160" s="81"/>
      <c r="HG160" s="81"/>
      <c r="HH160" s="81"/>
      <c r="HI160" s="81"/>
      <c r="HJ160" s="81"/>
      <c r="HK160" s="81"/>
      <c r="HL160" s="81"/>
      <c r="HM160" s="81"/>
      <c r="HN160" s="81"/>
      <c r="HO160" s="81"/>
      <c r="HP160" s="81"/>
      <c r="HQ160" s="81"/>
      <c r="HR160" s="81"/>
      <c r="HS160" s="81"/>
      <c r="HT160" s="81"/>
      <c r="HU160" s="81"/>
      <c r="HV160" s="81"/>
      <c r="HW160" s="81"/>
      <c r="HX160" s="81"/>
      <c r="HY160" s="81"/>
      <c r="HZ160" s="81"/>
      <c r="IA160" s="81"/>
      <c r="IB160" s="81"/>
      <c r="IC160" s="81"/>
      <c r="ID160" s="81"/>
      <c r="IE160" s="81"/>
      <c r="IF160" s="81"/>
      <c r="IG160" s="81"/>
      <c r="IH160" s="81"/>
      <c r="II160" s="81"/>
      <c r="IJ160" s="81"/>
      <c r="IK160" s="81"/>
      <c r="IL160" s="81"/>
      <c r="IM160" s="81"/>
      <c r="IN160" s="81"/>
      <c r="IO160" s="81"/>
      <c r="IP160" s="81"/>
      <c r="IQ160" s="81"/>
      <c r="IR160" s="81"/>
      <c r="IS160" s="81"/>
      <c r="IT160" s="81"/>
      <c r="IU160" s="81"/>
      <c r="IV160" s="81"/>
      <c r="IW160" s="81"/>
      <c r="IX160" s="81"/>
      <c r="IY160" s="81"/>
      <c r="IZ160" s="81"/>
    </row>
    <row r="161" spans="1:260" s="82" customFormat="1" ht="25.5" x14ac:dyDescent="0.2">
      <c r="A161" s="103">
        <f t="shared" si="35"/>
        <v>149</v>
      </c>
      <c r="B161" s="66">
        <v>11</v>
      </c>
      <c r="C161" s="67" t="s">
        <v>61</v>
      </c>
      <c r="D161" s="68">
        <v>251</v>
      </c>
      <c r="E161" s="67">
        <v>372</v>
      </c>
      <c r="F161" s="69">
        <v>2</v>
      </c>
      <c r="G161" s="105">
        <v>2302</v>
      </c>
      <c r="H161" s="70" t="s">
        <v>444</v>
      </c>
      <c r="I161" s="70" t="s">
        <v>445</v>
      </c>
      <c r="J161" s="65" t="s">
        <v>71</v>
      </c>
      <c r="K161" s="89">
        <v>44228</v>
      </c>
      <c r="L161" s="90" t="s">
        <v>72</v>
      </c>
      <c r="M161" s="90" t="s">
        <v>63</v>
      </c>
      <c r="N161" s="65">
        <v>6</v>
      </c>
      <c r="O161" s="65">
        <v>60</v>
      </c>
      <c r="P161" s="65" t="s">
        <v>143</v>
      </c>
      <c r="Q161" s="70" t="s">
        <v>158</v>
      </c>
      <c r="R161" s="65">
        <v>15</v>
      </c>
      <c r="S161" s="70" t="s">
        <v>402</v>
      </c>
      <c r="T161" s="65" t="s">
        <v>446</v>
      </c>
      <c r="U161" s="73" t="s">
        <v>404</v>
      </c>
      <c r="V161" s="107">
        <v>13656</v>
      </c>
      <c r="W161" s="84">
        <v>915</v>
      </c>
      <c r="X161" s="84">
        <v>836</v>
      </c>
      <c r="Y161" s="84"/>
      <c r="Z161" s="76">
        <v>0</v>
      </c>
      <c r="AA161" s="77">
        <f>+V161*17.5%</f>
        <v>2389.7999999999997</v>
      </c>
      <c r="AB161" s="77">
        <f>+V161*3%</f>
        <v>409.68</v>
      </c>
      <c r="AC161" s="77">
        <f>+V161*8.5%</f>
        <v>1160.76</v>
      </c>
      <c r="AD161" s="77">
        <f>+V161*2%</f>
        <v>273.12</v>
      </c>
      <c r="AE161" s="74">
        <f>+V161*12</f>
        <v>163872</v>
      </c>
      <c r="AF161" s="75">
        <f>+W161*12</f>
        <v>10980</v>
      </c>
      <c r="AG161" s="75">
        <f>+X161*12</f>
        <v>10032</v>
      </c>
      <c r="AH161" s="84"/>
      <c r="AI161" s="75">
        <f>+Z161*12</f>
        <v>0</v>
      </c>
      <c r="AJ161" s="75">
        <f>+V161/30*50</f>
        <v>22760</v>
      </c>
      <c r="AK161" s="75">
        <f>+V161/30*20*0.25</f>
        <v>2276</v>
      </c>
      <c r="AL161" s="84">
        <v>0</v>
      </c>
      <c r="AM161" s="75">
        <f>+AA161*12</f>
        <v>28677.599999999999</v>
      </c>
      <c r="AN161" s="75">
        <f>+AB161*12</f>
        <v>4916.16</v>
      </c>
      <c r="AO161" s="75">
        <f>+AC161*12</f>
        <v>13929.119999999999</v>
      </c>
      <c r="AP161" s="75">
        <f>+AD161*12</f>
        <v>3277.44</v>
      </c>
      <c r="AQ161" s="75"/>
      <c r="AR161" s="75">
        <f>+V161/30*5</f>
        <v>2276</v>
      </c>
      <c r="AS161" s="84">
        <v>0</v>
      </c>
      <c r="AT161" s="84">
        <v>0</v>
      </c>
      <c r="AU161" s="84"/>
      <c r="AV161" s="84"/>
      <c r="AW161" s="78">
        <v>0</v>
      </c>
      <c r="AX161" s="78">
        <v>0</v>
      </c>
      <c r="AY161" s="78">
        <v>0</v>
      </c>
      <c r="AZ161" s="85">
        <v>0</v>
      </c>
      <c r="BA161" s="80">
        <f>SUM(AE161:AZ161)</f>
        <v>262996.32</v>
      </c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  <c r="GT161" s="81"/>
      <c r="GU161" s="81"/>
      <c r="GV161" s="81"/>
      <c r="GW161" s="81"/>
      <c r="GX161" s="81"/>
      <c r="GY161" s="81"/>
      <c r="GZ161" s="81"/>
      <c r="HA161" s="81"/>
      <c r="HB161" s="81"/>
      <c r="HC161" s="81"/>
      <c r="HD161" s="81"/>
      <c r="HE161" s="81"/>
      <c r="HF161" s="81"/>
      <c r="HG161" s="81"/>
      <c r="HH161" s="81"/>
      <c r="HI161" s="81"/>
      <c r="HJ161" s="81"/>
      <c r="HK161" s="81"/>
      <c r="HL161" s="81"/>
      <c r="HM161" s="81"/>
      <c r="HN161" s="81"/>
      <c r="HO161" s="81"/>
      <c r="HP161" s="81"/>
      <c r="HQ161" s="81"/>
      <c r="HR161" s="81"/>
      <c r="HS161" s="81"/>
      <c r="HT161" s="81"/>
      <c r="HU161" s="81"/>
      <c r="HV161" s="81"/>
      <c r="HW161" s="81"/>
      <c r="HX161" s="81"/>
      <c r="HY161" s="81"/>
      <c r="HZ161" s="81"/>
      <c r="IA161" s="81"/>
      <c r="IB161" s="81"/>
      <c r="IC161" s="81"/>
      <c r="ID161" s="81"/>
      <c r="IE161" s="81"/>
      <c r="IF161" s="81"/>
      <c r="IG161" s="81"/>
      <c r="IH161" s="81"/>
      <c r="II161" s="81"/>
      <c r="IJ161" s="81"/>
      <c r="IK161" s="81"/>
      <c r="IL161" s="81"/>
      <c r="IM161" s="81"/>
      <c r="IN161" s="81"/>
      <c r="IO161" s="81"/>
      <c r="IP161" s="81"/>
      <c r="IQ161" s="81"/>
      <c r="IR161" s="81"/>
      <c r="IS161" s="81"/>
      <c r="IT161" s="81"/>
      <c r="IU161" s="81"/>
      <c r="IV161" s="81"/>
      <c r="IW161" s="81"/>
      <c r="IX161" s="81"/>
      <c r="IY161" s="81"/>
      <c r="IZ161" s="81"/>
    </row>
    <row r="162" spans="1:260" s="82" customFormat="1" x14ac:dyDescent="0.2">
      <c r="A162" s="65">
        <f t="shared" si="35"/>
        <v>150</v>
      </c>
      <c r="B162" s="66">
        <v>11</v>
      </c>
      <c r="C162" s="67" t="s">
        <v>61</v>
      </c>
      <c r="D162" s="68">
        <v>251</v>
      </c>
      <c r="E162" s="67">
        <v>372</v>
      </c>
      <c r="F162" s="69">
        <v>1</v>
      </c>
      <c r="G162" s="105">
        <v>1513</v>
      </c>
      <c r="H162" s="70" t="s">
        <v>447</v>
      </c>
      <c r="I162" s="70" t="s">
        <v>448</v>
      </c>
      <c r="J162" s="65" t="s">
        <v>78</v>
      </c>
      <c r="K162" s="71">
        <v>36825</v>
      </c>
      <c r="L162" s="71" t="s">
        <v>79</v>
      </c>
      <c r="M162" s="72" t="s">
        <v>73</v>
      </c>
      <c r="N162" s="65">
        <v>5</v>
      </c>
      <c r="O162" s="65">
        <v>60</v>
      </c>
      <c r="P162" s="65" t="s">
        <v>143</v>
      </c>
      <c r="Q162" s="70" t="s">
        <v>158</v>
      </c>
      <c r="R162" s="65">
        <v>15</v>
      </c>
      <c r="S162" s="70" t="s">
        <v>66</v>
      </c>
      <c r="T162" s="65" t="s">
        <v>449</v>
      </c>
      <c r="U162" s="73" t="s">
        <v>404</v>
      </c>
      <c r="V162" s="107">
        <v>13125</v>
      </c>
      <c r="W162" s="84">
        <v>815</v>
      </c>
      <c r="X162" s="84">
        <v>716</v>
      </c>
      <c r="Y162" s="84"/>
      <c r="Z162" s="76">
        <v>725</v>
      </c>
      <c r="AA162" s="77">
        <f t="shared" si="28"/>
        <v>2296.875</v>
      </c>
      <c r="AB162" s="77">
        <f t="shared" si="29"/>
        <v>393.75</v>
      </c>
      <c r="AC162" s="77">
        <f t="shared" si="26"/>
        <v>1115.625</v>
      </c>
      <c r="AD162" s="77">
        <f t="shared" si="27"/>
        <v>262.5</v>
      </c>
      <c r="AE162" s="74">
        <f t="shared" si="24"/>
        <v>157500</v>
      </c>
      <c r="AF162" s="75">
        <f t="shared" si="24"/>
        <v>9780</v>
      </c>
      <c r="AG162" s="75">
        <f t="shared" si="24"/>
        <v>8592</v>
      </c>
      <c r="AH162" s="84"/>
      <c r="AI162" s="75">
        <f t="shared" si="30"/>
        <v>8700</v>
      </c>
      <c r="AJ162" s="75">
        <f t="shared" si="31"/>
        <v>21875</v>
      </c>
      <c r="AK162" s="75">
        <f t="shared" si="32"/>
        <v>2187.5</v>
      </c>
      <c r="AL162" s="84">
        <v>9149.4</v>
      </c>
      <c r="AM162" s="75">
        <f t="shared" si="25"/>
        <v>27562.5</v>
      </c>
      <c r="AN162" s="75">
        <f t="shared" si="25"/>
        <v>4725</v>
      </c>
      <c r="AO162" s="75">
        <f t="shared" si="25"/>
        <v>13387.5</v>
      </c>
      <c r="AP162" s="75">
        <f t="shared" si="22"/>
        <v>3150</v>
      </c>
      <c r="AQ162" s="75"/>
      <c r="AR162" s="75">
        <f t="shared" si="33"/>
        <v>2187.5</v>
      </c>
      <c r="AS162" s="84">
        <v>0</v>
      </c>
      <c r="AT162" s="84">
        <v>0</v>
      </c>
      <c r="AU162" s="84"/>
      <c r="AV162" s="84"/>
      <c r="AW162" s="78">
        <v>0</v>
      </c>
      <c r="AX162" s="78">
        <v>0</v>
      </c>
      <c r="AY162" s="78">
        <v>0</v>
      </c>
      <c r="AZ162" s="85">
        <v>0</v>
      </c>
      <c r="BA162" s="80">
        <f t="shared" si="34"/>
        <v>268796.40000000002</v>
      </c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  <c r="GT162" s="81"/>
      <c r="GU162" s="81"/>
      <c r="GV162" s="81"/>
      <c r="GW162" s="81"/>
      <c r="GX162" s="81"/>
      <c r="GY162" s="81"/>
      <c r="GZ162" s="81"/>
      <c r="HA162" s="81"/>
      <c r="HB162" s="81"/>
      <c r="HC162" s="81"/>
      <c r="HD162" s="81"/>
      <c r="HE162" s="81"/>
      <c r="HF162" s="81"/>
      <c r="HG162" s="81"/>
      <c r="HH162" s="81"/>
      <c r="HI162" s="81"/>
      <c r="HJ162" s="81"/>
      <c r="HK162" s="81"/>
      <c r="HL162" s="81"/>
      <c r="HM162" s="81"/>
      <c r="HN162" s="81"/>
      <c r="HO162" s="81"/>
      <c r="HP162" s="81"/>
      <c r="HQ162" s="81"/>
      <c r="HR162" s="81"/>
      <c r="HS162" s="81"/>
      <c r="HT162" s="81"/>
      <c r="HU162" s="81"/>
      <c r="HV162" s="81"/>
      <c r="HW162" s="81"/>
      <c r="HX162" s="81"/>
      <c r="HY162" s="81"/>
      <c r="HZ162" s="81"/>
      <c r="IA162" s="81"/>
      <c r="IB162" s="81"/>
      <c r="IC162" s="81"/>
      <c r="ID162" s="81"/>
      <c r="IE162" s="81"/>
      <c r="IF162" s="81"/>
      <c r="IG162" s="81"/>
      <c r="IH162" s="81"/>
      <c r="II162" s="81"/>
      <c r="IJ162" s="81"/>
      <c r="IK162" s="81"/>
      <c r="IL162" s="81"/>
      <c r="IM162" s="81"/>
      <c r="IN162" s="81"/>
      <c r="IO162" s="81"/>
      <c r="IP162" s="81"/>
      <c r="IQ162" s="81"/>
      <c r="IR162" s="81"/>
      <c r="IS162" s="81"/>
      <c r="IT162" s="81"/>
      <c r="IU162" s="81"/>
      <c r="IV162" s="81"/>
      <c r="IW162" s="81"/>
      <c r="IX162" s="81"/>
      <c r="IY162" s="81"/>
      <c r="IZ162" s="81"/>
    </row>
    <row r="163" spans="1:260" s="82" customFormat="1" x14ac:dyDescent="0.2">
      <c r="A163" s="65">
        <f t="shared" si="35"/>
        <v>151</v>
      </c>
      <c r="B163" s="66">
        <v>11</v>
      </c>
      <c r="C163" s="67" t="s">
        <v>61</v>
      </c>
      <c r="D163" s="68">
        <v>251</v>
      </c>
      <c r="E163" s="67">
        <v>372</v>
      </c>
      <c r="F163" s="69">
        <v>1</v>
      </c>
      <c r="G163" s="105">
        <v>1528</v>
      </c>
      <c r="H163" s="70" t="s">
        <v>450</v>
      </c>
      <c r="I163" s="70" t="s">
        <v>451</v>
      </c>
      <c r="J163" s="65" t="s">
        <v>78</v>
      </c>
      <c r="K163" s="71">
        <v>36938</v>
      </c>
      <c r="L163" s="71" t="s">
        <v>79</v>
      </c>
      <c r="M163" s="72" t="s">
        <v>73</v>
      </c>
      <c r="N163" s="65">
        <v>5</v>
      </c>
      <c r="O163" s="65">
        <v>60</v>
      </c>
      <c r="P163" s="65" t="s">
        <v>143</v>
      </c>
      <c r="Q163" s="70" t="s">
        <v>158</v>
      </c>
      <c r="R163" s="65">
        <v>15</v>
      </c>
      <c r="S163" s="70" t="s">
        <v>66</v>
      </c>
      <c r="T163" s="65" t="s">
        <v>449</v>
      </c>
      <c r="U163" s="73" t="s">
        <v>404</v>
      </c>
      <c r="V163" s="107">
        <v>13125</v>
      </c>
      <c r="W163" s="84">
        <v>815</v>
      </c>
      <c r="X163" s="84">
        <v>716</v>
      </c>
      <c r="Y163" s="84"/>
      <c r="Z163" s="76">
        <v>580</v>
      </c>
      <c r="AA163" s="77">
        <f t="shared" si="28"/>
        <v>2296.875</v>
      </c>
      <c r="AB163" s="77">
        <f t="shared" si="29"/>
        <v>393.75</v>
      </c>
      <c r="AC163" s="77">
        <f t="shared" si="26"/>
        <v>1115.625</v>
      </c>
      <c r="AD163" s="77">
        <f t="shared" si="27"/>
        <v>262.5</v>
      </c>
      <c r="AE163" s="74">
        <f t="shared" si="24"/>
        <v>157500</v>
      </c>
      <c r="AF163" s="75">
        <f t="shared" si="24"/>
        <v>9780</v>
      </c>
      <c r="AG163" s="75">
        <f t="shared" si="24"/>
        <v>8592</v>
      </c>
      <c r="AH163" s="84"/>
      <c r="AI163" s="75">
        <f t="shared" si="30"/>
        <v>6960</v>
      </c>
      <c r="AJ163" s="75">
        <f t="shared" si="31"/>
        <v>21875</v>
      </c>
      <c r="AK163" s="75">
        <f t="shared" si="32"/>
        <v>2187.5</v>
      </c>
      <c r="AL163" s="84">
        <v>9149.4</v>
      </c>
      <c r="AM163" s="75">
        <f t="shared" si="25"/>
        <v>27562.5</v>
      </c>
      <c r="AN163" s="75">
        <f t="shared" si="25"/>
        <v>4725</v>
      </c>
      <c r="AO163" s="75">
        <f t="shared" si="25"/>
        <v>13387.5</v>
      </c>
      <c r="AP163" s="75">
        <f t="shared" si="22"/>
        <v>3150</v>
      </c>
      <c r="AQ163" s="75"/>
      <c r="AR163" s="75">
        <f t="shared" si="33"/>
        <v>2187.5</v>
      </c>
      <c r="AS163" s="84">
        <v>0</v>
      </c>
      <c r="AT163" s="84">
        <v>0</v>
      </c>
      <c r="AU163" s="84"/>
      <c r="AV163" s="84"/>
      <c r="AW163" s="78">
        <v>0</v>
      </c>
      <c r="AX163" s="78">
        <v>0</v>
      </c>
      <c r="AY163" s="78">
        <v>0</v>
      </c>
      <c r="AZ163" s="85">
        <v>0</v>
      </c>
      <c r="BA163" s="80">
        <f t="shared" si="34"/>
        <v>267056.40000000002</v>
      </c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  <c r="GT163" s="81"/>
      <c r="GU163" s="81"/>
      <c r="GV163" s="81"/>
      <c r="GW163" s="81"/>
      <c r="GX163" s="81"/>
      <c r="GY163" s="81"/>
      <c r="GZ163" s="81"/>
      <c r="HA163" s="81"/>
      <c r="HB163" s="81"/>
      <c r="HC163" s="81"/>
      <c r="HD163" s="81"/>
      <c r="HE163" s="81"/>
      <c r="HF163" s="81"/>
      <c r="HG163" s="81"/>
      <c r="HH163" s="81"/>
      <c r="HI163" s="81"/>
      <c r="HJ163" s="81"/>
      <c r="HK163" s="81"/>
      <c r="HL163" s="81"/>
      <c r="HM163" s="81"/>
      <c r="HN163" s="81"/>
      <c r="HO163" s="81"/>
      <c r="HP163" s="81"/>
      <c r="HQ163" s="81"/>
      <c r="HR163" s="81"/>
      <c r="HS163" s="81"/>
      <c r="HT163" s="81"/>
      <c r="HU163" s="81"/>
      <c r="HV163" s="81"/>
      <c r="HW163" s="81"/>
      <c r="HX163" s="81"/>
      <c r="HY163" s="81"/>
      <c r="HZ163" s="81"/>
      <c r="IA163" s="81"/>
      <c r="IB163" s="81"/>
      <c r="IC163" s="81"/>
      <c r="ID163" s="81"/>
      <c r="IE163" s="81"/>
      <c r="IF163" s="81"/>
      <c r="IG163" s="81"/>
      <c r="IH163" s="81"/>
      <c r="II163" s="81"/>
      <c r="IJ163" s="81"/>
      <c r="IK163" s="81"/>
      <c r="IL163" s="81"/>
      <c r="IM163" s="81"/>
      <c r="IN163" s="81"/>
      <c r="IO163" s="81"/>
      <c r="IP163" s="81"/>
      <c r="IQ163" s="81"/>
      <c r="IR163" s="81"/>
      <c r="IS163" s="81"/>
      <c r="IT163" s="81"/>
      <c r="IU163" s="81"/>
      <c r="IV163" s="81"/>
      <c r="IW163" s="81"/>
      <c r="IX163" s="81"/>
      <c r="IY163" s="81"/>
      <c r="IZ163" s="81"/>
    </row>
    <row r="164" spans="1:260" s="82" customFormat="1" x14ac:dyDescent="0.2">
      <c r="A164" s="65">
        <f t="shared" si="35"/>
        <v>152</v>
      </c>
      <c r="B164" s="66">
        <v>11</v>
      </c>
      <c r="C164" s="67" t="s">
        <v>61</v>
      </c>
      <c r="D164" s="68">
        <v>251</v>
      </c>
      <c r="E164" s="67">
        <v>372</v>
      </c>
      <c r="F164" s="69">
        <v>1</v>
      </c>
      <c r="G164" s="105">
        <v>1583</v>
      </c>
      <c r="H164" s="70" t="s">
        <v>452</v>
      </c>
      <c r="I164" s="70" t="s">
        <v>453</v>
      </c>
      <c r="J164" s="65" t="s">
        <v>78</v>
      </c>
      <c r="K164" s="71">
        <v>37473</v>
      </c>
      <c r="L164" s="71" t="s">
        <v>79</v>
      </c>
      <c r="M164" s="72" t="s">
        <v>73</v>
      </c>
      <c r="N164" s="65">
        <v>5</v>
      </c>
      <c r="O164" s="65">
        <v>60</v>
      </c>
      <c r="P164" s="65" t="s">
        <v>143</v>
      </c>
      <c r="Q164" s="70" t="s">
        <v>158</v>
      </c>
      <c r="R164" s="65">
        <v>15</v>
      </c>
      <c r="S164" s="70" t="s">
        <v>66</v>
      </c>
      <c r="T164" s="65" t="s">
        <v>449</v>
      </c>
      <c r="U164" s="73" t="s">
        <v>404</v>
      </c>
      <c r="V164" s="107">
        <v>13125</v>
      </c>
      <c r="W164" s="84">
        <v>815</v>
      </c>
      <c r="X164" s="84">
        <v>716</v>
      </c>
      <c r="Y164" s="84"/>
      <c r="Z164" s="76">
        <v>580</v>
      </c>
      <c r="AA164" s="77">
        <f t="shared" si="28"/>
        <v>2296.875</v>
      </c>
      <c r="AB164" s="77">
        <f t="shared" si="29"/>
        <v>393.75</v>
      </c>
      <c r="AC164" s="77">
        <f t="shared" si="26"/>
        <v>1115.625</v>
      </c>
      <c r="AD164" s="77">
        <f t="shared" si="27"/>
        <v>262.5</v>
      </c>
      <c r="AE164" s="74">
        <f t="shared" si="24"/>
        <v>157500</v>
      </c>
      <c r="AF164" s="75">
        <f t="shared" si="24"/>
        <v>9780</v>
      </c>
      <c r="AG164" s="75">
        <f t="shared" si="24"/>
        <v>8592</v>
      </c>
      <c r="AH164" s="84"/>
      <c r="AI164" s="75">
        <f t="shared" si="30"/>
        <v>6960</v>
      </c>
      <c r="AJ164" s="75">
        <f t="shared" si="31"/>
        <v>21875</v>
      </c>
      <c r="AK164" s="75">
        <f t="shared" si="32"/>
        <v>2187.5</v>
      </c>
      <c r="AL164" s="84">
        <v>9149.4</v>
      </c>
      <c r="AM164" s="75">
        <f t="shared" si="25"/>
        <v>27562.5</v>
      </c>
      <c r="AN164" s="75">
        <f t="shared" si="25"/>
        <v>4725</v>
      </c>
      <c r="AO164" s="75">
        <f t="shared" si="25"/>
        <v>13387.5</v>
      </c>
      <c r="AP164" s="75">
        <f t="shared" si="22"/>
        <v>3150</v>
      </c>
      <c r="AQ164" s="75"/>
      <c r="AR164" s="75">
        <f t="shared" si="33"/>
        <v>2187.5</v>
      </c>
      <c r="AS164" s="84">
        <v>0</v>
      </c>
      <c r="AT164" s="84">
        <v>0</v>
      </c>
      <c r="AU164" s="84"/>
      <c r="AV164" s="84"/>
      <c r="AW164" s="78">
        <v>0</v>
      </c>
      <c r="AX164" s="78">
        <v>0</v>
      </c>
      <c r="AY164" s="78">
        <v>0</v>
      </c>
      <c r="AZ164" s="85">
        <v>0</v>
      </c>
      <c r="BA164" s="80">
        <f t="shared" si="34"/>
        <v>267056.40000000002</v>
      </c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  <c r="GT164" s="81"/>
      <c r="GU164" s="81"/>
      <c r="GV164" s="81"/>
      <c r="GW164" s="81"/>
      <c r="GX164" s="81"/>
      <c r="GY164" s="81"/>
      <c r="GZ164" s="81"/>
      <c r="HA164" s="81"/>
      <c r="HB164" s="81"/>
      <c r="HC164" s="81"/>
      <c r="HD164" s="81"/>
      <c r="HE164" s="81"/>
      <c r="HF164" s="81"/>
      <c r="HG164" s="81"/>
      <c r="HH164" s="81"/>
      <c r="HI164" s="81"/>
      <c r="HJ164" s="81"/>
      <c r="HK164" s="81"/>
      <c r="HL164" s="81"/>
      <c r="HM164" s="81"/>
      <c r="HN164" s="81"/>
      <c r="HO164" s="81"/>
      <c r="HP164" s="81"/>
      <c r="HQ164" s="81"/>
      <c r="HR164" s="81"/>
      <c r="HS164" s="81"/>
      <c r="HT164" s="81"/>
      <c r="HU164" s="81"/>
      <c r="HV164" s="81"/>
      <c r="HW164" s="81"/>
      <c r="HX164" s="81"/>
      <c r="HY164" s="81"/>
      <c r="HZ164" s="81"/>
      <c r="IA164" s="81"/>
      <c r="IB164" s="81"/>
      <c r="IC164" s="81"/>
      <c r="ID164" s="81"/>
      <c r="IE164" s="81"/>
      <c r="IF164" s="81"/>
      <c r="IG164" s="81"/>
      <c r="IH164" s="81"/>
      <c r="II164" s="81"/>
      <c r="IJ164" s="81"/>
      <c r="IK164" s="81"/>
      <c r="IL164" s="81"/>
      <c r="IM164" s="81"/>
      <c r="IN164" s="81"/>
      <c r="IO164" s="81"/>
      <c r="IP164" s="81"/>
      <c r="IQ164" s="81"/>
      <c r="IR164" s="81"/>
      <c r="IS164" s="81"/>
      <c r="IT164" s="81"/>
      <c r="IU164" s="81"/>
      <c r="IV164" s="81"/>
      <c r="IW164" s="81"/>
      <c r="IX164" s="81"/>
      <c r="IY164" s="81"/>
      <c r="IZ164" s="81"/>
    </row>
    <row r="165" spans="1:260" s="82" customFormat="1" x14ac:dyDescent="0.2">
      <c r="A165" s="65">
        <f t="shared" si="35"/>
        <v>153</v>
      </c>
      <c r="B165" s="66">
        <v>11</v>
      </c>
      <c r="C165" s="67" t="s">
        <v>61</v>
      </c>
      <c r="D165" s="68">
        <v>251</v>
      </c>
      <c r="E165" s="67">
        <v>372</v>
      </c>
      <c r="F165" s="69">
        <v>1</v>
      </c>
      <c r="G165" s="105">
        <v>1643</v>
      </c>
      <c r="H165" s="70" t="s">
        <v>454</v>
      </c>
      <c r="I165" s="70" t="s">
        <v>455</v>
      </c>
      <c r="J165" s="65" t="s">
        <v>78</v>
      </c>
      <c r="K165" s="71">
        <v>38204</v>
      </c>
      <c r="L165" s="71" t="s">
        <v>79</v>
      </c>
      <c r="M165" s="72" t="s">
        <v>73</v>
      </c>
      <c r="N165" s="65">
        <v>5</v>
      </c>
      <c r="O165" s="65">
        <v>60</v>
      </c>
      <c r="P165" s="65" t="s">
        <v>143</v>
      </c>
      <c r="Q165" s="70" t="s">
        <v>158</v>
      </c>
      <c r="R165" s="65">
        <v>15</v>
      </c>
      <c r="S165" s="70" t="s">
        <v>66</v>
      </c>
      <c r="T165" s="65" t="s">
        <v>449</v>
      </c>
      <c r="U165" s="73" t="s">
        <v>404</v>
      </c>
      <c r="V165" s="107">
        <v>13125</v>
      </c>
      <c r="W165" s="84">
        <v>815</v>
      </c>
      <c r="X165" s="84">
        <v>716</v>
      </c>
      <c r="Y165" s="84"/>
      <c r="Z165" s="76">
        <v>580</v>
      </c>
      <c r="AA165" s="77">
        <f t="shared" si="28"/>
        <v>2296.875</v>
      </c>
      <c r="AB165" s="77">
        <f t="shared" si="29"/>
        <v>393.75</v>
      </c>
      <c r="AC165" s="77">
        <f t="shared" si="26"/>
        <v>1115.625</v>
      </c>
      <c r="AD165" s="77">
        <f t="shared" si="27"/>
        <v>262.5</v>
      </c>
      <c r="AE165" s="74">
        <f t="shared" si="24"/>
        <v>157500</v>
      </c>
      <c r="AF165" s="75">
        <f t="shared" si="24"/>
        <v>9780</v>
      </c>
      <c r="AG165" s="75">
        <f t="shared" si="24"/>
        <v>8592</v>
      </c>
      <c r="AH165" s="84"/>
      <c r="AI165" s="75">
        <f t="shared" si="30"/>
        <v>6960</v>
      </c>
      <c r="AJ165" s="75">
        <f t="shared" si="31"/>
        <v>21875</v>
      </c>
      <c r="AK165" s="75">
        <f t="shared" si="32"/>
        <v>2187.5</v>
      </c>
      <c r="AL165" s="84">
        <v>9149.4</v>
      </c>
      <c r="AM165" s="75">
        <f t="shared" si="25"/>
        <v>27562.5</v>
      </c>
      <c r="AN165" s="75">
        <f t="shared" si="25"/>
        <v>4725</v>
      </c>
      <c r="AO165" s="75">
        <f t="shared" si="25"/>
        <v>13387.5</v>
      </c>
      <c r="AP165" s="75">
        <f t="shared" si="22"/>
        <v>3150</v>
      </c>
      <c r="AQ165" s="75"/>
      <c r="AR165" s="75">
        <f t="shared" si="33"/>
        <v>2187.5</v>
      </c>
      <c r="AS165" s="84">
        <v>0</v>
      </c>
      <c r="AT165" s="84">
        <v>0</v>
      </c>
      <c r="AU165" s="84"/>
      <c r="AV165" s="84"/>
      <c r="AW165" s="78">
        <v>0</v>
      </c>
      <c r="AX165" s="78">
        <v>0</v>
      </c>
      <c r="AY165" s="78">
        <v>0</v>
      </c>
      <c r="AZ165" s="85">
        <v>0</v>
      </c>
      <c r="BA165" s="80">
        <f t="shared" si="34"/>
        <v>267056.40000000002</v>
      </c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  <c r="GT165" s="81"/>
      <c r="GU165" s="81"/>
      <c r="GV165" s="81"/>
      <c r="GW165" s="81"/>
      <c r="GX165" s="81"/>
      <c r="GY165" s="81"/>
      <c r="GZ165" s="81"/>
      <c r="HA165" s="81"/>
      <c r="HB165" s="81"/>
      <c r="HC165" s="81"/>
      <c r="HD165" s="81"/>
      <c r="HE165" s="81"/>
      <c r="HF165" s="81"/>
      <c r="HG165" s="81"/>
      <c r="HH165" s="81"/>
      <c r="HI165" s="81"/>
      <c r="HJ165" s="81"/>
      <c r="HK165" s="81"/>
      <c r="HL165" s="81"/>
      <c r="HM165" s="81"/>
      <c r="HN165" s="81"/>
      <c r="HO165" s="81"/>
      <c r="HP165" s="81"/>
      <c r="HQ165" s="81"/>
      <c r="HR165" s="81"/>
      <c r="HS165" s="81"/>
      <c r="HT165" s="81"/>
      <c r="HU165" s="81"/>
      <c r="HV165" s="81"/>
      <c r="HW165" s="81"/>
      <c r="HX165" s="81"/>
      <c r="HY165" s="81"/>
      <c r="HZ165" s="81"/>
      <c r="IA165" s="81"/>
      <c r="IB165" s="81"/>
      <c r="IC165" s="81"/>
      <c r="ID165" s="81"/>
      <c r="IE165" s="81"/>
      <c r="IF165" s="81"/>
      <c r="IG165" s="81"/>
      <c r="IH165" s="81"/>
      <c r="II165" s="81"/>
      <c r="IJ165" s="81"/>
      <c r="IK165" s="81"/>
      <c r="IL165" s="81"/>
      <c r="IM165" s="81"/>
      <c r="IN165" s="81"/>
      <c r="IO165" s="81"/>
      <c r="IP165" s="81"/>
      <c r="IQ165" s="81"/>
      <c r="IR165" s="81"/>
      <c r="IS165" s="81"/>
      <c r="IT165" s="81"/>
      <c r="IU165" s="81"/>
      <c r="IV165" s="81"/>
      <c r="IW165" s="81"/>
      <c r="IX165" s="81"/>
      <c r="IY165" s="81"/>
      <c r="IZ165" s="81"/>
    </row>
    <row r="166" spans="1:260" s="82" customFormat="1" x14ac:dyDescent="0.2">
      <c r="A166" s="65">
        <f t="shared" si="35"/>
        <v>154</v>
      </c>
      <c r="B166" s="66">
        <v>11</v>
      </c>
      <c r="C166" s="67" t="s">
        <v>61</v>
      </c>
      <c r="D166" s="68">
        <v>251</v>
      </c>
      <c r="E166" s="67">
        <v>372</v>
      </c>
      <c r="F166" s="69">
        <v>1</v>
      </c>
      <c r="G166" s="105">
        <v>1756</v>
      </c>
      <c r="H166" s="70" t="s">
        <v>456</v>
      </c>
      <c r="I166" s="70" t="s">
        <v>457</v>
      </c>
      <c r="J166" s="65" t="s">
        <v>78</v>
      </c>
      <c r="K166" s="71">
        <v>38962</v>
      </c>
      <c r="L166" s="71" t="s">
        <v>79</v>
      </c>
      <c r="M166" s="72" t="s">
        <v>73</v>
      </c>
      <c r="N166" s="65">
        <v>5</v>
      </c>
      <c r="O166" s="65">
        <v>60</v>
      </c>
      <c r="P166" s="65" t="s">
        <v>143</v>
      </c>
      <c r="Q166" s="70" t="s">
        <v>158</v>
      </c>
      <c r="R166" s="65">
        <v>15</v>
      </c>
      <c r="S166" s="70" t="s">
        <v>66</v>
      </c>
      <c r="T166" s="65" t="s">
        <v>449</v>
      </c>
      <c r="U166" s="73" t="s">
        <v>404</v>
      </c>
      <c r="V166" s="107">
        <v>13125</v>
      </c>
      <c r="W166" s="84">
        <v>815</v>
      </c>
      <c r="X166" s="84">
        <v>716</v>
      </c>
      <c r="Y166" s="84"/>
      <c r="Z166" s="76">
        <v>435</v>
      </c>
      <c r="AA166" s="77">
        <f t="shared" si="28"/>
        <v>2296.875</v>
      </c>
      <c r="AB166" s="77">
        <f t="shared" si="29"/>
        <v>393.75</v>
      </c>
      <c r="AC166" s="77">
        <f t="shared" si="26"/>
        <v>1115.625</v>
      </c>
      <c r="AD166" s="77">
        <f t="shared" si="27"/>
        <v>262.5</v>
      </c>
      <c r="AE166" s="74">
        <f t="shared" si="24"/>
        <v>157500</v>
      </c>
      <c r="AF166" s="75">
        <f t="shared" si="24"/>
        <v>9780</v>
      </c>
      <c r="AG166" s="75">
        <f t="shared" si="24"/>
        <v>8592</v>
      </c>
      <c r="AH166" s="84"/>
      <c r="AI166" s="75">
        <f t="shared" si="30"/>
        <v>5220</v>
      </c>
      <c r="AJ166" s="75">
        <f t="shared" si="31"/>
        <v>21875</v>
      </c>
      <c r="AK166" s="75">
        <f t="shared" si="32"/>
        <v>2187.5</v>
      </c>
      <c r="AL166" s="84">
        <v>9149.4</v>
      </c>
      <c r="AM166" s="75">
        <f t="shared" si="25"/>
        <v>27562.5</v>
      </c>
      <c r="AN166" s="75">
        <f t="shared" si="25"/>
        <v>4725</v>
      </c>
      <c r="AO166" s="75">
        <f t="shared" si="25"/>
        <v>13387.5</v>
      </c>
      <c r="AP166" s="75">
        <f t="shared" si="22"/>
        <v>3150</v>
      </c>
      <c r="AQ166" s="75"/>
      <c r="AR166" s="75">
        <f t="shared" si="33"/>
        <v>2187.5</v>
      </c>
      <c r="AS166" s="84">
        <v>0</v>
      </c>
      <c r="AT166" s="84">
        <v>0</v>
      </c>
      <c r="AU166" s="84"/>
      <c r="AV166" s="84"/>
      <c r="AW166" s="78">
        <v>0</v>
      </c>
      <c r="AX166" s="78">
        <v>0</v>
      </c>
      <c r="AY166" s="78">
        <v>0</v>
      </c>
      <c r="AZ166" s="85">
        <v>0</v>
      </c>
      <c r="BA166" s="80">
        <f t="shared" si="34"/>
        <v>265316.40000000002</v>
      </c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  <c r="GT166" s="81"/>
      <c r="GU166" s="81"/>
      <c r="GV166" s="81"/>
      <c r="GW166" s="81"/>
      <c r="GX166" s="81"/>
      <c r="GY166" s="81"/>
      <c r="GZ166" s="81"/>
      <c r="HA166" s="81"/>
      <c r="HB166" s="81"/>
      <c r="HC166" s="81"/>
      <c r="HD166" s="81"/>
      <c r="HE166" s="81"/>
      <c r="HF166" s="81"/>
      <c r="HG166" s="81"/>
      <c r="HH166" s="81"/>
      <c r="HI166" s="81"/>
      <c r="HJ166" s="81"/>
      <c r="HK166" s="81"/>
      <c r="HL166" s="81"/>
      <c r="HM166" s="81"/>
      <c r="HN166" s="81"/>
      <c r="HO166" s="81"/>
      <c r="HP166" s="81"/>
      <c r="HQ166" s="81"/>
      <c r="HR166" s="81"/>
      <c r="HS166" s="81"/>
      <c r="HT166" s="81"/>
      <c r="HU166" s="81"/>
      <c r="HV166" s="81"/>
      <c r="HW166" s="81"/>
      <c r="HX166" s="81"/>
      <c r="HY166" s="81"/>
      <c r="HZ166" s="81"/>
      <c r="IA166" s="81"/>
      <c r="IB166" s="81"/>
      <c r="IC166" s="81"/>
      <c r="ID166" s="81"/>
      <c r="IE166" s="81"/>
      <c r="IF166" s="81"/>
      <c r="IG166" s="81"/>
      <c r="IH166" s="81"/>
      <c r="II166" s="81"/>
      <c r="IJ166" s="81"/>
      <c r="IK166" s="81"/>
      <c r="IL166" s="81"/>
      <c r="IM166" s="81"/>
      <c r="IN166" s="81"/>
      <c r="IO166" s="81"/>
      <c r="IP166" s="81"/>
      <c r="IQ166" s="81"/>
      <c r="IR166" s="81"/>
      <c r="IS166" s="81"/>
      <c r="IT166" s="81"/>
      <c r="IU166" s="81"/>
      <c r="IV166" s="81"/>
      <c r="IW166" s="81"/>
      <c r="IX166" s="81"/>
      <c r="IY166" s="81"/>
      <c r="IZ166" s="81"/>
    </row>
    <row r="167" spans="1:260" s="82" customFormat="1" x14ac:dyDescent="0.2">
      <c r="A167" s="65">
        <f t="shared" si="35"/>
        <v>155</v>
      </c>
      <c r="B167" s="66">
        <v>11</v>
      </c>
      <c r="C167" s="67" t="s">
        <v>61</v>
      </c>
      <c r="D167" s="68">
        <v>251</v>
      </c>
      <c r="E167" s="67">
        <v>372</v>
      </c>
      <c r="F167" s="69">
        <v>1</v>
      </c>
      <c r="G167" s="105">
        <v>1812</v>
      </c>
      <c r="H167" s="70" t="s">
        <v>458</v>
      </c>
      <c r="I167" s="70" t="s">
        <v>459</v>
      </c>
      <c r="J167" s="65" t="s">
        <v>78</v>
      </c>
      <c r="K167" s="71">
        <v>39395</v>
      </c>
      <c r="L167" s="71" t="s">
        <v>79</v>
      </c>
      <c r="M167" s="72" t="s">
        <v>73</v>
      </c>
      <c r="N167" s="65">
        <v>5</v>
      </c>
      <c r="O167" s="65">
        <v>60</v>
      </c>
      <c r="P167" s="65" t="s">
        <v>143</v>
      </c>
      <c r="Q167" s="70" t="s">
        <v>158</v>
      </c>
      <c r="R167" s="65">
        <v>15</v>
      </c>
      <c r="S167" s="70" t="s">
        <v>66</v>
      </c>
      <c r="T167" s="65" t="s">
        <v>449</v>
      </c>
      <c r="U167" s="73" t="s">
        <v>404</v>
      </c>
      <c r="V167" s="107">
        <v>13125</v>
      </c>
      <c r="W167" s="84">
        <v>815</v>
      </c>
      <c r="X167" s="84">
        <v>716</v>
      </c>
      <c r="Y167" s="84"/>
      <c r="Z167" s="76">
        <v>435</v>
      </c>
      <c r="AA167" s="77">
        <f t="shared" si="28"/>
        <v>2296.875</v>
      </c>
      <c r="AB167" s="77">
        <f t="shared" si="29"/>
        <v>393.75</v>
      </c>
      <c r="AC167" s="77">
        <f t="shared" si="26"/>
        <v>1115.625</v>
      </c>
      <c r="AD167" s="77">
        <f t="shared" si="27"/>
        <v>262.5</v>
      </c>
      <c r="AE167" s="74">
        <f t="shared" si="24"/>
        <v>157500</v>
      </c>
      <c r="AF167" s="75">
        <f t="shared" si="24"/>
        <v>9780</v>
      </c>
      <c r="AG167" s="75">
        <f t="shared" si="24"/>
        <v>8592</v>
      </c>
      <c r="AH167" s="84"/>
      <c r="AI167" s="75">
        <f t="shared" si="30"/>
        <v>5220</v>
      </c>
      <c r="AJ167" s="75">
        <f t="shared" si="31"/>
        <v>21875</v>
      </c>
      <c r="AK167" s="75">
        <f t="shared" si="32"/>
        <v>2187.5</v>
      </c>
      <c r="AL167" s="84">
        <v>9149.4</v>
      </c>
      <c r="AM167" s="75">
        <f t="shared" si="25"/>
        <v>27562.5</v>
      </c>
      <c r="AN167" s="75">
        <f t="shared" si="25"/>
        <v>4725</v>
      </c>
      <c r="AO167" s="75">
        <f t="shared" si="25"/>
        <v>13387.5</v>
      </c>
      <c r="AP167" s="75">
        <f t="shared" si="22"/>
        <v>3150</v>
      </c>
      <c r="AQ167" s="75"/>
      <c r="AR167" s="75">
        <f t="shared" si="33"/>
        <v>2187.5</v>
      </c>
      <c r="AS167" s="84">
        <v>0</v>
      </c>
      <c r="AT167" s="84">
        <v>0</v>
      </c>
      <c r="AU167" s="84"/>
      <c r="AV167" s="84"/>
      <c r="AW167" s="78">
        <v>0</v>
      </c>
      <c r="AX167" s="78">
        <v>0</v>
      </c>
      <c r="AY167" s="78">
        <v>0</v>
      </c>
      <c r="AZ167" s="85">
        <v>0</v>
      </c>
      <c r="BA167" s="80">
        <f t="shared" si="34"/>
        <v>265316.40000000002</v>
      </c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  <c r="GT167" s="81"/>
      <c r="GU167" s="81"/>
      <c r="GV167" s="81"/>
      <c r="GW167" s="81"/>
      <c r="GX167" s="81"/>
      <c r="GY167" s="81"/>
      <c r="GZ167" s="81"/>
      <c r="HA167" s="81"/>
      <c r="HB167" s="81"/>
      <c r="HC167" s="81"/>
      <c r="HD167" s="81"/>
      <c r="HE167" s="81"/>
      <c r="HF167" s="81"/>
      <c r="HG167" s="81"/>
      <c r="HH167" s="81"/>
      <c r="HI167" s="81"/>
      <c r="HJ167" s="81"/>
      <c r="HK167" s="81"/>
      <c r="HL167" s="81"/>
      <c r="HM167" s="81"/>
      <c r="HN167" s="81"/>
      <c r="HO167" s="81"/>
      <c r="HP167" s="81"/>
      <c r="HQ167" s="81"/>
      <c r="HR167" s="81"/>
      <c r="HS167" s="81"/>
      <c r="HT167" s="81"/>
      <c r="HU167" s="81"/>
      <c r="HV167" s="81"/>
      <c r="HW167" s="81"/>
      <c r="HX167" s="81"/>
      <c r="HY167" s="81"/>
      <c r="HZ167" s="81"/>
      <c r="IA167" s="81"/>
      <c r="IB167" s="81"/>
      <c r="IC167" s="81"/>
      <c r="ID167" s="81"/>
      <c r="IE167" s="81"/>
      <c r="IF167" s="81"/>
      <c r="IG167" s="81"/>
      <c r="IH167" s="81"/>
      <c r="II167" s="81"/>
      <c r="IJ167" s="81"/>
      <c r="IK167" s="81"/>
      <c r="IL167" s="81"/>
      <c r="IM167" s="81"/>
      <c r="IN167" s="81"/>
      <c r="IO167" s="81"/>
      <c r="IP167" s="81"/>
      <c r="IQ167" s="81"/>
      <c r="IR167" s="81"/>
      <c r="IS167" s="81"/>
      <c r="IT167" s="81"/>
      <c r="IU167" s="81"/>
      <c r="IV167" s="81"/>
      <c r="IW167" s="81"/>
      <c r="IX167" s="81"/>
      <c r="IY167" s="81"/>
      <c r="IZ167" s="81"/>
    </row>
    <row r="168" spans="1:260" s="82" customFormat="1" x14ac:dyDescent="0.2">
      <c r="A168" s="65">
        <f t="shared" si="35"/>
        <v>156</v>
      </c>
      <c r="B168" s="66">
        <v>11</v>
      </c>
      <c r="C168" s="67" t="s">
        <v>61</v>
      </c>
      <c r="D168" s="68">
        <v>251</v>
      </c>
      <c r="E168" s="67">
        <v>372</v>
      </c>
      <c r="F168" s="69">
        <v>1</v>
      </c>
      <c r="G168" s="105">
        <v>1816</v>
      </c>
      <c r="H168" s="70" t="s">
        <v>460</v>
      </c>
      <c r="I168" s="70" t="s">
        <v>461</v>
      </c>
      <c r="J168" s="65" t="s">
        <v>78</v>
      </c>
      <c r="K168" s="71">
        <v>39432</v>
      </c>
      <c r="L168" s="71" t="s">
        <v>79</v>
      </c>
      <c r="M168" s="72" t="s">
        <v>73</v>
      </c>
      <c r="N168" s="65">
        <v>5</v>
      </c>
      <c r="O168" s="65">
        <v>60</v>
      </c>
      <c r="P168" s="65" t="s">
        <v>143</v>
      </c>
      <c r="Q168" s="70" t="s">
        <v>158</v>
      </c>
      <c r="R168" s="65">
        <v>15</v>
      </c>
      <c r="S168" s="70" t="s">
        <v>66</v>
      </c>
      <c r="T168" s="65" t="s">
        <v>449</v>
      </c>
      <c r="U168" s="73" t="s">
        <v>404</v>
      </c>
      <c r="V168" s="107">
        <v>13125</v>
      </c>
      <c r="W168" s="84">
        <v>815</v>
      </c>
      <c r="X168" s="84">
        <v>716</v>
      </c>
      <c r="Y168" s="84"/>
      <c r="Z168" s="76">
        <v>435</v>
      </c>
      <c r="AA168" s="77">
        <f t="shared" si="28"/>
        <v>2296.875</v>
      </c>
      <c r="AB168" s="77">
        <f t="shared" si="29"/>
        <v>393.75</v>
      </c>
      <c r="AC168" s="77">
        <f t="shared" si="26"/>
        <v>1115.625</v>
      </c>
      <c r="AD168" s="77">
        <f t="shared" si="27"/>
        <v>262.5</v>
      </c>
      <c r="AE168" s="74">
        <f t="shared" si="24"/>
        <v>157500</v>
      </c>
      <c r="AF168" s="75">
        <f t="shared" si="24"/>
        <v>9780</v>
      </c>
      <c r="AG168" s="75">
        <f t="shared" si="24"/>
        <v>8592</v>
      </c>
      <c r="AH168" s="84"/>
      <c r="AI168" s="75">
        <f t="shared" si="30"/>
        <v>5220</v>
      </c>
      <c r="AJ168" s="75">
        <f t="shared" si="31"/>
        <v>21875</v>
      </c>
      <c r="AK168" s="75">
        <f t="shared" si="32"/>
        <v>2187.5</v>
      </c>
      <c r="AL168" s="84">
        <v>9149.4</v>
      </c>
      <c r="AM168" s="75">
        <f t="shared" si="25"/>
        <v>27562.5</v>
      </c>
      <c r="AN168" s="75">
        <f t="shared" si="25"/>
        <v>4725</v>
      </c>
      <c r="AO168" s="75">
        <f t="shared" si="25"/>
        <v>13387.5</v>
      </c>
      <c r="AP168" s="75">
        <f t="shared" si="22"/>
        <v>3150</v>
      </c>
      <c r="AQ168" s="75"/>
      <c r="AR168" s="75">
        <f t="shared" si="33"/>
        <v>2187.5</v>
      </c>
      <c r="AS168" s="84">
        <v>0</v>
      </c>
      <c r="AT168" s="84">
        <v>0</v>
      </c>
      <c r="AU168" s="84"/>
      <c r="AV168" s="84"/>
      <c r="AW168" s="78">
        <v>0</v>
      </c>
      <c r="AX168" s="78">
        <v>0</v>
      </c>
      <c r="AY168" s="78">
        <v>0</v>
      </c>
      <c r="AZ168" s="85">
        <v>0</v>
      </c>
      <c r="BA168" s="80">
        <f t="shared" si="34"/>
        <v>265316.40000000002</v>
      </c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  <c r="GT168" s="81"/>
      <c r="GU168" s="81"/>
      <c r="GV168" s="81"/>
      <c r="GW168" s="81"/>
      <c r="GX168" s="81"/>
      <c r="GY168" s="81"/>
      <c r="GZ168" s="81"/>
      <c r="HA168" s="81"/>
      <c r="HB168" s="81"/>
      <c r="HC168" s="81"/>
      <c r="HD168" s="81"/>
      <c r="HE168" s="81"/>
      <c r="HF168" s="81"/>
      <c r="HG168" s="81"/>
      <c r="HH168" s="81"/>
      <c r="HI168" s="81"/>
      <c r="HJ168" s="81"/>
      <c r="HK168" s="81"/>
      <c r="HL168" s="81"/>
      <c r="HM168" s="81"/>
      <c r="HN168" s="81"/>
      <c r="HO168" s="81"/>
      <c r="HP168" s="81"/>
      <c r="HQ168" s="81"/>
      <c r="HR168" s="81"/>
      <c r="HS168" s="81"/>
      <c r="HT168" s="81"/>
      <c r="HU168" s="81"/>
      <c r="HV168" s="81"/>
      <c r="HW168" s="81"/>
      <c r="HX168" s="81"/>
      <c r="HY168" s="81"/>
      <c r="HZ168" s="81"/>
      <c r="IA168" s="81"/>
      <c r="IB168" s="81"/>
      <c r="IC168" s="81"/>
      <c r="ID168" s="81"/>
      <c r="IE168" s="81"/>
      <c r="IF168" s="81"/>
      <c r="IG168" s="81"/>
      <c r="IH168" s="81"/>
      <c r="II168" s="81"/>
      <c r="IJ168" s="81"/>
      <c r="IK168" s="81"/>
      <c r="IL168" s="81"/>
      <c r="IM168" s="81"/>
      <c r="IN168" s="81"/>
      <c r="IO168" s="81"/>
      <c r="IP168" s="81"/>
      <c r="IQ168" s="81"/>
      <c r="IR168" s="81"/>
      <c r="IS168" s="81"/>
      <c r="IT168" s="81"/>
      <c r="IU168" s="81"/>
      <c r="IV168" s="81"/>
      <c r="IW168" s="81"/>
      <c r="IX168" s="81"/>
      <c r="IY168" s="81"/>
      <c r="IZ168" s="81"/>
    </row>
    <row r="169" spans="1:260" s="82" customFormat="1" x14ac:dyDescent="0.2">
      <c r="A169" s="65">
        <f t="shared" si="35"/>
        <v>157</v>
      </c>
      <c r="B169" s="66">
        <v>11</v>
      </c>
      <c r="C169" s="67" t="s">
        <v>61</v>
      </c>
      <c r="D169" s="68">
        <v>251</v>
      </c>
      <c r="E169" s="67">
        <v>372</v>
      </c>
      <c r="F169" s="69">
        <v>1</v>
      </c>
      <c r="G169" s="105">
        <v>1839</v>
      </c>
      <c r="H169" s="70" t="s">
        <v>462</v>
      </c>
      <c r="I169" s="70" t="s">
        <v>463</v>
      </c>
      <c r="J169" s="65" t="s">
        <v>78</v>
      </c>
      <c r="K169" s="71">
        <v>39710</v>
      </c>
      <c r="L169" s="71" t="s">
        <v>79</v>
      </c>
      <c r="M169" s="72" t="s">
        <v>73</v>
      </c>
      <c r="N169" s="65">
        <v>5</v>
      </c>
      <c r="O169" s="65">
        <v>60</v>
      </c>
      <c r="P169" s="65" t="s">
        <v>143</v>
      </c>
      <c r="Q169" s="70" t="s">
        <v>158</v>
      </c>
      <c r="R169" s="65">
        <v>15</v>
      </c>
      <c r="S169" s="70" t="s">
        <v>66</v>
      </c>
      <c r="T169" s="65" t="s">
        <v>449</v>
      </c>
      <c r="U169" s="73" t="s">
        <v>404</v>
      </c>
      <c r="V169" s="107">
        <v>13125</v>
      </c>
      <c r="W169" s="84">
        <v>815</v>
      </c>
      <c r="X169" s="84">
        <v>716</v>
      </c>
      <c r="Y169" s="84"/>
      <c r="Z169" s="76">
        <v>435</v>
      </c>
      <c r="AA169" s="77">
        <f t="shared" si="28"/>
        <v>2296.875</v>
      </c>
      <c r="AB169" s="77">
        <f t="shared" si="29"/>
        <v>393.75</v>
      </c>
      <c r="AC169" s="77">
        <f t="shared" si="26"/>
        <v>1115.625</v>
      </c>
      <c r="AD169" s="77">
        <f t="shared" si="27"/>
        <v>262.5</v>
      </c>
      <c r="AE169" s="74">
        <f t="shared" si="24"/>
        <v>157500</v>
      </c>
      <c r="AF169" s="75">
        <f t="shared" si="24"/>
        <v>9780</v>
      </c>
      <c r="AG169" s="75">
        <f t="shared" si="24"/>
        <v>8592</v>
      </c>
      <c r="AH169" s="84"/>
      <c r="AI169" s="75">
        <f t="shared" si="30"/>
        <v>5220</v>
      </c>
      <c r="AJ169" s="75">
        <f t="shared" si="31"/>
        <v>21875</v>
      </c>
      <c r="AK169" s="75">
        <f t="shared" si="32"/>
        <v>2187.5</v>
      </c>
      <c r="AL169" s="84">
        <v>9149.4</v>
      </c>
      <c r="AM169" s="75">
        <f t="shared" si="25"/>
        <v>27562.5</v>
      </c>
      <c r="AN169" s="75">
        <f t="shared" si="25"/>
        <v>4725</v>
      </c>
      <c r="AO169" s="75">
        <f t="shared" si="25"/>
        <v>13387.5</v>
      </c>
      <c r="AP169" s="75">
        <f t="shared" si="22"/>
        <v>3150</v>
      </c>
      <c r="AQ169" s="75"/>
      <c r="AR169" s="75">
        <f t="shared" si="33"/>
        <v>2187.5</v>
      </c>
      <c r="AS169" s="84">
        <v>0</v>
      </c>
      <c r="AT169" s="84">
        <v>0</v>
      </c>
      <c r="AU169" s="84"/>
      <c r="AV169" s="84"/>
      <c r="AW169" s="78">
        <v>0</v>
      </c>
      <c r="AX169" s="78">
        <v>0</v>
      </c>
      <c r="AY169" s="78">
        <v>0</v>
      </c>
      <c r="AZ169" s="85">
        <v>0</v>
      </c>
      <c r="BA169" s="80">
        <f t="shared" si="34"/>
        <v>265316.40000000002</v>
      </c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  <c r="GT169" s="81"/>
      <c r="GU169" s="81"/>
      <c r="GV169" s="81"/>
      <c r="GW169" s="81"/>
      <c r="GX169" s="81"/>
      <c r="GY169" s="81"/>
      <c r="GZ169" s="81"/>
      <c r="HA169" s="81"/>
      <c r="HB169" s="81"/>
      <c r="HC169" s="81"/>
      <c r="HD169" s="81"/>
      <c r="HE169" s="81"/>
      <c r="HF169" s="81"/>
      <c r="HG169" s="81"/>
      <c r="HH169" s="81"/>
      <c r="HI169" s="81"/>
      <c r="HJ169" s="81"/>
      <c r="HK169" s="81"/>
      <c r="HL169" s="81"/>
      <c r="HM169" s="81"/>
      <c r="HN169" s="81"/>
      <c r="HO169" s="81"/>
      <c r="HP169" s="81"/>
      <c r="HQ169" s="81"/>
      <c r="HR169" s="81"/>
      <c r="HS169" s="81"/>
      <c r="HT169" s="81"/>
      <c r="HU169" s="81"/>
      <c r="HV169" s="81"/>
      <c r="HW169" s="81"/>
      <c r="HX169" s="81"/>
      <c r="HY169" s="81"/>
      <c r="HZ169" s="81"/>
      <c r="IA169" s="81"/>
      <c r="IB169" s="81"/>
      <c r="IC169" s="81"/>
      <c r="ID169" s="81"/>
      <c r="IE169" s="81"/>
      <c r="IF169" s="81"/>
      <c r="IG169" s="81"/>
      <c r="IH169" s="81"/>
      <c r="II169" s="81"/>
      <c r="IJ169" s="81"/>
      <c r="IK169" s="81"/>
      <c r="IL169" s="81"/>
      <c r="IM169" s="81"/>
      <c r="IN169" s="81"/>
      <c r="IO169" s="81"/>
      <c r="IP169" s="81"/>
      <c r="IQ169" s="81"/>
      <c r="IR169" s="81"/>
      <c r="IS169" s="81"/>
      <c r="IT169" s="81"/>
      <c r="IU169" s="81"/>
      <c r="IV169" s="81"/>
      <c r="IW169" s="81"/>
      <c r="IX169" s="81"/>
      <c r="IY169" s="81"/>
      <c r="IZ169" s="81"/>
    </row>
    <row r="170" spans="1:260" s="82" customFormat="1" x14ac:dyDescent="0.2">
      <c r="A170" s="65">
        <f t="shared" si="35"/>
        <v>158</v>
      </c>
      <c r="B170" s="66">
        <v>11</v>
      </c>
      <c r="C170" s="67" t="s">
        <v>61</v>
      </c>
      <c r="D170" s="68">
        <v>251</v>
      </c>
      <c r="E170" s="67">
        <v>372</v>
      </c>
      <c r="F170" s="69">
        <v>1</v>
      </c>
      <c r="G170" s="105">
        <v>1922</v>
      </c>
      <c r="H170" s="70" t="s">
        <v>464</v>
      </c>
      <c r="I170" s="70" t="s">
        <v>465</v>
      </c>
      <c r="J170" s="65" t="s">
        <v>78</v>
      </c>
      <c r="K170" s="71">
        <v>40733</v>
      </c>
      <c r="L170" s="71" t="s">
        <v>79</v>
      </c>
      <c r="M170" s="72" t="s">
        <v>73</v>
      </c>
      <c r="N170" s="65">
        <v>5</v>
      </c>
      <c r="O170" s="65">
        <v>60</v>
      </c>
      <c r="P170" s="65" t="s">
        <v>143</v>
      </c>
      <c r="Q170" s="70" t="s">
        <v>158</v>
      </c>
      <c r="R170" s="65">
        <v>15</v>
      </c>
      <c r="S170" s="70" t="s">
        <v>66</v>
      </c>
      <c r="T170" s="65" t="s">
        <v>449</v>
      </c>
      <c r="U170" s="73" t="s">
        <v>404</v>
      </c>
      <c r="V170" s="107">
        <v>13125</v>
      </c>
      <c r="W170" s="84">
        <v>815</v>
      </c>
      <c r="X170" s="84">
        <v>716</v>
      </c>
      <c r="Y170" s="84"/>
      <c r="Z170" s="76">
        <v>435</v>
      </c>
      <c r="AA170" s="77">
        <f t="shared" si="28"/>
        <v>2296.875</v>
      </c>
      <c r="AB170" s="77">
        <f t="shared" si="29"/>
        <v>393.75</v>
      </c>
      <c r="AC170" s="77">
        <f t="shared" si="26"/>
        <v>1115.625</v>
      </c>
      <c r="AD170" s="77">
        <f t="shared" si="27"/>
        <v>262.5</v>
      </c>
      <c r="AE170" s="74">
        <f t="shared" si="24"/>
        <v>157500</v>
      </c>
      <c r="AF170" s="75">
        <f t="shared" si="24"/>
        <v>9780</v>
      </c>
      <c r="AG170" s="75">
        <f t="shared" si="24"/>
        <v>8592</v>
      </c>
      <c r="AH170" s="84"/>
      <c r="AI170" s="75">
        <f t="shared" si="30"/>
        <v>5220</v>
      </c>
      <c r="AJ170" s="75">
        <f t="shared" si="31"/>
        <v>21875</v>
      </c>
      <c r="AK170" s="75">
        <f t="shared" si="32"/>
        <v>2187.5</v>
      </c>
      <c r="AL170" s="84">
        <v>9149.4</v>
      </c>
      <c r="AM170" s="75">
        <f t="shared" si="25"/>
        <v>27562.5</v>
      </c>
      <c r="AN170" s="75">
        <f t="shared" si="25"/>
        <v>4725</v>
      </c>
      <c r="AO170" s="75">
        <f t="shared" si="25"/>
        <v>13387.5</v>
      </c>
      <c r="AP170" s="75">
        <f t="shared" si="22"/>
        <v>3150</v>
      </c>
      <c r="AQ170" s="75"/>
      <c r="AR170" s="75">
        <f t="shared" si="33"/>
        <v>2187.5</v>
      </c>
      <c r="AS170" s="84">
        <v>0</v>
      </c>
      <c r="AT170" s="84">
        <v>0</v>
      </c>
      <c r="AU170" s="84"/>
      <c r="AV170" s="84"/>
      <c r="AW170" s="78">
        <v>0</v>
      </c>
      <c r="AX170" s="78">
        <v>0</v>
      </c>
      <c r="AY170" s="78">
        <v>0</v>
      </c>
      <c r="AZ170" s="85">
        <v>0</v>
      </c>
      <c r="BA170" s="80">
        <f t="shared" si="34"/>
        <v>265316.40000000002</v>
      </c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  <c r="GT170" s="81"/>
      <c r="GU170" s="81"/>
      <c r="GV170" s="81"/>
      <c r="GW170" s="81"/>
      <c r="GX170" s="81"/>
      <c r="GY170" s="81"/>
      <c r="GZ170" s="81"/>
      <c r="HA170" s="81"/>
      <c r="HB170" s="81"/>
      <c r="HC170" s="81"/>
      <c r="HD170" s="81"/>
      <c r="HE170" s="81"/>
      <c r="HF170" s="81"/>
      <c r="HG170" s="81"/>
      <c r="HH170" s="81"/>
      <c r="HI170" s="81"/>
      <c r="HJ170" s="81"/>
      <c r="HK170" s="81"/>
      <c r="HL170" s="81"/>
      <c r="HM170" s="81"/>
      <c r="HN170" s="81"/>
      <c r="HO170" s="81"/>
      <c r="HP170" s="81"/>
      <c r="HQ170" s="81"/>
      <c r="HR170" s="81"/>
      <c r="HS170" s="81"/>
      <c r="HT170" s="81"/>
      <c r="HU170" s="81"/>
      <c r="HV170" s="81"/>
      <c r="HW170" s="81"/>
      <c r="HX170" s="81"/>
      <c r="HY170" s="81"/>
      <c r="HZ170" s="81"/>
      <c r="IA170" s="81"/>
      <c r="IB170" s="81"/>
      <c r="IC170" s="81"/>
      <c r="ID170" s="81"/>
      <c r="IE170" s="81"/>
      <c r="IF170" s="81"/>
      <c r="IG170" s="81"/>
      <c r="IH170" s="81"/>
      <c r="II170" s="81"/>
      <c r="IJ170" s="81"/>
      <c r="IK170" s="81"/>
      <c r="IL170" s="81"/>
      <c r="IM170" s="81"/>
      <c r="IN170" s="81"/>
      <c r="IO170" s="81"/>
      <c r="IP170" s="81"/>
      <c r="IQ170" s="81"/>
      <c r="IR170" s="81"/>
      <c r="IS170" s="81"/>
      <c r="IT170" s="81"/>
      <c r="IU170" s="81"/>
      <c r="IV170" s="81"/>
      <c r="IW170" s="81"/>
      <c r="IX170" s="81"/>
      <c r="IY170" s="81"/>
      <c r="IZ170" s="81"/>
    </row>
    <row r="171" spans="1:260" s="82" customFormat="1" x14ac:dyDescent="0.2">
      <c r="A171" s="65">
        <f t="shared" si="35"/>
        <v>159</v>
      </c>
      <c r="B171" s="66">
        <v>11</v>
      </c>
      <c r="C171" s="67" t="s">
        <v>61</v>
      </c>
      <c r="D171" s="68">
        <v>251</v>
      </c>
      <c r="E171" s="67">
        <v>372</v>
      </c>
      <c r="F171" s="69">
        <v>1</v>
      </c>
      <c r="G171" s="105">
        <v>2027</v>
      </c>
      <c r="H171" s="70" t="s">
        <v>466</v>
      </c>
      <c r="I171" s="70" t="s">
        <v>467</v>
      </c>
      <c r="J171" s="65" t="s">
        <v>78</v>
      </c>
      <c r="K171" s="71">
        <v>41771</v>
      </c>
      <c r="L171" s="71" t="s">
        <v>79</v>
      </c>
      <c r="M171" s="72" t="s">
        <v>73</v>
      </c>
      <c r="N171" s="65">
        <v>5</v>
      </c>
      <c r="O171" s="65">
        <v>60</v>
      </c>
      <c r="P171" s="65" t="s">
        <v>143</v>
      </c>
      <c r="Q171" s="70" t="s">
        <v>158</v>
      </c>
      <c r="R171" s="65">
        <v>15</v>
      </c>
      <c r="S171" s="70" t="s">
        <v>66</v>
      </c>
      <c r="T171" s="65" t="s">
        <v>449</v>
      </c>
      <c r="U171" s="73" t="s">
        <v>404</v>
      </c>
      <c r="V171" s="107">
        <v>13125</v>
      </c>
      <c r="W171" s="84">
        <v>815</v>
      </c>
      <c r="X171" s="84">
        <v>716</v>
      </c>
      <c r="Y171" s="84"/>
      <c r="Z171" s="76">
        <v>290</v>
      </c>
      <c r="AA171" s="77">
        <f t="shared" si="28"/>
        <v>2296.875</v>
      </c>
      <c r="AB171" s="77">
        <f t="shared" si="29"/>
        <v>393.75</v>
      </c>
      <c r="AC171" s="77">
        <f t="shared" si="26"/>
        <v>1115.625</v>
      </c>
      <c r="AD171" s="77">
        <f t="shared" si="27"/>
        <v>262.5</v>
      </c>
      <c r="AE171" s="74">
        <f t="shared" si="24"/>
        <v>157500</v>
      </c>
      <c r="AF171" s="75">
        <f t="shared" si="24"/>
        <v>9780</v>
      </c>
      <c r="AG171" s="75">
        <f t="shared" si="24"/>
        <v>8592</v>
      </c>
      <c r="AH171" s="84"/>
      <c r="AI171" s="75">
        <f t="shared" si="30"/>
        <v>3480</v>
      </c>
      <c r="AJ171" s="75">
        <f t="shared" si="31"/>
        <v>21875</v>
      </c>
      <c r="AK171" s="75">
        <f t="shared" si="32"/>
        <v>2187.5</v>
      </c>
      <c r="AL171" s="84">
        <v>9149.4</v>
      </c>
      <c r="AM171" s="75">
        <f t="shared" si="25"/>
        <v>27562.5</v>
      </c>
      <c r="AN171" s="75">
        <f t="shared" si="25"/>
        <v>4725</v>
      </c>
      <c r="AO171" s="75">
        <f t="shared" si="25"/>
        <v>13387.5</v>
      </c>
      <c r="AP171" s="75">
        <f t="shared" si="22"/>
        <v>3150</v>
      </c>
      <c r="AQ171" s="75"/>
      <c r="AR171" s="75">
        <f t="shared" si="33"/>
        <v>2187.5</v>
      </c>
      <c r="AS171" s="84">
        <v>0</v>
      </c>
      <c r="AT171" s="84">
        <v>0</v>
      </c>
      <c r="AU171" s="84"/>
      <c r="AV171" s="84"/>
      <c r="AW171" s="78">
        <v>0</v>
      </c>
      <c r="AX171" s="78">
        <v>0</v>
      </c>
      <c r="AY171" s="78">
        <v>0</v>
      </c>
      <c r="AZ171" s="85">
        <v>0</v>
      </c>
      <c r="BA171" s="80">
        <f t="shared" si="34"/>
        <v>263576.40000000002</v>
      </c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  <c r="GT171" s="81"/>
      <c r="GU171" s="81"/>
      <c r="GV171" s="81"/>
      <c r="GW171" s="81"/>
      <c r="GX171" s="81"/>
      <c r="GY171" s="81"/>
      <c r="GZ171" s="81"/>
      <c r="HA171" s="81"/>
      <c r="HB171" s="81"/>
      <c r="HC171" s="81"/>
      <c r="HD171" s="81"/>
      <c r="HE171" s="81"/>
      <c r="HF171" s="81"/>
      <c r="HG171" s="81"/>
      <c r="HH171" s="81"/>
      <c r="HI171" s="81"/>
      <c r="HJ171" s="81"/>
      <c r="HK171" s="81"/>
      <c r="HL171" s="81"/>
      <c r="HM171" s="81"/>
      <c r="HN171" s="81"/>
      <c r="HO171" s="81"/>
      <c r="HP171" s="81"/>
      <c r="HQ171" s="81"/>
      <c r="HR171" s="81"/>
      <c r="HS171" s="81"/>
      <c r="HT171" s="81"/>
      <c r="HU171" s="81"/>
      <c r="HV171" s="81"/>
      <c r="HW171" s="81"/>
      <c r="HX171" s="81"/>
      <c r="HY171" s="81"/>
      <c r="HZ171" s="81"/>
      <c r="IA171" s="81"/>
      <c r="IB171" s="81"/>
      <c r="IC171" s="81"/>
      <c r="ID171" s="81"/>
      <c r="IE171" s="81"/>
      <c r="IF171" s="81"/>
      <c r="IG171" s="81"/>
      <c r="IH171" s="81"/>
      <c r="II171" s="81"/>
      <c r="IJ171" s="81"/>
      <c r="IK171" s="81"/>
      <c r="IL171" s="81"/>
      <c r="IM171" s="81"/>
      <c r="IN171" s="81"/>
      <c r="IO171" s="81"/>
      <c r="IP171" s="81"/>
      <c r="IQ171" s="81"/>
      <c r="IR171" s="81"/>
      <c r="IS171" s="81"/>
      <c r="IT171" s="81"/>
      <c r="IU171" s="81"/>
      <c r="IV171" s="81"/>
      <c r="IW171" s="81"/>
      <c r="IX171" s="81"/>
      <c r="IY171" s="81"/>
      <c r="IZ171" s="81"/>
    </row>
    <row r="172" spans="1:260" s="82" customFormat="1" x14ac:dyDescent="0.2">
      <c r="A172" s="65">
        <f t="shared" si="35"/>
        <v>160</v>
      </c>
      <c r="B172" s="66">
        <v>11</v>
      </c>
      <c r="C172" s="67" t="s">
        <v>61</v>
      </c>
      <c r="D172" s="68">
        <v>251</v>
      </c>
      <c r="E172" s="67">
        <v>372</v>
      </c>
      <c r="F172" s="69">
        <v>1</v>
      </c>
      <c r="G172" s="105">
        <v>2074</v>
      </c>
      <c r="H172" s="70" t="s">
        <v>468</v>
      </c>
      <c r="I172" s="70" t="s">
        <v>469</v>
      </c>
      <c r="J172" s="65" t="s">
        <v>78</v>
      </c>
      <c r="K172" s="71">
        <v>42201</v>
      </c>
      <c r="L172" s="71" t="s">
        <v>79</v>
      </c>
      <c r="M172" s="72" t="s">
        <v>73</v>
      </c>
      <c r="N172" s="65">
        <v>5</v>
      </c>
      <c r="O172" s="65">
        <v>60</v>
      </c>
      <c r="P172" s="65" t="s">
        <v>143</v>
      </c>
      <c r="Q172" s="70" t="s">
        <v>158</v>
      </c>
      <c r="R172" s="65">
        <v>15</v>
      </c>
      <c r="S172" s="70" t="s">
        <v>66</v>
      </c>
      <c r="T172" s="65" t="s">
        <v>449</v>
      </c>
      <c r="U172" s="73" t="s">
        <v>404</v>
      </c>
      <c r="V172" s="107">
        <v>13125</v>
      </c>
      <c r="W172" s="84">
        <v>815</v>
      </c>
      <c r="X172" s="84">
        <v>716</v>
      </c>
      <c r="Y172" s="84"/>
      <c r="Z172" s="76">
        <v>290</v>
      </c>
      <c r="AA172" s="77">
        <f t="shared" si="28"/>
        <v>2296.875</v>
      </c>
      <c r="AB172" s="77">
        <f t="shared" si="29"/>
        <v>393.75</v>
      </c>
      <c r="AC172" s="77">
        <f t="shared" si="26"/>
        <v>1115.625</v>
      </c>
      <c r="AD172" s="77">
        <f t="shared" si="27"/>
        <v>262.5</v>
      </c>
      <c r="AE172" s="74">
        <f t="shared" si="24"/>
        <v>157500</v>
      </c>
      <c r="AF172" s="75">
        <f t="shared" si="24"/>
        <v>9780</v>
      </c>
      <c r="AG172" s="75">
        <f t="shared" si="24"/>
        <v>8592</v>
      </c>
      <c r="AH172" s="84"/>
      <c r="AI172" s="75">
        <f t="shared" si="30"/>
        <v>3480</v>
      </c>
      <c r="AJ172" s="75">
        <f t="shared" si="31"/>
        <v>21875</v>
      </c>
      <c r="AK172" s="75">
        <f t="shared" si="32"/>
        <v>2187.5</v>
      </c>
      <c r="AL172" s="84">
        <v>9149.4</v>
      </c>
      <c r="AM172" s="75">
        <f t="shared" si="25"/>
        <v>27562.5</v>
      </c>
      <c r="AN172" s="75">
        <f t="shared" si="25"/>
        <v>4725</v>
      </c>
      <c r="AO172" s="75">
        <f t="shared" si="25"/>
        <v>13387.5</v>
      </c>
      <c r="AP172" s="75">
        <f t="shared" si="22"/>
        <v>3150</v>
      </c>
      <c r="AQ172" s="75"/>
      <c r="AR172" s="75">
        <f t="shared" si="33"/>
        <v>2187.5</v>
      </c>
      <c r="AS172" s="84">
        <v>0</v>
      </c>
      <c r="AT172" s="84">
        <v>0</v>
      </c>
      <c r="AU172" s="84"/>
      <c r="AV172" s="84"/>
      <c r="AW172" s="78">
        <v>0</v>
      </c>
      <c r="AX172" s="78">
        <v>0</v>
      </c>
      <c r="AY172" s="78">
        <v>0</v>
      </c>
      <c r="AZ172" s="85">
        <v>0</v>
      </c>
      <c r="BA172" s="80">
        <f t="shared" si="34"/>
        <v>263576.40000000002</v>
      </c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  <c r="GT172" s="81"/>
      <c r="GU172" s="81"/>
      <c r="GV172" s="81"/>
      <c r="GW172" s="81"/>
      <c r="GX172" s="81"/>
      <c r="GY172" s="81"/>
      <c r="GZ172" s="81"/>
      <c r="HA172" s="81"/>
      <c r="HB172" s="81"/>
      <c r="HC172" s="81"/>
      <c r="HD172" s="81"/>
      <c r="HE172" s="81"/>
      <c r="HF172" s="81"/>
      <c r="HG172" s="81"/>
      <c r="HH172" s="81"/>
      <c r="HI172" s="81"/>
      <c r="HJ172" s="81"/>
      <c r="HK172" s="81"/>
      <c r="HL172" s="81"/>
      <c r="HM172" s="81"/>
      <c r="HN172" s="81"/>
      <c r="HO172" s="81"/>
      <c r="HP172" s="81"/>
      <c r="HQ172" s="81"/>
      <c r="HR172" s="81"/>
      <c r="HS172" s="81"/>
      <c r="HT172" s="81"/>
      <c r="HU172" s="81"/>
      <c r="HV172" s="81"/>
      <c r="HW172" s="81"/>
      <c r="HX172" s="81"/>
      <c r="HY172" s="81"/>
      <c r="HZ172" s="81"/>
      <c r="IA172" s="81"/>
      <c r="IB172" s="81"/>
      <c r="IC172" s="81"/>
      <c r="ID172" s="81"/>
      <c r="IE172" s="81"/>
      <c r="IF172" s="81"/>
      <c r="IG172" s="81"/>
      <c r="IH172" s="81"/>
      <c r="II172" s="81"/>
      <c r="IJ172" s="81"/>
      <c r="IK172" s="81"/>
      <c r="IL172" s="81"/>
      <c r="IM172" s="81"/>
      <c r="IN172" s="81"/>
      <c r="IO172" s="81"/>
      <c r="IP172" s="81"/>
      <c r="IQ172" s="81"/>
      <c r="IR172" s="81"/>
      <c r="IS172" s="81"/>
      <c r="IT172" s="81"/>
      <c r="IU172" s="81"/>
      <c r="IV172" s="81"/>
      <c r="IW172" s="81"/>
      <c r="IX172" s="81"/>
      <c r="IY172" s="81"/>
      <c r="IZ172" s="81"/>
    </row>
    <row r="173" spans="1:260" s="82" customFormat="1" x14ac:dyDescent="0.2">
      <c r="A173" s="65">
        <f t="shared" si="35"/>
        <v>161</v>
      </c>
      <c r="B173" s="66">
        <v>11</v>
      </c>
      <c r="C173" s="67" t="s">
        <v>61</v>
      </c>
      <c r="D173" s="68">
        <v>251</v>
      </c>
      <c r="E173" s="67">
        <v>372</v>
      </c>
      <c r="F173" s="69">
        <v>1</v>
      </c>
      <c r="G173" s="105">
        <v>2283</v>
      </c>
      <c r="H173" s="70" t="s">
        <v>470</v>
      </c>
      <c r="I173" s="70" t="s">
        <v>471</v>
      </c>
      <c r="J173" s="65" t="s">
        <v>78</v>
      </c>
      <c r="K173" s="71">
        <v>44161</v>
      </c>
      <c r="L173" s="71" t="s">
        <v>79</v>
      </c>
      <c r="M173" s="72" t="s">
        <v>63</v>
      </c>
      <c r="N173" s="65">
        <v>5</v>
      </c>
      <c r="O173" s="65">
        <v>60</v>
      </c>
      <c r="P173" s="65" t="s">
        <v>143</v>
      </c>
      <c r="Q173" s="70" t="s">
        <v>158</v>
      </c>
      <c r="R173" s="65">
        <v>15</v>
      </c>
      <c r="S173" s="70" t="s">
        <v>66</v>
      </c>
      <c r="T173" s="65" t="s">
        <v>449</v>
      </c>
      <c r="U173" s="73" t="s">
        <v>404</v>
      </c>
      <c r="V173" s="107">
        <v>13125</v>
      </c>
      <c r="W173" s="84">
        <v>815</v>
      </c>
      <c r="X173" s="84">
        <v>716</v>
      </c>
      <c r="Y173" s="84"/>
      <c r="Z173" s="76">
        <v>0</v>
      </c>
      <c r="AA173" s="77">
        <f t="shared" si="28"/>
        <v>2296.875</v>
      </c>
      <c r="AB173" s="77">
        <f t="shared" si="29"/>
        <v>393.75</v>
      </c>
      <c r="AC173" s="77">
        <f t="shared" si="26"/>
        <v>1115.625</v>
      </c>
      <c r="AD173" s="77">
        <f t="shared" si="27"/>
        <v>262.5</v>
      </c>
      <c r="AE173" s="74">
        <f t="shared" si="24"/>
        <v>157500</v>
      </c>
      <c r="AF173" s="75">
        <f t="shared" si="24"/>
        <v>9780</v>
      </c>
      <c r="AG173" s="75">
        <f t="shared" si="24"/>
        <v>8592</v>
      </c>
      <c r="AH173" s="84"/>
      <c r="AI173" s="75">
        <f t="shared" si="30"/>
        <v>0</v>
      </c>
      <c r="AJ173" s="75">
        <f t="shared" si="31"/>
        <v>21875</v>
      </c>
      <c r="AK173" s="75">
        <f t="shared" si="32"/>
        <v>2187.5</v>
      </c>
      <c r="AL173" s="84">
        <v>9149.4</v>
      </c>
      <c r="AM173" s="75">
        <f t="shared" si="25"/>
        <v>27562.5</v>
      </c>
      <c r="AN173" s="75">
        <f t="shared" si="25"/>
        <v>4725</v>
      </c>
      <c r="AO173" s="75">
        <f t="shared" si="25"/>
        <v>13387.5</v>
      </c>
      <c r="AP173" s="75">
        <f t="shared" si="22"/>
        <v>3150</v>
      </c>
      <c r="AQ173" s="75"/>
      <c r="AR173" s="75">
        <f t="shared" si="33"/>
        <v>2187.5</v>
      </c>
      <c r="AS173" s="84">
        <v>0</v>
      </c>
      <c r="AT173" s="84">
        <v>0</v>
      </c>
      <c r="AU173" s="84"/>
      <c r="AV173" s="84"/>
      <c r="AW173" s="78">
        <v>0</v>
      </c>
      <c r="AX173" s="78">
        <v>0</v>
      </c>
      <c r="AY173" s="78">
        <v>0</v>
      </c>
      <c r="AZ173" s="85">
        <v>0</v>
      </c>
      <c r="BA173" s="91">
        <f t="shared" si="34"/>
        <v>260096.4</v>
      </c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  <c r="GT173" s="81"/>
      <c r="GU173" s="81"/>
      <c r="GV173" s="81"/>
      <c r="GW173" s="81"/>
      <c r="GX173" s="81"/>
      <c r="GY173" s="81"/>
      <c r="GZ173" s="81"/>
      <c r="HA173" s="81"/>
      <c r="HB173" s="81"/>
      <c r="HC173" s="81"/>
      <c r="HD173" s="81"/>
      <c r="HE173" s="81"/>
      <c r="HF173" s="81"/>
      <c r="HG173" s="81"/>
      <c r="HH173" s="81"/>
      <c r="HI173" s="81"/>
      <c r="HJ173" s="81"/>
      <c r="HK173" s="81"/>
      <c r="HL173" s="81"/>
      <c r="HM173" s="81"/>
      <c r="HN173" s="81"/>
      <c r="HO173" s="81"/>
      <c r="HP173" s="81"/>
      <c r="HQ173" s="81"/>
      <c r="HR173" s="81"/>
      <c r="HS173" s="81"/>
      <c r="HT173" s="81"/>
      <c r="HU173" s="81"/>
      <c r="HV173" s="81"/>
      <c r="HW173" s="81"/>
      <c r="HX173" s="81"/>
      <c r="HY173" s="81"/>
      <c r="HZ173" s="81"/>
      <c r="IA173" s="81"/>
      <c r="IB173" s="81"/>
      <c r="IC173" s="81"/>
      <c r="ID173" s="81"/>
      <c r="IE173" s="81"/>
      <c r="IF173" s="81"/>
      <c r="IG173" s="81"/>
      <c r="IH173" s="81"/>
      <c r="II173" s="81"/>
      <c r="IJ173" s="81"/>
      <c r="IK173" s="81"/>
      <c r="IL173" s="81"/>
      <c r="IM173" s="81"/>
      <c r="IN173" s="81"/>
      <c r="IO173" s="81"/>
      <c r="IP173" s="81"/>
      <c r="IQ173" s="81"/>
      <c r="IR173" s="81"/>
      <c r="IS173" s="81"/>
      <c r="IT173" s="81"/>
      <c r="IU173" s="81"/>
      <c r="IV173" s="81"/>
      <c r="IW173" s="81"/>
      <c r="IX173" s="81"/>
      <c r="IY173" s="81"/>
      <c r="IZ173" s="81"/>
    </row>
    <row r="174" spans="1:260" s="82" customFormat="1" x14ac:dyDescent="0.2">
      <c r="A174" s="65">
        <f t="shared" si="35"/>
        <v>162</v>
      </c>
      <c r="B174" s="66">
        <v>11</v>
      </c>
      <c r="C174" s="67" t="s">
        <v>61</v>
      </c>
      <c r="D174" s="68">
        <v>251</v>
      </c>
      <c r="E174" s="67">
        <v>372</v>
      </c>
      <c r="F174" s="69">
        <v>1</v>
      </c>
      <c r="G174" s="105">
        <v>2232</v>
      </c>
      <c r="H174" s="70" t="s">
        <v>472</v>
      </c>
      <c r="I174" s="70" t="s">
        <v>473</v>
      </c>
      <c r="J174" s="65" t="s">
        <v>78</v>
      </c>
      <c r="K174" s="89">
        <v>43862</v>
      </c>
      <c r="L174" s="90" t="s">
        <v>79</v>
      </c>
      <c r="M174" s="90" t="s">
        <v>73</v>
      </c>
      <c r="N174" s="65">
        <v>5</v>
      </c>
      <c r="O174" s="65">
        <v>60</v>
      </c>
      <c r="P174" s="65" t="s">
        <v>143</v>
      </c>
      <c r="Q174" s="70" t="s">
        <v>158</v>
      </c>
      <c r="R174" s="65">
        <v>15</v>
      </c>
      <c r="S174" s="70" t="s">
        <v>66</v>
      </c>
      <c r="T174" s="65" t="s">
        <v>449</v>
      </c>
      <c r="U174" s="73" t="s">
        <v>404</v>
      </c>
      <c r="V174" s="107">
        <v>13125</v>
      </c>
      <c r="W174" s="84">
        <v>815</v>
      </c>
      <c r="X174" s="84">
        <v>716</v>
      </c>
      <c r="Y174" s="84"/>
      <c r="Z174" s="76">
        <v>0</v>
      </c>
      <c r="AA174" s="77">
        <f t="shared" si="28"/>
        <v>2296.875</v>
      </c>
      <c r="AB174" s="77">
        <f t="shared" si="29"/>
        <v>393.75</v>
      </c>
      <c r="AC174" s="77">
        <f t="shared" si="26"/>
        <v>1115.625</v>
      </c>
      <c r="AD174" s="77">
        <f t="shared" si="27"/>
        <v>262.5</v>
      </c>
      <c r="AE174" s="74">
        <f t="shared" si="24"/>
        <v>157500</v>
      </c>
      <c r="AF174" s="75">
        <f t="shared" si="24"/>
        <v>9780</v>
      </c>
      <c r="AG174" s="75">
        <f t="shared" si="24"/>
        <v>8592</v>
      </c>
      <c r="AH174" s="84"/>
      <c r="AI174" s="75">
        <f t="shared" si="30"/>
        <v>0</v>
      </c>
      <c r="AJ174" s="75">
        <f t="shared" si="31"/>
        <v>21875</v>
      </c>
      <c r="AK174" s="75">
        <f t="shared" si="32"/>
        <v>2187.5</v>
      </c>
      <c r="AL174" s="84">
        <v>9149.4</v>
      </c>
      <c r="AM174" s="75">
        <f t="shared" si="25"/>
        <v>27562.5</v>
      </c>
      <c r="AN174" s="75">
        <f t="shared" si="25"/>
        <v>4725</v>
      </c>
      <c r="AO174" s="75">
        <f t="shared" si="25"/>
        <v>13387.5</v>
      </c>
      <c r="AP174" s="75">
        <f t="shared" si="22"/>
        <v>3150</v>
      </c>
      <c r="AQ174" s="75"/>
      <c r="AR174" s="75">
        <f t="shared" si="33"/>
        <v>2187.5</v>
      </c>
      <c r="AS174" s="84">
        <v>0</v>
      </c>
      <c r="AT174" s="84">
        <v>0</v>
      </c>
      <c r="AU174" s="84"/>
      <c r="AV174" s="84"/>
      <c r="AW174" s="78">
        <v>0</v>
      </c>
      <c r="AX174" s="78">
        <v>0</v>
      </c>
      <c r="AY174" s="78">
        <v>0</v>
      </c>
      <c r="AZ174" s="85">
        <v>0</v>
      </c>
      <c r="BA174" s="91">
        <f t="shared" si="34"/>
        <v>260096.4</v>
      </c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  <c r="IR174" s="81"/>
      <c r="IS174" s="81"/>
      <c r="IT174" s="81"/>
      <c r="IU174" s="81"/>
      <c r="IV174" s="81"/>
      <c r="IW174" s="81"/>
      <c r="IX174" s="81"/>
      <c r="IY174" s="81"/>
      <c r="IZ174" s="81"/>
    </row>
    <row r="175" spans="1:260" s="82" customFormat="1" x14ac:dyDescent="0.2">
      <c r="A175" s="65">
        <f t="shared" si="35"/>
        <v>163</v>
      </c>
      <c r="B175" s="66">
        <v>11</v>
      </c>
      <c r="C175" s="67" t="s">
        <v>61</v>
      </c>
      <c r="D175" s="68">
        <v>251</v>
      </c>
      <c r="E175" s="67">
        <v>372</v>
      </c>
      <c r="F175" s="69">
        <v>1</v>
      </c>
      <c r="G175" s="105">
        <v>2216</v>
      </c>
      <c r="H175" s="70" t="s">
        <v>474</v>
      </c>
      <c r="I175" s="70" t="s">
        <v>475</v>
      </c>
      <c r="J175" s="65" t="s">
        <v>78</v>
      </c>
      <c r="K175" s="89">
        <v>43619</v>
      </c>
      <c r="L175" s="90" t="s">
        <v>79</v>
      </c>
      <c r="M175" s="90" t="s">
        <v>73</v>
      </c>
      <c r="N175" s="65">
        <v>5</v>
      </c>
      <c r="O175" s="65">
        <v>60</v>
      </c>
      <c r="P175" s="65" t="s">
        <v>143</v>
      </c>
      <c r="Q175" s="70" t="s">
        <v>158</v>
      </c>
      <c r="R175" s="65">
        <v>15</v>
      </c>
      <c r="S175" s="70" t="s">
        <v>66</v>
      </c>
      <c r="T175" s="65" t="s">
        <v>449</v>
      </c>
      <c r="U175" s="73" t="s">
        <v>404</v>
      </c>
      <c r="V175" s="107">
        <v>13125</v>
      </c>
      <c r="W175" s="84">
        <v>815</v>
      </c>
      <c r="X175" s="84">
        <v>716</v>
      </c>
      <c r="Y175" s="84"/>
      <c r="Z175" s="76">
        <v>0</v>
      </c>
      <c r="AA175" s="77">
        <f t="shared" si="28"/>
        <v>2296.875</v>
      </c>
      <c r="AB175" s="77">
        <f t="shared" si="29"/>
        <v>393.75</v>
      </c>
      <c r="AC175" s="77">
        <f t="shared" si="26"/>
        <v>1115.625</v>
      </c>
      <c r="AD175" s="77">
        <f t="shared" si="27"/>
        <v>262.5</v>
      </c>
      <c r="AE175" s="74">
        <f t="shared" si="24"/>
        <v>157500</v>
      </c>
      <c r="AF175" s="75">
        <f t="shared" si="24"/>
        <v>9780</v>
      </c>
      <c r="AG175" s="75">
        <f t="shared" si="24"/>
        <v>8592</v>
      </c>
      <c r="AH175" s="84"/>
      <c r="AI175" s="75">
        <f t="shared" si="30"/>
        <v>0</v>
      </c>
      <c r="AJ175" s="75">
        <f t="shared" si="31"/>
        <v>21875</v>
      </c>
      <c r="AK175" s="75">
        <f t="shared" si="32"/>
        <v>2187.5</v>
      </c>
      <c r="AL175" s="84">
        <v>6828</v>
      </c>
      <c r="AM175" s="75">
        <f t="shared" si="25"/>
        <v>27562.5</v>
      </c>
      <c r="AN175" s="75">
        <f t="shared" si="25"/>
        <v>4725</v>
      </c>
      <c r="AO175" s="75">
        <f t="shared" si="25"/>
        <v>13387.5</v>
      </c>
      <c r="AP175" s="75">
        <f t="shared" si="22"/>
        <v>3150</v>
      </c>
      <c r="AQ175" s="75"/>
      <c r="AR175" s="75">
        <f t="shared" si="33"/>
        <v>2187.5</v>
      </c>
      <c r="AS175" s="84">
        <v>0</v>
      </c>
      <c r="AT175" s="84">
        <v>0</v>
      </c>
      <c r="AU175" s="84"/>
      <c r="AV175" s="84"/>
      <c r="AW175" s="78">
        <v>0</v>
      </c>
      <c r="AX175" s="78">
        <v>0</v>
      </c>
      <c r="AY175" s="78">
        <v>0</v>
      </c>
      <c r="AZ175" s="85">
        <v>0</v>
      </c>
      <c r="BA175" s="91">
        <f t="shared" si="34"/>
        <v>257775</v>
      </c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7"/>
      <c r="BQ175" s="87"/>
      <c r="BR175" s="87"/>
      <c r="BS175" s="87"/>
      <c r="BT175" s="87"/>
      <c r="BU175" s="87"/>
      <c r="BV175" s="87"/>
      <c r="BW175" s="87"/>
      <c r="BX175" s="87"/>
      <c r="BY175" s="87"/>
      <c r="BZ175" s="87"/>
      <c r="CA175" s="87"/>
      <c r="CB175" s="87"/>
      <c r="CC175" s="87"/>
      <c r="CD175" s="87"/>
      <c r="CE175" s="87"/>
      <c r="CF175" s="87"/>
      <c r="CG175" s="87"/>
      <c r="CH175" s="87"/>
      <c r="CI175" s="87"/>
      <c r="CJ175" s="87"/>
      <c r="CK175" s="87"/>
      <c r="CL175" s="87"/>
      <c r="CM175" s="87"/>
      <c r="CN175" s="87"/>
      <c r="CO175" s="87"/>
      <c r="CP175" s="87"/>
      <c r="CQ175" s="87"/>
      <c r="CR175" s="87"/>
      <c r="CS175" s="87"/>
      <c r="CT175" s="87"/>
      <c r="CU175" s="87"/>
      <c r="CV175" s="87"/>
      <c r="CW175" s="87"/>
      <c r="CX175" s="87"/>
      <c r="CY175" s="87"/>
      <c r="CZ175" s="87"/>
      <c r="DA175" s="87"/>
      <c r="DB175" s="87"/>
      <c r="DC175" s="87"/>
      <c r="DD175" s="87"/>
      <c r="DE175" s="87"/>
      <c r="DF175" s="87"/>
      <c r="DG175" s="87"/>
      <c r="DH175" s="87"/>
      <c r="DI175" s="87"/>
      <c r="DJ175" s="87"/>
      <c r="DK175" s="87"/>
      <c r="DL175" s="87"/>
      <c r="DM175" s="87"/>
      <c r="DN175" s="87"/>
      <c r="DO175" s="87"/>
      <c r="DP175" s="87"/>
      <c r="DQ175" s="87"/>
      <c r="DR175" s="87"/>
      <c r="DS175" s="87"/>
      <c r="DT175" s="87"/>
      <c r="DU175" s="87"/>
      <c r="DV175" s="87"/>
      <c r="DW175" s="87"/>
      <c r="DX175" s="87"/>
      <c r="DY175" s="87"/>
      <c r="DZ175" s="87"/>
      <c r="EA175" s="87"/>
      <c r="EB175" s="87"/>
      <c r="EC175" s="87"/>
      <c r="ED175" s="87"/>
      <c r="EE175" s="87"/>
      <c r="EF175" s="87"/>
      <c r="EG175" s="87"/>
      <c r="EH175" s="87"/>
      <c r="EI175" s="87"/>
      <c r="EJ175" s="87"/>
      <c r="EK175" s="87"/>
      <c r="EL175" s="87"/>
      <c r="EM175" s="87"/>
      <c r="EN175" s="87"/>
      <c r="EO175" s="87"/>
      <c r="EP175" s="87"/>
      <c r="EQ175" s="87"/>
      <c r="ER175" s="87"/>
      <c r="ES175" s="87"/>
      <c r="ET175" s="87"/>
      <c r="EU175" s="87"/>
      <c r="EV175" s="87"/>
      <c r="EW175" s="87"/>
      <c r="EX175" s="87"/>
      <c r="EY175" s="87"/>
      <c r="EZ175" s="87"/>
      <c r="FA175" s="87"/>
      <c r="FB175" s="87"/>
      <c r="FC175" s="87"/>
      <c r="FD175" s="87"/>
      <c r="FE175" s="87"/>
      <c r="FF175" s="87"/>
      <c r="FG175" s="87"/>
      <c r="FH175" s="87"/>
      <c r="FI175" s="87"/>
      <c r="FJ175" s="87"/>
      <c r="FK175" s="87"/>
      <c r="FL175" s="87"/>
      <c r="FM175" s="87"/>
      <c r="FN175" s="87"/>
      <c r="FO175" s="87"/>
      <c r="FP175" s="87"/>
      <c r="FQ175" s="87"/>
      <c r="FR175" s="87"/>
      <c r="FS175" s="87"/>
      <c r="FT175" s="87"/>
      <c r="FU175" s="87"/>
      <c r="FV175" s="87"/>
      <c r="FW175" s="87"/>
      <c r="FX175" s="87"/>
      <c r="FY175" s="87"/>
      <c r="FZ175" s="87"/>
      <c r="GA175" s="87"/>
      <c r="GB175" s="87"/>
      <c r="GC175" s="87"/>
      <c r="GD175" s="87"/>
      <c r="GE175" s="87"/>
      <c r="GF175" s="87"/>
      <c r="GG175" s="87"/>
      <c r="GH175" s="87"/>
      <c r="GI175" s="87"/>
      <c r="GJ175" s="87"/>
      <c r="GK175" s="87"/>
      <c r="GL175" s="87"/>
      <c r="GM175" s="87"/>
      <c r="GN175" s="87"/>
      <c r="GO175" s="87"/>
      <c r="GP175" s="87"/>
      <c r="GQ175" s="87"/>
      <c r="GR175" s="87"/>
      <c r="GS175" s="87"/>
      <c r="GT175" s="87"/>
      <c r="GU175" s="87"/>
      <c r="GV175" s="87"/>
      <c r="GW175" s="87"/>
      <c r="GX175" s="87"/>
      <c r="GY175" s="87"/>
      <c r="GZ175" s="87"/>
      <c r="HA175" s="87"/>
      <c r="HB175" s="87"/>
      <c r="HC175" s="87"/>
      <c r="HD175" s="87"/>
      <c r="HE175" s="87"/>
      <c r="HF175" s="87"/>
      <c r="HG175" s="87"/>
      <c r="HH175" s="87"/>
      <c r="HI175" s="87"/>
      <c r="HJ175" s="87"/>
      <c r="HK175" s="87"/>
      <c r="HL175" s="87"/>
      <c r="HM175" s="87"/>
      <c r="HN175" s="87"/>
      <c r="HO175" s="87"/>
      <c r="HP175" s="87"/>
      <c r="HQ175" s="87"/>
      <c r="HR175" s="87"/>
      <c r="HS175" s="87"/>
      <c r="HT175" s="87"/>
      <c r="HU175" s="87"/>
      <c r="HV175" s="87"/>
      <c r="HW175" s="87"/>
      <c r="HX175" s="87"/>
      <c r="HY175" s="87"/>
      <c r="HZ175" s="87"/>
      <c r="IA175" s="87"/>
      <c r="IB175" s="87"/>
      <c r="IC175" s="87"/>
      <c r="ID175" s="87"/>
      <c r="IE175" s="87"/>
      <c r="IF175" s="87"/>
      <c r="IG175" s="87"/>
      <c r="IH175" s="87"/>
      <c r="II175" s="87"/>
      <c r="IJ175" s="87"/>
      <c r="IK175" s="87"/>
      <c r="IL175" s="87"/>
      <c r="IM175" s="87"/>
      <c r="IN175" s="87"/>
      <c r="IO175" s="87"/>
      <c r="IP175" s="87"/>
      <c r="IQ175" s="87"/>
      <c r="IR175" s="87"/>
      <c r="IS175" s="87"/>
      <c r="IT175" s="87"/>
      <c r="IU175" s="87"/>
      <c r="IV175" s="87"/>
      <c r="IW175" s="87"/>
      <c r="IX175" s="87"/>
      <c r="IY175" s="87"/>
      <c r="IZ175" s="87"/>
    </row>
    <row r="176" spans="1:260" s="82" customFormat="1" ht="25.5" x14ac:dyDescent="0.2">
      <c r="A176" s="65">
        <f t="shared" si="35"/>
        <v>164</v>
      </c>
      <c r="B176" s="66">
        <v>11</v>
      </c>
      <c r="C176" s="67" t="s">
        <v>61</v>
      </c>
      <c r="D176" s="68">
        <v>251</v>
      </c>
      <c r="E176" s="67">
        <v>372</v>
      </c>
      <c r="F176" s="69">
        <v>1</v>
      </c>
      <c r="G176" s="105">
        <v>2248</v>
      </c>
      <c r="H176" s="70" t="s">
        <v>476</v>
      </c>
      <c r="I176" s="70" t="s">
        <v>477</v>
      </c>
      <c r="J176" s="65" t="s">
        <v>78</v>
      </c>
      <c r="K176" s="71">
        <v>43896</v>
      </c>
      <c r="L176" s="72" t="s">
        <v>72</v>
      </c>
      <c r="M176" s="72" t="s">
        <v>73</v>
      </c>
      <c r="N176" s="65">
        <v>5</v>
      </c>
      <c r="O176" s="65">
        <v>60</v>
      </c>
      <c r="P176" s="65" t="s">
        <v>64</v>
      </c>
      <c r="Q176" s="70" t="s">
        <v>158</v>
      </c>
      <c r="R176" s="65">
        <v>15</v>
      </c>
      <c r="S176" s="70" t="s">
        <v>66</v>
      </c>
      <c r="T176" s="65" t="s">
        <v>449</v>
      </c>
      <c r="U176" s="73" t="s">
        <v>404</v>
      </c>
      <c r="V176" s="107">
        <v>13125</v>
      </c>
      <c r="W176" s="84">
        <v>815</v>
      </c>
      <c r="X176" s="84">
        <v>716</v>
      </c>
      <c r="Y176" s="84"/>
      <c r="Z176" s="76">
        <v>0</v>
      </c>
      <c r="AA176" s="77">
        <f t="shared" si="28"/>
        <v>2296.875</v>
      </c>
      <c r="AB176" s="77">
        <f t="shared" si="29"/>
        <v>393.75</v>
      </c>
      <c r="AC176" s="77">
        <f t="shared" si="26"/>
        <v>1115.625</v>
      </c>
      <c r="AD176" s="77">
        <f t="shared" si="27"/>
        <v>262.5</v>
      </c>
      <c r="AE176" s="74">
        <f t="shared" si="24"/>
        <v>157500</v>
      </c>
      <c r="AF176" s="75">
        <f t="shared" si="24"/>
        <v>9780</v>
      </c>
      <c r="AG176" s="75">
        <f t="shared" si="24"/>
        <v>8592</v>
      </c>
      <c r="AH176" s="84"/>
      <c r="AI176" s="75">
        <f t="shared" si="30"/>
        <v>0</v>
      </c>
      <c r="AJ176" s="75">
        <f t="shared" si="31"/>
        <v>21875</v>
      </c>
      <c r="AK176" s="75">
        <f t="shared" si="32"/>
        <v>2187.5</v>
      </c>
      <c r="AL176" s="84">
        <v>5639.5</v>
      </c>
      <c r="AM176" s="75">
        <f t="shared" si="25"/>
        <v>27562.5</v>
      </c>
      <c r="AN176" s="75">
        <f t="shared" si="25"/>
        <v>4725</v>
      </c>
      <c r="AO176" s="75">
        <f t="shared" si="25"/>
        <v>13387.5</v>
      </c>
      <c r="AP176" s="75">
        <f t="shared" si="22"/>
        <v>3150</v>
      </c>
      <c r="AQ176" s="75"/>
      <c r="AR176" s="75">
        <f t="shared" si="33"/>
        <v>2187.5</v>
      </c>
      <c r="AS176" s="84">
        <v>0</v>
      </c>
      <c r="AT176" s="84">
        <v>0</v>
      </c>
      <c r="AU176" s="84"/>
      <c r="AV176" s="84"/>
      <c r="AW176" s="78">
        <v>0</v>
      </c>
      <c r="AX176" s="78">
        <v>0</v>
      </c>
      <c r="AY176" s="78">
        <v>0</v>
      </c>
      <c r="AZ176" s="85">
        <v>0</v>
      </c>
      <c r="BA176" s="80">
        <f t="shared" si="34"/>
        <v>256586.5</v>
      </c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7"/>
      <c r="BQ176" s="87"/>
      <c r="BR176" s="87"/>
      <c r="BS176" s="87"/>
      <c r="BT176" s="87"/>
      <c r="BU176" s="87"/>
      <c r="BV176" s="87"/>
      <c r="BW176" s="87"/>
      <c r="BX176" s="87"/>
      <c r="BY176" s="87"/>
      <c r="BZ176" s="87"/>
      <c r="CA176" s="87"/>
      <c r="CB176" s="87"/>
      <c r="CC176" s="87"/>
      <c r="CD176" s="87"/>
      <c r="CE176" s="87"/>
      <c r="CF176" s="87"/>
      <c r="CG176" s="87"/>
      <c r="CH176" s="87"/>
      <c r="CI176" s="87"/>
      <c r="CJ176" s="87"/>
      <c r="CK176" s="87"/>
      <c r="CL176" s="87"/>
      <c r="CM176" s="87"/>
      <c r="CN176" s="87"/>
      <c r="CO176" s="87"/>
      <c r="CP176" s="87"/>
      <c r="CQ176" s="87"/>
      <c r="CR176" s="87"/>
      <c r="CS176" s="87"/>
      <c r="CT176" s="87"/>
      <c r="CU176" s="87"/>
      <c r="CV176" s="87"/>
      <c r="CW176" s="87"/>
      <c r="CX176" s="87"/>
      <c r="CY176" s="87"/>
      <c r="CZ176" s="87"/>
      <c r="DA176" s="87"/>
      <c r="DB176" s="87"/>
      <c r="DC176" s="87"/>
      <c r="DD176" s="87"/>
      <c r="DE176" s="87"/>
      <c r="DF176" s="87"/>
      <c r="DG176" s="87"/>
      <c r="DH176" s="87"/>
      <c r="DI176" s="87"/>
      <c r="DJ176" s="87"/>
      <c r="DK176" s="87"/>
      <c r="DL176" s="87"/>
      <c r="DM176" s="87"/>
      <c r="DN176" s="87"/>
      <c r="DO176" s="87"/>
      <c r="DP176" s="87"/>
      <c r="DQ176" s="87"/>
      <c r="DR176" s="87"/>
      <c r="DS176" s="87"/>
      <c r="DT176" s="87"/>
      <c r="DU176" s="87"/>
      <c r="DV176" s="87"/>
      <c r="DW176" s="87"/>
      <c r="DX176" s="87"/>
      <c r="DY176" s="87"/>
      <c r="DZ176" s="87"/>
      <c r="EA176" s="87"/>
      <c r="EB176" s="87"/>
      <c r="EC176" s="87"/>
      <c r="ED176" s="87"/>
      <c r="EE176" s="87"/>
      <c r="EF176" s="87"/>
      <c r="EG176" s="87"/>
      <c r="EH176" s="87"/>
      <c r="EI176" s="87"/>
      <c r="EJ176" s="87"/>
      <c r="EK176" s="87"/>
      <c r="EL176" s="87"/>
      <c r="EM176" s="87"/>
      <c r="EN176" s="87"/>
      <c r="EO176" s="87"/>
      <c r="EP176" s="87"/>
      <c r="EQ176" s="87"/>
      <c r="ER176" s="87"/>
      <c r="ES176" s="87"/>
      <c r="ET176" s="87"/>
      <c r="EU176" s="87"/>
      <c r="EV176" s="87"/>
      <c r="EW176" s="87"/>
      <c r="EX176" s="87"/>
      <c r="EY176" s="87"/>
      <c r="EZ176" s="87"/>
      <c r="FA176" s="87"/>
      <c r="FB176" s="87"/>
      <c r="FC176" s="87"/>
      <c r="FD176" s="87"/>
      <c r="FE176" s="87"/>
      <c r="FF176" s="87"/>
      <c r="FG176" s="87"/>
      <c r="FH176" s="87"/>
      <c r="FI176" s="87"/>
      <c r="FJ176" s="87"/>
      <c r="FK176" s="87"/>
      <c r="FL176" s="87"/>
      <c r="FM176" s="87"/>
      <c r="FN176" s="87"/>
      <c r="FO176" s="87"/>
      <c r="FP176" s="87"/>
      <c r="FQ176" s="87"/>
      <c r="FR176" s="87"/>
      <c r="FS176" s="87"/>
      <c r="FT176" s="87"/>
      <c r="FU176" s="87"/>
      <c r="FV176" s="87"/>
      <c r="FW176" s="87"/>
      <c r="FX176" s="87"/>
      <c r="FY176" s="87"/>
      <c r="FZ176" s="87"/>
      <c r="GA176" s="87"/>
      <c r="GB176" s="87"/>
      <c r="GC176" s="87"/>
      <c r="GD176" s="87"/>
      <c r="GE176" s="87"/>
      <c r="GF176" s="87"/>
      <c r="GG176" s="87"/>
      <c r="GH176" s="87"/>
      <c r="GI176" s="87"/>
      <c r="GJ176" s="87"/>
      <c r="GK176" s="87"/>
      <c r="GL176" s="87"/>
      <c r="GM176" s="87"/>
      <c r="GN176" s="87"/>
      <c r="GO176" s="87"/>
      <c r="GP176" s="87"/>
      <c r="GQ176" s="87"/>
      <c r="GR176" s="87"/>
      <c r="GS176" s="87"/>
      <c r="GT176" s="87"/>
      <c r="GU176" s="87"/>
      <c r="GV176" s="87"/>
      <c r="GW176" s="87"/>
      <c r="GX176" s="87"/>
      <c r="GY176" s="87"/>
      <c r="GZ176" s="87"/>
      <c r="HA176" s="87"/>
      <c r="HB176" s="87"/>
      <c r="HC176" s="87"/>
      <c r="HD176" s="87"/>
      <c r="HE176" s="87"/>
      <c r="HF176" s="87"/>
      <c r="HG176" s="87"/>
      <c r="HH176" s="87"/>
      <c r="HI176" s="87"/>
      <c r="HJ176" s="87"/>
      <c r="HK176" s="87"/>
      <c r="HL176" s="87"/>
      <c r="HM176" s="87"/>
      <c r="HN176" s="87"/>
      <c r="HO176" s="87"/>
      <c r="HP176" s="87"/>
      <c r="HQ176" s="87"/>
      <c r="HR176" s="87"/>
      <c r="HS176" s="87"/>
      <c r="HT176" s="87"/>
      <c r="HU176" s="87"/>
      <c r="HV176" s="87"/>
      <c r="HW176" s="87"/>
      <c r="HX176" s="87"/>
      <c r="HY176" s="87"/>
      <c r="HZ176" s="87"/>
      <c r="IA176" s="87"/>
      <c r="IB176" s="87"/>
      <c r="IC176" s="87"/>
      <c r="ID176" s="87"/>
      <c r="IE176" s="87"/>
      <c r="IF176" s="87"/>
      <c r="IG176" s="87"/>
      <c r="IH176" s="87"/>
      <c r="II176" s="87"/>
      <c r="IJ176" s="87"/>
      <c r="IK176" s="87"/>
      <c r="IL176" s="87"/>
      <c r="IM176" s="87"/>
      <c r="IN176" s="87"/>
      <c r="IO176" s="87"/>
      <c r="IP176" s="87"/>
      <c r="IQ176" s="87"/>
      <c r="IR176" s="87"/>
      <c r="IS176" s="87"/>
      <c r="IT176" s="87"/>
      <c r="IU176" s="87"/>
      <c r="IV176" s="87"/>
      <c r="IW176" s="87"/>
      <c r="IX176" s="87"/>
      <c r="IY176" s="87"/>
      <c r="IZ176" s="87"/>
    </row>
    <row r="177" spans="1:260" s="82" customFormat="1" x14ac:dyDescent="0.2">
      <c r="A177" s="65">
        <f t="shared" si="35"/>
        <v>165</v>
      </c>
      <c r="B177" s="66">
        <v>11</v>
      </c>
      <c r="C177" s="67" t="s">
        <v>61</v>
      </c>
      <c r="D177" s="68">
        <v>251</v>
      </c>
      <c r="E177" s="67">
        <v>372</v>
      </c>
      <c r="F177" s="69">
        <v>1</v>
      </c>
      <c r="G177" s="105">
        <v>2234</v>
      </c>
      <c r="H177" s="70" t="s">
        <v>478</v>
      </c>
      <c r="I177" s="70" t="s">
        <v>479</v>
      </c>
      <c r="J177" s="65" t="s">
        <v>78</v>
      </c>
      <c r="K177" s="89">
        <v>43862</v>
      </c>
      <c r="L177" s="90" t="s">
        <v>79</v>
      </c>
      <c r="M177" s="90" t="s">
        <v>73</v>
      </c>
      <c r="N177" s="65">
        <v>5</v>
      </c>
      <c r="O177" s="65">
        <v>60</v>
      </c>
      <c r="P177" s="65" t="s">
        <v>143</v>
      </c>
      <c r="Q177" s="70" t="s">
        <v>158</v>
      </c>
      <c r="R177" s="65">
        <v>15</v>
      </c>
      <c r="S177" s="70" t="s">
        <v>66</v>
      </c>
      <c r="T177" s="65" t="s">
        <v>449</v>
      </c>
      <c r="U177" s="73" t="s">
        <v>404</v>
      </c>
      <c r="V177" s="107">
        <v>13125.25</v>
      </c>
      <c r="W177" s="84">
        <v>815</v>
      </c>
      <c r="X177" s="84">
        <v>716</v>
      </c>
      <c r="Y177" s="84"/>
      <c r="Z177" s="76">
        <v>0</v>
      </c>
      <c r="AA177" s="77">
        <f>+V177*17.5%</f>
        <v>2296.9187499999998</v>
      </c>
      <c r="AB177" s="77">
        <f>+V177*3%</f>
        <v>393.75749999999999</v>
      </c>
      <c r="AC177" s="77">
        <f>+V177*8.5%</f>
        <v>1115.64625</v>
      </c>
      <c r="AD177" s="77">
        <f>+V177*2%</f>
        <v>262.505</v>
      </c>
      <c r="AE177" s="74">
        <f t="shared" si="24"/>
        <v>157503</v>
      </c>
      <c r="AF177" s="75">
        <f t="shared" si="24"/>
        <v>9780</v>
      </c>
      <c r="AG177" s="75">
        <f t="shared" si="24"/>
        <v>8592</v>
      </c>
      <c r="AH177" s="84"/>
      <c r="AI177" s="75">
        <f>+Z177*12</f>
        <v>0</v>
      </c>
      <c r="AJ177" s="75">
        <f>+V177/30*50</f>
        <v>21875.416666666668</v>
      </c>
      <c r="AK177" s="75">
        <f>+V177/30*20*0.25</f>
        <v>2187.5416666666665</v>
      </c>
      <c r="AL177" s="84">
        <v>6828</v>
      </c>
      <c r="AM177" s="75">
        <f t="shared" si="25"/>
        <v>27563.024999999998</v>
      </c>
      <c r="AN177" s="75">
        <f t="shared" si="25"/>
        <v>4725.09</v>
      </c>
      <c r="AO177" s="75">
        <f t="shared" si="25"/>
        <v>13387.755000000001</v>
      </c>
      <c r="AP177" s="75">
        <f t="shared" si="25"/>
        <v>3150.06</v>
      </c>
      <c r="AQ177" s="75"/>
      <c r="AR177" s="75">
        <f>+V177/30*5</f>
        <v>2187.5416666666665</v>
      </c>
      <c r="AS177" s="84">
        <v>0</v>
      </c>
      <c r="AT177" s="84">
        <v>0</v>
      </c>
      <c r="AU177" s="84"/>
      <c r="AV177" s="84"/>
      <c r="AW177" s="78">
        <v>0</v>
      </c>
      <c r="AX177" s="78">
        <v>0</v>
      </c>
      <c r="AY177" s="78">
        <v>0</v>
      </c>
      <c r="AZ177" s="85">
        <v>0</v>
      </c>
      <c r="BA177" s="80">
        <f>SUM(AE177:AZ177)</f>
        <v>257779.42999999996</v>
      </c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  <c r="BN177" s="87"/>
      <c r="BO177" s="87"/>
      <c r="BP177" s="87"/>
      <c r="BQ177" s="87"/>
      <c r="BR177" s="87"/>
      <c r="BS177" s="87"/>
      <c r="BT177" s="87"/>
      <c r="BU177" s="87"/>
      <c r="BV177" s="87"/>
      <c r="BW177" s="87"/>
      <c r="BX177" s="87"/>
      <c r="BY177" s="87"/>
      <c r="BZ177" s="87"/>
      <c r="CA177" s="87"/>
      <c r="CB177" s="87"/>
      <c r="CC177" s="87"/>
      <c r="CD177" s="87"/>
      <c r="CE177" s="87"/>
      <c r="CF177" s="87"/>
      <c r="CG177" s="87"/>
      <c r="CH177" s="87"/>
      <c r="CI177" s="87"/>
      <c r="CJ177" s="87"/>
      <c r="CK177" s="87"/>
      <c r="CL177" s="87"/>
      <c r="CM177" s="87"/>
      <c r="CN177" s="87"/>
      <c r="CO177" s="87"/>
      <c r="CP177" s="87"/>
      <c r="CQ177" s="87"/>
      <c r="CR177" s="87"/>
      <c r="CS177" s="87"/>
      <c r="CT177" s="87"/>
      <c r="CU177" s="87"/>
      <c r="CV177" s="87"/>
      <c r="CW177" s="87"/>
      <c r="CX177" s="87"/>
      <c r="CY177" s="87"/>
      <c r="CZ177" s="87"/>
      <c r="DA177" s="87"/>
      <c r="DB177" s="87"/>
      <c r="DC177" s="87"/>
      <c r="DD177" s="87"/>
      <c r="DE177" s="87"/>
      <c r="DF177" s="87"/>
      <c r="DG177" s="87"/>
      <c r="DH177" s="87"/>
      <c r="DI177" s="87"/>
      <c r="DJ177" s="87"/>
      <c r="DK177" s="87"/>
      <c r="DL177" s="87"/>
      <c r="DM177" s="87"/>
      <c r="DN177" s="87"/>
      <c r="DO177" s="87"/>
      <c r="DP177" s="87"/>
      <c r="DQ177" s="87"/>
      <c r="DR177" s="87"/>
      <c r="DS177" s="87"/>
      <c r="DT177" s="87"/>
      <c r="DU177" s="87"/>
      <c r="DV177" s="87"/>
      <c r="DW177" s="87"/>
      <c r="DX177" s="87"/>
      <c r="DY177" s="87"/>
      <c r="DZ177" s="87"/>
      <c r="EA177" s="87"/>
      <c r="EB177" s="87"/>
      <c r="EC177" s="87"/>
      <c r="ED177" s="87"/>
      <c r="EE177" s="87"/>
      <c r="EF177" s="87"/>
      <c r="EG177" s="87"/>
      <c r="EH177" s="87"/>
      <c r="EI177" s="87"/>
      <c r="EJ177" s="87"/>
      <c r="EK177" s="87"/>
      <c r="EL177" s="87"/>
      <c r="EM177" s="87"/>
      <c r="EN177" s="87"/>
      <c r="EO177" s="87"/>
      <c r="EP177" s="87"/>
      <c r="EQ177" s="87"/>
      <c r="ER177" s="87"/>
      <c r="ES177" s="87"/>
      <c r="ET177" s="87"/>
      <c r="EU177" s="87"/>
      <c r="EV177" s="87"/>
      <c r="EW177" s="87"/>
      <c r="EX177" s="87"/>
      <c r="EY177" s="87"/>
      <c r="EZ177" s="87"/>
      <c r="FA177" s="87"/>
      <c r="FB177" s="87"/>
      <c r="FC177" s="87"/>
      <c r="FD177" s="87"/>
      <c r="FE177" s="87"/>
      <c r="FF177" s="87"/>
      <c r="FG177" s="87"/>
      <c r="FH177" s="87"/>
      <c r="FI177" s="87"/>
      <c r="FJ177" s="87"/>
      <c r="FK177" s="87"/>
      <c r="FL177" s="87"/>
      <c r="FM177" s="87"/>
      <c r="FN177" s="87"/>
      <c r="FO177" s="87"/>
      <c r="FP177" s="87"/>
      <c r="FQ177" s="87"/>
      <c r="FR177" s="87"/>
      <c r="FS177" s="87"/>
      <c r="FT177" s="87"/>
      <c r="FU177" s="87"/>
      <c r="FV177" s="87"/>
      <c r="FW177" s="87"/>
      <c r="FX177" s="87"/>
      <c r="FY177" s="87"/>
      <c r="FZ177" s="87"/>
      <c r="GA177" s="87"/>
      <c r="GB177" s="87"/>
      <c r="GC177" s="87"/>
      <c r="GD177" s="87"/>
      <c r="GE177" s="87"/>
      <c r="GF177" s="87"/>
      <c r="GG177" s="87"/>
      <c r="GH177" s="87"/>
      <c r="GI177" s="87"/>
      <c r="GJ177" s="87"/>
      <c r="GK177" s="87"/>
      <c r="GL177" s="87"/>
      <c r="GM177" s="87"/>
      <c r="GN177" s="87"/>
      <c r="GO177" s="87"/>
      <c r="GP177" s="87"/>
      <c r="GQ177" s="87"/>
      <c r="GR177" s="87"/>
      <c r="GS177" s="87"/>
      <c r="GT177" s="87"/>
      <c r="GU177" s="87"/>
      <c r="GV177" s="87"/>
      <c r="GW177" s="87"/>
      <c r="GX177" s="87"/>
      <c r="GY177" s="87"/>
      <c r="GZ177" s="87"/>
      <c r="HA177" s="87"/>
      <c r="HB177" s="87"/>
      <c r="HC177" s="87"/>
      <c r="HD177" s="87"/>
      <c r="HE177" s="87"/>
      <c r="HF177" s="87"/>
      <c r="HG177" s="87"/>
      <c r="HH177" s="87"/>
      <c r="HI177" s="87"/>
      <c r="HJ177" s="87"/>
      <c r="HK177" s="87"/>
      <c r="HL177" s="87"/>
      <c r="HM177" s="87"/>
      <c r="HN177" s="87"/>
      <c r="HO177" s="87"/>
      <c r="HP177" s="87"/>
      <c r="HQ177" s="87"/>
      <c r="HR177" s="87"/>
      <c r="HS177" s="87"/>
      <c r="HT177" s="87"/>
      <c r="HU177" s="87"/>
      <c r="HV177" s="87"/>
      <c r="HW177" s="87"/>
      <c r="HX177" s="87"/>
      <c r="HY177" s="87"/>
      <c r="HZ177" s="87"/>
      <c r="IA177" s="87"/>
      <c r="IB177" s="87"/>
      <c r="IC177" s="87"/>
      <c r="ID177" s="87"/>
      <c r="IE177" s="87"/>
      <c r="IF177" s="87"/>
      <c r="IG177" s="87"/>
      <c r="IH177" s="87"/>
      <c r="II177" s="87"/>
      <c r="IJ177" s="87"/>
      <c r="IK177" s="87"/>
      <c r="IL177" s="87"/>
      <c r="IM177" s="87"/>
      <c r="IN177" s="87"/>
      <c r="IO177" s="87"/>
      <c r="IP177" s="87"/>
      <c r="IQ177" s="87"/>
      <c r="IR177" s="87"/>
      <c r="IS177" s="87"/>
      <c r="IT177" s="87"/>
      <c r="IU177" s="87"/>
      <c r="IV177" s="87"/>
      <c r="IW177" s="87"/>
      <c r="IX177" s="87"/>
      <c r="IY177" s="87"/>
      <c r="IZ177" s="87"/>
    </row>
    <row r="178" spans="1:260" s="82" customFormat="1" ht="25.5" x14ac:dyDescent="0.2">
      <c r="A178" s="65">
        <f t="shared" si="35"/>
        <v>166</v>
      </c>
      <c r="B178" s="66">
        <v>11</v>
      </c>
      <c r="C178" s="67" t="s">
        <v>61</v>
      </c>
      <c r="D178" s="68">
        <v>251</v>
      </c>
      <c r="E178" s="67">
        <v>372</v>
      </c>
      <c r="F178" s="69">
        <v>1</v>
      </c>
      <c r="G178" s="105">
        <v>2280</v>
      </c>
      <c r="H178" s="70" t="s">
        <v>480</v>
      </c>
      <c r="I178" s="70" t="s">
        <v>481</v>
      </c>
      <c r="J178" s="65" t="s">
        <v>78</v>
      </c>
      <c r="K178" s="71">
        <v>44152</v>
      </c>
      <c r="L178" s="72" t="s">
        <v>72</v>
      </c>
      <c r="M178" s="72" t="s">
        <v>73</v>
      </c>
      <c r="N178" s="65">
        <v>5</v>
      </c>
      <c r="O178" s="65">
        <v>60</v>
      </c>
      <c r="P178" s="65" t="s">
        <v>143</v>
      </c>
      <c r="Q178" s="70" t="s">
        <v>158</v>
      </c>
      <c r="R178" s="65">
        <v>15</v>
      </c>
      <c r="S178" s="70" t="s">
        <v>66</v>
      </c>
      <c r="T178" s="65" t="s">
        <v>449</v>
      </c>
      <c r="U178" s="73" t="s">
        <v>404</v>
      </c>
      <c r="V178" s="107">
        <v>13125</v>
      </c>
      <c r="W178" s="84">
        <v>815</v>
      </c>
      <c r="X178" s="84">
        <v>716</v>
      </c>
      <c r="Y178" s="84"/>
      <c r="Z178" s="76">
        <v>0</v>
      </c>
      <c r="AA178" s="77">
        <f>+V178*17.5%</f>
        <v>2296.875</v>
      </c>
      <c r="AB178" s="77">
        <f>+V178*3%</f>
        <v>393.75</v>
      </c>
      <c r="AC178" s="77">
        <f>+V178*8.5%</f>
        <v>1115.625</v>
      </c>
      <c r="AD178" s="77">
        <f>+V178*2%</f>
        <v>262.5</v>
      </c>
      <c r="AE178" s="74">
        <f t="shared" si="24"/>
        <v>157500</v>
      </c>
      <c r="AF178" s="75">
        <f t="shared" si="24"/>
        <v>9780</v>
      </c>
      <c r="AG178" s="75">
        <f t="shared" si="24"/>
        <v>8592</v>
      </c>
      <c r="AH178" s="84"/>
      <c r="AI178" s="75">
        <f>+Z178*12</f>
        <v>0</v>
      </c>
      <c r="AJ178" s="75">
        <f>+V178/30*50</f>
        <v>21875</v>
      </c>
      <c r="AK178" s="75">
        <f>+V178/30*20*0.25</f>
        <v>2187.5</v>
      </c>
      <c r="AL178" s="84">
        <v>9149.4</v>
      </c>
      <c r="AM178" s="75">
        <f t="shared" si="25"/>
        <v>27562.5</v>
      </c>
      <c r="AN178" s="75">
        <f t="shared" si="25"/>
        <v>4725</v>
      </c>
      <c r="AO178" s="75">
        <f t="shared" si="25"/>
        <v>13387.5</v>
      </c>
      <c r="AP178" s="75">
        <f t="shared" si="25"/>
        <v>3150</v>
      </c>
      <c r="AQ178" s="75"/>
      <c r="AR178" s="75">
        <f>+V178/30*5</f>
        <v>2187.5</v>
      </c>
      <c r="AS178" s="84">
        <v>0</v>
      </c>
      <c r="AT178" s="84">
        <v>0</v>
      </c>
      <c r="AU178" s="84"/>
      <c r="AV178" s="84"/>
      <c r="AW178" s="78">
        <v>0</v>
      </c>
      <c r="AX178" s="78">
        <v>0</v>
      </c>
      <c r="AY178" s="78">
        <v>0</v>
      </c>
      <c r="AZ178" s="85">
        <v>0</v>
      </c>
      <c r="BA178" s="80">
        <f>SUM(AE178:AZ178)</f>
        <v>260096.4</v>
      </c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  <c r="GT178" s="81"/>
      <c r="GU178" s="81"/>
      <c r="GV178" s="81"/>
      <c r="GW178" s="81"/>
      <c r="GX178" s="81"/>
      <c r="GY178" s="81"/>
      <c r="GZ178" s="81"/>
      <c r="HA178" s="81"/>
      <c r="HB178" s="81"/>
      <c r="HC178" s="81"/>
      <c r="HD178" s="81"/>
      <c r="HE178" s="81"/>
      <c r="HF178" s="81"/>
      <c r="HG178" s="81"/>
      <c r="HH178" s="81"/>
      <c r="HI178" s="81"/>
      <c r="HJ178" s="81"/>
      <c r="HK178" s="81"/>
      <c r="HL178" s="81"/>
      <c r="HM178" s="81"/>
      <c r="HN178" s="81"/>
      <c r="HO178" s="81"/>
      <c r="HP178" s="81"/>
      <c r="HQ178" s="81"/>
      <c r="HR178" s="81"/>
      <c r="HS178" s="81"/>
      <c r="HT178" s="81"/>
      <c r="HU178" s="81"/>
      <c r="HV178" s="81"/>
      <c r="HW178" s="81"/>
      <c r="HX178" s="81"/>
      <c r="HY178" s="81"/>
      <c r="HZ178" s="81"/>
      <c r="IA178" s="81"/>
      <c r="IB178" s="81"/>
      <c r="IC178" s="81"/>
      <c r="ID178" s="81"/>
      <c r="IE178" s="81"/>
      <c r="IF178" s="81"/>
      <c r="IG178" s="81"/>
      <c r="IH178" s="81"/>
      <c r="II178" s="81"/>
      <c r="IJ178" s="81"/>
      <c r="IK178" s="81"/>
      <c r="IL178" s="81"/>
      <c r="IM178" s="81"/>
      <c r="IN178" s="81"/>
      <c r="IO178" s="81"/>
      <c r="IP178" s="81"/>
      <c r="IQ178" s="81"/>
      <c r="IR178" s="81"/>
      <c r="IS178" s="81"/>
      <c r="IT178" s="81"/>
      <c r="IU178" s="81"/>
      <c r="IV178" s="81"/>
      <c r="IW178" s="81"/>
      <c r="IX178" s="81"/>
      <c r="IY178" s="81"/>
      <c r="IZ178" s="81"/>
    </row>
    <row r="179" spans="1:260" s="82" customFormat="1" x14ac:dyDescent="0.2">
      <c r="A179" s="65">
        <f t="shared" si="35"/>
        <v>167</v>
      </c>
      <c r="B179" s="66">
        <v>11</v>
      </c>
      <c r="C179" s="67" t="s">
        <v>61</v>
      </c>
      <c r="D179" s="68">
        <v>251</v>
      </c>
      <c r="E179" s="67">
        <v>372</v>
      </c>
      <c r="F179" s="69">
        <v>1</v>
      </c>
      <c r="G179" s="105">
        <v>2299</v>
      </c>
      <c r="H179" s="70" t="s">
        <v>482</v>
      </c>
      <c r="I179" s="70" t="s">
        <v>483</v>
      </c>
      <c r="J179" s="65" t="s">
        <v>78</v>
      </c>
      <c r="K179" s="71">
        <v>44203</v>
      </c>
      <c r="L179" s="71" t="s">
        <v>79</v>
      </c>
      <c r="M179" s="72" t="s">
        <v>73</v>
      </c>
      <c r="N179" s="65">
        <v>5</v>
      </c>
      <c r="O179" s="65">
        <v>60</v>
      </c>
      <c r="P179" s="65" t="s">
        <v>143</v>
      </c>
      <c r="Q179" s="70" t="s">
        <v>158</v>
      </c>
      <c r="R179" s="65">
        <v>15</v>
      </c>
      <c r="S179" s="70" t="s">
        <v>66</v>
      </c>
      <c r="T179" s="65" t="s">
        <v>449</v>
      </c>
      <c r="U179" s="73" t="s">
        <v>404</v>
      </c>
      <c r="V179" s="107">
        <v>13125</v>
      </c>
      <c r="W179" s="84">
        <v>815</v>
      </c>
      <c r="X179" s="84">
        <v>716</v>
      </c>
      <c r="Y179" s="84"/>
      <c r="Z179" s="76">
        <v>0</v>
      </c>
      <c r="AA179" s="77">
        <f>+V179*17.5%</f>
        <v>2296.875</v>
      </c>
      <c r="AB179" s="77">
        <f>+V179*3%</f>
        <v>393.75</v>
      </c>
      <c r="AC179" s="77">
        <f>+V179*8.5%</f>
        <v>1115.625</v>
      </c>
      <c r="AD179" s="77">
        <f>+V179*2%</f>
        <v>262.5</v>
      </c>
      <c r="AE179" s="74">
        <f t="shared" si="24"/>
        <v>157500</v>
      </c>
      <c r="AF179" s="75">
        <f t="shared" si="24"/>
        <v>9780</v>
      </c>
      <c r="AG179" s="75">
        <f t="shared" si="24"/>
        <v>8592</v>
      </c>
      <c r="AH179" s="84"/>
      <c r="AI179" s="75">
        <f>+Z179*12</f>
        <v>0</v>
      </c>
      <c r="AJ179" s="75">
        <f>+V179/30*50</f>
        <v>21875</v>
      </c>
      <c r="AK179" s="75">
        <f>+V179/30*20*0.25</f>
        <v>2187.5</v>
      </c>
      <c r="AL179" s="84">
        <v>9149.4</v>
      </c>
      <c r="AM179" s="75">
        <f t="shared" si="25"/>
        <v>27562.5</v>
      </c>
      <c r="AN179" s="75">
        <f t="shared" si="25"/>
        <v>4725</v>
      </c>
      <c r="AO179" s="75">
        <f t="shared" si="25"/>
        <v>13387.5</v>
      </c>
      <c r="AP179" s="75">
        <f t="shared" si="25"/>
        <v>3150</v>
      </c>
      <c r="AQ179" s="75"/>
      <c r="AR179" s="75">
        <f>+V179/30*5</f>
        <v>2187.5</v>
      </c>
      <c r="AS179" s="84">
        <v>0</v>
      </c>
      <c r="AT179" s="84">
        <v>0</v>
      </c>
      <c r="AU179" s="84"/>
      <c r="AV179" s="84"/>
      <c r="AW179" s="78">
        <v>0</v>
      </c>
      <c r="AX179" s="78">
        <v>0</v>
      </c>
      <c r="AY179" s="78">
        <v>0</v>
      </c>
      <c r="AZ179" s="85">
        <v>0</v>
      </c>
      <c r="BA179" s="80">
        <f>SUM(AE179:AZ179)</f>
        <v>260096.4</v>
      </c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  <c r="GT179" s="81"/>
      <c r="GU179" s="81"/>
      <c r="GV179" s="81"/>
      <c r="GW179" s="81"/>
      <c r="GX179" s="81"/>
      <c r="GY179" s="81"/>
      <c r="GZ179" s="81"/>
      <c r="HA179" s="81"/>
      <c r="HB179" s="81"/>
      <c r="HC179" s="81"/>
      <c r="HD179" s="81"/>
      <c r="HE179" s="81"/>
      <c r="HF179" s="81"/>
      <c r="HG179" s="81"/>
      <c r="HH179" s="81"/>
      <c r="HI179" s="81"/>
      <c r="HJ179" s="81"/>
      <c r="HK179" s="81"/>
      <c r="HL179" s="81"/>
      <c r="HM179" s="81"/>
      <c r="HN179" s="81"/>
      <c r="HO179" s="81"/>
      <c r="HP179" s="81"/>
      <c r="HQ179" s="81"/>
      <c r="HR179" s="81"/>
      <c r="HS179" s="81"/>
      <c r="HT179" s="81"/>
      <c r="HU179" s="81"/>
      <c r="HV179" s="81"/>
      <c r="HW179" s="81"/>
      <c r="HX179" s="81"/>
      <c r="HY179" s="81"/>
      <c r="HZ179" s="81"/>
      <c r="IA179" s="81"/>
      <c r="IB179" s="81"/>
      <c r="IC179" s="81"/>
      <c r="ID179" s="81"/>
      <c r="IE179" s="81"/>
      <c r="IF179" s="81"/>
      <c r="IG179" s="81"/>
      <c r="IH179" s="81"/>
      <c r="II179" s="81"/>
      <c r="IJ179" s="81"/>
      <c r="IK179" s="81"/>
      <c r="IL179" s="81"/>
      <c r="IM179" s="81"/>
      <c r="IN179" s="81"/>
      <c r="IO179" s="81"/>
      <c r="IP179" s="81"/>
      <c r="IQ179" s="81"/>
      <c r="IR179" s="81"/>
      <c r="IS179" s="81"/>
      <c r="IT179" s="81"/>
      <c r="IU179" s="81"/>
      <c r="IV179" s="81"/>
      <c r="IW179" s="81"/>
      <c r="IX179" s="81"/>
      <c r="IY179" s="81"/>
      <c r="IZ179" s="81"/>
    </row>
    <row r="180" spans="1:260" s="82" customFormat="1" x14ac:dyDescent="0.2">
      <c r="A180" s="65">
        <f t="shared" si="35"/>
        <v>168</v>
      </c>
      <c r="B180" s="66">
        <v>11</v>
      </c>
      <c r="C180" s="67" t="s">
        <v>61</v>
      </c>
      <c r="D180" s="68">
        <v>251</v>
      </c>
      <c r="E180" s="67">
        <v>372</v>
      </c>
      <c r="F180" s="69">
        <v>1</v>
      </c>
      <c r="G180" s="105">
        <v>1749</v>
      </c>
      <c r="H180" s="70" t="s">
        <v>484</v>
      </c>
      <c r="I180" s="70" t="s">
        <v>485</v>
      </c>
      <c r="J180" s="65" t="s">
        <v>78</v>
      </c>
      <c r="K180" s="71">
        <v>38916</v>
      </c>
      <c r="L180" s="71" t="s">
        <v>79</v>
      </c>
      <c r="M180" s="72" t="s">
        <v>73</v>
      </c>
      <c r="N180" s="65">
        <v>2</v>
      </c>
      <c r="O180" s="65">
        <v>40</v>
      </c>
      <c r="P180" s="65" t="s">
        <v>143</v>
      </c>
      <c r="Q180" s="70" t="s">
        <v>158</v>
      </c>
      <c r="R180" s="65">
        <v>15</v>
      </c>
      <c r="S180" s="70" t="s">
        <v>66</v>
      </c>
      <c r="T180" s="65" t="s">
        <v>486</v>
      </c>
      <c r="U180" s="73" t="s">
        <v>404</v>
      </c>
      <c r="V180" s="83">
        <v>11279</v>
      </c>
      <c r="W180" s="84">
        <v>737</v>
      </c>
      <c r="X180" s="84">
        <v>675</v>
      </c>
      <c r="Y180" s="84"/>
      <c r="Z180" s="76">
        <v>290</v>
      </c>
      <c r="AA180" s="77">
        <f t="shared" si="28"/>
        <v>1973.8249999999998</v>
      </c>
      <c r="AB180" s="77">
        <f t="shared" si="29"/>
        <v>338.37</v>
      </c>
      <c r="AC180" s="77">
        <f t="shared" si="26"/>
        <v>958.71500000000003</v>
      </c>
      <c r="AD180" s="77">
        <f t="shared" si="27"/>
        <v>225.58</v>
      </c>
      <c r="AE180" s="74">
        <f t="shared" si="24"/>
        <v>135348</v>
      </c>
      <c r="AF180" s="75">
        <f t="shared" si="24"/>
        <v>8844</v>
      </c>
      <c r="AG180" s="75">
        <f t="shared" si="24"/>
        <v>8100</v>
      </c>
      <c r="AH180" s="84"/>
      <c r="AI180" s="75">
        <f t="shared" si="30"/>
        <v>3480</v>
      </c>
      <c r="AJ180" s="75">
        <f t="shared" si="31"/>
        <v>18798.333333333332</v>
      </c>
      <c r="AK180" s="75">
        <f t="shared" si="32"/>
        <v>1879.8333333333333</v>
      </c>
      <c r="AL180" s="84">
        <v>5639.5</v>
      </c>
      <c r="AM180" s="75">
        <f t="shared" si="25"/>
        <v>23685.899999999998</v>
      </c>
      <c r="AN180" s="75">
        <f t="shared" si="25"/>
        <v>4060.44</v>
      </c>
      <c r="AO180" s="75">
        <f t="shared" si="25"/>
        <v>11504.58</v>
      </c>
      <c r="AP180" s="75">
        <f t="shared" si="22"/>
        <v>2706.96</v>
      </c>
      <c r="AQ180" s="75"/>
      <c r="AR180" s="75">
        <f t="shared" si="33"/>
        <v>1879.8333333333333</v>
      </c>
      <c r="AS180" s="84">
        <v>0</v>
      </c>
      <c r="AT180" s="84">
        <v>0</v>
      </c>
      <c r="AU180" s="84"/>
      <c r="AV180" s="84"/>
      <c r="AW180" s="78">
        <v>0</v>
      </c>
      <c r="AX180" s="78">
        <v>0</v>
      </c>
      <c r="AY180" s="78">
        <v>0</v>
      </c>
      <c r="AZ180" s="85">
        <v>0</v>
      </c>
      <c r="BA180" s="80">
        <f t="shared" si="34"/>
        <v>225927.38</v>
      </c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  <c r="GT180" s="81"/>
      <c r="GU180" s="81"/>
      <c r="GV180" s="81"/>
      <c r="GW180" s="81"/>
      <c r="GX180" s="81"/>
      <c r="GY180" s="81"/>
      <c r="GZ180" s="81"/>
      <c r="HA180" s="81"/>
      <c r="HB180" s="81"/>
      <c r="HC180" s="81"/>
      <c r="HD180" s="81"/>
      <c r="HE180" s="81"/>
      <c r="HF180" s="81"/>
      <c r="HG180" s="81"/>
      <c r="HH180" s="81"/>
      <c r="HI180" s="81"/>
      <c r="HJ180" s="81"/>
      <c r="HK180" s="81"/>
      <c r="HL180" s="81"/>
      <c r="HM180" s="81"/>
      <c r="HN180" s="81"/>
      <c r="HO180" s="81"/>
      <c r="HP180" s="81"/>
      <c r="HQ180" s="81"/>
      <c r="HR180" s="81"/>
      <c r="HS180" s="81"/>
      <c r="HT180" s="81"/>
      <c r="HU180" s="81"/>
      <c r="HV180" s="81"/>
      <c r="HW180" s="81"/>
      <c r="HX180" s="81"/>
      <c r="HY180" s="81"/>
      <c r="HZ180" s="81"/>
      <c r="IA180" s="81"/>
      <c r="IB180" s="81"/>
      <c r="IC180" s="81"/>
      <c r="ID180" s="81"/>
      <c r="IE180" s="81"/>
      <c r="IF180" s="81"/>
      <c r="IG180" s="81"/>
      <c r="IH180" s="81"/>
      <c r="II180" s="81"/>
      <c r="IJ180" s="81"/>
      <c r="IK180" s="81"/>
      <c r="IL180" s="81"/>
      <c r="IM180" s="81"/>
      <c r="IN180" s="81"/>
      <c r="IO180" s="81"/>
      <c r="IP180" s="81"/>
      <c r="IQ180" s="81"/>
      <c r="IR180" s="81"/>
      <c r="IS180" s="81"/>
      <c r="IT180" s="81"/>
      <c r="IU180" s="81"/>
      <c r="IV180" s="81"/>
      <c r="IW180" s="81"/>
      <c r="IX180" s="81"/>
      <c r="IY180" s="81"/>
      <c r="IZ180" s="81"/>
    </row>
    <row r="181" spans="1:260" s="82" customFormat="1" x14ac:dyDescent="0.2">
      <c r="A181" s="65">
        <f t="shared" si="35"/>
        <v>169</v>
      </c>
      <c r="B181" s="66">
        <v>11</v>
      </c>
      <c r="C181" s="67" t="s">
        <v>61</v>
      </c>
      <c r="D181" s="68">
        <v>251</v>
      </c>
      <c r="E181" s="67">
        <v>372</v>
      </c>
      <c r="F181" s="69">
        <v>1</v>
      </c>
      <c r="G181" s="105">
        <v>2297</v>
      </c>
      <c r="H181" s="70" t="s">
        <v>487</v>
      </c>
      <c r="I181" s="70" t="s">
        <v>488</v>
      </c>
      <c r="J181" s="65" t="s">
        <v>78</v>
      </c>
      <c r="K181" s="71">
        <v>44202</v>
      </c>
      <c r="L181" s="71" t="s">
        <v>79</v>
      </c>
      <c r="M181" s="72" t="s">
        <v>73</v>
      </c>
      <c r="N181" s="65">
        <v>2</v>
      </c>
      <c r="O181" s="65">
        <v>40</v>
      </c>
      <c r="P181" s="65" t="s">
        <v>143</v>
      </c>
      <c r="Q181" s="70" t="s">
        <v>158</v>
      </c>
      <c r="R181" s="65">
        <v>15</v>
      </c>
      <c r="S181" s="70" t="s">
        <v>66</v>
      </c>
      <c r="T181" s="65" t="s">
        <v>486</v>
      </c>
      <c r="U181" s="73" t="s">
        <v>404</v>
      </c>
      <c r="V181" s="83">
        <v>11279</v>
      </c>
      <c r="W181" s="84">
        <v>737</v>
      </c>
      <c r="X181" s="84">
        <v>675</v>
      </c>
      <c r="Y181" s="84"/>
      <c r="Z181" s="76">
        <v>0</v>
      </c>
      <c r="AA181" s="77">
        <f t="shared" si="28"/>
        <v>1973.8249999999998</v>
      </c>
      <c r="AB181" s="77">
        <f t="shared" si="29"/>
        <v>338.37</v>
      </c>
      <c r="AC181" s="77">
        <f t="shared" si="26"/>
        <v>958.71500000000003</v>
      </c>
      <c r="AD181" s="77">
        <f t="shared" si="27"/>
        <v>225.58</v>
      </c>
      <c r="AE181" s="74">
        <f t="shared" si="24"/>
        <v>135348</v>
      </c>
      <c r="AF181" s="75">
        <f t="shared" si="24"/>
        <v>8844</v>
      </c>
      <c r="AG181" s="75">
        <f t="shared" si="24"/>
        <v>8100</v>
      </c>
      <c r="AH181" s="84"/>
      <c r="AI181" s="75">
        <f t="shared" si="30"/>
        <v>0</v>
      </c>
      <c r="AJ181" s="75">
        <f t="shared" si="31"/>
        <v>18798.333333333332</v>
      </c>
      <c r="AK181" s="75">
        <f t="shared" si="32"/>
        <v>1879.8333333333333</v>
      </c>
      <c r="AL181" s="84">
        <v>5639.5</v>
      </c>
      <c r="AM181" s="75">
        <f t="shared" si="25"/>
        <v>23685.899999999998</v>
      </c>
      <c r="AN181" s="75">
        <f t="shared" si="25"/>
        <v>4060.44</v>
      </c>
      <c r="AO181" s="75">
        <f t="shared" si="25"/>
        <v>11504.58</v>
      </c>
      <c r="AP181" s="75">
        <f t="shared" si="22"/>
        <v>2706.96</v>
      </c>
      <c r="AQ181" s="75"/>
      <c r="AR181" s="75">
        <f t="shared" si="33"/>
        <v>1879.8333333333333</v>
      </c>
      <c r="AS181" s="84">
        <v>0</v>
      </c>
      <c r="AT181" s="84">
        <v>0</v>
      </c>
      <c r="AU181" s="84"/>
      <c r="AV181" s="84"/>
      <c r="AW181" s="78">
        <v>0</v>
      </c>
      <c r="AX181" s="78">
        <v>0</v>
      </c>
      <c r="AY181" s="78">
        <v>0</v>
      </c>
      <c r="AZ181" s="85">
        <v>0</v>
      </c>
      <c r="BA181" s="80">
        <f t="shared" si="34"/>
        <v>222447.38</v>
      </c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  <c r="GT181" s="81"/>
      <c r="GU181" s="81"/>
      <c r="GV181" s="81"/>
      <c r="GW181" s="81"/>
      <c r="GX181" s="81"/>
      <c r="GY181" s="81"/>
      <c r="GZ181" s="81"/>
      <c r="HA181" s="81"/>
      <c r="HB181" s="81"/>
      <c r="HC181" s="81"/>
      <c r="HD181" s="81"/>
      <c r="HE181" s="81"/>
      <c r="HF181" s="81"/>
      <c r="HG181" s="81"/>
      <c r="HH181" s="81"/>
      <c r="HI181" s="81"/>
      <c r="HJ181" s="81"/>
      <c r="HK181" s="81"/>
      <c r="HL181" s="81"/>
      <c r="HM181" s="81"/>
      <c r="HN181" s="81"/>
      <c r="HO181" s="81"/>
      <c r="HP181" s="81"/>
      <c r="HQ181" s="81"/>
      <c r="HR181" s="81"/>
      <c r="HS181" s="81"/>
      <c r="HT181" s="81"/>
      <c r="HU181" s="81"/>
      <c r="HV181" s="81"/>
      <c r="HW181" s="81"/>
      <c r="HX181" s="81"/>
      <c r="HY181" s="81"/>
      <c r="HZ181" s="81"/>
      <c r="IA181" s="81"/>
      <c r="IB181" s="81"/>
      <c r="IC181" s="81"/>
      <c r="ID181" s="81"/>
      <c r="IE181" s="81"/>
      <c r="IF181" s="81"/>
      <c r="IG181" s="81"/>
      <c r="IH181" s="81"/>
      <c r="II181" s="81"/>
      <c r="IJ181" s="81"/>
      <c r="IK181" s="81"/>
      <c r="IL181" s="81"/>
      <c r="IM181" s="81"/>
      <c r="IN181" s="81"/>
      <c r="IO181" s="81"/>
      <c r="IP181" s="81"/>
      <c r="IQ181" s="81"/>
      <c r="IR181" s="81"/>
      <c r="IS181" s="81"/>
      <c r="IT181" s="81"/>
      <c r="IU181" s="81"/>
      <c r="IV181" s="81"/>
      <c r="IW181" s="81"/>
      <c r="IX181" s="81"/>
      <c r="IY181" s="81"/>
      <c r="IZ181" s="81"/>
    </row>
    <row r="182" spans="1:260" s="82" customFormat="1" x14ac:dyDescent="0.2">
      <c r="A182" s="65">
        <f t="shared" si="35"/>
        <v>170</v>
      </c>
      <c r="B182" s="66">
        <v>11</v>
      </c>
      <c r="C182" s="67" t="s">
        <v>61</v>
      </c>
      <c r="D182" s="68">
        <v>251</v>
      </c>
      <c r="E182" s="67">
        <v>372</v>
      </c>
      <c r="F182" s="69">
        <v>1</v>
      </c>
      <c r="G182" s="105">
        <v>2289</v>
      </c>
      <c r="H182" s="70" t="s">
        <v>489</v>
      </c>
      <c r="I182" s="70" t="s">
        <v>490</v>
      </c>
      <c r="J182" s="65" t="s">
        <v>78</v>
      </c>
      <c r="K182" s="71">
        <v>44180</v>
      </c>
      <c r="L182" s="71" t="s">
        <v>79</v>
      </c>
      <c r="M182" s="72" t="s">
        <v>73</v>
      </c>
      <c r="N182" s="65">
        <v>2</v>
      </c>
      <c r="O182" s="65">
        <v>40</v>
      </c>
      <c r="P182" s="65" t="s">
        <v>143</v>
      </c>
      <c r="Q182" s="70" t="s">
        <v>158</v>
      </c>
      <c r="R182" s="65">
        <v>15</v>
      </c>
      <c r="S182" s="70" t="s">
        <v>66</v>
      </c>
      <c r="T182" s="65" t="s">
        <v>486</v>
      </c>
      <c r="U182" s="73" t="s">
        <v>404</v>
      </c>
      <c r="V182" s="83">
        <v>11279</v>
      </c>
      <c r="W182" s="84">
        <v>737</v>
      </c>
      <c r="X182" s="84">
        <v>675</v>
      </c>
      <c r="Y182" s="84"/>
      <c r="Z182" s="76">
        <v>0</v>
      </c>
      <c r="AA182" s="77">
        <f t="shared" si="28"/>
        <v>1973.8249999999998</v>
      </c>
      <c r="AB182" s="77">
        <f t="shared" si="29"/>
        <v>338.37</v>
      </c>
      <c r="AC182" s="77">
        <f t="shared" si="26"/>
        <v>958.71500000000003</v>
      </c>
      <c r="AD182" s="77">
        <f t="shared" si="27"/>
        <v>225.58</v>
      </c>
      <c r="AE182" s="74">
        <f t="shared" si="24"/>
        <v>135348</v>
      </c>
      <c r="AF182" s="75">
        <f t="shared" si="24"/>
        <v>8844</v>
      </c>
      <c r="AG182" s="75">
        <f t="shared" si="24"/>
        <v>8100</v>
      </c>
      <c r="AH182" s="84"/>
      <c r="AI182" s="75">
        <f t="shared" si="30"/>
        <v>0</v>
      </c>
      <c r="AJ182" s="75">
        <f t="shared" si="31"/>
        <v>18798.333333333332</v>
      </c>
      <c r="AK182" s="75">
        <f t="shared" si="32"/>
        <v>1879.8333333333333</v>
      </c>
      <c r="AL182" s="84">
        <v>6828</v>
      </c>
      <c r="AM182" s="75">
        <f t="shared" si="25"/>
        <v>23685.899999999998</v>
      </c>
      <c r="AN182" s="75">
        <f t="shared" si="25"/>
        <v>4060.44</v>
      </c>
      <c r="AO182" s="75">
        <f t="shared" si="25"/>
        <v>11504.58</v>
      </c>
      <c r="AP182" s="75">
        <f t="shared" si="22"/>
        <v>2706.96</v>
      </c>
      <c r="AQ182" s="75"/>
      <c r="AR182" s="75">
        <f t="shared" si="33"/>
        <v>1879.8333333333333</v>
      </c>
      <c r="AS182" s="84">
        <v>0</v>
      </c>
      <c r="AT182" s="84">
        <v>0</v>
      </c>
      <c r="AU182" s="84"/>
      <c r="AV182" s="84"/>
      <c r="AW182" s="78">
        <v>0</v>
      </c>
      <c r="AX182" s="78">
        <v>0</v>
      </c>
      <c r="AY182" s="78">
        <v>0</v>
      </c>
      <c r="AZ182" s="85">
        <v>0</v>
      </c>
      <c r="BA182" s="80">
        <f t="shared" si="34"/>
        <v>223635.88</v>
      </c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  <c r="GT182" s="81"/>
      <c r="GU182" s="81"/>
      <c r="GV182" s="81"/>
      <c r="GW182" s="81"/>
      <c r="GX182" s="81"/>
      <c r="GY182" s="81"/>
      <c r="GZ182" s="81"/>
      <c r="HA182" s="81"/>
      <c r="HB182" s="81"/>
      <c r="HC182" s="81"/>
      <c r="HD182" s="81"/>
      <c r="HE182" s="81"/>
      <c r="HF182" s="81"/>
      <c r="HG182" s="81"/>
      <c r="HH182" s="81"/>
      <c r="HI182" s="81"/>
      <c r="HJ182" s="81"/>
      <c r="HK182" s="81"/>
      <c r="HL182" s="81"/>
      <c r="HM182" s="81"/>
      <c r="HN182" s="81"/>
      <c r="HO182" s="81"/>
      <c r="HP182" s="81"/>
      <c r="HQ182" s="81"/>
      <c r="HR182" s="81"/>
      <c r="HS182" s="81"/>
      <c r="HT182" s="81"/>
      <c r="HU182" s="81"/>
      <c r="HV182" s="81"/>
      <c r="HW182" s="81"/>
      <c r="HX182" s="81"/>
      <c r="HY182" s="81"/>
      <c r="HZ182" s="81"/>
      <c r="IA182" s="81"/>
      <c r="IB182" s="81"/>
      <c r="IC182" s="81"/>
      <c r="ID182" s="81"/>
      <c r="IE182" s="81"/>
      <c r="IF182" s="81"/>
      <c r="IG182" s="81"/>
      <c r="IH182" s="81"/>
      <c r="II182" s="81"/>
      <c r="IJ182" s="81"/>
      <c r="IK182" s="81"/>
      <c r="IL182" s="81"/>
      <c r="IM182" s="81"/>
      <c r="IN182" s="81"/>
      <c r="IO182" s="81"/>
      <c r="IP182" s="81"/>
      <c r="IQ182" s="81"/>
      <c r="IR182" s="81"/>
      <c r="IS182" s="81"/>
      <c r="IT182" s="81"/>
      <c r="IU182" s="81"/>
      <c r="IV182" s="81"/>
      <c r="IW182" s="81"/>
      <c r="IX182" s="81"/>
      <c r="IY182" s="81"/>
      <c r="IZ182" s="81"/>
    </row>
    <row r="183" spans="1:260" s="82" customFormat="1" x14ac:dyDescent="0.2">
      <c r="A183" s="65">
        <f t="shared" si="35"/>
        <v>171</v>
      </c>
      <c r="B183" s="66">
        <v>11</v>
      </c>
      <c r="C183" s="67" t="s">
        <v>61</v>
      </c>
      <c r="D183" s="68">
        <v>251</v>
      </c>
      <c r="E183" s="67">
        <v>372</v>
      </c>
      <c r="F183" s="69">
        <v>2</v>
      </c>
      <c r="G183" s="105">
        <v>1453</v>
      </c>
      <c r="H183" s="70" t="s">
        <v>491</v>
      </c>
      <c r="I183" s="70" t="s">
        <v>492</v>
      </c>
      <c r="J183" s="65" t="s">
        <v>78</v>
      </c>
      <c r="K183" s="71">
        <v>36477</v>
      </c>
      <c r="L183" s="71" t="s">
        <v>79</v>
      </c>
      <c r="M183" s="72" t="s">
        <v>73</v>
      </c>
      <c r="N183" s="65">
        <v>6</v>
      </c>
      <c r="O183" s="65">
        <v>60</v>
      </c>
      <c r="P183" s="65" t="s">
        <v>143</v>
      </c>
      <c r="Q183" s="70" t="s">
        <v>158</v>
      </c>
      <c r="R183" s="65">
        <v>15</v>
      </c>
      <c r="S183" s="70" t="s">
        <v>402</v>
      </c>
      <c r="T183" s="65" t="s">
        <v>446</v>
      </c>
      <c r="U183" s="73" t="s">
        <v>493</v>
      </c>
      <c r="V183" s="107">
        <v>13656</v>
      </c>
      <c r="W183" s="84">
        <v>915</v>
      </c>
      <c r="X183" s="84">
        <v>836</v>
      </c>
      <c r="Y183" s="84"/>
      <c r="Z183" s="76">
        <v>725</v>
      </c>
      <c r="AA183" s="77">
        <f t="shared" si="28"/>
        <v>2389.7999999999997</v>
      </c>
      <c r="AB183" s="77">
        <f t="shared" si="29"/>
        <v>409.68</v>
      </c>
      <c r="AC183" s="77">
        <f t="shared" si="26"/>
        <v>1160.76</v>
      </c>
      <c r="AD183" s="77">
        <f t="shared" si="27"/>
        <v>273.12</v>
      </c>
      <c r="AE183" s="74">
        <f t="shared" si="24"/>
        <v>163872</v>
      </c>
      <c r="AF183" s="75">
        <f t="shared" si="24"/>
        <v>10980</v>
      </c>
      <c r="AG183" s="75">
        <f t="shared" si="24"/>
        <v>10032</v>
      </c>
      <c r="AH183" s="84"/>
      <c r="AI183" s="75">
        <f t="shared" si="30"/>
        <v>8700</v>
      </c>
      <c r="AJ183" s="75">
        <f t="shared" si="31"/>
        <v>22760</v>
      </c>
      <c r="AK183" s="75">
        <f t="shared" si="32"/>
        <v>2276</v>
      </c>
      <c r="AL183" s="84">
        <v>6828</v>
      </c>
      <c r="AM183" s="75">
        <f t="shared" si="25"/>
        <v>28677.599999999999</v>
      </c>
      <c r="AN183" s="75">
        <f t="shared" si="25"/>
        <v>4916.16</v>
      </c>
      <c r="AO183" s="75">
        <f t="shared" si="25"/>
        <v>13929.119999999999</v>
      </c>
      <c r="AP183" s="75">
        <f t="shared" si="22"/>
        <v>3277.44</v>
      </c>
      <c r="AQ183" s="75"/>
      <c r="AR183" s="75">
        <f t="shared" si="33"/>
        <v>2276</v>
      </c>
      <c r="AS183" s="84">
        <v>0</v>
      </c>
      <c r="AT183" s="84">
        <v>0</v>
      </c>
      <c r="AU183" s="84"/>
      <c r="AV183" s="84"/>
      <c r="AW183" s="78">
        <v>0</v>
      </c>
      <c r="AX183" s="78">
        <v>0</v>
      </c>
      <c r="AY183" s="78">
        <v>0</v>
      </c>
      <c r="AZ183" s="85">
        <v>0</v>
      </c>
      <c r="BA183" s="80">
        <f t="shared" si="34"/>
        <v>278524.32</v>
      </c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  <c r="GT183" s="81"/>
      <c r="GU183" s="81"/>
      <c r="GV183" s="81"/>
      <c r="GW183" s="81"/>
      <c r="GX183" s="81"/>
      <c r="GY183" s="81"/>
      <c r="GZ183" s="81"/>
      <c r="HA183" s="81"/>
      <c r="HB183" s="81"/>
      <c r="HC183" s="81"/>
      <c r="HD183" s="81"/>
      <c r="HE183" s="81"/>
      <c r="HF183" s="81"/>
      <c r="HG183" s="81"/>
      <c r="HH183" s="81"/>
      <c r="HI183" s="81"/>
      <c r="HJ183" s="81"/>
      <c r="HK183" s="81"/>
      <c r="HL183" s="81"/>
      <c r="HM183" s="81"/>
      <c r="HN183" s="81"/>
      <c r="HO183" s="81"/>
      <c r="HP183" s="81"/>
      <c r="HQ183" s="81"/>
      <c r="HR183" s="81"/>
      <c r="HS183" s="81"/>
      <c r="HT183" s="81"/>
      <c r="HU183" s="81"/>
      <c r="HV183" s="81"/>
      <c r="HW183" s="81"/>
      <c r="HX183" s="81"/>
      <c r="HY183" s="81"/>
      <c r="HZ183" s="81"/>
      <c r="IA183" s="81"/>
      <c r="IB183" s="81"/>
      <c r="IC183" s="81"/>
      <c r="ID183" s="81"/>
      <c r="IE183" s="81"/>
      <c r="IF183" s="81"/>
      <c r="IG183" s="81"/>
      <c r="IH183" s="81"/>
      <c r="II183" s="81"/>
      <c r="IJ183" s="81"/>
      <c r="IK183" s="81"/>
      <c r="IL183" s="81"/>
      <c r="IM183" s="81"/>
      <c r="IN183" s="81"/>
      <c r="IO183" s="81"/>
      <c r="IP183" s="81"/>
      <c r="IQ183" s="81"/>
      <c r="IR183" s="81"/>
      <c r="IS183" s="81"/>
      <c r="IT183" s="81"/>
      <c r="IU183" s="81"/>
      <c r="IV183" s="81"/>
      <c r="IW183" s="81"/>
      <c r="IX183" s="81"/>
      <c r="IY183" s="81"/>
      <c r="IZ183" s="81"/>
    </row>
    <row r="184" spans="1:260" s="82" customFormat="1" x14ac:dyDescent="0.2">
      <c r="A184" s="65">
        <f t="shared" si="35"/>
        <v>172</v>
      </c>
      <c r="B184" s="66">
        <v>11</v>
      </c>
      <c r="C184" s="67" t="s">
        <v>61</v>
      </c>
      <c r="D184" s="68">
        <v>251</v>
      </c>
      <c r="E184" s="67">
        <v>372</v>
      </c>
      <c r="F184" s="69">
        <v>2</v>
      </c>
      <c r="G184" s="105">
        <v>1640</v>
      </c>
      <c r="H184" s="70" t="s">
        <v>494</v>
      </c>
      <c r="I184" s="70" t="s">
        <v>495</v>
      </c>
      <c r="J184" s="65" t="s">
        <v>78</v>
      </c>
      <c r="K184" s="71">
        <v>38008</v>
      </c>
      <c r="L184" s="71" t="s">
        <v>79</v>
      </c>
      <c r="M184" s="72" t="s">
        <v>73</v>
      </c>
      <c r="N184" s="65">
        <v>6</v>
      </c>
      <c r="O184" s="65">
        <v>60</v>
      </c>
      <c r="P184" s="65" t="s">
        <v>143</v>
      </c>
      <c r="Q184" s="70" t="s">
        <v>158</v>
      </c>
      <c r="R184" s="65">
        <v>15</v>
      </c>
      <c r="S184" s="70" t="s">
        <v>402</v>
      </c>
      <c r="T184" s="65" t="s">
        <v>446</v>
      </c>
      <c r="U184" s="73" t="s">
        <v>493</v>
      </c>
      <c r="V184" s="107">
        <v>13656</v>
      </c>
      <c r="W184" s="84">
        <v>915</v>
      </c>
      <c r="X184" s="84">
        <v>836</v>
      </c>
      <c r="Y184" s="84"/>
      <c r="Z184" s="76">
        <v>435</v>
      </c>
      <c r="AA184" s="77">
        <f t="shared" si="28"/>
        <v>2389.7999999999997</v>
      </c>
      <c r="AB184" s="77">
        <f t="shared" si="29"/>
        <v>409.68</v>
      </c>
      <c r="AC184" s="77">
        <f t="shared" si="26"/>
        <v>1160.76</v>
      </c>
      <c r="AD184" s="77">
        <f t="shared" si="27"/>
        <v>273.12</v>
      </c>
      <c r="AE184" s="74">
        <f t="shared" si="24"/>
        <v>163872</v>
      </c>
      <c r="AF184" s="75">
        <f t="shared" si="24"/>
        <v>10980</v>
      </c>
      <c r="AG184" s="75">
        <f t="shared" si="24"/>
        <v>10032</v>
      </c>
      <c r="AH184" s="84"/>
      <c r="AI184" s="75">
        <f t="shared" si="30"/>
        <v>5220</v>
      </c>
      <c r="AJ184" s="75">
        <f t="shared" si="31"/>
        <v>22760</v>
      </c>
      <c r="AK184" s="75">
        <f t="shared" si="32"/>
        <v>2276</v>
      </c>
      <c r="AL184" s="84">
        <v>6828</v>
      </c>
      <c r="AM184" s="75">
        <f t="shared" si="25"/>
        <v>28677.599999999999</v>
      </c>
      <c r="AN184" s="75">
        <f t="shared" si="25"/>
        <v>4916.16</v>
      </c>
      <c r="AO184" s="75">
        <f t="shared" si="25"/>
        <v>13929.119999999999</v>
      </c>
      <c r="AP184" s="75">
        <f t="shared" si="22"/>
        <v>3277.44</v>
      </c>
      <c r="AQ184" s="75"/>
      <c r="AR184" s="75">
        <f t="shared" si="33"/>
        <v>2276</v>
      </c>
      <c r="AS184" s="84">
        <v>0</v>
      </c>
      <c r="AT184" s="84">
        <v>0</v>
      </c>
      <c r="AU184" s="84"/>
      <c r="AV184" s="84"/>
      <c r="AW184" s="78">
        <v>0</v>
      </c>
      <c r="AX184" s="78">
        <v>0</v>
      </c>
      <c r="AY184" s="78">
        <v>0</v>
      </c>
      <c r="AZ184" s="85">
        <v>0</v>
      </c>
      <c r="BA184" s="80">
        <f t="shared" si="34"/>
        <v>275044.32</v>
      </c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  <c r="GT184" s="81"/>
      <c r="GU184" s="81"/>
      <c r="GV184" s="81"/>
      <c r="GW184" s="81"/>
      <c r="GX184" s="81"/>
      <c r="GY184" s="81"/>
      <c r="GZ184" s="81"/>
      <c r="HA184" s="81"/>
      <c r="HB184" s="81"/>
      <c r="HC184" s="81"/>
      <c r="HD184" s="81"/>
      <c r="HE184" s="81"/>
      <c r="HF184" s="81"/>
      <c r="HG184" s="81"/>
      <c r="HH184" s="81"/>
      <c r="HI184" s="81"/>
      <c r="HJ184" s="81"/>
      <c r="HK184" s="81"/>
      <c r="HL184" s="81"/>
      <c r="HM184" s="81"/>
      <c r="HN184" s="81"/>
      <c r="HO184" s="81"/>
      <c r="HP184" s="81"/>
      <c r="HQ184" s="81"/>
      <c r="HR184" s="81"/>
      <c r="HS184" s="81"/>
      <c r="HT184" s="81"/>
      <c r="HU184" s="81"/>
      <c r="HV184" s="81"/>
      <c r="HW184" s="81"/>
      <c r="HX184" s="81"/>
      <c r="HY184" s="81"/>
      <c r="HZ184" s="81"/>
      <c r="IA184" s="81"/>
      <c r="IB184" s="81"/>
      <c r="IC184" s="81"/>
      <c r="ID184" s="81"/>
      <c r="IE184" s="81"/>
      <c r="IF184" s="81"/>
      <c r="IG184" s="81"/>
      <c r="IH184" s="81"/>
      <c r="II184" s="81"/>
      <c r="IJ184" s="81"/>
      <c r="IK184" s="81"/>
      <c r="IL184" s="81"/>
      <c r="IM184" s="81"/>
      <c r="IN184" s="81"/>
      <c r="IO184" s="81"/>
      <c r="IP184" s="81"/>
      <c r="IQ184" s="81"/>
      <c r="IR184" s="81"/>
      <c r="IS184" s="81"/>
      <c r="IT184" s="81"/>
      <c r="IU184" s="81"/>
      <c r="IV184" s="81"/>
      <c r="IW184" s="81"/>
      <c r="IX184" s="81"/>
      <c r="IY184" s="81"/>
      <c r="IZ184" s="81"/>
    </row>
    <row r="185" spans="1:260" s="82" customFormat="1" x14ac:dyDescent="0.2">
      <c r="A185" s="65">
        <f t="shared" si="35"/>
        <v>173</v>
      </c>
      <c r="B185" s="66">
        <v>11</v>
      </c>
      <c r="C185" s="67" t="s">
        <v>61</v>
      </c>
      <c r="D185" s="68">
        <v>251</v>
      </c>
      <c r="E185" s="67">
        <v>372</v>
      </c>
      <c r="F185" s="69">
        <v>2</v>
      </c>
      <c r="G185" s="105">
        <v>1902</v>
      </c>
      <c r="H185" s="70" t="s">
        <v>496</v>
      </c>
      <c r="I185" s="70" t="s">
        <v>497</v>
      </c>
      <c r="J185" s="65" t="s">
        <v>78</v>
      </c>
      <c r="K185" s="71">
        <v>40485</v>
      </c>
      <c r="L185" s="71" t="s">
        <v>79</v>
      </c>
      <c r="M185" s="72" t="s">
        <v>73</v>
      </c>
      <c r="N185" s="65">
        <v>6</v>
      </c>
      <c r="O185" s="65">
        <v>60</v>
      </c>
      <c r="P185" s="65" t="s">
        <v>143</v>
      </c>
      <c r="Q185" s="70" t="s">
        <v>158</v>
      </c>
      <c r="R185" s="65">
        <v>15</v>
      </c>
      <c r="S185" s="70" t="s">
        <v>402</v>
      </c>
      <c r="T185" s="65" t="s">
        <v>446</v>
      </c>
      <c r="U185" s="73" t="s">
        <v>493</v>
      </c>
      <c r="V185" s="107">
        <v>13656</v>
      </c>
      <c r="W185" s="84">
        <v>915</v>
      </c>
      <c r="X185" s="84">
        <v>836</v>
      </c>
      <c r="Y185" s="84"/>
      <c r="Z185" s="76">
        <v>435</v>
      </c>
      <c r="AA185" s="77">
        <f t="shared" si="28"/>
        <v>2389.7999999999997</v>
      </c>
      <c r="AB185" s="77">
        <f t="shared" si="29"/>
        <v>409.68</v>
      </c>
      <c r="AC185" s="77">
        <f t="shared" si="26"/>
        <v>1160.76</v>
      </c>
      <c r="AD185" s="77">
        <f t="shared" si="27"/>
        <v>273.12</v>
      </c>
      <c r="AE185" s="74">
        <f t="shared" si="24"/>
        <v>163872</v>
      </c>
      <c r="AF185" s="75">
        <f t="shared" si="24"/>
        <v>10980</v>
      </c>
      <c r="AG185" s="75">
        <f t="shared" si="24"/>
        <v>10032</v>
      </c>
      <c r="AH185" s="84"/>
      <c r="AI185" s="75">
        <f t="shared" si="30"/>
        <v>5220</v>
      </c>
      <c r="AJ185" s="75">
        <f t="shared" si="31"/>
        <v>22760</v>
      </c>
      <c r="AK185" s="75">
        <f t="shared" si="32"/>
        <v>2276</v>
      </c>
      <c r="AL185" s="84">
        <v>6828</v>
      </c>
      <c r="AM185" s="75">
        <f t="shared" si="25"/>
        <v>28677.599999999999</v>
      </c>
      <c r="AN185" s="75">
        <f t="shared" si="25"/>
        <v>4916.16</v>
      </c>
      <c r="AO185" s="75">
        <f t="shared" si="25"/>
        <v>13929.119999999999</v>
      </c>
      <c r="AP185" s="75">
        <f t="shared" si="22"/>
        <v>3277.44</v>
      </c>
      <c r="AQ185" s="75"/>
      <c r="AR185" s="75">
        <f t="shared" si="33"/>
        <v>2276</v>
      </c>
      <c r="AS185" s="84">
        <v>0</v>
      </c>
      <c r="AT185" s="84">
        <v>0</v>
      </c>
      <c r="AU185" s="84"/>
      <c r="AV185" s="84"/>
      <c r="AW185" s="78">
        <v>0</v>
      </c>
      <c r="AX185" s="78">
        <v>0</v>
      </c>
      <c r="AY185" s="78">
        <v>0</v>
      </c>
      <c r="AZ185" s="85">
        <v>0</v>
      </c>
      <c r="BA185" s="80">
        <f t="shared" si="34"/>
        <v>275044.32</v>
      </c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  <c r="GT185" s="81"/>
      <c r="GU185" s="81"/>
      <c r="GV185" s="81"/>
      <c r="GW185" s="81"/>
      <c r="GX185" s="81"/>
      <c r="GY185" s="81"/>
      <c r="GZ185" s="81"/>
      <c r="HA185" s="81"/>
      <c r="HB185" s="81"/>
      <c r="HC185" s="81"/>
      <c r="HD185" s="81"/>
      <c r="HE185" s="81"/>
      <c r="HF185" s="81"/>
      <c r="HG185" s="81"/>
      <c r="HH185" s="81"/>
      <c r="HI185" s="81"/>
      <c r="HJ185" s="81"/>
      <c r="HK185" s="81"/>
      <c r="HL185" s="81"/>
      <c r="HM185" s="81"/>
      <c r="HN185" s="81"/>
      <c r="HO185" s="81"/>
      <c r="HP185" s="81"/>
      <c r="HQ185" s="81"/>
      <c r="HR185" s="81"/>
      <c r="HS185" s="81"/>
      <c r="HT185" s="81"/>
      <c r="HU185" s="81"/>
      <c r="HV185" s="81"/>
      <c r="HW185" s="81"/>
      <c r="HX185" s="81"/>
      <c r="HY185" s="81"/>
      <c r="HZ185" s="81"/>
      <c r="IA185" s="81"/>
      <c r="IB185" s="81"/>
      <c r="IC185" s="81"/>
      <c r="ID185" s="81"/>
      <c r="IE185" s="81"/>
      <c r="IF185" s="81"/>
      <c r="IG185" s="81"/>
      <c r="IH185" s="81"/>
      <c r="II185" s="81"/>
      <c r="IJ185" s="81"/>
      <c r="IK185" s="81"/>
      <c r="IL185" s="81"/>
      <c r="IM185" s="81"/>
      <c r="IN185" s="81"/>
      <c r="IO185" s="81"/>
      <c r="IP185" s="81"/>
      <c r="IQ185" s="81"/>
      <c r="IR185" s="81"/>
      <c r="IS185" s="81"/>
      <c r="IT185" s="81"/>
      <c r="IU185" s="81"/>
      <c r="IV185" s="81"/>
      <c r="IW185" s="81"/>
      <c r="IX185" s="81"/>
      <c r="IY185" s="81"/>
      <c r="IZ185" s="81"/>
    </row>
    <row r="186" spans="1:260" s="82" customFormat="1" x14ac:dyDescent="0.2">
      <c r="A186" s="65">
        <f t="shared" si="35"/>
        <v>174</v>
      </c>
      <c r="B186" s="66">
        <v>11</v>
      </c>
      <c r="C186" s="67" t="s">
        <v>61</v>
      </c>
      <c r="D186" s="68">
        <v>251</v>
      </c>
      <c r="E186" s="67">
        <v>372</v>
      </c>
      <c r="F186" s="69">
        <v>2</v>
      </c>
      <c r="G186" s="105">
        <v>1963</v>
      </c>
      <c r="H186" s="70" t="s">
        <v>498</v>
      </c>
      <c r="I186" s="70" t="s">
        <v>499</v>
      </c>
      <c r="J186" s="65" t="s">
        <v>78</v>
      </c>
      <c r="K186" s="71">
        <v>41173</v>
      </c>
      <c r="L186" s="71" t="s">
        <v>79</v>
      </c>
      <c r="M186" s="72" t="s">
        <v>73</v>
      </c>
      <c r="N186" s="65">
        <v>6</v>
      </c>
      <c r="O186" s="65">
        <v>60</v>
      </c>
      <c r="P186" s="65" t="s">
        <v>143</v>
      </c>
      <c r="Q186" s="70" t="s">
        <v>158</v>
      </c>
      <c r="R186" s="65">
        <v>15</v>
      </c>
      <c r="S186" s="70" t="s">
        <v>402</v>
      </c>
      <c r="T186" s="65" t="s">
        <v>446</v>
      </c>
      <c r="U186" s="73" t="s">
        <v>493</v>
      </c>
      <c r="V186" s="107">
        <v>13656</v>
      </c>
      <c r="W186" s="84">
        <v>915</v>
      </c>
      <c r="X186" s="84">
        <v>836</v>
      </c>
      <c r="Y186" s="84"/>
      <c r="Z186" s="76">
        <v>290</v>
      </c>
      <c r="AA186" s="77">
        <f t="shared" si="28"/>
        <v>2389.7999999999997</v>
      </c>
      <c r="AB186" s="77">
        <f t="shared" si="29"/>
        <v>409.68</v>
      </c>
      <c r="AC186" s="77">
        <f t="shared" si="26"/>
        <v>1160.76</v>
      </c>
      <c r="AD186" s="77">
        <f t="shared" si="27"/>
        <v>273.12</v>
      </c>
      <c r="AE186" s="74">
        <f t="shared" si="24"/>
        <v>163872</v>
      </c>
      <c r="AF186" s="75">
        <f t="shared" si="24"/>
        <v>10980</v>
      </c>
      <c r="AG186" s="75">
        <f t="shared" si="24"/>
        <v>10032</v>
      </c>
      <c r="AH186" s="84"/>
      <c r="AI186" s="75">
        <f t="shared" si="30"/>
        <v>3480</v>
      </c>
      <c r="AJ186" s="75">
        <f t="shared" si="31"/>
        <v>22760</v>
      </c>
      <c r="AK186" s="75">
        <f t="shared" si="32"/>
        <v>2276</v>
      </c>
      <c r="AL186" s="84">
        <v>6828</v>
      </c>
      <c r="AM186" s="75">
        <f t="shared" si="25"/>
        <v>28677.599999999999</v>
      </c>
      <c r="AN186" s="75">
        <f t="shared" si="25"/>
        <v>4916.16</v>
      </c>
      <c r="AO186" s="75">
        <f t="shared" si="25"/>
        <v>13929.119999999999</v>
      </c>
      <c r="AP186" s="75">
        <f t="shared" si="22"/>
        <v>3277.44</v>
      </c>
      <c r="AQ186" s="75"/>
      <c r="AR186" s="75">
        <f t="shared" si="33"/>
        <v>2276</v>
      </c>
      <c r="AS186" s="84">
        <v>0</v>
      </c>
      <c r="AT186" s="84">
        <v>0</v>
      </c>
      <c r="AU186" s="84"/>
      <c r="AV186" s="84"/>
      <c r="AW186" s="78">
        <v>0</v>
      </c>
      <c r="AX186" s="78">
        <v>0</v>
      </c>
      <c r="AY186" s="78">
        <v>0</v>
      </c>
      <c r="AZ186" s="85">
        <v>0</v>
      </c>
      <c r="BA186" s="80">
        <f t="shared" si="34"/>
        <v>273304.32000000001</v>
      </c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  <c r="GT186" s="81"/>
      <c r="GU186" s="81"/>
      <c r="GV186" s="81"/>
      <c r="GW186" s="81"/>
      <c r="GX186" s="81"/>
      <c r="GY186" s="81"/>
      <c r="GZ186" s="81"/>
      <c r="HA186" s="81"/>
      <c r="HB186" s="81"/>
      <c r="HC186" s="81"/>
      <c r="HD186" s="81"/>
      <c r="HE186" s="81"/>
      <c r="HF186" s="81"/>
      <c r="HG186" s="81"/>
      <c r="HH186" s="81"/>
      <c r="HI186" s="81"/>
      <c r="HJ186" s="81"/>
      <c r="HK186" s="81"/>
      <c r="HL186" s="81"/>
      <c r="HM186" s="81"/>
      <c r="HN186" s="81"/>
      <c r="HO186" s="81"/>
      <c r="HP186" s="81"/>
      <c r="HQ186" s="81"/>
      <c r="HR186" s="81"/>
      <c r="HS186" s="81"/>
      <c r="HT186" s="81"/>
      <c r="HU186" s="81"/>
      <c r="HV186" s="81"/>
      <c r="HW186" s="81"/>
      <c r="HX186" s="81"/>
      <c r="HY186" s="81"/>
      <c r="HZ186" s="81"/>
      <c r="IA186" s="81"/>
      <c r="IB186" s="81"/>
      <c r="IC186" s="81"/>
      <c r="ID186" s="81"/>
      <c r="IE186" s="81"/>
      <c r="IF186" s="81"/>
      <c r="IG186" s="81"/>
      <c r="IH186" s="81"/>
      <c r="II186" s="81"/>
      <c r="IJ186" s="81"/>
      <c r="IK186" s="81"/>
      <c r="IL186" s="81"/>
      <c r="IM186" s="81"/>
      <c r="IN186" s="81"/>
      <c r="IO186" s="81"/>
      <c r="IP186" s="81"/>
      <c r="IQ186" s="81"/>
      <c r="IR186" s="81"/>
      <c r="IS186" s="81"/>
      <c r="IT186" s="81"/>
      <c r="IU186" s="81"/>
      <c r="IV186" s="81"/>
      <c r="IW186" s="81"/>
      <c r="IX186" s="81"/>
      <c r="IY186" s="81"/>
      <c r="IZ186" s="81"/>
    </row>
    <row r="187" spans="1:260" s="82" customFormat="1" x14ac:dyDescent="0.2">
      <c r="A187" s="65">
        <f t="shared" si="35"/>
        <v>175</v>
      </c>
      <c r="B187" s="66">
        <v>11</v>
      </c>
      <c r="C187" s="67" t="s">
        <v>61</v>
      </c>
      <c r="D187" s="68">
        <v>251</v>
      </c>
      <c r="E187" s="67">
        <v>372</v>
      </c>
      <c r="F187" s="69">
        <v>2</v>
      </c>
      <c r="G187" s="105">
        <v>2007</v>
      </c>
      <c r="H187" s="70" t="s">
        <v>500</v>
      </c>
      <c r="I187" s="70" t="s">
        <v>501</v>
      </c>
      <c r="J187" s="65" t="s">
        <v>78</v>
      </c>
      <c r="K187" s="71">
        <v>41584</v>
      </c>
      <c r="L187" s="71" t="s">
        <v>79</v>
      </c>
      <c r="M187" s="72" t="s">
        <v>73</v>
      </c>
      <c r="N187" s="65">
        <v>6</v>
      </c>
      <c r="O187" s="65">
        <v>60</v>
      </c>
      <c r="P187" s="65" t="s">
        <v>143</v>
      </c>
      <c r="Q187" s="70" t="s">
        <v>158</v>
      </c>
      <c r="R187" s="65">
        <v>15</v>
      </c>
      <c r="S187" s="70" t="s">
        <v>402</v>
      </c>
      <c r="T187" s="65" t="s">
        <v>446</v>
      </c>
      <c r="U187" s="73" t="s">
        <v>493</v>
      </c>
      <c r="V187" s="107">
        <v>13656</v>
      </c>
      <c r="W187" s="84">
        <v>915</v>
      </c>
      <c r="X187" s="84">
        <v>836</v>
      </c>
      <c r="Y187" s="84"/>
      <c r="Z187" s="76">
        <v>290</v>
      </c>
      <c r="AA187" s="77">
        <f t="shared" si="28"/>
        <v>2389.7999999999997</v>
      </c>
      <c r="AB187" s="77">
        <f t="shared" si="29"/>
        <v>409.68</v>
      </c>
      <c r="AC187" s="77">
        <f t="shared" si="26"/>
        <v>1160.76</v>
      </c>
      <c r="AD187" s="77">
        <f t="shared" si="27"/>
        <v>273.12</v>
      </c>
      <c r="AE187" s="74">
        <f t="shared" si="24"/>
        <v>163872</v>
      </c>
      <c r="AF187" s="75">
        <f t="shared" si="24"/>
        <v>10980</v>
      </c>
      <c r="AG187" s="75">
        <f t="shared" si="24"/>
        <v>10032</v>
      </c>
      <c r="AH187" s="84"/>
      <c r="AI187" s="75">
        <f t="shared" si="30"/>
        <v>3480</v>
      </c>
      <c r="AJ187" s="75">
        <f t="shared" si="31"/>
        <v>22760</v>
      </c>
      <c r="AK187" s="75">
        <f t="shared" si="32"/>
        <v>2276</v>
      </c>
      <c r="AL187" s="84">
        <v>6828</v>
      </c>
      <c r="AM187" s="75">
        <f t="shared" si="25"/>
        <v>28677.599999999999</v>
      </c>
      <c r="AN187" s="75">
        <f t="shared" si="25"/>
        <v>4916.16</v>
      </c>
      <c r="AO187" s="75">
        <f t="shared" si="25"/>
        <v>13929.119999999999</v>
      </c>
      <c r="AP187" s="75">
        <f t="shared" si="22"/>
        <v>3277.44</v>
      </c>
      <c r="AQ187" s="75"/>
      <c r="AR187" s="75">
        <f t="shared" si="33"/>
        <v>2276</v>
      </c>
      <c r="AS187" s="84">
        <v>0</v>
      </c>
      <c r="AT187" s="84">
        <v>0</v>
      </c>
      <c r="AU187" s="84"/>
      <c r="AV187" s="84"/>
      <c r="AW187" s="78">
        <v>0</v>
      </c>
      <c r="AX187" s="78">
        <v>0</v>
      </c>
      <c r="AY187" s="78">
        <v>0</v>
      </c>
      <c r="AZ187" s="85">
        <v>0</v>
      </c>
      <c r="BA187" s="80">
        <f t="shared" si="34"/>
        <v>273304.32000000001</v>
      </c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  <c r="GT187" s="81"/>
      <c r="GU187" s="81"/>
      <c r="GV187" s="81"/>
      <c r="GW187" s="81"/>
      <c r="GX187" s="81"/>
      <c r="GY187" s="81"/>
      <c r="GZ187" s="81"/>
      <c r="HA187" s="81"/>
      <c r="HB187" s="81"/>
      <c r="HC187" s="81"/>
      <c r="HD187" s="81"/>
      <c r="HE187" s="81"/>
      <c r="HF187" s="81"/>
      <c r="HG187" s="81"/>
      <c r="HH187" s="81"/>
      <c r="HI187" s="81"/>
      <c r="HJ187" s="81"/>
      <c r="HK187" s="81"/>
      <c r="HL187" s="81"/>
      <c r="HM187" s="81"/>
      <c r="HN187" s="81"/>
      <c r="HO187" s="81"/>
      <c r="HP187" s="81"/>
      <c r="HQ187" s="81"/>
      <c r="HR187" s="81"/>
      <c r="HS187" s="81"/>
      <c r="HT187" s="81"/>
      <c r="HU187" s="81"/>
      <c r="HV187" s="81"/>
      <c r="HW187" s="81"/>
      <c r="HX187" s="81"/>
      <c r="HY187" s="81"/>
      <c r="HZ187" s="81"/>
      <c r="IA187" s="81"/>
      <c r="IB187" s="81"/>
      <c r="IC187" s="81"/>
      <c r="ID187" s="81"/>
      <c r="IE187" s="81"/>
      <c r="IF187" s="81"/>
      <c r="IG187" s="81"/>
      <c r="IH187" s="81"/>
      <c r="II187" s="81"/>
      <c r="IJ187" s="81"/>
      <c r="IK187" s="81"/>
      <c r="IL187" s="81"/>
      <c r="IM187" s="81"/>
      <c r="IN187" s="81"/>
      <c r="IO187" s="81"/>
      <c r="IP187" s="81"/>
      <c r="IQ187" s="81"/>
      <c r="IR187" s="81"/>
      <c r="IS187" s="81"/>
      <c r="IT187" s="81"/>
      <c r="IU187" s="81"/>
      <c r="IV187" s="81"/>
      <c r="IW187" s="81"/>
      <c r="IX187" s="81"/>
      <c r="IY187" s="81"/>
      <c r="IZ187" s="81"/>
    </row>
    <row r="188" spans="1:260" s="82" customFormat="1" x14ac:dyDescent="0.2">
      <c r="A188" s="65">
        <f t="shared" si="35"/>
        <v>176</v>
      </c>
      <c r="B188" s="66">
        <v>11</v>
      </c>
      <c r="C188" s="67" t="s">
        <v>61</v>
      </c>
      <c r="D188" s="68">
        <v>251</v>
      </c>
      <c r="E188" s="67">
        <v>372</v>
      </c>
      <c r="F188" s="69">
        <v>2</v>
      </c>
      <c r="G188" s="105">
        <v>2037</v>
      </c>
      <c r="H188" s="70" t="s">
        <v>502</v>
      </c>
      <c r="I188" s="70" t="s">
        <v>503</v>
      </c>
      <c r="J188" s="65" t="s">
        <v>78</v>
      </c>
      <c r="K188" s="71">
        <v>41899</v>
      </c>
      <c r="L188" s="71" t="s">
        <v>79</v>
      </c>
      <c r="M188" s="72" t="s">
        <v>73</v>
      </c>
      <c r="N188" s="65">
        <v>6</v>
      </c>
      <c r="O188" s="65">
        <v>60</v>
      </c>
      <c r="P188" s="65" t="s">
        <v>143</v>
      </c>
      <c r="Q188" s="70" t="s">
        <v>158</v>
      </c>
      <c r="R188" s="65">
        <v>15</v>
      </c>
      <c r="S188" s="70" t="s">
        <v>402</v>
      </c>
      <c r="T188" s="65" t="s">
        <v>446</v>
      </c>
      <c r="U188" s="73" t="s">
        <v>493</v>
      </c>
      <c r="V188" s="107">
        <v>13656</v>
      </c>
      <c r="W188" s="84">
        <v>915</v>
      </c>
      <c r="X188" s="84">
        <v>836</v>
      </c>
      <c r="Y188" s="84"/>
      <c r="Z188" s="76">
        <v>290</v>
      </c>
      <c r="AA188" s="77">
        <f t="shared" si="28"/>
        <v>2389.7999999999997</v>
      </c>
      <c r="AB188" s="77">
        <f t="shared" si="29"/>
        <v>409.68</v>
      </c>
      <c r="AC188" s="77">
        <f t="shared" si="26"/>
        <v>1160.76</v>
      </c>
      <c r="AD188" s="77">
        <f t="shared" si="27"/>
        <v>273.12</v>
      </c>
      <c r="AE188" s="74">
        <f t="shared" si="24"/>
        <v>163872</v>
      </c>
      <c r="AF188" s="75">
        <f t="shared" si="24"/>
        <v>10980</v>
      </c>
      <c r="AG188" s="75">
        <f t="shared" si="24"/>
        <v>10032</v>
      </c>
      <c r="AH188" s="84"/>
      <c r="AI188" s="75">
        <f t="shared" si="30"/>
        <v>3480</v>
      </c>
      <c r="AJ188" s="75">
        <f t="shared" si="31"/>
        <v>22760</v>
      </c>
      <c r="AK188" s="75">
        <f t="shared" si="32"/>
        <v>2276</v>
      </c>
      <c r="AL188" s="84">
        <v>6828</v>
      </c>
      <c r="AM188" s="75">
        <f t="shared" si="25"/>
        <v>28677.599999999999</v>
      </c>
      <c r="AN188" s="75">
        <f t="shared" si="25"/>
        <v>4916.16</v>
      </c>
      <c r="AO188" s="75">
        <f t="shared" si="25"/>
        <v>13929.119999999999</v>
      </c>
      <c r="AP188" s="75">
        <f t="shared" si="22"/>
        <v>3277.44</v>
      </c>
      <c r="AQ188" s="75"/>
      <c r="AR188" s="75">
        <f t="shared" si="33"/>
        <v>2276</v>
      </c>
      <c r="AS188" s="84">
        <v>0</v>
      </c>
      <c r="AT188" s="84">
        <v>0</v>
      </c>
      <c r="AU188" s="84"/>
      <c r="AV188" s="84"/>
      <c r="AW188" s="78">
        <v>0</v>
      </c>
      <c r="AX188" s="78">
        <v>0</v>
      </c>
      <c r="AY188" s="78">
        <v>0</v>
      </c>
      <c r="AZ188" s="85">
        <v>0</v>
      </c>
      <c r="BA188" s="80">
        <f t="shared" si="34"/>
        <v>273304.32000000001</v>
      </c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  <c r="GT188" s="81"/>
      <c r="GU188" s="81"/>
      <c r="GV188" s="81"/>
      <c r="GW188" s="81"/>
      <c r="GX188" s="81"/>
      <c r="GY188" s="81"/>
      <c r="GZ188" s="81"/>
      <c r="HA188" s="81"/>
      <c r="HB188" s="81"/>
      <c r="HC188" s="81"/>
      <c r="HD188" s="81"/>
      <c r="HE188" s="81"/>
      <c r="HF188" s="81"/>
      <c r="HG188" s="81"/>
      <c r="HH188" s="81"/>
      <c r="HI188" s="81"/>
      <c r="HJ188" s="81"/>
      <c r="HK188" s="81"/>
      <c r="HL188" s="81"/>
      <c r="HM188" s="81"/>
      <c r="HN188" s="81"/>
      <c r="HO188" s="81"/>
      <c r="HP188" s="81"/>
      <c r="HQ188" s="81"/>
      <c r="HR188" s="81"/>
      <c r="HS188" s="81"/>
      <c r="HT188" s="81"/>
      <c r="HU188" s="81"/>
      <c r="HV188" s="81"/>
      <c r="HW188" s="81"/>
      <c r="HX188" s="81"/>
      <c r="HY188" s="81"/>
      <c r="HZ188" s="81"/>
      <c r="IA188" s="81"/>
      <c r="IB188" s="81"/>
      <c r="IC188" s="81"/>
      <c r="ID188" s="81"/>
      <c r="IE188" s="81"/>
      <c r="IF188" s="81"/>
      <c r="IG188" s="81"/>
      <c r="IH188" s="81"/>
      <c r="II188" s="81"/>
      <c r="IJ188" s="81"/>
      <c r="IK188" s="81"/>
      <c r="IL188" s="81"/>
      <c r="IM188" s="81"/>
      <c r="IN188" s="81"/>
      <c r="IO188" s="81"/>
      <c r="IP188" s="81"/>
      <c r="IQ188" s="81"/>
      <c r="IR188" s="81"/>
      <c r="IS188" s="81"/>
      <c r="IT188" s="81"/>
      <c r="IU188" s="81"/>
      <c r="IV188" s="81"/>
      <c r="IW188" s="81"/>
      <c r="IX188" s="81"/>
      <c r="IY188" s="81"/>
      <c r="IZ188" s="81"/>
    </row>
    <row r="189" spans="1:260" s="82" customFormat="1" x14ac:dyDescent="0.2">
      <c r="A189" s="65">
        <f t="shared" si="35"/>
        <v>177</v>
      </c>
      <c r="B189" s="66">
        <v>11</v>
      </c>
      <c r="C189" s="67" t="s">
        <v>61</v>
      </c>
      <c r="D189" s="68">
        <v>251</v>
      </c>
      <c r="E189" s="67">
        <v>372</v>
      </c>
      <c r="F189" s="69">
        <v>2</v>
      </c>
      <c r="G189" s="105">
        <v>2077</v>
      </c>
      <c r="H189" s="70" t="s">
        <v>504</v>
      </c>
      <c r="I189" s="70" t="s">
        <v>505</v>
      </c>
      <c r="J189" s="65" t="s">
        <v>78</v>
      </c>
      <c r="K189" s="71">
        <v>42232</v>
      </c>
      <c r="L189" s="71" t="s">
        <v>79</v>
      </c>
      <c r="M189" s="72" t="s">
        <v>73</v>
      </c>
      <c r="N189" s="65">
        <v>6</v>
      </c>
      <c r="O189" s="65">
        <v>60</v>
      </c>
      <c r="P189" s="65" t="s">
        <v>143</v>
      </c>
      <c r="Q189" s="70" t="s">
        <v>158</v>
      </c>
      <c r="R189" s="65">
        <v>15</v>
      </c>
      <c r="S189" s="70" t="s">
        <v>402</v>
      </c>
      <c r="T189" s="65" t="s">
        <v>446</v>
      </c>
      <c r="U189" s="73" t="s">
        <v>493</v>
      </c>
      <c r="V189" s="107">
        <v>13656</v>
      </c>
      <c r="W189" s="84">
        <v>915</v>
      </c>
      <c r="X189" s="84">
        <v>836</v>
      </c>
      <c r="Y189" s="84"/>
      <c r="Z189" s="76">
        <v>290</v>
      </c>
      <c r="AA189" s="77">
        <f t="shared" si="28"/>
        <v>2389.7999999999997</v>
      </c>
      <c r="AB189" s="77">
        <f t="shared" si="29"/>
        <v>409.68</v>
      </c>
      <c r="AC189" s="77">
        <f t="shared" si="26"/>
        <v>1160.76</v>
      </c>
      <c r="AD189" s="77">
        <f t="shared" si="27"/>
        <v>273.12</v>
      </c>
      <c r="AE189" s="74">
        <f t="shared" si="24"/>
        <v>163872</v>
      </c>
      <c r="AF189" s="75">
        <f t="shared" si="24"/>
        <v>10980</v>
      </c>
      <c r="AG189" s="75">
        <f t="shared" si="24"/>
        <v>10032</v>
      </c>
      <c r="AH189" s="84"/>
      <c r="AI189" s="75">
        <f t="shared" si="30"/>
        <v>3480</v>
      </c>
      <c r="AJ189" s="75">
        <f t="shared" si="31"/>
        <v>22760</v>
      </c>
      <c r="AK189" s="75">
        <f t="shared" si="32"/>
        <v>2276</v>
      </c>
      <c r="AL189" s="84">
        <v>6828</v>
      </c>
      <c r="AM189" s="75">
        <f t="shared" si="25"/>
        <v>28677.599999999999</v>
      </c>
      <c r="AN189" s="75">
        <f t="shared" si="25"/>
        <v>4916.16</v>
      </c>
      <c r="AO189" s="75">
        <f t="shared" si="25"/>
        <v>13929.119999999999</v>
      </c>
      <c r="AP189" s="75">
        <f t="shared" si="22"/>
        <v>3277.44</v>
      </c>
      <c r="AQ189" s="75"/>
      <c r="AR189" s="75">
        <f t="shared" si="33"/>
        <v>2276</v>
      </c>
      <c r="AS189" s="84">
        <v>0</v>
      </c>
      <c r="AT189" s="84">
        <v>0</v>
      </c>
      <c r="AU189" s="84"/>
      <c r="AV189" s="84"/>
      <c r="AW189" s="78">
        <v>0</v>
      </c>
      <c r="AX189" s="78">
        <v>0</v>
      </c>
      <c r="AY189" s="78">
        <v>0</v>
      </c>
      <c r="AZ189" s="85">
        <v>0</v>
      </c>
      <c r="BA189" s="91">
        <f t="shared" si="34"/>
        <v>273304.32000000001</v>
      </c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  <c r="GT189" s="81"/>
      <c r="GU189" s="81"/>
      <c r="GV189" s="81"/>
      <c r="GW189" s="81"/>
      <c r="GX189" s="81"/>
      <c r="GY189" s="81"/>
      <c r="GZ189" s="81"/>
      <c r="HA189" s="81"/>
      <c r="HB189" s="81"/>
      <c r="HC189" s="81"/>
      <c r="HD189" s="81"/>
      <c r="HE189" s="81"/>
      <c r="HF189" s="81"/>
      <c r="HG189" s="81"/>
      <c r="HH189" s="81"/>
      <c r="HI189" s="81"/>
      <c r="HJ189" s="81"/>
      <c r="HK189" s="81"/>
      <c r="HL189" s="81"/>
      <c r="HM189" s="81"/>
      <c r="HN189" s="81"/>
      <c r="HO189" s="81"/>
      <c r="HP189" s="81"/>
      <c r="HQ189" s="81"/>
      <c r="HR189" s="81"/>
      <c r="HS189" s="81"/>
      <c r="HT189" s="81"/>
      <c r="HU189" s="81"/>
      <c r="HV189" s="81"/>
      <c r="HW189" s="81"/>
      <c r="HX189" s="81"/>
      <c r="HY189" s="81"/>
      <c r="HZ189" s="81"/>
      <c r="IA189" s="81"/>
      <c r="IB189" s="81"/>
      <c r="IC189" s="81"/>
      <c r="ID189" s="81"/>
      <c r="IE189" s="81"/>
      <c r="IF189" s="81"/>
      <c r="IG189" s="81"/>
      <c r="IH189" s="81"/>
      <c r="II189" s="81"/>
      <c r="IJ189" s="81"/>
      <c r="IK189" s="81"/>
      <c r="IL189" s="81"/>
      <c r="IM189" s="81"/>
      <c r="IN189" s="81"/>
      <c r="IO189" s="81"/>
      <c r="IP189" s="81"/>
      <c r="IQ189" s="81"/>
      <c r="IR189" s="81"/>
      <c r="IS189" s="81"/>
      <c r="IT189" s="81"/>
      <c r="IU189" s="81"/>
      <c r="IV189" s="81"/>
      <c r="IW189" s="81"/>
      <c r="IX189" s="81"/>
      <c r="IY189" s="81"/>
      <c r="IZ189" s="81"/>
    </row>
    <row r="190" spans="1:260" s="82" customFormat="1" x14ac:dyDescent="0.2">
      <c r="A190" s="65">
        <f t="shared" si="35"/>
        <v>178</v>
      </c>
      <c r="B190" s="66">
        <v>11</v>
      </c>
      <c r="C190" s="67" t="s">
        <v>61</v>
      </c>
      <c r="D190" s="68">
        <v>251</v>
      </c>
      <c r="E190" s="67">
        <v>372</v>
      </c>
      <c r="F190" s="69">
        <v>2</v>
      </c>
      <c r="G190" s="105">
        <v>2150</v>
      </c>
      <c r="H190" s="70" t="s">
        <v>506</v>
      </c>
      <c r="I190" s="70" t="s">
        <v>507</v>
      </c>
      <c r="J190" s="65" t="s">
        <v>78</v>
      </c>
      <c r="K190" s="71">
        <v>42970</v>
      </c>
      <c r="L190" s="71" t="s">
        <v>79</v>
      </c>
      <c r="M190" s="72" t="s">
        <v>73</v>
      </c>
      <c r="N190" s="65">
        <v>6</v>
      </c>
      <c r="O190" s="65">
        <v>60</v>
      </c>
      <c r="P190" s="65" t="s">
        <v>143</v>
      </c>
      <c r="Q190" s="70" t="s">
        <v>158</v>
      </c>
      <c r="R190" s="65">
        <v>15</v>
      </c>
      <c r="S190" s="70" t="s">
        <v>402</v>
      </c>
      <c r="T190" s="65" t="s">
        <v>446</v>
      </c>
      <c r="U190" s="73" t="s">
        <v>493</v>
      </c>
      <c r="V190" s="107">
        <v>13656</v>
      </c>
      <c r="W190" s="84">
        <v>915</v>
      </c>
      <c r="X190" s="84">
        <v>836</v>
      </c>
      <c r="Y190" s="84"/>
      <c r="Z190" s="76">
        <v>0</v>
      </c>
      <c r="AA190" s="77">
        <f t="shared" si="28"/>
        <v>2389.7999999999997</v>
      </c>
      <c r="AB190" s="77">
        <f t="shared" si="29"/>
        <v>409.68</v>
      </c>
      <c r="AC190" s="77">
        <f t="shared" si="26"/>
        <v>1160.76</v>
      </c>
      <c r="AD190" s="77">
        <f t="shared" si="27"/>
        <v>273.12</v>
      </c>
      <c r="AE190" s="74">
        <f t="shared" si="24"/>
        <v>163872</v>
      </c>
      <c r="AF190" s="75">
        <f t="shared" si="24"/>
        <v>10980</v>
      </c>
      <c r="AG190" s="75">
        <f t="shared" si="24"/>
        <v>10032</v>
      </c>
      <c r="AH190" s="84"/>
      <c r="AI190" s="75">
        <f t="shared" si="30"/>
        <v>0</v>
      </c>
      <c r="AJ190" s="75">
        <f t="shared" si="31"/>
        <v>22760</v>
      </c>
      <c r="AK190" s="75">
        <f t="shared" si="32"/>
        <v>2276</v>
      </c>
      <c r="AL190" s="84">
        <v>6828</v>
      </c>
      <c r="AM190" s="75">
        <f t="shared" si="25"/>
        <v>28677.599999999999</v>
      </c>
      <c r="AN190" s="75">
        <f t="shared" si="25"/>
        <v>4916.16</v>
      </c>
      <c r="AO190" s="75">
        <f t="shared" si="25"/>
        <v>13929.119999999999</v>
      </c>
      <c r="AP190" s="75">
        <f t="shared" si="22"/>
        <v>3277.44</v>
      </c>
      <c r="AQ190" s="75"/>
      <c r="AR190" s="75">
        <f t="shared" si="33"/>
        <v>2276</v>
      </c>
      <c r="AS190" s="84">
        <v>0</v>
      </c>
      <c r="AT190" s="84">
        <v>0</v>
      </c>
      <c r="AU190" s="84"/>
      <c r="AV190" s="84"/>
      <c r="AW190" s="78">
        <v>0</v>
      </c>
      <c r="AX190" s="78">
        <v>0</v>
      </c>
      <c r="AY190" s="78">
        <v>0</v>
      </c>
      <c r="AZ190" s="85">
        <v>0</v>
      </c>
      <c r="BA190" s="80">
        <f t="shared" si="34"/>
        <v>269824.32</v>
      </c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  <c r="GT190" s="81"/>
      <c r="GU190" s="81"/>
      <c r="GV190" s="81"/>
      <c r="GW190" s="81"/>
      <c r="GX190" s="81"/>
      <c r="GY190" s="81"/>
      <c r="GZ190" s="81"/>
      <c r="HA190" s="81"/>
      <c r="HB190" s="81"/>
      <c r="HC190" s="81"/>
      <c r="HD190" s="81"/>
      <c r="HE190" s="81"/>
      <c r="HF190" s="81"/>
      <c r="HG190" s="81"/>
      <c r="HH190" s="81"/>
      <c r="HI190" s="81"/>
      <c r="HJ190" s="81"/>
      <c r="HK190" s="81"/>
      <c r="HL190" s="81"/>
      <c r="HM190" s="81"/>
      <c r="HN190" s="81"/>
      <c r="HO190" s="81"/>
      <c r="HP190" s="81"/>
      <c r="HQ190" s="81"/>
      <c r="HR190" s="81"/>
      <c r="HS190" s="81"/>
      <c r="HT190" s="81"/>
      <c r="HU190" s="81"/>
      <c r="HV190" s="81"/>
      <c r="HW190" s="81"/>
      <c r="HX190" s="81"/>
      <c r="HY190" s="81"/>
      <c r="HZ190" s="81"/>
      <c r="IA190" s="81"/>
      <c r="IB190" s="81"/>
      <c r="IC190" s="81"/>
      <c r="ID190" s="81"/>
      <c r="IE190" s="81"/>
      <c r="IF190" s="81"/>
      <c r="IG190" s="81"/>
      <c r="IH190" s="81"/>
      <c r="II190" s="81"/>
      <c r="IJ190" s="81"/>
      <c r="IK190" s="81"/>
      <c r="IL190" s="81"/>
      <c r="IM190" s="81"/>
      <c r="IN190" s="81"/>
      <c r="IO190" s="81"/>
      <c r="IP190" s="81"/>
      <c r="IQ190" s="81"/>
      <c r="IR190" s="81"/>
      <c r="IS190" s="81"/>
      <c r="IT190" s="81"/>
      <c r="IU190" s="81"/>
      <c r="IV190" s="81"/>
      <c r="IW190" s="81"/>
      <c r="IX190" s="81"/>
      <c r="IY190" s="81"/>
      <c r="IZ190" s="81"/>
    </row>
    <row r="191" spans="1:260" s="82" customFormat="1" x14ac:dyDescent="0.2">
      <c r="A191" s="65">
        <f t="shared" si="35"/>
        <v>179</v>
      </c>
      <c r="B191" s="66">
        <v>11</v>
      </c>
      <c r="C191" s="67" t="s">
        <v>61</v>
      </c>
      <c r="D191" s="68">
        <v>251</v>
      </c>
      <c r="E191" s="67">
        <v>372</v>
      </c>
      <c r="F191" s="69">
        <v>2</v>
      </c>
      <c r="G191" s="105">
        <v>2183</v>
      </c>
      <c r="H191" s="70" t="s">
        <v>508</v>
      </c>
      <c r="I191" s="70" t="s">
        <v>509</v>
      </c>
      <c r="J191" s="65" t="s">
        <v>78</v>
      </c>
      <c r="K191" s="71">
        <v>43359</v>
      </c>
      <c r="L191" s="71" t="s">
        <v>79</v>
      </c>
      <c r="M191" s="72" t="s">
        <v>73</v>
      </c>
      <c r="N191" s="65">
        <v>6</v>
      </c>
      <c r="O191" s="65">
        <v>60</v>
      </c>
      <c r="P191" s="65" t="s">
        <v>143</v>
      </c>
      <c r="Q191" s="70" t="s">
        <v>158</v>
      </c>
      <c r="R191" s="65">
        <v>15</v>
      </c>
      <c r="S191" s="70" t="s">
        <v>402</v>
      </c>
      <c r="T191" s="65" t="s">
        <v>446</v>
      </c>
      <c r="U191" s="73" t="s">
        <v>493</v>
      </c>
      <c r="V191" s="107">
        <v>13656</v>
      </c>
      <c r="W191" s="84">
        <v>915</v>
      </c>
      <c r="X191" s="84">
        <v>836</v>
      </c>
      <c r="Y191" s="84"/>
      <c r="Z191" s="76">
        <v>0</v>
      </c>
      <c r="AA191" s="77">
        <f t="shared" si="28"/>
        <v>2389.7999999999997</v>
      </c>
      <c r="AB191" s="77">
        <f t="shared" si="29"/>
        <v>409.68</v>
      </c>
      <c r="AC191" s="77">
        <f t="shared" si="26"/>
        <v>1160.76</v>
      </c>
      <c r="AD191" s="77">
        <f t="shared" si="27"/>
        <v>273.12</v>
      </c>
      <c r="AE191" s="74">
        <f t="shared" si="24"/>
        <v>163872</v>
      </c>
      <c r="AF191" s="75">
        <f t="shared" si="24"/>
        <v>10980</v>
      </c>
      <c r="AG191" s="75">
        <f t="shared" si="24"/>
        <v>10032</v>
      </c>
      <c r="AH191" s="84"/>
      <c r="AI191" s="75">
        <f t="shared" si="30"/>
        <v>0</v>
      </c>
      <c r="AJ191" s="75">
        <f t="shared" si="31"/>
        <v>22760</v>
      </c>
      <c r="AK191" s="75">
        <f t="shared" si="32"/>
        <v>2276</v>
      </c>
      <c r="AL191" s="84">
        <v>6828</v>
      </c>
      <c r="AM191" s="75">
        <f t="shared" si="25"/>
        <v>28677.599999999999</v>
      </c>
      <c r="AN191" s="75">
        <f t="shared" si="25"/>
        <v>4916.16</v>
      </c>
      <c r="AO191" s="75">
        <f t="shared" si="25"/>
        <v>13929.119999999999</v>
      </c>
      <c r="AP191" s="75">
        <f t="shared" si="22"/>
        <v>3277.44</v>
      </c>
      <c r="AQ191" s="75"/>
      <c r="AR191" s="75">
        <f t="shared" si="33"/>
        <v>2276</v>
      </c>
      <c r="AS191" s="84">
        <v>0</v>
      </c>
      <c r="AT191" s="84">
        <v>0</v>
      </c>
      <c r="AU191" s="84"/>
      <c r="AV191" s="84"/>
      <c r="AW191" s="78">
        <v>0</v>
      </c>
      <c r="AX191" s="78">
        <v>0</v>
      </c>
      <c r="AY191" s="78">
        <v>0</v>
      </c>
      <c r="AZ191" s="85">
        <v>0</v>
      </c>
      <c r="BA191" s="80">
        <f t="shared" si="34"/>
        <v>269824.32</v>
      </c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7"/>
      <c r="BQ191" s="87"/>
      <c r="BR191" s="87"/>
      <c r="BS191" s="87"/>
      <c r="BT191" s="87"/>
      <c r="BU191" s="87"/>
      <c r="BV191" s="87"/>
      <c r="BW191" s="87"/>
      <c r="BX191" s="87"/>
      <c r="BY191" s="87"/>
      <c r="BZ191" s="87"/>
      <c r="CA191" s="87"/>
      <c r="CB191" s="87"/>
      <c r="CC191" s="87"/>
      <c r="CD191" s="87"/>
      <c r="CE191" s="87"/>
      <c r="CF191" s="87"/>
      <c r="CG191" s="87"/>
      <c r="CH191" s="87"/>
      <c r="CI191" s="87"/>
      <c r="CJ191" s="87"/>
      <c r="CK191" s="87"/>
      <c r="CL191" s="87"/>
      <c r="CM191" s="87"/>
      <c r="CN191" s="87"/>
      <c r="CO191" s="87"/>
      <c r="CP191" s="87"/>
      <c r="CQ191" s="87"/>
      <c r="CR191" s="87"/>
      <c r="CS191" s="87"/>
      <c r="CT191" s="87"/>
      <c r="CU191" s="87"/>
      <c r="CV191" s="87"/>
      <c r="CW191" s="87"/>
      <c r="CX191" s="87"/>
      <c r="CY191" s="87"/>
      <c r="CZ191" s="87"/>
      <c r="DA191" s="87"/>
      <c r="DB191" s="87"/>
      <c r="DC191" s="87"/>
      <c r="DD191" s="87"/>
      <c r="DE191" s="87"/>
      <c r="DF191" s="87"/>
      <c r="DG191" s="87"/>
      <c r="DH191" s="87"/>
      <c r="DI191" s="87"/>
      <c r="DJ191" s="87"/>
      <c r="DK191" s="87"/>
      <c r="DL191" s="87"/>
      <c r="DM191" s="87"/>
      <c r="DN191" s="87"/>
      <c r="DO191" s="87"/>
      <c r="DP191" s="87"/>
      <c r="DQ191" s="87"/>
      <c r="DR191" s="87"/>
      <c r="DS191" s="87"/>
      <c r="DT191" s="87"/>
      <c r="DU191" s="87"/>
      <c r="DV191" s="87"/>
      <c r="DW191" s="87"/>
      <c r="DX191" s="87"/>
      <c r="DY191" s="87"/>
      <c r="DZ191" s="87"/>
      <c r="EA191" s="87"/>
      <c r="EB191" s="87"/>
      <c r="EC191" s="87"/>
      <c r="ED191" s="87"/>
      <c r="EE191" s="87"/>
      <c r="EF191" s="87"/>
      <c r="EG191" s="87"/>
      <c r="EH191" s="87"/>
      <c r="EI191" s="87"/>
      <c r="EJ191" s="87"/>
      <c r="EK191" s="87"/>
      <c r="EL191" s="87"/>
      <c r="EM191" s="87"/>
      <c r="EN191" s="87"/>
      <c r="EO191" s="87"/>
      <c r="EP191" s="87"/>
      <c r="EQ191" s="87"/>
      <c r="ER191" s="87"/>
      <c r="ES191" s="87"/>
      <c r="ET191" s="87"/>
      <c r="EU191" s="87"/>
      <c r="EV191" s="87"/>
      <c r="EW191" s="87"/>
      <c r="EX191" s="87"/>
      <c r="EY191" s="87"/>
      <c r="EZ191" s="87"/>
      <c r="FA191" s="87"/>
      <c r="FB191" s="87"/>
      <c r="FC191" s="87"/>
      <c r="FD191" s="87"/>
      <c r="FE191" s="87"/>
      <c r="FF191" s="87"/>
      <c r="FG191" s="87"/>
      <c r="FH191" s="87"/>
      <c r="FI191" s="87"/>
      <c r="FJ191" s="87"/>
      <c r="FK191" s="87"/>
      <c r="FL191" s="87"/>
      <c r="FM191" s="87"/>
      <c r="FN191" s="87"/>
      <c r="FO191" s="87"/>
      <c r="FP191" s="87"/>
      <c r="FQ191" s="87"/>
      <c r="FR191" s="87"/>
      <c r="FS191" s="87"/>
      <c r="FT191" s="87"/>
      <c r="FU191" s="87"/>
      <c r="FV191" s="87"/>
      <c r="FW191" s="87"/>
      <c r="FX191" s="87"/>
      <c r="FY191" s="87"/>
      <c r="FZ191" s="87"/>
      <c r="GA191" s="87"/>
      <c r="GB191" s="87"/>
      <c r="GC191" s="87"/>
      <c r="GD191" s="87"/>
      <c r="GE191" s="87"/>
      <c r="GF191" s="87"/>
      <c r="GG191" s="87"/>
      <c r="GH191" s="87"/>
      <c r="GI191" s="87"/>
      <c r="GJ191" s="87"/>
      <c r="GK191" s="87"/>
      <c r="GL191" s="87"/>
      <c r="GM191" s="87"/>
      <c r="GN191" s="87"/>
      <c r="GO191" s="87"/>
      <c r="GP191" s="87"/>
      <c r="GQ191" s="87"/>
      <c r="GR191" s="87"/>
      <c r="GS191" s="87"/>
      <c r="GT191" s="87"/>
      <c r="GU191" s="87"/>
      <c r="GV191" s="87"/>
      <c r="GW191" s="87"/>
      <c r="GX191" s="87"/>
      <c r="GY191" s="87"/>
      <c r="GZ191" s="87"/>
      <c r="HA191" s="87"/>
      <c r="HB191" s="87"/>
      <c r="HC191" s="87"/>
      <c r="HD191" s="87"/>
      <c r="HE191" s="87"/>
      <c r="HF191" s="87"/>
      <c r="HG191" s="87"/>
      <c r="HH191" s="87"/>
      <c r="HI191" s="87"/>
      <c r="HJ191" s="87"/>
      <c r="HK191" s="87"/>
      <c r="HL191" s="87"/>
      <c r="HM191" s="87"/>
      <c r="HN191" s="87"/>
      <c r="HO191" s="87"/>
      <c r="HP191" s="87"/>
      <c r="HQ191" s="87"/>
      <c r="HR191" s="87"/>
      <c r="HS191" s="87"/>
      <c r="HT191" s="87"/>
      <c r="HU191" s="87"/>
      <c r="HV191" s="87"/>
      <c r="HW191" s="87"/>
      <c r="HX191" s="87"/>
      <c r="HY191" s="87"/>
      <c r="HZ191" s="87"/>
      <c r="IA191" s="87"/>
      <c r="IB191" s="87"/>
      <c r="IC191" s="87"/>
      <c r="ID191" s="87"/>
      <c r="IE191" s="87"/>
      <c r="IF191" s="87"/>
      <c r="IG191" s="87"/>
      <c r="IH191" s="87"/>
      <c r="II191" s="87"/>
      <c r="IJ191" s="87"/>
      <c r="IK191" s="87"/>
      <c r="IL191" s="87"/>
      <c r="IM191" s="87"/>
      <c r="IN191" s="87"/>
      <c r="IO191" s="87"/>
      <c r="IP191" s="87"/>
      <c r="IQ191" s="87"/>
      <c r="IR191" s="87"/>
      <c r="IS191" s="87"/>
      <c r="IT191" s="87"/>
      <c r="IU191" s="87"/>
      <c r="IV191" s="87"/>
      <c r="IW191" s="87"/>
      <c r="IX191" s="87"/>
      <c r="IY191" s="87"/>
      <c r="IZ191" s="87"/>
    </row>
    <row r="192" spans="1:260" s="82" customFormat="1" x14ac:dyDescent="0.2">
      <c r="A192" s="65">
        <f t="shared" si="35"/>
        <v>180</v>
      </c>
      <c r="B192" s="66">
        <v>11</v>
      </c>
      <c r="C192" s="67" t="s">
        <v>61</v>
      </c>
      <c r="D192" s="68">
        <v>251</v>
      </c>
      <c r="E192" s="67">
        <v>372</v>
      </c>
      <c r="F192" s="69">
        <v>2</v>
      </c>
      <c r="G192" s="105">
        <v>2187</v>
      </c>
      <c r="H192" s="70" t="s">
        <v>510</v>
      </c>
      <c r="I192" s="70" t="s">
        <v>511</v>
      </c>
      <c r="J192" s="65" t="s">
        <v>78</v>
      </c>
      <c r="K192" s="71">
        <v>43390</v>
      </c>
      <c r="L192" s="71" t="s">
        <v>79</v>
      </c>
      <c r="M192" s="72" t="s">
        <v>73</v>
      </c>
      <c r="N192" s="65">
        <v>6</v>
      </c>
      <c r="O192" s="65">
        <v>60</v>
      </c>
      <c r="P192" s="65" t="s">
        <v>143</v>
      </c>
      <c r="Q192" s="70" t="s">
        <v>158</v>
      </c>
      <c r="R192" s="65">
        <v>15</v>
      </c>
      <c r="S192" s="70" t="s">
        <v>402</v>
      </c>
      <c r="T192" s="65" t="s">
        <v>446</v>
      </c>
      <c r="U192" s="73" t="s">
        <v>493</v>
      </c>
      <c r="V192" s="107">
        <v>13656</v>
      </c>
      <c r="W192" s="84">
        <v>915</v>
      </c>
      <c r="X192" s="84">
        <v>836</v>
      </c>
      <c r="Y192" s="84"/>
      <c r="Z192" s="76">
        <v>0</v>
      </c>
      <c r="AA192" s="77">
        <f t="shared" si="28"/>
        <v>2389.7999999999997</v>
      </c>
      <c r="AB192" s="77">
        <f t="shared" si="29"/>
        <v>409.68</v>
      </c>
      <c r="AC192" s="77">
        <f t="shared" si="26"/>
        <v>1160.76</v>
      </c>
      <c r="AD192" s="77">
        <f t="shared" si="27"/>
        <v>273.12</v>
      </c>
      <c r="AE192" s="74">
        <f t="shared" si="24"/>
        <v>163872</v>
      </c>
      <c r="AF192" s="75">
        <f t="shared" si="24"/>
        <v>10980</v>
      </c>
      <c r="AG192" s="75">
        <f t="shared" si="24"/>
        <v>10032</v>
      </c>
      <c r="AH192" s="84"/>
      <c r="AI192" s="75">
        <f t="shared" si="30"/>
        <v>0</v>
      </c>
      <c r="AJ192" s="75">
        <f t="shared" si="31"/>
        <v>22760</v>
      </c>
      <c r="AK192" s="75">
        <f t="shared" si="32"/>
        <v>2276</v>
      </c>
      <c r="AL192" s="84">
        <v>6828</v>
      </c>
      <c r="AM192" s="75">
        <f t="shared" si="25"/>
        <v>28677.599999999999</v>
      </c>
      <c r="AN192" s="75">
        <f t="shared" si="25"/>
        <v>4916.16</v>
      </c>
      <c r="AO192" s="75">
        <f t="shared" si="25"/>
        <v>13929.119999999999</v>
      </c>
      <c r="AP192" s="75">
        <f t="shared" si="22"/>
        <v>3277.44</v>
      </c>
      <c r="AQ192" s="75"/>
      <c r="AR192" s="75">
        <f t="shared" si="33"/>
        <v>2276</v>
      </c>
      <c r="AS192" s="84">
        <v>0</v>
      </c>
      <c r="AT192" s="84">
        <v>0</v>
      </c>
      <c r="AU192" s="84"/>
      <c r="AV192" s="84"/>
      <c r="AW192" s="78">
        <v>0</v>
      </c>
      <c r="AX192" s="78">
        <v>0</v>
      </c>
      <c r="AY192" s="78">
        <v>0</v>
      </c>
      <c r="AZ192" s="85">
        <v>0</v>
      </c>
      <c r="BA192" s="91">
        <f t="shared" si="34"/>
        <v>269824.32</v>
      </c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  <c r="GT192" s="81"/>
      <c r="GU192" s="81"/>
      <c r="GV192" s="81"/>
      <c r="GW192" s="81"/>
      <c r="GX192" s="81"/>
      <c r="GY192" s="81"/>
      <c r="GZ192" s="81"/>
      <c r="HA192" s="81"/>
      <c r="HB192" s="81"/>
      <c r="HC192" s="81"/>
      <c r="HD192" s="81"/>
      <c r="HE192" s="81"/>
      <c r="HF192" s="81"/>
      <c r="HG192" s="81"/>
      <c r="HH192" s="81"/>
      <c r="HI192" s="81"/>
      <c r="HJ192" s="81"/>
      <c r="HK192" s="81"/>
      <c r="HL192" s="81"/>
      <c r="HM192" s="81"/>
      <c r="HN192" s="81"/>
      <c r="HO192" s="81"/>
      <c r="HP192" s="81"/>
      <c r="HQ192" s="81"/>
      <c r="HR192" s="81"/>
      <c r="HS192" s="81"/>
      <c r="HT192" s="81"/>
      <c r="HU192" s="81"/>
      <c r="HV192" s="81"/>
      <c r="HW192" s="81"/>
      <c r="HX192" s="81"/>
      <c r="HY192" s="81"/>
      <c r="HZ192" s="81"/>
      <c r="IA192" s="81"/>
      <c r="IB192" s="81"/>
      <c r="IC192" s="81"/>
      <c r="ID192" s="81"/>
      <c r="IE192" s="81"/>
      <c r="IF192" s="81"/>
      <c r="IG192" s="81"/>
      <c r="IH192" s="81"/>
      <c r="II192" s="81"/>
      <c r="IJ192" s="81"/>
      <c r="IK192" s="81"/>
      <c r="IL192" s="81"/>
      <c r="IM192" s="81"/>
      <c r="IN192" s="81"/>
      <c r="IO192" s="81"/>
      <c r="IP192" s="81"/>
      <c r="IQ192" s="81"/>
      <c r="IR192" s="81"/>
      <c r="IS192" s="81"/>
      <c r="IT192" s="81"/>
      <c r="IU192" s="81"/>
      <c r="IV192" s="81"/>
      <c r="IW192" s="81"/>
      <c r="IX192" s="81"/>
      <c r="IY192" s="81"/>
      <c r="IZ192" s="81"/>
    </row>
    <row r="193" spans="1:260" s="82" customFormat="1" x14ac:dyDescent="0.2">
      <c r="A193" s="65">
        <f t="shared" si="35"/>
        <v>181</v>
      </c>
      <c r="B193" s="66">
        <v>11</v>
      </c>
      <c r="C193" s="67" t="s">
        <v>61</v>
      </c>
      <c r="D193" s="68">
        <v>251</v>
      </c>
      <c r="E193" s="67">
        <v>372</v>
      </c>
      <c r="F193" s="69">
        <v>2</v>
      </c>
      <c r="G193" s="105">
        <v>2202</v>
      </c>
      <c r="H193" s="70" t="s">
        <v>512</v>
      </c>
      <c r="I193" s="70" t="s">
        <v>513</v>
      </c>
      <c r="J193" s="65" t="s">
        <v>78</v>
      </c>
      <c r="K193" s="89">
        <v>43467</v>
      </c>
      <c r="L193" s="90" t="s">
        <v>79</v>
      </c>
      <c r="M193" s="90" t="s">
        <v>73</v>
      </c>
      <c r="N193" s="65">
        <v>6</v>
      </c>
      <c r="O193" s="65">
        <v>60</v>
      </c>
      <c r="P193" s="65" t="s">
        <v>143</v>
      </c>
      <c r="Q193" s="70" t="s">
        <v>158</v>
      </c>
      <c r="R193" s="65">
        <v>15</v>
      </c>
      <c r="S193" s="70" t="s">
        <v>402</v>
      </c>
      <c r="T193" s="65" t="s">
        <v>446</v>
      </c>
      <c r="U193" s="73" t="s">
        <v>493</v>
      </c>
      <c r="V193" s="107">
        <v>13656</v>
      </c>
      <c r="W193" s="84">
        <v>915</v>
      </c>
      <c r="X193" s="84">
        <v>836</v>
      </c>
      <c r="Y193" s="84"/>
      <c r="Z193" s="76">
        <v>0</v>
      </c>
      <c r="AA193" s="77">
        <f t="shared" si="28"/>
        <v>2389.7999999999997</v>
      </c>
      <c r="AB193" s="77">
        <f t="shared" si="29"/>
        <v>409.68</v>
      </c>
      <c r="AC193" s="77">
        <f t="shared" si="26"/>
        <v>1160.76</v>
      </c>
      <c r="AD193" s="77">
        <f t="shared" si="27"/>
        <v>273.12</v>
      </c>
      <c r="AE193" s="74">
        <f t="shared" si="24"/>
        <v>163872</v>
      </c>
      <c r="AF193" s="75">
        <f t="shared" si="24"/>
        <v>10980</v>
      </c>
      <c r="AG193" s="75">
        <f t="shared" si="24"/>
        <v>10032</v>
      </c>
      <c r="AH193" s="84"/>
      <c r="AI193" s="75">
        <f t="shared" si="30"/>
        <v>0</v>
      </c>
      <c r="AJ193" s="75">
        <f t="shared" si="31"/>
        <v>22760</v>
      </c>
      <c r="AK193" s="75">
        <f t="shared" si="32"/>
        <v>2276</v>
      </c>
      <c r="AL193" s="84">
        <v>6828</v>
      </c>
      <c r="AM193" s="75">
        <f t="shared" si="25"/>
        <v>28677.599999999999</v>
      </c>
      <c r="AN193" s="75">
        <f t="shared" si="25"/>
        <v>4916.16</v>
      </c>
      <c r="AO193" s="75">
        <f t="shared" si="25"/>
        <v>13929.119999999999</v>
      </c>
      <c r="AP193" s="75">
        <f t="shared" si="22"/>
        <v>3277.44</v>
      </c>
      <c r="AQ193" s="75"/>
      <c r="AR193" s="75">
        <f t="shared" si="33"/>
        <v>2276</v>
      </c>
      <c r="AS193" s="84">
        <v>0</v>
      </c>
      <c r="AT193" s="84">
        <v>0</v>
      </c>
      <c r="AU193" s="84"/>
      <c r="AV193" s="84"/>
      <c r="AW193" s="78">
        <v>0</v>
      </c>
      <c r="AX193" s="78">
        <v>0</v>
      </c>
      <c r="AY193" s="78">
        <v>0</v>
      </c>
      <c r="AZ193" s="85">
        <v>0</v>
      </c>
      <c r="BA193" s="91">
        <f t="shared" si="34"/>
        <v>269824.32</v>
      </c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  <c r="GT193" s="81"/>
      <c r="GU193" s="81"/>
      <c r="GV193" s="81"/>
      <c r="GW193" s="81"/>
      <c r="GX193" s="81"/>
      <c r="GY193" s="81"/>
      <c r="GZ193" s="81"/>
      <c r="HA193" s="81"/>
      <c r="HB193" s="81"/>
      <c r="HC193" s="81"/>
      <c r="HD193" s="81"/>
      <c r="HE193" s="81"/>
      <c r="HF193" s="81"/>
      <c r="HG193" s="81"/>
      <c r="HH193" s="81"/>
      <c r="HI193" s="81"/>
      <c r="HJ193" s="81"/>
      <c r="HK193" s="81"/>
      <c r="HL193" s="81"/>
      <c r="HM193" s="81"/>
      <c r="HN193" s="81"/>
      <c r="HO193" s="81"/>
      <c r="HP193" s="81"/>
      <c r="HQ193" s="81"/>
      <c r="HR193" s="81"/>
      <c r="HS193" s="81"/>
      <c r="HT193" s="81"/>
      <c r="HU193" s="81"/>
      <c r="HV193" s="81"/>
      <c r="HW193" s="81"/>
      <c r="HX193" s="81"/>
      <c r="HY193" s="81"/>
      <c r="HZ193" s="81"/>
      <c r="IA193" s="81"/>
      <c r="IB193" s="81"/>
      <c r="IC193" s="81"/>
      <c r="ID193" s="81"/>
      <c r="IE193" s="81"/>
      <c r="IF193" s="81"/>
      <c r="IG193" s="81"/>
      <c r="IH193" s="81"/>
      <c r="II193" s="81"/>
      <c r="IJ193" s="81"/>
      <c r="IK193" s="81"/>
      <c r="IL193" s="81"/>
      <c r="IM193" s="81"/>
      <c r="IN193" s="81"/>
      <c r="IO193" s="81"/>
      <c r="IP193" s="81"/>
      <c r="IQ193" s="81"/>
      <c r="IR193" s="81"/>
      <c r="IS193" s="81"/>
      <c r="IT193" s="81"/>
      <c r="IU193" s="81"/>
      <c r="IV193" s="81"/>
      <c r="IW193" s="81"/>
      <c r="IX193" s="81"/>
      <c r="IY193" s="81"/>
      <c r="IZ193" s="81"/>
    </row>
    <row r="194" spans="1:260" s="82" customFormat="1" x14ac:dyDescent="0.2">
      <c r="A194" s="65">
        <f t="shared" si="35"/>
        <v>182</v>
      </c>
      <c r="B194" s="66">
        <v>11</v>
      </c>
      <c r="C194" s="67" t="s">
        <v>61</v>
      </c>
      <c r="D194" s="68">
        <v>251</v>
      </c>
      <c r="E194" s="67">
        <v>372</v>
      </c>
      <c r="F194" s="69">
        <v>2</v>
      </c>
      <c r="G194" s="105">
        <v>2218</v>
      </c>
      <c r="H194" s="70" t="s">
        <v>514</v>
      </c>
      <c r="I194" s="70" t="s">
        <v>515</v>
      </c>
      <c r="J194" s="65" t="s">
        <v>78</v>
      </c>
      <c r="K194" s="89">
        <v>43633</v>
      </c>
      <c r="L194" s="90" t="s">
        <v>79</v>
      </c>
      <c r="M194" s="90" t="s">
        <v>73</v>
      </c>
      <c r="N194" s="65">
        <v>6</v>
      </c>
      <c r="O194" s="65">
        <v>60</v>
      </c>
      <c r="P194" s="65" t="s">
        <v>143</v>
      </c>
      <c r="Q194" s="70" t="s">
        <v>158</v>
      </c>
      <c r="R194" s="65">
        <v>15</v>
      </c>
      <c r="S194" s="70" t="s">
        <v>402</v>
      </c>
      <c r="T194" s="65" t="s">
        <v>446</v>
      </c>
      <c r="U194" s="73" t="s">
        <v>493</v>
      </c>
      <c r="V194" s="107">
        <v>13656</v>
      </c>
      <c r="W194" s="84">
        <v>915</v>
      </c>
      <c r="X194" s="84">
        <v>836</v>
      </c>
      <c r="Y194" s="84"/>
      <c r="Z194" s="76">
        <v>0</v>
      </c>
      <c r="AA194" s="77">
        <f t="shared" si="28"/>
        <v>2389.7999999999997</v>
      </c>
      <c r="AB194" s="77">
        <f t="shared" si="29"/>
        <v>409.68</v>
      </c>
      <c r="AC194" s="77">
        <f t="shared" si="26"/>
        <v>1160.76</v>
      </c>
      <c r="AD194" s="77">
        <f t="shared" si="27"/>
        <v>273.12</v>
      </c>
      <c r="AE194" s="74">
        <f t="shared" si="24"/>
        <v>163872</v>
      </c>
      <c r="AF194" s="75">
        <f t="shared" si="24"/>
        <v>10980</v>
      </c>
      <c r="AG194" s="75">
        <f t="shared" si="24"/>
        <v>10032</v>
      </c>
      <c r="AH194" s="84"/>
      <c r="AI194" s="75">
        <f t="shared" si="30"/>
        <v>0</v>
      </c>
      <c r="AJ194" s="75">
        <f t="shared" si="31"/>
        <v>22760</v>
      </c>
      <c r="AK194" s="75">
        <f t="shared" si="32"/>
        <v>2276</v>
      </c>
      <c r="AL194" s="84">
        <v>5639.5</v>
      </c>
      <c r="AM194" s="75">
        <f t="shared" si="25"/>
        <v>28677.599999999999</v>
      </c>
      <c r="AN194" s="75">
        <f t="shared" si="25"/>
        <v>4916.16</v>
      </c>
      <c r="AO194" s="75">
        <f t="shared" si="25"/>
        <v>13929.119999999999</v>
      </c>
      <c r="AP194" s="75">
        <f t="shared" si="22"/>
        <v>3277.44</v>
      </c>
      <c r="AQ194" s="75"/>
      <c r="AR194" s="75">
        <f t="shared" si="33"/>
        <v>2276</v>
      </c>
      <c r="AS194" s="84">
        <v>0</v>
      </c>
      <c r="AT194" s="84">
        <v>0</v>
      </c>
      <c r="AU194" s="84"/>
      <c r="AV194" s="84"/>
      <c r="AW194" s="78">
        <v>0</v>
      </c>
      <c r="AX194" s="78">
        <v>0</v>
      </c>
      <c r="AY194" s="78">
        <v>0</v>
      </c>
      <c r="AZ194" s="85">
        <v>0</v>
      </c>
      <c r="BA194" s="80">
        <f t="shared" si="34"/>
        <v>268635.82</v>
      </c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  <c r="GT194" s="81"/>
      <c r="GU194" s="81"/>
      <c r="GV194" s="81"/>
      <c r="GW194" s="81"/>
      <c r="GX194" s="81"/>
      <c r="GY194" s="81"/>
      <c r="GZ194" s="81"/>
      <c r="HA194" s="81"/>
      <c r="HB194" s="81"/>
      <c r="HC194" s="81"/>
      <c r="HD194" s="81"/>
      <c r="HE194" s="81"/>
      <c r="HF194" s="81"/>
      <c r="HG194" s="81"/>
      <c r="HH194" s="81"/>
      <c r="HI194" s="81"/>
      <c r="HJ194" s="81"/>
      <c r="HK194" s="81"/>
      <c r="HL194" s="81"/>
      <c r="HM194" s="81"/>
      <c r="HN194" s="81"/>
      <c r="HO194" s="81"/>
      <c r="HP194" s="81"/>
      <c r="HQ194" s="81"/>
      <c r="HR194" s="81"/>
      <c r="HS194" s="81"/>
      <c r="HT194" s="81"/>
      <c r="HU194" s="81"/>
      <c r="HV194" s="81"/>
      <c r="HW194" s="81"/>
      <c r="HX194" s="81"/>
      <c r="HY194" s="81"/>
      <c r="HZ194" s="81"/>
      <c r="IA194" s="81"/>
      <c r="IB194" s="81"/>
      <c r="IC194" s="81"/>
      <c r="ID194" s="81"/>
      <c r="IE194" s="81"/>
      <c r="IF194" s="81"/>
      <c r="IG194" s="81"/>
      <c r="IH194" s="81"/>
      <c r="II194" s="81"/>
      <c r="IJ194" s="81"/>
      <c r="IK194" s="81"/>
      <c r="IL194" s="81"/>
      <c r="IM194" s="81"/>
      <c r="IN194" s="81"/>
      <c r="IO194" s="81"/>
      <c r="IP194" s="81"/>
      <c r="IQ194" s="81"/>
      <c r="IR194" s="81"/>
      <c r="IS194" s="81"/>
      <c r="IT194" s="81"/>
      <c r="IU194" s="81"/>
      <c r="IV194" s="81"/>
      <c r="IW194" s="81"/>
      <c r="IX194" s="81"/>
      <c r="IY194" s="81"/>
      <c r="IZ194" s="81"/>
    </row>
    <row r="195" spans="1:260" s="82" customFormat="1" x14ac:dyDescent="0.2">
      <c r="A195" s="65">
        <f t="shared" si="35"/>
        <v>183</v>
      </c>
      <c r="B195" s="66">
        <v>11</v>
      </c>
      <c r="C195" s="67" t="s">
        <v>61</v>
      </c>
      <c r="D195" s="68">
        <v>251</v>
      </c>
      <c r="E195" s="67">
        <v>372</v>
      </c>
      <c r="F195" s="69">
        <v>2</v>
      </c>
      <c r="G195" s="105">
        <v>2250</v>
      </c>
      <c r="H195" s="70" t="s">
        <v>516</v>
      </c>
      <c r="I195" s="70" t="s">
        <v>517</v>
      </c>
      <c r="J195" s="65" t="s">
        <v>78</v>
      </c>
      <c r="K195" s="89">
        <v>43909</v>
      </c>
      <c r="L195" s="90" t="s">
        <v>79</v>
      </c>
      <c r="M195" s="90" t="s">
        <v>73</v>
      </c>
      <c r="N195" s="65">
        <v>6</v>
      </c>
      <c r="O195" s="65">
        <v>60</v>
      </c>
      <c r="P195" s="65" t="s">
        <v>143</v>
      </c>
      <c r="Q195" s="70" t="s">
        <v>158</v>
      </c>
      <c r="R195" s="65">
        <v>15</v>
      </c>
      <c r="S195" s="70" t="s">
        <v>402</v>
      </c>
      <c r="T195" s="65" t="s">
        <v>446</v>
      </c>
      <c r="U195" s="73" t="s">
        <v>493</v>
      </c>
      <c r="V195" s="107">
        <v>13656</v>
      </c>
      <c r="W195" s="84">
        <v>915</v>
      </c>
      <c r="X195" s="84">
        <v>836</v>
      </c>
      <c r="Y195" s="84"/>
      <c r="Z195" s="76">
        <v>0</v>
      </c>
      <c r="AA195" s="77">
        <f t="shared" si="28"/>
        <v>2389.7999999999997</v>
      </c>
      <c r="AB195" s="77">
        <f t="shared" si="29"/>
        <v>409.68</v>
      </c>
      <c r="AC195" s="77">
        <f t="shared" si="26"/>
        <v>1160.76</v>
      </c>
      <c r="AD195" s="77">
        <f t="shared" si="27"/>
        <v>273.12</v>
      </c>
      <c r="AE195" s="74">
        <f t="shared" si="24"/>
        <v>163872</v>
      </c>
      <c r="AF195" s="75">
        <f t="shared" si="24"/>
        <v>10980</v>
      </c>
      <c r="AG195" s="75">
        <f t="shared" si="24"/>
        <v>10032</v>
      </c>
      <c r="AH195" s="84"/>
      <c r="AI195" s="75">
        <f t="shared" si="30"/>
        <v>0</v>
      </c>
      <c r="AJ195" s="75">
        <f t="shared" si="31"/>
        <v>22760</v>
      </c>
      <c r="AK195" s="75">
        <f t="shared" si="32"/>
        <v>2276</v>
      </c>
      <c r="AL195" s="84">
        <v>6828</v>
      </c>
      <c r="AM195" s="75">
        <f t="shared" si="25"/>
        <v>28677.599999999999</v>
      </c>
      <c r="AN195" s="75">
        <f t="shared" si="25"/>
        <v>4916.16</v>
      </c>
      <c r="AO195" s="75">
        <f t="shared" si="25"/>
        <v>13929.119999999999</v>
      </c>
      <c r="AP195" s="75">
        <f t="shared" si="25"/>
        <v>3277.44</v>
      </c>
      <c r="AQ195" s="75"/>
      <c r="AR195" s="75">
        <f t="shared" si="33"/>
        <v>2276</v>
      </c>
      <c r="AS195" s="84">
        <v>0</v>
      </c>
      <c r="AT195" s="84">
        <v>0</v>
      </c>
      <c r="AU195" s="84"/>
      <c r="AV195" s="84"/>
      <c r="AW195" s="78">
        <v>0</v>
      </c>
      <c r="AX195" s="78">
        <v>0</v>
      </c>
      <c r="AY195" s="78">
        <v>0</v>
      </c>
      <c r="AZ195" s="85">
        <v>0</v>
      </c>
      <c r="BA195" s="80">
        <f t="shared" si="34"/>
        <v>269824.32</v>
      </c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  <c r="BX195" s="87"/>
      <c r="BY195" s="87"/>
      <c r="BZ195" s="87"/>
      <c r="CA195" s="87"/>
      <c r="CB195" s="87"/>
      <c r="CC195" s="87"/>
      <c r="CD195" s="87"/>
      <c r="CE195" s="87"/>
      <c r="CF195" s="87"/>
      <c r="CG195" s="87"/>
      <c r="CH195" s="87"/>
      <c r="CI195" s="87"/>
      <c r="CJ195" s="87"/>
      <c r="CK195" s="87"/>
      <c r="CL195" s="87"/>
      <c r="CM195" s="87"/>
      <c r="CN195" s="87"/>
      <c r="CO195" s="87"/>
      <c r="CP195" s="87"/>
      <c r="CQ195" s="87"/>
      <c r="CR195" s="87"/>
      <c r="CS195" s="87"/>
      <c r="CT195" s="87"/>
      <c r="CU195" s="87"/>
      <c r="CV195" s="87"/>
      <c r="CW195" s="87"/>
      <c r="CX195" s="87"/>
      <c r="CY195" s="87"/>
      <c r="CZ195" s="87"/>
      <c r="DA195" s="87"/>
      <c r="DB195" s="87"/>
      <c r="DC195" s="87"/>
      <c r="DD195" s="87"/>
      <c r="DE195" s="87"/>
      <c r="DF195" s="87"/>
      <c r="DG195" s="87"/>
      <c r="DH195" s="87"/>
      <c r="DI195" s="87"/>
      <c r="DJ195" s="87"/>
      <c r="DK195" s="87"/>
      <c r="DL195" s="87"/>
      <c r="DM195" s="87"/>
      <c r="DN195" s="87"/>
      <c r="DO195" s="87"/>
      <c r="DP195" s="87"/>
      <c r="DQ195" s="87"/>
      <c r="DR195" s="87"/>
      <c r="DS195" s="87"/>
      <c r="DT195" s="87"/>
      <c r="DU195" s="87"/>
      <c r="DV195" s="87"/>
      <c r="DW195" s="87"/>
      <c r="DX195" s="87"/>
      <c r="DY195" s="87"/>
      <c r="DZ195" s="87"/>
      <c r="EA195" s="87"/>
      <c r="EB195" s="87"/>
      <c r="EC195" s="87"/>
      <c r="ED195" s="87"/>
      <c r="EE195" s="87"/>
      <c r="EF195" s="87"/>
      <c r="EG195" s="87"/>
      <c r="EH195" s="87"/>
      <c r="EI195" s="87"/>
      <c r="EJ195" s="87"/>
      <c r="EK195" s="87"/>
      <c r="EL195" s="87"/>
      <c r="EM195" s="87"/>
      <c r="EN195" s="87"/>
      <c r="EO195" s="87"/>
      <c r="EP195" s="87"/>
      <c r="EQ195" s="87"/>
      <c r="ER195" s="87"/>
      <c r="ES195" s="87"/>
      <c r="ET195" s="87"/>
      <c r="EU195" s="87"/>
      <c r="EV195" s="87"/>
      <c r="EW195" s="87"/>
      <c r="EX195" s="87"/>
      <c r="EY195" s="87"/>
      <c r="EZ195" s="87"/>
      <c r="FA195" s="87"/>
      <c r="FB195" s="87"/>
      <c r="FC195" s="87"/>
      <c r="FD195" s="87"/>
      <c r="FE195" s="87"/>
      <c r="FF195" s="87"/>
      <c r="FG195" s="87"/>
      <c r="FH195" s="87"/>
      <c r="FI195" s="87"/>
      <c r="FJ195" s="87"/>
      <c r="FK195" s="87"/>
      <c r="FL195" s="87"/>
      <c r="FM195" s="87"/>
      <c r="FN195" s="87"/>
      <c r="FO195" s="87"/>
      <c r="FP195" s="87"/>
      <c r="FQ195" s="87"/>
      <c r="FR195" s="87"/>
      <c r="FS195" s="87"/>
      <c r="FT195" s="87"/>
      <c r="FU195" s="87"/>
      <c r="FV195" s="87"/>
      <c r="FW195" s="87"/>
      <c r="FX195" s="87"/>
      <c r="FY195" s="87"/>
      <c r="FZ195" s="87"/>
      <c r="GA195" s="87"/>
      <c r="GB195" s="87"/>
      <c r="GC195" s="87"/>
      <c r="GD195" s="87"/>
      <c r="GE195" s="87"/>
      <c r="GF195" s="87"/>
      <c r="GG195" s="87"/>
      <c r="GH195" s="87"/>
      <c r="GI195" s="87"/>
      <c r="GJ195" s="87"/>
      <c r="GK195" s="87"/>
      <c r="GL195" s="87"/>
      <c r="GM195" s="87"/>
      <c r="GN195" s="87"/>
      <c r="GO195" s="87"/>
      <c r="GP195" s="87"/>
      <c r="GQ195" s="87"/>
      <c r="GR195" s="87"/>
      <c r="GS195" s="87"/>
      <c r="GT195" s="87"/>
      <c r="GU195" s="87"/>
      <c r="GV195" s="87"/>
      <c r="GW195" s="87"/>
      <c r="GX195" s="87"/>
      <c r="GY195" s="87"/>
      <c r="GZ195" s="87"/>
      <c r="HA195" s="87"/>
      <c r="HB195" s="87"/>
      <c r="HC195" s="87"/>
      <c r="HD195" s="87"/>
      <c r="HE195" s="87"/>
      <c r="HF195" s="87"/>
      <c r="HG195" s="87"/>
      <c r="HH195" s="87"/>
      <c r="HI195" s="87"/>
      <c r="HJ195" s="87"/>
      <c r="HK195" s="87"/>
      <c r="HL195" s="87"/>
      <c r="HM195" s="87"/>
      <c r="HN195" s="87"/>
      <c r="HO195" s="87"/>
      <c r="HP195" s="87"/>
      <c r="HQ195" s="87"/>
      <c r="HR195" s="87"/>
      <c r="HS195" s="87"/>
      <c r="HT195" s="87"/>
      <c r="HU195" s="87"/>
      <c r="HV195" s="87"/>
      <c r="HW195" s="87"/>
      <c r="HX195" s="87"/>
      <c r="HY195" s="87"/>
      <c r="HZ195" s="87"/>
      <c r="IA195" s="87"/>
      <c r="IB195" s="87"/>
      <c r="IC195" s="87"/>
      <c r="ID195" s="87"/>
      <c r="IE195" s="87"/>
      <c r="IF195" s="87"/>
      <c r="IG195" s="87"/>
      <c r="IH195" s="87"/>
      <c r="II195" s="87"/>
      <c r="IJ195" s="87"/>
      <c r="IK195" s="87"/>
      <c r="IL195" s="87"/>
      <c r="IM195" s="87"/>
      <c r="IN195" s="87"/>
      <c r="IO195" s="87"/>
      <c r="IP195" s="87"/>
      <c r="IQ195" s="87"/>
      <c r="IR195" s="87"/>
      <c r="IS195" s="87"/>
      <c r="IT195" s="87"/>
      <c r="IU195" s="87"/>
      <c r="IV195" s="87"/>
      <c r="IW195" s="87"/>
      <c r="IX195" s="87"/>
      <c r="IY195" s="87"/>
      <c r="IZ195" s="87"/>
    </row>
    <row r="196" spans="1:260" s="82" customFormat="1" ht="25.5" x14ac:dyDescent="0.2">
      <c r="A196" s="65">
        <f t="shared" si="35"/>
        <v>184</v>
      </c>
      <c r="B196" s="66">
        <v>11</v>
      </c>
      <c r="C196" s="67" t="s">
        <v>61</v>
      </c>
      <c r="D196" s="68">
        <v>251</v>
      </c>
      <c r="E196" s="67">
        <v>372</v>
      </c>
      <c r="F196" s="69">
        <v>2</v>
      </c>
      <c r="G196" s="105">
        <v>2264</v>
      </c>
      <c r="H196" s="70" t="s">
        <v>518</v>
      </c>
      <c r="I196" s="70" t="s">
        <v>519</v>
      </c>
      <c r="J196" s="65" t="s">
        <v>78</v>
      </c>
      <c r="K196" s="71">
        <v>44105</v>
      </c>
      <c r="L196" s="72" t="s">
        <v>72</v>
      </c>
      <c r="M196" s="72" t="s">
        <v>63</v>
      </c>
      <c r="N196" s="65">
        <v>6</v>
      </c>
      <c r="O196" s="65">
        <v>60</v>
      </c>
      <c r="P196" s="65" t="s">
        <v>64</v>
      </c>
      <c r="Q196" s="70" t="s">
        <v>158</v>
      </c>
      <c r="R196" s="65">
        <v>15</v>
      </c>
      <c r="S196" s="70" t="s">
        <v>402</v>
      </c>
      <c r="T196" s="65" t="s">
        <v>446</v>
      </c>
      <c r="U196" s="73" t="s">
        <v>493</v>
      </c>
      <c r="V196" s="107">
        <v>13656</v>
      </c>
      <c r="W196" s="84">
        <v>915</v>
      </c>
      <c r="X196" s="84">
        <v>836</v>
      </c>
      <c r="Y196" s="84"/>
      <c r="Z196" s="76">
        <v>0</v>
      </c>
      <c r="AA196" s="77">
        <f t="shared" si="28"/>
        <v>2389.7999999999997</v>
      </c>
      <c r="AB196" s="77">
        <f t="shared" si="29"/>
        <v>409.68</v>
      </c>
      <c r="AC196" s="77">
        <f t="shared" si="26"/>
        <v>1160.76</v>
      </c>
      <c r="AD196" s="77">
        <f t="shared" si="27"/>
        <v>273.12</v>
      </c>
      <c r="AE196" s="74">
        <f t="shared" si="24"/>
        <v>163872</v>
      </c>
      <c r="AF196" s="75">
        <f t="shared" si="24"/>
        <v>10980</v>
      </c>
      <c r="AG196" s="75">
        <f t="shared" si="24"/>
        <v>10032</v>
      </c>
      <c r="AH196" s="84"/>
      <c r="AI196" s="75">
        <f t="shared" si="30"/>
        <v>0</v>
      </c>
      <c r="AJ196" s="75">
        <f t="shared" si="31"/>
        <v>22760</v>
      </c>
      <c r="AK196" s="75">
        <f t="shared" si="32"/>
        <v>2276</v>
      </c>
      <c r="AL196" s="84">
        <v>6828</v>
      </c>
      <c r="AM196" s="75">
        <f t="shared" si="25"/>
        <v>28677.599999999999</v>
      </c>
      <c r="AN196" s="75">
        <f t="shared" si="25"/>
        <v>4916.16</v>
      </c>
      <c r="AO196" s="75">
        <f t="shared" si="25"/>
        <v>13929.119999999999</v>
      </c>
      <c r="AP196" s="75">
        <f t="shared" si="25"/>
        <v>3277.44</v>
      </c>
      <c r="AQ196" s="75"/>
      <c r="AR196" s="75">
        <f t="shared" si="33"/>
        <v>2276</v>
      </c>
      <c r="AS196" s="84">
        <v>0</v>
      </c>
      <c r="AT196" s="84">
        <v>0</v>
      </c>
      <c r="AU196" s="84"/>
      <c r="AV196" s="84"/>
      <c r="AW196" s="78">
        <v>0</v>
      </c>
      <c r="AX196" s="78">
        <v>0</v>
      </c>
      <c r="AY196" s="78">
        <v>0</v>
      </c>
      <c r="AZ196" s="85">
        <v>0</v>
      </c>
      <c r="BA196" s="80">
        <f t="shared" si="34"/>
        <v>269824.32</v>
      </c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  <c r="BN196" s="87"/>
      <c r="BO196" s="87"/>
      <c r="BP196" s="87"/>
      <c r="BQ196" s="87"/>
      <c r="BR196" s="87"/>
      <c r="BS196" s="87"/>
      <c r="BT196" s="87"/>
      <c r="BU196" s="87"/>
      <c r="BV196" s="87"/>
      <c r="BW196" s="87"/>
      <c r="BX196" s="87"/>
      <c r="BY196" s="87"/>
      <c r="BZ196" s="87"/>
      <c r="CA196" s="87"/>
      <c r="CB196" s="87"/>
      <c r="CC196" s="87"/>
      <c r="CD196" s="87"/>
      <c r="CE196" s="87"/>
      <c r="CF196" s="87"/>
      <c r="CG196" s="87"/>
      <c r="CH196" s="87"/>
      <c r="CI196" s="87"/>
      <c r="CJ196" s="87"/>
      <c r="CK196" s="87"/>
      <c r="CL196" s="87"/>
      <c r="CM196" s="87"/>
      <c r="CN196" s="87"/>
      <c r="CO196" s="87"/>
      <c r="CP196" s="87"/>
      <c r="CQ196" s="87"/>
      <c r="CR196" s="87"/>
      <c r="CS196" s="87"/>
      <c r="CT196" s="87"/>
      <c r="CU196" s="87"/>
      <c r="CV196" s="87"/>
      <c r="CW196" s="87"/>
      <c r="CX196" s="87"/>
      <c r="CY196" s="87"/>
      <c r="CZ196" s="87"/>
      <c r="DA196" s="87"/>
      <c r="DB196" s="87"/>
      <c r="DC196" s="87"/>
      <c r="DD196" s="87"/>
      <c r="DE196" s="87"/>
      <c r="DF196" s="87"/>
      <c r="DG196" s="87"/>
      <c r="DH196" s="87"/>
      <c r="DI196" s="87"/>
      <c r="DJ196" s="87"/>
      <c r="DK196" s="87"/>
      <c r="DL196" s="87"/>
      <c r="DM196" s="87"/>
      <c r="DN196" s="87"/>
      <c r="DO196" s="87"/>
      <c r="DP196" s="87"/>
      <c r="DQ196" s="87"/>
      <c r="DR196" s="87"/>
      <c r="DS196" s="87"/>
      <c r="DT196" s="87"/>
      <c r="DU196" s="87"/>
      <c r="DV196" s="87"/>
      <c r="DW196" s="87"/>
      <c r="DX196" s="87"/>
      <c r="DY196" s="87"/>
      <c r="DZ196" s="87"/>
      <c r="EA196" s="87"/>
      <c r="EB196" s="87"/>
      <c r="EC196" s="87"/>
      <c r="ED196" s="87"/>
      <c r="EE196" s="87"/>
      <c r="EF196" s="87"/>
      <c r="EG196" s="87"/>
      <c r="EH196" s="87"/>
      <c r="EI196" s="87"/>
      <c r="EJ196" s="87"/>
      <c r="EK196" s="87"/>
      <c r="EL196" s="87"/>
      <c r="EM196" s="87"/>
      <c r="EN196" s="87"/>
      <c r="EO196" s="87"/>
      <c r="EP196" s="87"/>
      <c r="EQ196" s="87"/>
      <c r="ER196" s="87"/>
      <c r="ES196" s="87"/>
      <c r="ET196" s="87"/>
      <c r="EU196" s="87"/>
      <c r="EV196" s="87"/>
      <c r="EW196" s="87"/>
      <c r="EX196" s="87"/>
      <c r="EY196" s="87"/>
      <c r="EZ196" s="87"/>
      <c r="FA196" s="87"/>
      <c r="FB196" s="87"/>
      <c r="FC196" s="87"/>
      <c r="FD196" s="87"/>
      <c r="FE196" s="87"/>
      <c r="FF196" s="87"/>
      <c r="FG196" s="87"/>
      <c r="FH196" s="87"/>
      <c r="FI196" s="87"/>
      <c r="FJ196" s="87"/>
      <c r="FK196" s="87"/>
      <c r="FL196" s="87"/>
      <c r="FM196" s="87"/>
      <c r="FN196" s="87"/>
      <c r="FO196" s="87"/>
      <c r="FP196" s="87"/>
      <c r="FQ196" s="87"/>
      <c r="FR196" s="87"/>
      <c r="FS196" s="87"/>
      <c r="FT196" s="87"/>
      <c r="FU196" s="87"/>
      <c r="FV196" s="87"/>
      <c r="FW196" s="87"/>
      <c r="FX196" s="87"/>
      <c r="FY196" s="87"/>
      <c r="FZ196" s="87"/>
      <c r="GA196" s="87"/>
      <c r="GB196" s="87"/>
      <c r="GC196" s="87"/>
      <c r="GD196" s="87"/>
      <c r="GE196" s="87"/>
      <c r="GF196" s="87"/>
      <c r="GG196" s="87"/>
      <c r="GH196" s="87"/>
      <c r="GI196" s="87"/>
      <c r="GJ196" s="87"/>
      <c r="GK196" s="87"/>
      <c r="GL196" s="87"/>
      <c r="GM196" s="87"/>
      <c r="GN196" s="87"/>
      <c r="GO196" s="87"/>
      <c r="GP196" s="87"/>
      <c r="GQ196" s="87"/>
      <c r="GR196" s="87"/>
      <c r="GS196" s="87"/>
      <c r="GT196" s="87"/>
      <c r="GU196" s="87"/>
      <c r="GV196" s="87"/>
      <c r="GW196" s="87"/>
      <c r="GX196" s="87"/>
      <c r="GY196" s="87"/>
      <c r="GZ196" s="87"/>
      <c r="HA196" s="87"/>
      <c r="HB196" s="87"/>
      <c r="HC196" s="87"/>
      <c r="HD196" s="87"/>
      <c r="HE196" s="87"/>
      <c r="HF196" s="87"/>
      <c r="HG196" s="87"/>
      <c r="HH196" s="87"/>
      <c r="HI196" s="87"/>
      <c r="HJ196" s="87"/>
      <c r="HK196" s="87"/>
      <c r="HL196" s="87"/>
      <c r="HM196" s="87"/>
      <c r="HN196" s="87"/>
      <c r="HO196" s="87"/>
      <c r="HP196" s="87"/>
      <c r="HQ196" s="87"/>
      <c r="HR196" s="87"/>
      <c r="HS196" s="87"/>
      <c r="HT196" s="87"/>
      <c r="HU196" s="87"/>
      <c r="HV196" s="87"/>
      <c r="HW196" s="87"/>
      <c r="HX196" s="87"/>
      <c r="HY196" s="87"/>
      <c r="HZ196" s="87"/>
      <c r="IA196" s="87"/>
      <c r="IB196" s="87"/>
      <c r="IC196" s="87"/>
      <c r="ID196" s="87"/>
      <c r="IE196" s="87"/>
      <c r="IF196" s="87"/>
      <c r="IG196" s="87"/>
      <c r="IH196" s="87"/>
      <c r="II196" s="87"/>
      <c r="IJ196" s="87"/>
      <c r="IK196" s="87"/>
      <c r="IL196" s="87"/>
      <c r="IM196" s="87"/>
      <c r="IN196" s="87"/>
      <c r="IO196" s="87"/>
      <c r="IP196" s="87"/>
      <c r="IQ196" s="87"/>
      <c r="IR196" s="87"/>
      <c r="IS196" s="87"/>
      <c r="IT196" s="87"/>
      <c r="IU196" s="87"/>
      <c r="IV196" s="87"/>
      <c r="IW196" s="87"/>
      <c r="IX196" s="87"/>
      <c r="IY196" s="87"/>
      <c r="IZ196" s="87"/>
    </row>
    <row r="197" spans="1:260" s="82" customFormat="1" ht="25.5" x14ac:dyDescent="0.2">
      <c r="A197" s="65">
        <f t="shared" si="35"/>
        <v>185</v>
      </c>
      <c r="B197" s="66">
        <v>11</v>
      </c>
      <c r="C197" s="67" t="s">
        <v>61</v>
      </c>
      <c r="D197" s="68">
        <v>251</v>
      </c>
      <c r="E197" s="67">
        <v>372</v>
      </c>
      <c r="F197" s="69">
        <v>2</v>
      </c>
      <c r="G197" s="105">
        <v>2270</v>
      </c>
      <c r="H197" s="70" t="s">
        <v>520</v>
      </c>
      <c r="I197" s="70" t="s">
        <v>521</v>
      </c>
      <c r="J197" s="65" t="s">
        <v>78</v>
      </c>
      <c r="K197" s="71">
        <v>44105</v>
      </c>
      <c r="L197" s="72" t="s">
        <v>72</v>
      </c>
      <c r="M197" s="72" t="s">
        <v>63</v>
      </c>
      <c r="N197" s="65">
        <v>6</v>
      </c>
      <c r="O197" s="65">
        <v>60</v>
      </c>
      <c r="P197" s="65" t="s">
        <v>143</v>
      </c>
      <c r="Q197" s="70" t="s">
        <v>158</v>
      </c>
      <c r="R197" s="65">
        <v>15</v>
      </c>
      <c r="S197" s="70" t="s">
        <v>402</v>
      </c>
      <c r="T197" s="65" t="s">
        <v>446</v>
      </c>
      <c r="U197" s="73" t="s">
        <v>493</v>
      </c>
      <c r="V197" s="107">
        <v>13656</v>
      </c>
      <c r="W197" s="84">
        <v>915</v>
      </c>
      <c r="X197" s="84">
        <v>836</v>
      </c>
      <c r="Y197" s="84"/>
      <c r="Z197" s="76">
        <v>0</v>
      </c>
      <c r="AA197" s="77">
        <f t="shared" si="28"/>
        <v>2389.7999999999997</v>
      </c>
      <c r="AB197" s="77">
        <f t="shared" si="29"/>
        <v>409.68</v>
      </c>
      <c r="AC197" s="77">
        <f t="shared" si="26"/>
        <v>1160.76</v>
      </c>
      <c r="AD197" s="77">
        <f t="shared" si="27"/>
        <v>273.12</v>
      </c>
      <c r="AE197" s="74">
        <f t="shared" si="24"/>
        <v>163872</v>
      </c>
      <c r="AF197" s="75">
        <f t="shared" si="24"/>
        <v>10980</v>
      </c>
      <c r="AG197" s="75">
        <f t="shared" si="24"/>
        <v>10032</v>
      </c>
      <c r="AH197" s="84"/>
      <c r="AI197" s="75">
        <f t="shared" si="30"/>
        <v>0</v>
      </c>
      <c r="AJ197" s="75">
        <f t="shared" si="31"/>
        <v>22760</v>
      </c>
      <c r="AK197" s="75">
        <f t="shared" si="32"/>
        <v>2276</v>
      </c>
      <c r="AL197" s="84">
        <v>6828</v>
      </c>
      <c r="AM197" s="75">
        <f t="shared" si="25"/>
        <v>28677.599999999999</v>
      </c>
      <c r="AN197" s="75">
        <f t="shared" si="25"/>
        <v>4916.16</v>
      </c>
      <c r="AO197" s="75">
        <f t="shared" si="25"/>
        <v>13929.119999999999</v>
      </c>
      <c r="AP197" s="75">
        <f t="shared" si="25"/>
        <v>3277.44</v>
      </c>
      <c r="AQ197" s="75"/>
      <c r="AR197" s="75">
        <f t="shared" si="33"/>
        <v>2276</v>
      </c>
      <c r="AS197" s="84">
        <v>0</v>
      </c>
      <c r="AT197" s="84">
        <v>0</v>
      </c>
      <c r="AU197" s="84"/>
      <c r="AV197" s="84"/>
      <c r="AW197" s="78">
        <v>0</v>
      </c>
      <c r="AX197" s="78">
        <v>0</v>
      </c>
      <c r="AY197" s="78">
        <v>0</v>
      </c>
      <c r="AZ197" s="85">
        <v>0</v>
      </c>
      <c r="BA197" s="80">
        <f t="shared" si="34"/>
        <v>269824.32</v>
      </c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  <c r="GT197" s="81"/>
      <c r="GU197" s="81"/>
      <c r="GV197" s="81"/>
      <c r="GW197" s="81"/>
      <c r="GX197" s="81"/>
      <c r="GY197" s="81"/>
      <c r="GZ197" s="81"/>
      <c r="HA197" s="81"/>
      <c r="HB197" s="81"/>
      <c r="HC197" s="81"/>
      <c r="HD197" s="81"/>
      <c r="HE197" s="81"/>
      <c r="HF197" s="81"/>
      <c r="HG197" s="81"/>
      <c r="HH197" s="81"/>
      <c r="HI197" s="81"/>
      <c r="HJ197" s="81"/>
      <c r="HK197" s="81"/>
      <c r="HL197" s="81"/>
      <c r="HM197" s="81"/>
      <c r="HN197" s="81"/>
      <c r="HO197" s="81"/>
      <c r="HP197" s="81"/>
      <c r="HQ197" s="81"/>
      <c r="HR197" s="81"/>
      <c r="HS197" s="81"/>
      <c r="HT197" s="81"/>
      <c r="HU197" s="81"/>
      <c r="HV197" s="81"/>
      <c r="HW197" s="81"/>
      <c r="HX197" s="81"/>
      <c r="HY197" s="81"/>
      <c r="HZ197" s="81"/>
      <c r="IA197" s="81"/>
      <c r="IB197" s="81"/>
      <c r="IC197" s="81"/>
      <c r="ID197" s="81"/>
      <c r="IE197" s="81"/>
      <c r="IF197" s="81"/>
      <c r="IG197" s="81"/>
      <c r="IH197" s="81"/>
      <c r="II197" s="81"/>
      <c r="IJ197" s="81"/>
      <c r="IK197" s="81"/>
      <c r="IL197" s="81"/>
      <c r="IM197" s="81"/>
      <c r="IN197" s="81"/>
      <c r="IO197" s="81"/>
      <c r="IP197" s="81"/>
      <c r="IQ197" s="81"/>
      <c r="IR197" s="81"/>
      <c r="IS197" s="81"/>
      <c r="IT197" s="81"/>
      <c r="IU197" s="81"/>
      <c r="IV197" s="81"/>
      <c r="IW197" s="81"/>
      <c r="IX197" s="81"/>
      <c r="IY197" s="81"/>
      <c r="IZ197" s="81"/>
    </row>
    <row r="198" spans="1:260" s="82" customFormat="1" ht="25.5" x14ac:dyDescent="0.2">
      <c r="A198" s="65">
        <f t="shared" si="35"/>
        <v>186</v>
      </c>
      <c r="B198" s="66">
        <v>11</v>
      </c>
      <c r="C198" s="67" t="s">
        <v>61</v>
      </c>
      <c r="D198" s="68">
        <v>251</v>
      </c>
      <c r="E198" s="67">
        <v>372</v>
      </c>
      <c r="F198" s="69">
        <v>2</v>
      </c>
      <c r="G198" s="105">
        <v>2267</v>
      </c>
      <c r="H198" s="70" t="s">
        <v>522</v>
      </c>
      <c r="I198" s="70" t="s">
        <v>523</v>
      </c>
      <c r="J198" s="65" t="s">
        <v>78</v>
      </c>
      <c r="K198" s="71">
        <v>44106</v>
      </c>
      <c r="L198" s="72" t="s">
        <v>72</v>
      </c>
      <c r="M198" s="72" t="s">
        <v>63</v>
      </c>
      <c r="N198" s="65">
        <v>6</v>
      </c>
      <c r="O198" s="65">
        <v>60</v>
      </c>
      <c r="P198" s="65" t="s">
        <v>64</v>
      </c>
      <c r="Q198" s="70" t="s">
        <v>158</v>
      </c>
      <c r="R198" s="65">
        <v>15</v>
      </c>
      <c r="S198" s="70" t="s">
        <v>402</v>
      </c>
      <c r="T198" s="65" t="s">
        <v>446</v>
      </c>
      <c r="U198" s="73" t="s">
        <v>493</v>
      </c>
      <c r="V198" s="107">
        <v>13656</v>
      </c>
      <c r="W198" s="84">
        <v>915</v>
      </c>
      <c r="X198" s="84">
        <v>836</v>
      </c>
      <c r="Y198" s="84"/>
      <c r="Z198" s="76">
        <v>0</v>
      </c>
      <c r="AA198" s="77">
        <f t="shared" si="28"/>
        <v>2389.7999999999997</v>
      </c>
      <c r="AB198" s="77">
        <f t="shared" si="29"/>
        <v>409.68</v>
      </c>
      <c r="AC198" s="77">
        <f t="shared" si="26"/>
        <v>1160.76</v>
      </c>
      <c r="AD198" s="77">
        <f t="shared" si="27"/>
        <v>273.12</v>
      </c>
      <c r="AE198" s="74">
        <f t="shared" si="24"/>
        <v>163872</v>
      </c>
      <c r="AF198" s="75">
        <f t="shared" si="24"/>
        <v>10980</v>
      </c>
      <c r="AG198" s="75">
        <f t="shared" si="24"/>
        <v>10032</v>
      </c>
      <c r="AH198" s="84"/>
      <c r="AI198" s="75">
        <f t="shared" si="30"/>
        <v>0</v>
      </c>
      <c r="AJ198" s="75">
        <f t="shared" si="31"/>
        <v>22760</v>
      </c>
      <c r="AK198" s="75">
        <f t="shared" si="32"/>
        <v>2276</v>
      </c>
      <c r="AL198" s="84">
        <v>6828</v>
      </c>
      <c r="AM198" s="75">
        <f t="shared" si="25"/>
        <v>28677.599999999999</v>
      </c>
      <c r="AN198" s="75">
        <f t="shared" si="25"/>
        <v>4916.16</v>
      </c>
      <c r="AO198" s="75">
        <f t="shared" si="25"/>
        <v>13929.119999999999</v>
      </c>
      <c r="AP198" s="75">
        <f t="shared" si="25"/>
        <v>3277.44</v>
      </c>
      <c r="AQ198" s="75"/>
      <c r="AR198" s="75">
        <f t="shared" si="33"/>
        <v>2276</v>
      </c>
      <c r="AS198" s="84">
        <v>0</v>
      </c>
      <c r="AT198" s="84">
        <v>0</v>
      </c>
      <c r="AU198" s="84"/>
      <c r="AV198" s="84"/>
      <c r="AW198" s="78">
        <v>0</v>
      </c>
      <c r="AX198" s="78">
        <v>0</v>
      </c>
      <c r="AY198" s="78">
        <v>0</v>
      </c>
      <c r="AZ198" s="85">
        <v>0</v>
      </c>
      <c r="BA198" s="80">
        <f t="shared" si="34"/>
        <v>269824.32</v>
      </c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  <c r="GT198" s="81"/>
      <c r="GU198" s="81"/>
      <c r="GV198" s="81"/>
      <c r="GW198" s="81"/>
      <c r="GX198" s="81"/>
      <c r="GY198" s="81"/>
      <c r="GZ198" s="81"/>
      <c r="HA198" s="81"/>
      <c r="HB198" s="81"/>
      <c r="HC198" s="81"/>
      <c r="HD198" s="81"/>
      <c r="HE198" s="81"/>
      <c r="HF198" s="81"/>
      <c r="HG198" s="81"/>
      <c r="HH198" s="81"/>
      <c r="HI198" s="81"/>
      <c r="HJ198" s="81"/>
      <c r="HK198" s="81"/>
      <c r="HL198" s="81"/>
      <c r="HM198" s="81"/>
      <c r="HN198" s="81"/>
      <c r="HO198" s="81"/>
      <c r="HP198" s="81"/>
      <c r="HQ198" s="81"/>
      <c r="HR198" s="81"/>
      <c r="HS198" s="81"/>
      <c r="HT198" s="81"/>
      <c r="HU198" s="81"/>
      <c r="HV198" s="81"/>
      <c r="HW198" s="81"/>
      <c r="HX198" s="81"/>
      <c r="HY198" s="81"/>
      <c r="HZ198" s="81"/>
      <c r="IA198" s="81"/>
      <c r="IB198" s="81"/>
      <c r="IC198" s="81"/>
      <c r="ID198" s="81"/>
      <c r="IE198" s="81"/>
      <c r="IF198" s="81"/>
      <c r="IG198" s="81"/>
      <c r="IH198" s="81"/>
      <c r="II198" s="81"/>
      <c r="IJ198" s="81"/>
      <c r="IK198" s="81"/>
      <c r="IL198" s="81"/>
      <c r="IM198" s="81"/>
      <c r="IN198" s="81"/>
      <c r="IO198" s="81"/>
      <c r="IP198" s="81"/>
      <c r="IQ198" s="81"/>
      <c r="IR198" s="81"/>
      <c r="IS198" s="81"/>
      <c r="IT198" s="81"/>
      <c r="IU198" s="81"/>
      <c r="IV198" s="81"/>
      <c r="IW198" s="81"/>
      <c r="IX198" s="81"/>
      <c r="IY198" s="81"/>
      <c r="IZ198" s="81"/>
    </row>
    <row r="199" spans="1:260" s="82" customFormat="1" ht="25.5" x14ac:dyDescent="0.2">
      <c r="A199" s="65">
        <f t="shared" si="35"/>
        <v>187</v>
      </c>
      <c r="B199" s="66">
        <v>11</v>
      </c>
      <c r="C199" s="67" t="s">
        <v>61</v>
      </c>
      <c r="D199" s="68">
        <v>251</v>
      </c>
      <c r="E199" s="67">
        <v>372</v>
      </c>
      <c r="F199" s="69">
        <v>2</v>
      </c>
      <c r="G199" s="105">
        <v>2268</v>
      </c>
      <c r="H199" s="70" t="s">
        <v>524</v>
      </c>
      <c r="I199" s="70" t="s">
        <v>525</v>
      </c>
      <c r="J199" s="65" t="s">
        <v>78</v>
      </c>
      <c r="K199" s="71">
        <v>44106</v>
      </c>
      <c r="L199" s="72" t="s">
        <v>72</v>
      </c>
      <c r="M199" s="72" t="s">
        <v>63</v>
      </c>
      <c r="N199" s="65">
        <v>6</v>
      </c>
      <c r="O199" s="65">
        <v>60</v>
      </c>
      <c r="P199" s="65" t="s">
        <v>143</v>
      </c>
      <c r="Q199" s="70" t="s">
        <v>158</v>
      </c>
      <c r="R199" s="65">
        <v>15</v>
      </c>
      <c r="S199" s="70" t="s">
        <v>402</v>
      </c>
      <c r="T199" s="65" t="s">
        <v>446</v>
      </c>
      <c r="U199" s="73" t="s">
        <v>493</v>
      </c>
      <c r="V199" s="107">
        <v>13656</v>
      </c>
      <c r="W199" s="84">
        <v>915</v>
      </c>
      <c r="X199" s="84">
        <v>836</v>
      </c>
      <c r="Y199" s="84"/>
      <c r="Z199" s="76">
        <v>0</v>
      </c>
      <c r="AA199" s="77">
        <f t="shared" si="28"/>
        <v>2389.7999999999997</v>
      </c>
      <c r="AB199" s="77">
        <f t="shared" si="29"/>
        <v>409.68</v>
      </c>
      <c r="AC199" s="77">
        <f t="shared" si="26"/>
        <v>1160.76</v>
      </c>
      <c r="AD199" s="77">
        <f t="shared" si="27"/>
        <v>273.12</v>
      </c>
      <c r="AE199" s="74">
        <f t="shared" si="24"/>
        <v>163872</v>
      </c>
      <c r="AF199" s="75">
        <f t="shared" si="24"/>
        <v>10980</v>
      </c>
      <c r="AG199" s="75">
        <f t="shared" si="24"/>
        <v>10032</v>
      </c>
      <c r="AH199" s="84"/>
      <c r="AI199" s="75">
        <f t="shared" si="30"/>
        <v>0</v>
      </c>
      <c r="AJ199" s="75">
        <f t="shared" si="31"/>
        <v>22760</v>
      </c>
      <c r="AK199" s="75">
        <f t="shared" si="32"/>
        <v>2276</v>
      </c>
      <c r="AL199" s="84">
        <v>6828</v>
      </c>
      <c r="AM199" s="75">
        <f t="shared" si="25"/>
        <v>28677.599999999999</v>
      </c>
      <c r="AN199" s="75">
        <f t="shared" si="25"/>
        <v>4916.16</v>
      </c>
      <c r="AO199" s="75">
        <f t="shared" si="25"/>
        <v>13929.119999999999</v>
      </c>
      <c r="AP199" s="75">
        <f t="shared" si="25"/>
        <v>3277.44</v>
      </c>
      <c r="AQ199" s="75"/>
      <c r="AR199" s="75">
        <f t="shared" si="33"/>
        <v>2276</v>
      </c>
      <c r="AS199" s="84">
        <v>0</v>
      </c>
      <c r="AT199" s="84">
        <v>0</v>
      </c>
      <c r="AU199" s="84"/>
      <c r="AV199" s="84"/>
      <c r="AW199" s="78">
        <v>0</v>
      </c>
      <c r="AX199" s="78">
        <v>0</v>
      </c>
      <c r="AY199" s="78">
        <v>0</v>
      </c>
      <c r="AZ199" s="85">
        <v>0</v>
      </c>
      <c r="BA199" s="80">
        <f t="shared" si="34"/>
        <v>269824.32</v>
      </c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  <c r="GT199" s="81"/>
      <c r="GU199" s="81"/>
      <c r="GV199" s="81"/>
      <c r="GW199" s="81"/>
      <c r="GX199" s="81"/>
      <c r="GY199" s="81"/>
      <c r="GZ199" s="81"/>
      <c r="HA199" s="81"/>
      <c r="HB199" s="81"/>
      <c r="HC199" s="81"/>
      <c r="HD199" s="81"/>
      <c r="HE199" s="81"/>
      <c r="HF199" s="81"/>
      <c r="HG199" s="81"/>
      <c r="HH199" s="81"/>
      <c r="HI199" s="81"/>
      <c r="HJ199" s="81"/>
      <c r="HK199" s="81"/>
      <c r="HL199" s="81"/>
      <c r="HM199" s="81"/>
      <c r="HN199" s="81"/>
      <c r="HO199" s="81"/>
      <c r="HP199" s="81"/>
      <c r="HQ199" s="81"/>
      <c r="HR199" s="81"/>
      <c r="HS199" s="81"/>
      <c r="HT199" s="81"/>
      <c r="HU199" s="81"/>
      <c r="HV199" s="81"/>
      <c r="HW199" s="81"/>
      <c r="HX199" s="81"/>
      <c r="HY199" s="81"/>
      <c r="HZ199" s="81"/>
      <c r="IA199" s="81"/>
      <c r="IB199" s="81"/>
      <c r="IC199" s="81"/>
      <c r="ID199" s="81"/>
      <c r="IE199" s="81"/>
      <c r="IF199" s="81"/>
      <c r="IG199" s="81"/>
      <c r="IH199" s="81"/>
      <c r="II199" s="81"/>
      <c r="IJ199" s="81"/>
      <c r="IK199" s="81"/>
      <c r="IL199" s="81"/>
      <c r="IM199" s="81"/>
      <c r="IN199" s="81"/>
      <c r="IO199" s="81"/>
      <c r="IP199" s="81"/>
      <c r="IQ199" s="81"/>
      <c r="IR199" s="81"/>
      <c r="IS199" s="81"/>
      <c r="IT199" s="81"/>
      <c r="IU199" s="81"/>
      <c r="IV199" s="81"/>
      <c r="IW199" s="81"/>
      <c r="IX199" s="81"/>
      <c r="IY199" s="81"/>
      <c r="IZ199" s="81"/>
    </row>
    <row r="200" spans="1:260" s="82" customFormat="1" ht="25.5" x14ac:dyDescent="0.2">
      <c r="A200" s="65">
        <f t="shared" si="35"/>
        <v>188</v>
      </c>
      <c r="B200" s="66">
        <v>11</v>
      </c>
      <c r="C200" s="67" t="s">
        <v>61</v>
      </c>
      <c r="D200" s="68">
        <v>251</v>
      </c>
      <c r="E200" s="67">
        <v>372</v>
      </c>
      <c r="F200" s="69">
        <v>2</v>
      </c>
      <c r="G200" s="105">
        <v>2269</v>
      </c>
      <c r="H200" s="70" t="s">
        <v>526</v>
      </c>
      <c r="I200" s="70" t="s">
        <v>527</v>
      </c>
      <c r="J200" s="65" t="s">
        <v>71</v>
      </c>
      <c r="K200" s="71">
        <v>44106</v>
      </c>
      <c r="L200" s="72" t="s">
        <v>72</v>
      </c>
      <c r="M200" s="72" t="s">
        <v>63</v>
      </c>
      <c r="N200" s="65">
        <v>6</v>
      </c>
      <c r="O200" s="65">
        <v>60</v>
      </c>
      <c r="P200" s="65" t="s">
        <v>64</v>
      </c>
      <c r="Q200" s="70" t="s">
        <v>158</v>
      </c>
      <c r="R200" s="65">
        <v>15</v>
      </c>
      <c r="S200" s="70" t="s">
        <v>402</v>
      </c>
      <c r="T200" s="65" t="s">
        <v>446</v>
      </c>
      <c r="U200" s="73" t="s">
        <v>493</v>
      </c>
      <c r="V200" s="107">
        <v>13656</v>
      </c>
      <c r="W200" s="84">
        <v>915</v>
      </c>
      <c r="X200" s="84">
        <v>836</v>
      </c>
      <c r="Y200" s="84"/>
      <c r="Z200" s="76">
        <v>0</v>
      </c>
      <c r="AA200" s="77">
        <f t="shared" si="28"/>
        <v>2389.7999999999997</v>
      </c>
      <c r="AB200" s="77">
        <f t="shared" si="29"/>
        <v>409.68</v>
      </c>
      <c r="AC200" s="77">
        <f t="shared" si="26"/>
        <v>1160.76</v>
      </c>
      <c r="AD200" s="77">
        <f t="shared" si="27"/>
        <v>273.12</v>
      </c>
      <c r="AE200" s="74">
        <f t="shared" si="24"/>
        <v>163872</v>
      </c>
      <c r="AF200" s="75">
        <f t="shared" si="24"/>
        <v>10980</v>
      </c>
      <c r="AG200" s="75">
        <f t="shared" si="24"/>
        <v>10032</v>
      </c>
      <c r="AH200" s="84"/>
      <c r="AI200" s="75">
        <f t="shared" si="30"/>
        <v>0</v>
      </c>
      <c r="AJ200" s="75">
        <f t="shared" si="31"/>
        <v>22760</v>
      </c>
      <c r="AK200" s="75">
        <f t="shared" si="32"/>
        <v>2276</v>
      </c>
      <c r="AL200" s="84">
        <v>6828</v>
      </c>
      <c r="AM200" s="75">
        <f t="shared" si="25"/>
        <v>28677.599999999999</v>
      </c>
      <c r="AN200" s="75">
        <f t="shared" si="25"/>
        <v>4916.16</v>
      </c>
      <c r="AO200" s="75">
        <f t="shared" si="25"/>
        <v>13929.119999999999</v>
      </c>
      <c r="AP200" s="75">
        <f t="shared" si="25"/>
        <v>3277.44</v>
      </c>
      <c r="AQ200" s="75"/>
      <c r="AR200" s="75">
        <f t="shared" si="33"/>
        <v>2276</v>
      </c>
      <c r="AS200" s="84">
        <v>0</v>
      </c>
      <c r="AT200" s="84">
        <v>0</v>
      </c>
      <c r="AU200" s="84"/>
      <c r="AV200" s="84"/>
      <c r="AW200" s="78">
        <v>0</v>
      </c>
      <c r="AX200" s="78">
        <v>0</v>
      </c>
      <c r="AY200" s="78">
        <v>0</v>
      </c>
      <c r="AZ200" s="85">
        <v>0</v>
      </c>
      <c r="BA200" s="80">
        <f t="shared" si="34"/>
        <v>269824.32</v>
      </c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  <c r="GT200" s="81"/>
      <c r="GU200" s="81"/>
      <c r="GV200" s="81"/>
      <c r="GW200" s="81"/>
      <c r="GX200" s="81"/>
      <c r="GY200" s="81"/>
      <c r="GZ200" s="81"/>
      <c r="HA200" s="81"/>
      <c r="HB200" s="81"/>
      <c r="HC200" s="81"/>
      <c r="HD200" s="81"/>
      <c r="HE200" s="81"/>
      <c r="HF200" s="81"/>
      <c r="HG200" s="81"/>
      <c r="HH200" s="81"/>
      <c r="HI200" s="81"/>
      <c r="HJ200" s="81"/>
      <c r="HK200" s="81"/>
      <c r="HL200" s="81"/>
      <c r="HM200" s="81"/>
      <c r="HN200" s="81"/>
      <c r="HO200" s="81"/>
      <c r="HP200" s="81"/>
      <c r="HQ200" s="81"/>
      <c r="HR200" s="81"/>
      <c r="HS200" s="81"/>
      <c r="HT200" s="81"/>
      <c r="HU200" s="81"/>
      <c r="HV200" s="81"/>
      <c r="HW200" s="81"/>
      <c r="HX200" s="81"/>
      <c r="HY200" s="81"/>
      <c r="HZ200" s="81"/>
      <c r="IA200" s="81"/>
      <c r="IB200" s="81"/>
      <c r="IC200" s="81"/>
      <c r="ID200" s="81"/>
      <c r="IE200" s="81"/>
      <c r="IF200" s="81"/>
      <c r="IG200" s="81"/>
      <c r="IH200" s="81"/>
      <c r="II200" s="81"/>
      <c r="IJ200" s="81"/>
      <c r="IK200" s="81"/>
      <c r="IL200" s="81"/>
      <c r="IM200" s="81"/>
      <c r="IN200" s="81"/>
      <c r="IO200" s="81"/>
      <c r="IP200" s="81"/>
      <c r="IQ200" s="81"/>
      <c r="IR200" s="81"/>
      <c r="IS200" s="81"/>
      <c r="IT200" s="81"/>
      <c r="IU200" s="81"/>
      <c r="IV200" s="81"/>
      <c r="IW200" s="81"/>
      <c r="IX200" s="81"/>
      <c r="IY200" s="81"/>
      <c r="IZ200" s="81"/>
    </row>
    <row r="201" spans="1:260" s="82" customFormat="1" ht="25.5" x14ac:dyDescent="0.2">
      <c r="A201" s="65">
        <f t="shared" si="35"/>
        <v>189</v>
      </c>
      <c r="B201" s="66">
        <v>11</v>
      </c>
      <c r="C201" s="67" t="s">
        <v>61</v>
      </c>
      <c r="D201" s="68">
        <v>251</v>
      </c>
      <c r="E201" s="67">
        <v>372</v>
      </c>
      <c r="F201" s="69">
        <v>2</v>
      </c>
      <c r="G201" s="105">
        <v>2272</v>
      </c>
      <c r="H201" s="70" t="s">
        <v>528</v>
      </c>
      <c r="I201" s="70" t="s">
        <v>529</v>
      </c>
      <c r="J201" s="65" t="s">
        <v>78</v>
      </c>
      <c r="K201" s="71">
        <v>44112</v>
      </c>
      <c r="L201" s="72" t="s">
        <v>72</v>
      </c>
      <c r="M201" s="72" t="s">
        <v>63</v>
      </c>
      <c r="N201" s="65">
        <v>6</v>
      </c>
      <c r="O201" s="65">
        <v>60</v>
      </c>
      <c r="P201" s="65" t="s">
        <v>64</v>
      </c>
      <c r="Q201" s="70" t="s">
        <v>158</v>
      </c>
      <c r="R201" s="65">
        <v>15</v>
      </c>
      <c r="S201" s="70" t="s">
        <v>402</v>
      </c>
      <c r="T201" s="65" t="s">
        <v>446</v>
      </c>
      <c r="U201" s="73" t="s">
        <v>493</v>
      </c>
      <c r="V201" s="107">
        <v>13656</v>
      </c>
      <c r="W201" s="84">
        <v>915</v>
      </c>
      <c r="X201" s="84">
        <v>836</v>
      </c>
      <c r="Y201" s="84"/>
      <c r="Z201" s="76">
        <v>0</v>
      </c>
      <c r="AA201" s="77">
        <f t="shared" si="28"/>
        <v>2389.7999999999997</v>
      </c>
      <c r="AB201" s="77">
        <f t="shared" si="29"/>
        <v>409.68</v>
      </c>
      <c r="AC201" s="77">
        <f t="shared" si="26"/>
        <v>1160.76</v>
      </c>
      <c r="AD201" s="77">
        <f t="shared" si="27"/>
        <v>273.12</v>
      </c>
      <c r="AE201" s="74">
        <f t="shared" si="24"/>
        <v>163872</v>
      </c>
      <c r="AF201" s="75">
        <f t="shared" si="24"/>
        <v>10980</v>
      </c>
      <c r="AG201" s="75">
        <f t="shared" si="24"/>
        <v>10032</v>
      </c>
      <c r="AH201" s="84"/>
      <c r="AI201" s="75">
        <f t="shared" si="30"/>
        <v>0</v>
      </c>
      <c r="AJ201" s="75">
        <f t="shared" si="31"/>
        <v>22760</v>
      </c>
      <c r="AK201" s="75">
        <f t="shared" si="32"/>
        <v>2276</v>
      </c>
      <c r="AL201" s="84">
        <v>6828</v>
      </c>
      <c r="AM201" s="75">
        <f t="shared" si="25"/>
        <v>28677.599999999999</v>
      </c>
      <c r="AN201" s="75">
        <f t="shared" si="25"/>
        <v>4916.16</v>
      </c>
      <c r="AO201" s="75">
        <f t="shared" si="25"/>
        <v>13929.119999999999</v>
      </c>
      <c r="AP201" s="75">
        <f t="shared" si="25"/>
        <v>3277.44</v>
      </c>
      <c r="AQ201" s="75"/>
      <c r="AR201" s="75">
        <f t="shared" si="33"/>
        <v>2276</v>
      </c>
      <c r="AS201" s="84">
        <v>0</v>
      </c>
      <c r="AT201" s="84">
        <v>0</v>
      </c>
      <c r="AU201" s="84"/>
      <c r="AV201" s="84"/>
      <c r="AW201" s="78">
        <v>0</v>
      </c>
      <c r="AX201" s="78">
        <v>0</v>
      </c>
      <c r="AY201" s="78">
        <v>0</v>
      </c>
      <c r="AZ201" s="85">
        <v>0</v>
      </c>
      <c r="BA201" s="80">
        <f t="shared" si="34"/>
        <v>269824.32</v>
      </c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  <c r="CZ201" s="81"/>
      <c r="DA201" s="81"/>
      <c r="DB201" s="81"/>
      <c r="DC201" s="81"/>
      <c r="DD201" s="81"/>
      <c r="DE201" s="81"/>
      <c r="DF201" s="81"/>
      <c r="DG201" s="81"/>
      <c r="DH201" s="81"/>
      <c r="DI201" s="81"/>
      <c r="DJ201" s="81"/>
      <c r="DK201" s="81"/>
      <c r="DL201" s="81"/>
      <c r="DM201" s="81"/>
      <c r="DN201" s="81"/>
      <c r="DO201" s="81"/>
      <c r="DP201" s="81"/>
      <c r="DQ201" s="81"/>
      <c r="DR201" s="81"/>
      <c r="DS201" s="81"/>
      <c r="DT201" s="81"/>
      <c r="DU201" s="81"/>
      <c r="DV201" s="81"/>
      <c r="DW201" s="81"/>
      <c r="DX201" s="81"/>
      <c r="DY201" s="81"/>
      <c r="DZ201" s="81"/>
      <c r="EA201" s="81"/>
      <c r="EB201" s="81"/>
      <c r="EC201" s="81"/>
      <c r="ED201" s="81"/>
      <c r="EE201" s="81"/>
      <c r="EF201" s="81"/>
      <c r="EG201" s="81"/>
      <c r="EH201" s="81"/>
      <c r="EI201" s="81"/>
      <c r="EJ201" s="81"/>
      <c r="EK201" s="81"/>
      <c r="EL201" s="81"/>
      <c r="EM201" s="81"/>
      <c r="EN201" s="81"/>
      <c r="EO201" s="81"/>
      <c r="EP201" s="81"/>
      <c r="EQ201" s="81"/>
      <c r="ER201" s="81"/>
      <c r="ES201" s="81"/>
      <c r="ET201" s="81"/>
      <c r="EU201" s="81"/>
      <c r="EV201" s="81"/>
      <c r="EW201" s="81"/>
      <c r="EX201" s="81"/>
      <c r="EY201" s="81"/>
      <c r="EZ201" s="81"/>
      <c r="FA201" s="81"/>
      <c r="FB201" s="81"/>
      <c r="FC201" s="81"/>
      <c r="FD201" s="81"/>
      <c r="FE201" s="81"/>
      <c r="FF201" s="81"/>
      <c r="FG201" s="81"/>
      <c r="FH201" s="81"/>
      <c r="FI201" s="81"/>
      <c r="FJ201" s="81"/>
      <c r="FK201" s="81"/>
      <c r="FL201" s="81"/>
      <c r="FM201" s="81"/>
      <c r="FN201" s="81"/>
      <c r="FO201" s="81"/>
      <c r="FP201" s="81"/>
      <c r="FQ201" s="81"/>
      <c r="FR201" s="81"/>
      <c r="FS201" s="81"/>
      <c r="FT201" s="81"/>
      <c r="FU201" s="81"/>
      <c r="FV201" s="81"/>
      <c r="FW201" s="81"/>
      <c r="FX201" s="81"/>
      <c r="FY201" s="81"/>
      <c r="FZ201" s="81"/>
      <c r="GA201" s="81"/>
      <c r="GB201" s="81"/>
      <c r="GC201" s="81"/>
      <c r="GD201" s="81"/>
      <c r="GE201" s="81"/>
      <c r="GF201" s="81"/>
      <c r="GG201" s="81"/>
      <c r="GH201" s="81"/>
      <c r="GI201" s="81"/>
      <c r="GJ201" s="81"/>
      <c r="GK201" s="81"/>
      <c r="GL201" s="81"/>
      <c r="GM201" s="81"/>
      <c r="GN201" s="81"/>
      <c r="GO201" s="81"/>
      <c r="GP201" s="81"/>
      <c r="GQ201" s="81"/>
      <c r="GR201" s="81"/>
      <c r="GS201" s="81"/>
      <c r="GT201" s="81"/>
      <c r="GU201" s="81"/>
      <c r="GV201" s="81"/>
      <c r="GW201" s="81"/>
      <c r="GX201" s="81"/>
      <c r="GY201" s="81"/>
      <c r="GZ201" s="81"/>
      <c r="HA201" s="81"/>
      <c r="HB201" s="81"/>
      <c r="HC201" s="81"/>
      <c r="HD201" s="81"/>
      <c r="HE201" s="81"/>
      <c r="HF201" s="81"/>
      <c r="HG201" s="81"/>
      <c r="HH201" s="81"/>
      <c r="HI201" s="81"/>
      <c r="HJ201" s="81"/>
      <c r="HK201" s="81"/>
      <c r="HL201" s="81"/>
      <c r="HM201" s="81"/>
      <c r="HN201" s="81"/>
      <c r="HO201" s="81"/>
      <c r="HP201" s="81"/>
      <c r="HQ201" s="81"/>
      <c r="HR201" s="81"/>
      <c r="HS201" s="81"/>
      <c r="HT201" s="81"/>
      <c r="HU201" s="81"/>
      <c r="HV201" s="81"/>
      <c r="HW201" s="81"/>
      <c r="HX201" s="81"/>
      <c r="HY201" s="81"/>
      <c r="HZ201" s="81"/>
      <c r="IA201" s="81"/>
      <c r="IB201" s="81"/>
      <c r="IC201" s="81"/>
      <c r="ID201" s="81"/>
      <c r="IE201" s="81"/>
      <c r="IF201" s="81"/>
      <c r="IG201" s="81"/>
      <c r="IH201" s="81"/>
      <c r="II201" s="81"/>
      <c r="IJ201" s="81"/>
      <c r="IK201" s="81"/>
      <c r="IL201" s="81"/>
      <c r="IM201" s="81"/>
      <c r="IN201" s="81"/>
      <c r="IO201" s="81"/>
      <c r="IP201" s="81"/>
      <c r="IQ201" s="81"/>
      <c r="IR201" s="81"/>
      <c r="IS201" s="81"/>
      <c r="IT201" s="81"/>
      <c r="IU201" s="81"/>
      <c r="IV201" s="81"/>
      <c r="IW201" s="81"/>
      <c r="IX201" s="81"/>
      <c r="IY201" s="81"/>
      <c r="IZ201" s="81"/>
    </row>
    <row r="202" spans="1:260" s="82" customFormat="1" ht="25.5" x14ac:dyDescent="0.2">
      <c r="A202" s="65">
        <f t="shared" si="35"/>
        <v>190</v>
      </c>
      <c r="B202" s="66">
        <v>11</v>
      </c>
      <c r="C202" s="67" t="s">
        <v>61</v>
      </c>
      <c r="D202" s="68">
        <v>251</v>
      </c>
      <c r="E202" s="67">
        <v>372</v>
      </c>
      <c r="F202" s="69">
        <v>2</v>
      </c>
      <c r="G202" s="105">
        <v>2294</v>
      </c>
      <c r="H202" s="70" t="s">
        <v>530</v>
      </c>
      <c r="I202" s="70" t="s">
        <v>531</v>
      </c>
      <c r="J202" s="65" t="s">
        <v>78</v>
      </c>
      <c r="K202" s="71">
        <v>44194</v>
      </c>
      <c r="L202" s="72" t="s">
        <v>72</v>
      </c>
      <c r="M202" s="72" t="s">
        <v>73</v>
      </c>
      <c r="N202" s="65">
        <v>6</v>
      </c>
      <c r="O202" s="65">
        <v>60</v>
      </c>
      <c r="P202" s="65" t="s">
        <v>64</v>
      </c>
      <c r="Q202" s="70" t="s">
        <v>158</v>
      </c>
      <c r="R202" s="65">
        <v>15</v>
      </c>
      <c r="S202" s="70" t="s">
        <v>402</v>
      </c>
      <c r="T202" s="65" t="s">
        <v>446</v>
      </c>
      <c r="U202" s="73" t="s">
        <v>493</v>
      </c>
      <c r="V202" s="107">
        <v>13656</v>
      </c>
      <c r="W202" s="84">
        <v>915</v>
      </c>
      <c r="X202" s="84">
        <v>836</v>
      </c>
      <c r="Y202" s="84"/>
      <c r="Z202" s="76">
        <v>0</v>
      </c>
      <c r="AA202" s="77">
        <f t="shared" si="28"/>
        <v>2389.7999999999997</v>
      </c>
      <c r="AB202" s="77">
        <f t="shared" si="29"/>
        <v>409.68</v>
      </c>
      <c r="AC202" s="77">
        <f t="shared" si="26"/>
        <v>1160.76</v>
      </c>
      <c r="AD202" s="77">
        <f t="shared" si="27"/>
        <v>273.12</v>
      </c>
      <c r="AE202" s="74">
        <f t="shared" si="24"/>
        <v>163872</v>
      </c>
      <c r="AF202" s="75">
        <f t="shared" si="24"/>
        <v>10980</v>
      </c>
      <c r="AG202" s="75">
        <f t="shared" si="24"/>
        <v>10032</v>
      </c>
      <c r="AH202" s="84"/>
      <c r="AI202" s="75">
        <f t="shared" si="30"/>
        <v>0</v>
      </c>
      <c r="AJ202" s="75">
        <f t="shared" si="31"/>
        <v>22760</v>
      </c>
      <c r="AK202" s="75">
        <f t="shared" si="32"/>
        <v>2276</v>
      </c>
      <c r="AL202" s="84">
        <v>0</v>
      </c>
      <c r="AM202" s="75">
        <f t="shared" si="25"/>
        <v>28677.599999999999</v>
      </c>
      <c r="AN202" s="75">
        <f t="shared" si="25"/>
        <v>4916.16</v>
      </c>
      <c r="AO202" s="75">
        <f t="shared" si="25"/>
        <v>13929.119999999999</v>
      </c>
      <c r="AP202" s="75">
        <f t="shared" si="25"/>
        <v>3277.44</v>
      </c>
      <c r="AQ202" s="75"/>
      <c r="AR202" s="75">
        <f t="shared" si="33"/>
        <v>2276</v>
      </c>
      <c r="AS202" s="84">
        <v>0</v>
      </c>
      <c r="AT202" s="84">
        <v>0</v>
      </c>
      <c r="AU202" s="84"/>
      <c r="AV202" s="84"/>
      <c r="AW202" s="78">
        <v>0</v>
      </c>
      <c r="AX202" s="78">
        <v>0</v>
      </c>
      <c r="AY202" s="78">
        <v>0</v>
      </c>
      <c r="AZ202" s="85">
        <v>0</v>
      </c>
      <c r="BA202" s="80">
        <f t="shared" si="34"/>
        <v>262996.32</v>
      </c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  <c r="CZ202" s="81"/>
      <c r="DA202" s="81"/>
      <c r="DB202" s="81"/>
      <c r="DC202" s="81"/>
      <c r="DD202" s="81"/>
      <c r="DE202" s="81"/>
      <c r="DF202" s="81"/>
      <c r="DG202" s="81"/>
      <c r="DH202" s="81"/>
      <c r="DI202" s="81"/>
      <c r="DJ202" s="81"/>
      <c r="DK202" s="81"/>
      <c r="DL202" s="81"/>
      <c r="DM202" s="81"/>
      <c r="DN202" s="81"/>
      <c r="DO202" s="81"/>
      <c r="DP202" s="81"/>
      <c r="DQ202" s="81"/>
      <c r="DR202" s="81"/>
      <c r="DS202" s="81"/>
      <c r="DT202" s="81"/>
      <c r="DU202" s="81"/>
      <c r="DV202" s="81"/>
      <c r="DW202" s="81"/>
      <c r="DX202" s="81"/>
      <c r="DY202" s="81"/>
      <c r="DZ202" s="81"/>
      <c r="EA202" s="81"/>
      <c r="EB202" s="81"/>
      <c r="EC202" s="81"/>
      <c r="ED202" s="81"/>
      <c r="EE202" s="81"/>
      <c r="EF202" s="81"/>
      <c r="EG202" s="81"/>
      <c r="EH202" s="81"/>
      <c r="EI202" s="81"/>
      <c r="EJ202" s="81"/>
      <c r="EK202" s="81"/>
      <c r="EL202" s="81"/>
      <c r="EM202" s="81"/>
      <c r="EN202" s="81"/>
      <c r="EO202" s="81"/>
      <c r="EP202" s="81"/>
      <c r="EQ202" s="81"/>
      <c r="ER202" s="81"/>
      <c r="ES202" s="81"/>
      <c r="ET202" s="81"/>
      <c r="EU202" s="81"/>
      <c r="EV202" s="81"/>
      <c r="EW202" s="81"/>
      <c r="EX202" s="81"/>
      <c r="EY202" s="81"/>
      <c r="EZ202" s="81"/>
      <c r="FA202" s="81"/>
      <c r="FB202" s="81"/>
      <c r="FC202" s="81"/>
      <c r="FD202" s="81"/>
      <c r="FE202" s="81"/>
      <c r="FF202" s="81"/>
      <c r="FG202" s="81"/>
      <c r="FH202" s="81"/>
      <c r="FI202" s="81"/>
      <c r="FJ202" s="81"/>
      <c r="FK202" s="81"/>
      <c r="FL202" s="81"/>
      <c r="FM202" s="81"/>
      <c r="FN202" s="81"/>
      <c r="FO202" s="81"/>
      <c r="FP202" s="81"/>
      <c r="FQ202" s="81"/>
      <c r="FR202" s="81"/>
      <c r="FS202" s="81"/>
      <c r="FT202" s="81"/>
      <c r="FU202" s="81"/>
      <c r="FV202" s="81"/>
      <c r="FW202" s="81"/>
      <c r="FX202" s="81"/>
      <c r="FY202" s="81"/>
      <c r="FZ202" s="81"/>
      <c r="GA202" s="81"/>
      <c r="GB202" s="81"/>
      <c r="GC202" s="81"/>
      <c r="GD202" s="81"/>
      <c r="GE202" s="81"/>
      <c r="GF202" s="81"/>
      <c r="GG202" s="81"/>
      <c r="GH202" s="81"/>
      <c r="GI202" s="81"/>
      <c r="GJ202" s="81"/>
      <c r="GK202" s="81"/>
      <c r="GL202" s="81"/>
      <c r="GM202" s="81"/>
      <c r="GN202" s="81"/>
      <c r="GO202" s="81"/>
      <c r="GP202" s="81"/>
      <c r="GQ202" s="81"/>
      <c r="GR202" s="81"/>
      <c r="GS202" s="81"/>
      <c r="GT202" s="81"/>
      <c r="GU202" s="81"/>
      <c r="GV202" s="81"/>
      <c r="GW202" s="81"/>
      <c r="GX202" s="81"/>
      <c r="GY202" s="81"/>
      <c r="GZ202" s="81"/>
      <c r="HA202" s="81"/>
      <c r="HB202" s="81"/>
      <c r="HC202" s="81"/>
      <c r="HD202" s="81"/>
      <c r="HE202" s="81"/>
      <c r="HF202" s="81"/>
      <c r="HG202" s="81"/>
      <c r="HH202" s="81"/>
      <c r="HI202" s="81"/>
      <c r="HJ202" s="81"/>
      <c r="HK202" s="81"/>
      <c r="HL202" s="81"/>
      <c r="HM202" s="81"/>
      <c r="HN202" s="81"/>
      <c r="HO202" s="81"/>
      <c r="HP202" s="81"/>
      <c r="HQ202" s="81"/>
      <c r="HR202" s="81"/>
      <c r="HS202" s="81"/>
      <c r="HT202" s="81"/>
      <c r="HU202" s="81"/>
      <c r="HV202" s="81"/>
      <c r="HW202" s="81"/>
      <c r="HX202" s="81"/>
      <c r="HY202" s="81"/>
      <c r="HZ202" s="81"/>
      <c r="IA202" s="81"/>
      <c r="IB202" s="81"/>
      <c r="IC202" s="81"/>
      <c r="ID202" s="81"/>
      <c r="IE202" s="81"/>
      <c r="IF202" s="81"/>
      <c r="IG202" s="81"/>
      <c r="IH202" s="81"/>
      <c r="II202" s="81"/>
      <c r="IJ202" s="81"/>
      <c r="IK202" s="81"/>
      <c r="IL202" s="81"/>
      <c r="IM202" s="81"/>
      <c r="IN202" s="81"/>
      <c r="IO202" s="81"/>
      <c r="IP202" s="81"/>
      <c r="IQ202" s="81"/>
      <c r="IR202" s="81"/>
      <c r="IS202" s="81"/>
      <c r="IT202" s="81"/>
      <c r="IU202" s="81"/>
      <c r="IV202" s="81"/>
      <c r="IW202" s="81"/>
      <c r="IX202" s="81"/>
      <c r="IY202" s="81"/>
      <c r="IZ202" s="81"/>
    </row>
    <row r="203" spans="1:260" s="82" customFormat="1" x14ac:dyDescent="0.2">
      <c r="A203" s="65">
        <f t="shared" si="35"/>
        <v>191</v>
      </c>
      <c r="B203" s="66">
        <v>11</v>
      </c>
      <c r="C203" s="67" t="s">
        <v>61</v>
      </c>
      <c r="D203" s="68">
        <v>251</v>
      </c>
      <c r="E203" s="67">
        <v>372</v>
      </c>
      <c r="F203" s="69">
        <v>2</v>
      </c>
      <c r="G203" s="105">
        <v>2295</v>
      </c>
      <c r="H203" s="70" t="s">
        <v>532</v>
      </c>
      <c r="I203" s="70" t="s">
        <v>533</v>
      </c>
      <c r="J203" s="65" t="s">
        <v>78</v>
      </c>
      <c r="K203" s="71">
        <v>44200</v>
      </c>
      <c r="L203" s="71" t="s">
        <v>79</v>
      </c>
      <c r="M203" s="72" t="s">
        <v>73</v>
      </c>
      <c r="N203" s="65">
        <v>6</v>
      </c>
      <c r="O203" s="65">
        <v>60</v>
      </c>
      <c r="P203" s="65" t="s">
        <v>143</v>
      </c>
      <c r="Q203" s="70" t="s">
        <v>158</v>
      </c>
      <c r="R203" s="65">
        <v>15</v>
      </c>
      <c r="S203" s="70" t="s">
        <v>402</v>
      </c>
      <c r="T203" s="65" t="s">
        <v>446</v>
      </c>
      <c r="U203" s="73" t="s">
        <v>493</v>
      </c>
      <c r="V203" s="107">
        <v>13656</v>
      </c>
      <c r="W203" s="84">
        <v>915</v>
      </c>
      <c r="X203" s="84">
        <v>836</v>
      </c>
      <c r="Y203" s="84"/>
      <c r="Z203" s="76">
        <v>0</v>
      </c>
      <c r="AA203" s="77">
        <f t="shared" si="28"/>
        <v>2389.7999999999997</v>
      </c>
      <c r="AB203" s="77">
        <f t="shared" si="29"/>
        <v>409.68</v>
      </c>
      <c r="AC203" s="77">
        <f t="shared" ref="AC203:AC245" si="36">+V203*8.5%</f>
        <v>1160.76</v>
      </c>
      <c r="AD203" s="77">
        <f t="shared" ref="AD203:AD242" si="37">+V203*2%</f>
        <v>273.12</v>
      </c>
      <c r="AE203" s="74">
        <f t="shared" si="24"/>
        <v>163872</v>
      </c>
      <c r="AF203" s="75">
        <f t="shared" si="24"/>
        <v>10980</v>
      </c>
      <c r="AG203" s="75">
        <f t="shared" si="24"/>
        <v>10032</v>
      </c>
      <c r="AH203" s="84"/>
      <c r="AI203" s="75">
        <f t="shared" si="30"/>
        <v>0</v>
      </c>
      <c r="AJ203" s="75">
        <f t="shared" si="31"/>
        <v>22760</v>
      </c>
      <c r="AK203" s="75">
        <f t="shared" si="32"/>
        <v>2276</v>
      </c>
      <c r="AL203" s="84">
        <v>6828</v>
      </c>
      <c r="AM203" s="75">
        <f t="shared" si="25"/>
        <v>28677.599999999999</v>
      </c>
      <c r="AN203" s="75">
        <f t="shared" si="25"/>
        <v>4916.16</v>
      </c>
      <c r="AO203" s="75">
        <f t="shared" si="25"/>
        <v>13929.119999999999</v>
      </c>
      <c r="AP203" s="75">
        <f t="shared" si="25"/>
        <v>3277.44</v>
      </c>
      <c r="AQ203" s="75"/>
      <c r="AR203" s="75">
        <f t="shared" si="33"/>
        <v>2276</v>
      </c>
      <c r="AS203" s="84">
        <v>0</v>
      </c>
      <c r="AT203" s="84">
        <v>0</v>
      </c>
      <c r="AU203" s="84"/>
      <c r="AV203" s="84"/>
      <c r="AW203" s="78">
        <v>0</v>
      </c>
      <c r="AX203" s="78">
        <v>0</v>
      </c>
      <c r="AY203" s="78">
        <v>0</v>
      </c>
      <c r="AZ203" s="85">
        <v>0</v>
      </c>
      <c r="BA203" s="80">
        <f t="shared" si="34"/>
        <v>269824.32</v>
      </c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  <c r="CZ203" s="81"/>
      <c r="DA203" s="81"/>
      <c r="DB203" s="81"/>
      <c r="DC203" s="81"/>
      <c r="DD203" s="81"/>
      <c r="DE203" s="81"/>
      <c r="DF203" s="81"/>
      <c r="DG203" s="81"/>
      <c r="DH203" s="81"/>
      <c r="DI203" s="81"/>
      <c r="DJ203" s="81"/>
      <c r="DK203" s="81"/>
      <c r="DL203" s="81"/>
      <c r="DM203" s="81"/>
      <c r="DN203" s="81"/>
      <c r="DO203" s="81"/>
      <c r="DP203" s="81"/>
      <c r="DQ203" s="81"/>
      <c r="DR203" s="81"/>
      <c r="DS203" s="81"/>
      <c r="DT203" s="81"/>
      <c r="DU203" s="81"/>
      <c r="DV203" s="81"/>
      <c r="DW203" s="81"/>
      <c r="DX203" s="81"/>
      <c r="DY203" s="81"/>
      <c r="DZ203" s="81"/>
      <c r="EA203" s="81"/>
      <c r="EB203" s="81"/>
      <c r="EC203" s="81"/>
      <c r="ED203" s="81"/>
      <c r="EE203" s="81"/>
      <c r="EF203" s="81"/>
      <c r="EG203" s="81"/>
      <c r="EH203" s="81"/>
      <c r="EI203" s="81"/>
      <c r="EJ203" s="81"/>
      <c r="EK203" s="81"/>
      <c r="EL203" s="81"/>
      <c r="EM203" s="81"/>
      <c r="EN203" s="81"/>
      <c r="EO203" s="81"/>
      <c r="EP203" s="81"/>
      <c r="EQ203" s="81"/>
      <c r="ER203" s="81"/>
      <c r="ES203" s="81"/>
      <c r="ET203" s="81"/>
      <c r="EU203" s="81"/>
      <c r="EV203" s="81"/>
      <c r="EW203" s="81"/>
      <c r="EX203" s="81"/>
      <c r="EY203" s="81"/>
      <c r="EZ203" s="81"/>
      <c r="FA203" s="81"/>
      <c r="FB203" s="81"/>
      <c r="FC203" s="81"/>
      <c r="FD203" s="81"/>
      <c r="FE203" s="81"/>
      <c r="FF203" s="81"/>
      <c r="FG203" s="81"/>
      <c r="FH203" s="81"/>
      <c r="FI203" s="81"/>
      <c r="FJ203" s="81"/>
      <c r="FK203" s="81"/>
      <c r="FL203" s="81"/>
      <c r="FM203" s="81"/>
      <c r="FN203" s="81"/>
      <c r="FO203" s="81"/>
      <c r="FP203" s="81"/>
      <c r="FQ203" s="81"/>
      <c r="FR203" s="81"/>
      <c r="FS203" s="81"/>
      <c r="FT203" s="81"/>
      <c r="FU203" s="81"/>
      <c r="FV203" s="81"/>
      <c r="FW203" s="81"/>
      <c r="FX203" s="81"/>
      <c r="FY203" s="81"/>
      <c r="FZ203" s="81"/>
      <c r="GA203" s="81"/>
      <c r="GB203" s="81"/>
      <c r="GC203" s="81"/>
      <c r="GD203" s="81"/>
      <c r="GE203" s="81"/>
      <c r="GF203" s="81"/>
      <c r="GG203" s="81"/>
      <c r="GH203" s="81"/>
      <c r="GI203" s="81"/>
      <c r="GJ203" s="81"/>
      <c r="GK203" s="81"/>
      <c r="GL203" s="81"/>
      <c r="GM203" s="81"/>
      <c r="GN203" s="81"/>
      <c r="GO203" s="81"/>
      <c r="GP203" s="81"/>
      <c r="GQ203" s="81"/>
      <c r="GR203" s="81"/>
      <c r="GS203" s="81"/>
      <c r="GT203" s="81"/>
      <c r="GU203" s="81"/>
      <c r="GV203" s="81"/>
      <c r="GW203" s="81"/>
      <c r="GX203" s="81"/>
      <c r="GY203" s="81"/>
      <c r="GZ203" s="81"/>
      <c r="HA203" s="81"/>
      <c r="HB203" s="81"/>
      <c r="HC203" s="81"/>
      <c r="HD203" s="81"/>
      <c r="HE203" s="81"/>
      <c r="HF203" s="81"/>
      <c r="HG203" s="81"/>
      <c r="HH203" s="81"/>
      <c r="HI203" s="81"/>
      <c r="HJ203" s="81"/>
      <c r="HK203" s="81"/>
      <c r="HL203" s="81"/>
      <c r="HM203" s="81"/>
      <c r="HN203" s="81"/>
      <c r="HO203" s="81"/>
      <c r="HP203" s="81"/>
      <c r="HQ203" s="81"/>
      <c r="HR203" s="81"/>
      <c r="HS203" s="81"/>
      <c r="HT203" s="81"/>
      <c r="HU203" s="81"/>
      <c r="HV203" s="81"/>
      <c r="HW203" s="81"/>
      <c r="HX203" s="81"/>
      <c r="HY203" s="81"/>
      <c r="HZ203" s="81"/>
      <c r="IA203" s="81"/>
      <c r="IB203" s="81"/>
      <c r="IC203" s="81"/>
      <c r="ID203" s="81"/>
      <c r="IE203" s="81"/>
      <c r="IF203" s="81"/>
      <c r="IG203" s="81"/>
      <c r="IH203" s="81"/>
      <c r="II203" s="81"/>
      <c r="IJ203" s="81"/>
      <c r="IK203" s="81"/>
      <c r="IL203" s="81"/>
      <c r="IM203" s="81"/>
      <c r="IN203" s="81"/>
      <c r="IO203" s="81"/>
      <c r="IP203" s="81"/>
      <c r="IQ203" s="81"/>
      <c r="IR203" s="81"/>
      <c r="IS203" s="81"/>
      <c r="IT203" s="81"/>
      <c r="IU203" s="81"/>
      <c r="IV203" s="81"/>
      <c r="IW203" s="81"/>
      <c r="IX203" s="81"/>
      <c r="IY203" s="81"/>
      <c r="IZ203" s="81"/>
    </row>
    <row r="204" spans="1:260" s="82" customFormat="1" x14ac:dyDescent="0.2">
      <c r="A204" s="65">
        <f t="shared" si="35"/>
        <v>192</v>
      </c>
      <c r="B204" s="66">
        <v>11</v>
      </c>
      <c r="C204" s="67" t="s">
        <v>61</v>
      </c>
      <c r="D204" s="68">
        <v>251</v>
      </c>
      <c r="E204" s="67">
        <v>372</v>
      </c>
      <c r="F204" s="69">
        <v>2</v>
      </c>
      <c r="G204" s="105">
        <v>2296</v>
      </c>
      <c r="H204" s="70" t="s">
        <v>534</v>
      </c>
      <c r="I204" s="70" t="s">
        <v>535</v>
      </c>
      <c r="J204" s="65" t="s">
        <v>78</v>
      </c>
      <c r="K204" s="71">
        <v>44200</v>
      </c>
      <c r="L204" s="71" t="s">
        <v>79</v>
      </c>
      <c r="M204" s="72" t="s">
        <v>73</v>
      </c>
      <c r="N204" s="65">
        <v>6</v>
      </c>
      <c r="O204" s="65">
        <v>60</v>
      </c>
      <c r="P204" s="65" t="s">
        <v>143</v>
      </c>
      <c r="Q204" s="70" t="s">
        <v>158</v>
      </c>
      <c r="R204" s="65">
        <v>15</v>
      </c>
      <c r="S204" s="70" t="s">
        <v>402</v>
      </c>
      <c r="T204" s="65" t="s">
        <v>446</v>
      </c>
      <c r="U204" s="73" t="s">
        <v>493</v>
      </c>
      <c r="V204" s="107">
        <v>13656</v>
      </c>
      <c r="W204" s="84">
        <v>915</v>
      </c>
      <c r="X204" s="84">
        <v>836</v>
      </c>
      <c r="Y204" s="84"/>
      <c r="Z204" s="76">
        <v>0</v>
      </c>
      <c r="AA204" s="77">
        <f t="shared" si="28"/>
        <v>2389.7999999999997</v>
      </c>
      <c r="AB204" s="77">
        <f t="shared" si="29"/>
        <v>409.68</v>
      </c>
      <c r="AC204" s="77">
        <f t="shared" si="36"/>
        <v>1160.76</v>
      </c>
      <c r="AD204" s="77">
        <f t="shared" si="37"/>
        <v>273.12</v>
      </c>
      <c r="AE204" s="74">
        <f t="shared" si="24"/>
        <v>163872</v>
      </c>
      <c r="AF204" s="75">
        <f t="shared" si="24"/>
        <v>10980</v>
      </c>
      <c r="AG204" s="75">
        <f t="shared" si="24"/>
        <v>10032</v>
      </c>
      <c r="AH204" s="84"/>
      <c r="AI204" s="75">
        <f t="shared" si="30"/>
        <v>0</v>
      </c>
      <c r="AJ204" s="75">
        <f t="shared" si="31"/>
        <v>22760</v>
      </c>
      <c r="AK204" s="75">
        <f t="shared" si="32"/>
        <v>2276</v>
      </c>
      <c r="AL204" s="84">
        <v>6828</v>
      </c>
      <c r="AM204" s="75">
        <f t="shared" si="25"/>
        <v>28677.599999999999</v>
      </c>
      <c r="AN204" s="75">
        <f t="shared" si="25"/>
        <v>4916.16</v>
      </c>
      <c r="AO204" s="75">
        <f t="shared" si="25"/>
        <v>13929.119999999999</v>
      </c>
      <c r="AP204" s="75">
        <f t="shared" si="25"/>
        <v>3277.44</v>
      </c>
      <c r="AQ204" s="75"/>
      <c r="AR204" s="75">
        <f t="shared" si="33"/>
        <v>2276</v>
      </c>
      <c r="AS204" s="84">
        <v>0</v>
      </c>
      <c r="AT204" s="84">
        <v>0</v>
      </c>
      <c r="AU204" s="84"/>
      <c r="AV204" s="84"/>
      <c r="AW204" s="78">
        <v>0</v>
      </c>
      <c r="AX204" s="78">
        <v>0</v>
      </c>
      <c r="AY204" s="78">
        <v>0</v>
      </c>
      <c r="AZ204" s="85">
        <v>0</v>
      </c>
      <c r="BA204" s="80">
        <f t="shared" si="34"/>
        <v>269824.32</v>
      </c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81"/>
      <c r="DD204" s="81"/>
      <c r="DE204" s="81"/>
      <c r="DF204" s="81"/>
      <c r="DG204" s="81"/>
      <c r="DH204" s="81"/>
      <c r="DI204" s="81"/>
      <c r="DJ204" s="81"/>
      <c r="DK204" s="81"/>
      <c r="DL204" s="81"/>
      <c r="DM204" s="81"/>
      <c r="DN204" s="81"/>
      <c r="DO204" s="81"/>
      <c r="DP204" s="81"/>
      <c r="DQ204" s="81"/>
      <c r="DR204" s="81"/>
      <c r="DS204" s="81"/>
      <c r="DT204" s="81"/>
      <c r="DU204" s="81"/>
      <c r="DV204" s="81"/>
      <c r="DW204" s="81"/>
      <c r="DX204" s="81"/>
      <c r="DY204" s="81"/>
      <c r="DZ204" s="81"/>
      <c r="EA204" s="81"/>
      <c r="EB204" s="81"/>
      <c r="EC204" s="81"/>
      <c r="ED204" s="81"/>
      <c r="EE204" s="81"/>
      <c r="EF204" s="81"/>
      <c r="EG204" s="81"/>
      <c r="EH204" s="81"/>
      <c r="EI204" s="81"/>
      <c r="EJ204" s="81"/>
      <c r="EK204" s="81"/>
      <c r="EL204" s="81"/>
      <c r="EM204" s="81"/>
      <c r="EN204" s="81"/>
      <c r="EO204" s="81"/>
      <c r="EP204" s="81"/>
      <c r="EQ204" s="81"/>
      <c r="ER204" s="81"/>
      <c r="ES204" s="81"/>
      <c r="ET204" s="81"/>
      <c r="EU204" s="81"/>
      <c r="EV204" s="81"/>
      <c r="EW204" s="81"/>
      <c r="EX204" s="81"/>
      <c r="EY204" s="81"/>
      <c r="EZ204" s="81"/>
      <c r="FA204" s="81"/>
      <c r="FB204" s="81"/>
      <c r="FC204" s="81"/>
      <c r="FD204" s="81"/>
      <c r="FE204" s="81"/>
      <c r="FF204" s="81"/>
      <c r="FG204" s="81"/>
      <c r="FH204" s="81"/>
      <c r="FI204" s="81"/>
      <c r="FJ204" s="81"/>
      <c r="FK204" s="81"/>
      <c r="FL204" s="81"/>
      <c r="FM204" s="81"/>
      <c r="FN204" s="81"/>
      <c r="FO204" s="81"/>
      <c r="FP204" s="81"/>
      <c r="FQ204" s="81"/>
      <c r="FR204" s="81"/>
      <c r="FS204" s="81"/>
      <c r="FT204" s="81"/>
      <c r="FU204" s="81"/>
      <c r="FV204" s="81"/>
      <c r="FW204" s="81"/>
      <c r="FX204" s="81"/>
      <c r="FY204" s="81"/>
      <c r="FZ204" s="81"/>
      <c r="GA204" s="81"/>
      <c r="GB204" s="81"/>
      <c r="GC204" s="81"/>
      <c r="GD204" s="81"/>
      <c r="GE204" s="81"/>
      <c r="GF204" s="81"/>
      <c r="GG204" s="81"/>
      <c r="GH204" s="81"/>
      <c r="GI204" s="81"/>
      <c r="GJ204" s="81"/>
      <c r="GK204" s="81"/>
      <c r="GL204" s="81"/>
      <c r="GM204" s="81"/>
      <c r="GN204" s="81"/>
      <c r="GO204" s="81"/>
      <c r="GP204" s="81"/>
      <c r="GQ204" s="81"/>
      <c r="GR204" s="81"/>
      <c r="GS204" s="81"/>
      <c r="GT204" s="81"/>
      <c r="GU204" s="81"/>
      <c r="GV204" s="81"/>
      <c r="GW204" s="81"/>
      <c r="GX204" s="81"/>
      <c r="GY204" s="81"/>
      <c r="GZ204" s="81"/>
      <c r="HA204" s="81"/>
      <c r="HB204" s="81"/>
      <c r="HC204" s="81"/>
      <c r="HD204" s="81"/>
      <c r="HE204" s="81"/>
      <c r="HF204" s="81"/>
      <c r="HG204" s="81"/>
      <c r="HH204" s="81"/>
      <c r="HI204" s="81"/>
      <c r="HJ204" s="81"/>
      <c r="HK204" s="81"/>
      <c r="HL204" s="81"/>
      <c r="HM204" s="81"/>
      <c r="HN204" s="81"/>
      <c r="HO204" s="81"/>
      <c r="HP204" s="81"/>
      <c r="HQ204" s="81"/>
      <c r="HR204" s="81"/>
      <c r="HS204" s="81"/>
      <c r="HT204" s="81"/>
      <c r="HU204" s="81"/>
      <c r="HV204" s="81"/>
      <c r="HW204" s="81"/>
      <c r="HX204" s="81"/>
      <c r="HY204" s="81"/>
      <c r="HZ204" s="81"/>
      <c r="IA204" s="81"/>
      <c r="IB204" s="81"/>
      <c r="IC204" s="81"/>
      <c r="ID204" s="81"/>
      <c r="IE204" s="81"/>
      <c r="IF204" s="81"/>
      <c r="IG204" s="81"/>
      <c r="IH204" s="81"/>
      <c r="II204" s="81"/>
      <c r="IJ204" s="81"/>
      <c r="IK204" s="81"/>
      <c r="IL204" s="81"/>
      <c r="IM204" s="81"/>
      <c r="IN204" s="81"/>
      <c r="IO204" s="81"/>
      <c r="IP204" s="81"/>
      <c r="IQ204" s="81"/>
      <c r="IR204" s="81"/>
      <c r="IS204" s="81"/>
      <c r="IT204" s="81"/>
      <c r="IU204" s="81"/>
      <c r="IV204" s="81"/>
      <c r="IW204" s="81"/>
      <c r="IX204" s="81"/>
      <c r="IY204" s="81"/>
      <c r="IZ204" s="81"/>
    </row>
    <row r="205" spans="1:260" s="82" customFormat="1" ht="25.5" x14ac:dyDescent="0.2">
      <c r="A205" s="65">
        <f t="shared" si="35"/>
        <v>193</v>
      </c>
      <c r="B205" s="66">
        <v>11</v>
      </c>
      <c r="C205" s="67" t="s">
        <v>61</v>
      </c>
      <c r="D205" s="68">
        <v>251</v>
      </c>
      <c r="E205" s="67">
        <v>372</v>
      </c>
      <c r="F205" s="69">
        <v>2</v>
      </c>
      <c r="G205" s="105">
        <v>2275</v>
      </c>
      <c r="H205" s="70" t="s">
        <v>536</v>
      </c>
      <c r="I205" s="70" t="s">
        <v>537</v>
      </c>
      <c r="J205" s="65" t="s">
        <v>78</v>
      </c>
      <c r="K205" s="71">
        <v>44137</v>
      </c>
      <c r="L205" s="72" t="s">
        <v>72</v>
      </c>
      <c r="M205" s="72" t="s">
        <v>63</v>
      </c>
      <c r="N205" s="65">
        <v>6</v>
      </c>
      <c r="O205" s="65">
        <v>60</v>
      </c>
      <c r="P205" s="65" t="s">
        <v>64</v>
      </c>
      <c r="Q205" s="70" t="s">
        <v>158</v>
      </c>
      <c r="R205" s="65">
        <v>15</v>
      </c>
      <c r="S205" s="70" t="s">
        <v>402</v>
      </c>
      <c r="T205" s="65" t="s">
        <v>446</v>
      </c>
      <c r="U205" s="73" t="s">
        <v>493</v>
      </c>
      <c r="V205" s="107">
        <v>13656</v>
      </c>
      <c r="W205" s="84">
        <v>915</v>
      </c>
      <c r="X205" s="84">
        <v>836</v>
      </c>
      <c r="Y205" s="84"/>
      <c r="Z205" s="76">
        <v>0</v>
      </c>
      <c r="AA205" s="77">
        <f t="shared" si="28"/>
        <v>2389.7999999999997</v>
      </c>
      <c r="AB205" s="77">
        <f t="shared" si="29"/>
        <v>409.68</v>
      </c>
      <c r="AC205" s="77">
        <f t="shared" si="36"/>
        <v>1160.76</v>
      </c>
      <c r="AD205" s="77">
        <f t="shared" si="37"/>
        <v>273.12</v>
      </c>
      <c r="AE205" s="74">
        <f t="shared" si="24"/>
        <v>163872</v>
      </c>
      <c r="AF205" s="75">
        <f t="shared" si="24"/>
        <v>10980</v>
      </c>
      <c r="AG205" s="75">
        <f t="shared" si="24"/>
        <v>10032</v>
      </c>
      <c r="AH205" s="84"/>
      <c r="AI205" s="75">
        <f t="shared" si="30"/>
        <v>0</v>
      </c>
      <c r="AJ205" s="75">
        <f t="shared" si="31"/>
        <v>22760</v>
      </c>
      <c r="AK205" s="75">
        <f t="shared" si="32"/>
        <v>2276</v>
      </c>
      <c r="AL205" s="84">
        <v>8123</v>
      </c>
      <c r="AM205" s="75">
        <f t="shared" si="25"/>
        <v>28677.599999999999</v>
      </c>
      <c r="AN205" s="75">
        <f t="shared" si="25"/>
        <v>4916.16</v>
      </c>
      <c r="AO205" s="75">
        <f t="shared" si="25"/>
        <v>13929.119999999999</v>
      </c>
      <c r="AP205" s="75">
        <f t="shared" si="25"/>
        <v>3277.44</v>
      </c>
      <c r="AQ205" s="75"/>
      <c r="AR205" s="75">
        <f t="shared" si="33"/>
        <v>2276</v>
      </c>
      <c r="AS205" s="84">
        <v>0</v>
      </c>
      <c r="AT205" s="84">
        <v>0</v>
      </c>
      <c r="AU205" s="84"/>
      <c r="AV205" s="84"/>
      <c r="AW205" s="78">
        <v>0</v>
      </c>
      <c r="AX205" s="78">
        <v>0</v>
      </c>
      <c r="AY205" s="78">
        <v>0</v>
      </c>
      <c r="AZ205" s="85">
        <v>0</v>
      </c>
      <c r="BA205" s="80">
        <f t="shared" si="34"/>
        <v>271119.32</v>
      </c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81"/>
      <c r="FD205" s="81"/>
      <c r="FE205" s="81"/>
      <c r="FF205" s="81"/>
      <c r="FG205" s="81"/>
      <c r="FH205" s="81"/>
      <c r="FI205" s="81"/>
      <c r="FJ205" s="81"/>
      <c r="FK205" s="81"/>
      <c r="FL205" s="81"/>
      <c r="FM205" s="81"/>
      <c r="FN205" s="81"/>
      <c r="FO205" s="81"/>
      <c r="FP205" s="81"/>
      <c r="FQ205" s="81"/>
      <c r="FR205" s="81"/>
      <c r="FS205" s="81"/>
      <c r="FT205" s="81"/>
      <c r="FU205" s="81"/>
      <c r="FV205" s="81"/>
      <c r="FW205" s="81"/>
      <c r="FX205" s="81"/>
      <c r="FY205" s="81"/>
      <c r="FZ205" s="81"/>
      <c r="GA205" s="81"/>
      <c r="GB205" s="81"/>
      <c r="GC205" s="81"/>
      <c r="GD205" s="81"/>
      <c r="GE205" s="81"/>
      <c r="GF205" s="81"/>
      <c r="GG205" s="81"/>
      <c r="GH205" s="81"/>
      <c r="GI205" s="81"/>
      <c r="GJ205" s="81"/>
      <c r="GK205" s="81"/>
      <c r="GL205" s="81"/>
      <c r="GM205" s="81"/>
      <c r="GN205" s="81"/>
      <c r="GO205" s="81"/>
      <c r="GP205" s="81"/>
      <c r="GQ205" s="81"/>
      <c r="GR205" s="81"/>
      <c r="GS205" s="81"/>
      <c r="GT205" s="81"/>
      <c r="GU205" s="81"/>
      <c r="GV205" s="81"/>
      <c r="GW205" s="81"/>
      <c r="GX205" s="81"/>
      <c r="GY205" s="81"/>
      <c r="GZ205" s="81"/>
      <c r="HA205" s="81"/>
      <c r="HB205" s="81"/>
      <c r="HC205" s="81"/>
      <c r="HD205" s="81"/>
      <c r="HE205" s="81"/>
      <c r="HF205" s="81"/>
      <c r="HG205" s="81"/>
      <c r="HH205" s="81"/>
      <c r="HI205" s="81"/>
      <c r="HJ205" s="81"/>
      <c r="HK205" s="81"/>
      <c r="HL205" s="81"/>
      <c r="HM205" s="81"/>
      <c r="HN205" s="81"/>
      <c r="HO205" s="81"/>
      <c r="HP205" s="81"/>
      <c r="HQ205" s="81"/>
      <c r="HR205" s="81"/>
      <c r="HS205" s="81"/>
      <c r="HT205" s="81"/>
      <c r="HU205" s="81"/>
      <c r="HV205" s="81"/>
      <c r="HW205" s="81"/>
      <c r="HX205" s="81"/>
      <c r="HY205" s="81"/>
      <c r="HZ205" s="81"/>
      <c r="IA205" s="81"/>
      <c r="IB205" s="81"/>
      <c r="IC205" s="81"/>
      <c r="ID205" s="81"/>
      <c r="IE205" s="81"/>
      <c r="IF205" s="81"/>
      <c r="IG205" s="81"/>
      <c r="IH205" s="81"/>
      <c r="II205" s="81"/>
      <c r="IJ205" s="81"/>
      <c r="IK205" s="81"/>
      <c r="IL205" s="81"/>
      <c r="IM205" s="81"/>
      <c r="IN205" s="81"/>
      <c r="IO205" s="81"/>
      <c r="IP205" s="81"/>
      <c r="IQ205" s="81"/>
      <c r="IR205" s="81"/>
      <c r="IS205" s="81"/>
      <c r="IT205" s="81"/>
      <c r="IU205" s="81"/>
      <c r="IV205" s="81"/>
      <c r="IW205" s="81"/>
      <c r="IX205" s="81"/>
      <c r="IY205" s="81"/>
      <c r="IZ205" s="81"/>
    </row>
    <row r="206" spans="1:260" s="82" customFormat="1" x14ac:dyDescent="0.2">
      <c r="A206" s="65">
        <f t="shared" si="35"/>
        <v>194</v>
      </c>
      <c r="B206" s="66">
        <v>11</v>
      </c>
      <c r="C206" s="67" t="s">
        <v>61</v>
      </c>
      <c r="D206" s="68">
        <v>251</v>
      </c>
      <c r="E206" s="67">
        <v>372</v>
      </c>
      <c r="F206" s="69">
        <v>1</v>
      </c>
      <c r="G206" s="105">
        <v>1631</v>
      </c>
      <c r="H206" s="70" t="s">
        <v>538</v>
      </c>
      <c r="I206" s="70" t="s">
        <v>539</v>
      </c>
      <c r="J206" s="65" t="s">
        <v>78</v>
      </c>
      <c r="K206" s="71">
        <v>37881</v>
      </c>
      <c r="L206" s="71" t="s">
        <v>79</v>
      </c>
      <c r="M206" s="72" t="s">
        <v>73</v>
      </c>
      <c r="N206" s="65">
        <v>2</v>
      </c>
      <c r="O206" s="65">
        <v>40</v>
      </c>
      <c r="P206" s="65" t="s">
        <v>143</v>
      </c>
      <c r="Q206" s="70" t="s">
        <v>158</v>
      </c>
      <c r="R206" s="65">
        <v>15</v>
      </c>
      <c r="S206" s="70" t="s">
        <v>66</v>
      </c>
      <c r="T206" s="65" t="s">
        <v>486</v>
      </c>
      <c r="U206" s="73" t="s">
        <v>493</v>
      </c>
      <c r="V206" s="83">
        <v>11279</v>
      </c>
      <c r="W206" s="84">
        <v>737</v>
      </c>
      <c r="X206" s="84">
        <v>675</v>
      </c>
      <c r="Y206" s="84"/>
      <c r="Z206" s="76">
        <v>580</v>
      </c>
      <c r="AA206" s="77">
        <f t="shared" ref="AA206:AA228" si="38">+V206*17.5%</f>
        <v>1973.8249999999998</v>
      </c>
      <c r="AB206" s="77">
        <f t="shared" ref="AB206:AB228" si="39">+V206*3%</f>
        <v>338.37</v>
      </c>
      <c r="AC206" s="77">
        <f t="shared" si="36"/>
        <v>958.71500000000003</v>
      </c>
      <c r="AD206" s="77">
        <f t="shared" si="37"/>
        <v>225.58</v>
      </c>
      <c r="AE206" s="74">
        <f t="shared" si="24"/>
        <v>135348</v>
      </c>
      <c r="AF206" s="75">
        <f t="shared" si="24"/>
        <v>8844</v>
      </c>
      <c r="AG206" s="75">
        <f t="shared" si="24"/>
        <v>8100</v>
      </c>
      <c r="AH206" s="84"/>
      <c r="AI206" s="75">
        <f t="shared" ref="AI206:AI228" si="40">+Z206*12</f>
        <v>6960</v>
      </c>
      <c r="AJ206" s="75">
        <f t="shared" ref="AJ206:AJ228" si="41">+V206/30*50</f>
        <v>18798.333333333332</v>
      </c>
      <c r="AK206" s="75">
        <f t="shared" ref="AK206:AK228" si="42">+V206/30*20*0.25</f>
        <v>1879.8333333333333</v>
      </c>
      <c r="AL206" s="84">
        <v>5639.5</v>
      </c>
      <c r="AM206" s="75">
        <f t="shared" si="25"/>
        <v>23685.899999999998</v>
      </c>
      <c r="AN206" s="75">
        <f t="shared" si="25"/>
        <v>4060.44</v>
      </c>
      <c r="AO206" s="75">
        <f t="shared" si="25"/>
        <v>11504.58</v>
      </c>
      <c r="AP206" s="75">
        <f t="shared" si="25"/>
        <v>2706.96</v>
      </c>
      <c r="AQ206" s="75"/>
      <c r="AR206" s="75">
        <f t="shared" ref="AR206:AR245" si="43">+V206/30*5</f>
        <v>1879.8333333333333</v>
      </c>
      <c r="AS206" s="84">
        <v>0</v>
      </c>
      <c r="AT206" s="84">
        <v>0</v>
      </c>
      <c r="AU206" s="84"/>
      <c r="AV206" s="84"/>
      <c r="AW206" s="78">
        <v>0</v>
      </c>
      <c r="AX206" s="78">
        <v>0</v>
      </c>
      <c r="AY206" s="78">
        <v>0</v>
      </c>
      <c r="AZ206" s="85">
        <v>0</v>
      </c>
      <c r="BA206" s="80">
        <f t="shared" ref="BA206:BA228" si="44">SUM(AE206:AZ206)</f>
        <v>229407.38</v>
      </c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  <c r="CZ206" s="81"/>
      <c r="DA206" s="81"/>
      <c r="DB206" s="81"/>
      <c r="DC206" s="81"/>
      <c r="DD206" s="81"/>
      <c r="DE206" s="81"/>
      <c r="DF206" s="81"/>
      <c r="DG206" s="81"/>
      <c r="DH206" s="81"/>
      <c r="DI206" s="81"/>
      <c r="DJ206" s="81"/>
      <c r="DK206" s="81"/>
      <c r="DL206" s="81"/>
      <c r="DM206" s="81"/>
      <c r="DN206" s="81"/>
      <c r="DO206" s="81"/>
      <c r="DP206" s="81"/>
      <c r="DQ206" s="81"/>
      <c r="DR206" s="81"/>
      <c r="DS206" s="81"/>
      <c r="DT206" s="81"/>
      <c r="DU206" s="81"/>
      <c r="DV206" s="81"/>
      <c r="DW206" s="81"/>
      <c r="DX206" s="81"/>
      <c r="DY206" s="81"/>
      <c r="DZ206" s="81"/>
      <c r="EA206" s="81"/>
      <c r="EB206" s="81"/>
      <c r="EC206" s="81"/>
      <c r="ED206" s="81"/>
      <c r="EE206" s="81"/>
      <c r="EF206" s="81"/>
      <c r="EG206" s="81"/>
      <c r="EH206" s="81"/>
      <c r="EI206" s="81"/>
      <c r="EJ206" s="81"/>
      <c r="EK206" s="81"/>
      <c r="EL206" s="81"/>
      <c r="EM206" s="81"/>
      <c r="EN206" s="81"/>
      <c r="EO206" s="81"/>
      <c r="EP206" s="81"/>
      <c r="EQ206" s="81"/>
      <c r="ER206" s="81"/>
      <c r="ES206" s="81"/>
      <c r="ET206" s="81"/>
      <c r="EU206" s="81"/>
      <c r="EV206" s="81"/>
      <c r="EW206" s="81"/>
      <c r="EX206" s="81"/>
      <c r="EY206" s="81"/>
      <c r="EZ206" s="81"/>
      <c r="FA206" s="81"/>
      <c r="FB206" s="81"/>
      <c r="FC206" s="81"/>
      <c r="FD206" s="81"/>
      <c r="FE206" s="81"/>
      <c r="FF206" s="81"/>
      <c r="FG206" s="81"/>
      <c r="FH206" s="81"/>
      <c r="FI206" s="81"/>
      <c r="FJ206" s="81"/>
      <c r="FK206" s="81"/>
      <c r="FL206" s="81"/>
      <c r="FM206" s="81"/>
      <c r="FN206" s="81"/>
      <c r="FO206" s="81"/>
      <c r="FP206" s="81"/>
      <c r="FQ206" s="81"/>
      <c r="FR206" s="81"/>
      <c r="FS206" s="81"/>
      <c r="FT206" s="81"/>
      <c r="FU206" s="81"/>
      <c r="FV206" s="81"/>
      <c r="FW206" s="81"/>
      <c r="FX206" s="81"/>
      <c r="FY206" s="81"/>
      <c r="FZ206" s="81"/>
      <c r="GA206" s="81"/>
      <c r="GB206" s="81"/>
      <c r="GC206" s="81"/>
      <c r="GD206" s="81"/>
      <c r="GE206" s="81"/>
      <c r="GF206" s="81"/>
      <c r="GG206" s="81"/>
      <c r="GH206" s="81"/>
      <c r="GI206" s="81"/>
      <c r="GJ206" s="81"/>
      <c r="GK206" s="81"/>
      <c r="GL206" s="81"/>
      <c r="GM206" s="81"/>
      <c r="GN206" s="81"/>
      <c r="GO206" s="81"/>
      <c r="GP206" s="81"/>
      <c r="GQ206" s="81"/>
      <c r="GR206" s="81"/>
      <c r="GS206" s="81"/>
      <c r="GT206" s="81"/>
      <c r="GU206" s="81"/>
      <c r="GV206" s="81"/>
      <c r="GW206" s="81"/>
      <c r="GX206" s="81"/>
      <c r="GY206" s="81"/>
      <c r="GZ206" s="81"/>
      <c r="HA206" s="81"/>
      <c r="HB206" s="81"/>
      <c r="HC206" s="81"/>
      <c r="HD206" s="81"/>
      <c r="HE206" s="81"/>
      <c r="HF206" s="81"/>
      <c r="HG206" s="81"/>
      <c r="HH206" s="81"/>
      <c r="HI206" s="81"/>
      <c r="HJ206" s="81"/>
      <c r="HK206" s="81"/>
      <c r="HL206" s="81"/>
      <c r="HM206" s="81"/>
      <c r="HN206" s="81"/>
      <c r="HO206" s="81"/>
      <c r="HP206" s="81"/>
      <c r="HQ206" s="81"/>
      <c r="HR206" s="81"/>
      <c r="HS206" s="81"/>
      <c r="HT206" s="81"/>
      <c r="HU206" s="81"/>
      <c r="HV206" s="81"/>
      <c r="HW206" s="81"/>
      <c r="HX206" s="81"/>
      <c r="HY206" s="81"/>
      <c r="HZ206" s="81"/>
      <c r="IA206" s="81"/>
      <c r="IB206" s="81"/>
      <c r="IC206" s="81"/>
      <c r="ID206" s="81"/>
      <c r="IE206" s="81"/>
      <c r="IF206" s="81"/>
      <c r="IG206" s="81"/>
      <c r="IH206" s="81"/>
      <c r="II206" s="81"/>
      <c r="IJ206" s="81"/>
      <c r="IK206" s="81"/>
      <c r="IL206" s="81"/>
      <c r="IM206" s="81"/>
      <c r="IN206" s="81"/>
      <c r="IO206" s="81"/>
      <c r="IP206" s="81"/>
      <c r="IQ206" s="81"/>
      <c r="IR206" s="81"/>
      <c r="IS206" s="81"/>
      <c r="IT206" s="81"/>
      <c r="IU206" s="81"/>
      <c r="IV206" s="81"/>
      <c r="IW206" s="81"/>
      <c r="IX206" s="81"/>
      <c r="IY206" s="81"/>
      <c r="IZ206" s="81"/>
    </row>
    <row r="207" spans="1:260" s="82" customFormat="1" x14ac:dyDescent="0.2">
      <c r="A207" s="65">
        <f t="shared" si="35"/>
        <v>195</v>
      </c>
      <c r="B207" s="66">
        <v>11</v>
      </c>
      <c r="C207" s="67" t="s">
        <v>61</v>
      </c>
      <c r="D207" s="68">
        <v>251</v>
      </c>
      <c r="E207" s="67">
        <v>372</v>
      </c>
      <c r="F207" s="69">
        <v>1</v>
      </c>
      <c r="G207" s="105">
        <v>1837</v>
      </c>
      <c r="H207" s="70" t="s">
        <v>540</v>
      </c>
      <c r="I207" s="70" t="s">
        <v>541</v>
      </c>
      <c r="J207" s="65" t="s">
        <v>78</v>
      </c>
      <c r="K207" s="71">
        <v>39696</v>
      </c>
      <c r="L207" s="71" t="s">
        <v>79</v>
      </c>
      <c r="M207" s="72" t="s">
        <v>73</v>
      </c>
      <c r="N207" s="65">
        <v>2</v>
      </c>
      <c r="O207" s="65">
        <v>40</v>
      </c>
      <c r="P207" s="65" t="s">
        <v>143</v>
      </c>
      <c r="Q207" s="70" t="s">
        <v>158</v>
      </c>
      <c r="R207" s="65">
        <v>15</v>
      </c>
      <c r="S207" s="70" t="s">
        <v>66</v>
      </c>
      <c r="T207" s="65" t="s">
        <v>486</v>
      </c>
      <c r="U207" s="73" t="s">
        <v>493</v>
      </c>
      <c r="V207" s="83">
        <v>11279</v>
      </c>
      <c r="W207" s="84">
        <v>737</v>
      </c>
      <c r="X207" s="84">
        <v>675</v>
      </c>
      <c r="Y207" s="84"/>
      <c r="Z207" s="76">
        <v>435</v>
      </c>
      <c r="AA207" s="77">
        <f t="shared" si="38"/>
        <v>1973.8249999999998</v>
      </c>
      <c r="AB207" s="77">
        <f t="shared" si="39"/>
        <v>338.37</v>
      </c>
      <c r="AC207" s="77">
        <f t="shared" si="36"/>
        <v>958.71500000000003</v>
      </c>
      <c r="AD207" s="77">
        <f t="shared" si="37"/>
        <v>225.58</v>
      </c>
      <c r="AE207" s="74">
        <f t="shared" si="24"/>
        <v>135348</v>
      </c>
      <c r="AF207" s="75">
        <f t="shared" si="24"/>
        <v>8844</v>
      </c>
      <c r="AG207" s="75">
        <f t="shared" si="24"/>
        <v>8100</v>
      </c>
      <c r="AH207" s="84"/>
      <c r="AI207" s="75">
        <f t="shared" si="40"/>
        <v>5220</v>
      </c>
      <c r="AJ207" s="75">
        <f t="shared" si="41"/>
        <v>18798.333333333332</v>
      </c>
      <c r="AK207" s="75">
        <f t="shared" si="42"/>
        <v>1879.8333333333333</v>
      </c>
      <c r="AL207" s="84">
        <v>5639.5</v>
      </c>
      <c r="AM207" s="75">
        <f t="shared" si="25"/>
        <v>23685.899999999998</v>
      </c>
      <c r="AN207" s="75">
        <f t="shared" si="25"/>
        <v>4060.44</v>
      </c>
      <c r="AO207" s="75">
        <f t="shared" si="25"/>
        <v>11504.58</v>
      </c>
      <c r="AP207" s="75">
        <f t="shared" si="25"/>
        <v>2706.96</v>
      </c>
      <c r="AQ207" s="75"/>
      <c r="AR207" s="75">
        <f t="shared" si="43"/>
        <v>1879.8333333333333</v>
      </c>
      <c r="AS207" s="84">
        <v>0</v>
      </c>
      <c r="AT207" s="84">
        <v>0</v>
      </c>
      <c r="AU207" s="84"/>
      <c r="AV207" s="84"/>
      <c r="AW207" s="78">
        <v>0</v>
      </c>
      <c r="AX207" s="78">
        <v>0</v>
      </c>
      <c r="AY207" s="78">
        <v>0</v>
      </c>
      <c r="AZ207" s="85">
        <v>0</v>
      </c>
      <c r="BA207" s="80">
        <f t="shared" si="44"/>
        <v>227667.38</v>
      </c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  <c r="CZ207" s="81"/>
      <c r="DA207" s="81"/>
      <c r="DB207" s="81"/>
      <c r="DC207" s="81"/>
      <c r="DD207" s="81"/>
      <c r="DE207" s="81"/>
      <c r="DF207" s="81"/>
      <c r="DG207" s="81"/>
      <c r="DH207" s="81"/>
      <c r="DI207" s="81"/>
      <c r="DJ207" s="81"/>
      <c r="DK207" s="81"/>
      <c r="DL207" s="81"/>
      <c r="DM207" s="81"/>
      <c r="DN207" s="81"/>
      <c r="DO207" s="81"/>
      <c r="DP207" s="81"/>
      <c r="DQ207" s="81"/>
      <c r="DR207" s="81"/>
      <c r="DS207" s="81"/>
      <c r="DT207" s="81"/>
      <c r="DU207" s="81"/>
      <c r="DV207" s="81"/>
      <c r="DW207" s="81"/>
      <c r="DX207" s="81"/>
      <c r="DY207" s="81"/>
      <c r="DZ207" s="81"/>
      <c r="EA207" s="81"/>
      <c r="EB207" s="81"/>
      <c r="EC207" s="81"/>
      <c r="ED207" s="81"/>
      <c r="EE207" s="81"/>
      <c r="EF207" s="81"/>
      <c r="EG207" s="81"/>
      <c r="EH207" s="81"/>
      <c r="EI207" s="81"/>
      <c r="EJ207" s="81"/>
      <c r="EK207" s="81"/>
      <c r="EL207" s="81"/>
      <c r="EM207" s="81"/>
      <c r="EN207" s="81"/>
      <c r="EO207" s="81"/>
      <c r="EP207" s="81"/>
      <c r="EQ207" s="81"/>
      <c r="ER207" s="81"/>
      <c r="ES207" s="81"/>
      <c r="ET207" s="81"/>
      <c r="EU207" s="81"/>
      <c r="EV207" s="81"/>
      <c r="EW207" s="81"/>
      <c r="EX207" s="81"/>
      <c r="EY207" s="81"/>
      <c r="EZ207" s="81"/>
      <c r="FA207" s="81"/>
      <c r="FB207" s="81"/>
      <c r="FC207" s="81"/>
      <c r="FD207" s="81"/>
      <c r="FE207" s="81"/>
      <c r="FF207" s="81"/>
      <c r="FG207" s="81"/>
      <c r="FH207" s="81"/>
      <c r="FI207" s="81"/>
      <c r="FJ207" s="81"/>
      <c r="FK207" s="81"/>
      <c r="FL207" s="81"/>
      <c r="FM207" s="81"/>
      <c r="FN207" s="81"/>
      <c r="FO207" s="81"/>
      <c r="FP207" s="81"/>
      <c r="FQ207" s="81"/>
      <c r="FR207" s="81"/>
      <c r="FS207" s="81"/>
      <c r="FT207" s="81"/>
      <c r="FU207" s="81"/>
      <c r="FV207" s="81"/>
      <c r="FW207" s="81"/>
      <c r="FX207" s="81"/>
      <c r="FY207" s="81"/>
      <c r="FZ207" s="81"/>
      <c r="GA207" s="81"/>
      <c r="GB207" s="81"/>
      <c r="GC207" s="81"/>
      <c r="GD207" s="81"/>
      <c r="GE207" s="81"/>
      <c r="GF207" s="81"/>
      <c r="GG207" s="81"/>
      <c r="GH207" s="81"/>
      <c r="GI207" s="81"/>
      <c r="GJ207" s="81"/>
      <c r="GK207" s="81"/>
      <c r="GL207" s="81"/>
      <c r="GM207" s="81"/>
      <c r="GN207" s="81"/>
      <c r="GO207" s="81"/>
      <c r="GP207" s="81"/>
      <c r="GQ207" s="81"/>
      <c r="GR207" s="81"/>
      <c r="GS207" s="81"/>
      <c r="GT207" s="81"/>
      <c r="GU207" s="81"/>
      <c r="GV207" s="81"/>
      <c r="GW207" s="81"/>
      <c r="GX207" s="81"/>
      <c r="GY207" s="81"/>
      <c r="GZ207" s="81"/>
      <c r="HA207" s="81"/>
      <c r="HB207" s="81"/>
      <c r="HC207" s="81"/>
      <c r="HD207" s="81"/>
      <c r="HE207" s="81"/>
      <c r="HF207" s="81"/>
      <c r="HG207" s="81"/>
      <c r="HH207" s="81"/>
      <c r="HI207" s="81"/>
      <c r="HJ207" s="81"/>
      <c r="HK207" s="81"/>
      <c r="HL207" s="81"/>
      <c r="HM207" s="81"/>
      <c r="HN207" s="81"/>
      <c r="HO207" s="81"/>
      <c r="HP207" s="81"/>
      <c r="HQ207" s="81"/>
      <c r="HR207" s="81"/>
      <c r="HS207" s="81"/>
      <c r="HT207" s="81"/>
      <c r="HU207" s="81"/>
      <c r="HV207" s="81"/>
      <c r="HW207" s="81"/>
      <c r="HX207" s="81"/>
      <c r="HY207" s="81"/>
      <c r="HZ207" s="81"/>
      <c r="IA207" s="81"/>
      <c r="IB207" s="81"/>
      <c r="IC207" s="81"/>
      <c r="ID207" s="81"/>
      <c r="IE207" s="81"/>
      <c r="IF207" s="81"/>
      <c r="IG207" s="81"/>
      <c r="IH207" s="81"/>
      <c r="II207" s="81"/>
      <c r="IJ207" s="81"/>
      <c r="IK207" s="81"/>
      <c r="IL207" s="81"/>
      <c r="IM207" s="81"/>
      <c r="IN207" s="81"/>
      <c r="IO207" s="81"/>
      <c r="IP207" s="81"/>
      <c r="IQ207" s="81"/>
      <c r="IR207" s="81"/>
      <c r="IS207" s="81"/>
      <c r="IT207" s="81"/>
      <c r="IU207" s="81"/>
      <c r="IV207" s="81"/>
      <c r="IW207" s="81"/>
      <c r="IX207" s="81"/>
      <c r="IY207" s="81"/>
      <c r="IZ207" s="81"/>
    </row>
    <row r="208" spans="1:260" s="82" customFormat="1" x14ac:dyDescent="0.2">
      <c r="A208" s="65">
        <f t="shared" ref="A208:A244" si="45">+A207+1</f>
        <v>196</v>
      </c>
      <c r="B208" s="66">
        <v>11</v>
      </c>
      <c r="C208" s="67" t="s">
        <v>61</v>
      </c>
      <c r="D208" s="68">
        <v>251</v>
      </c>
      <c r="E208" s="67">
        <v>372</v>
      </c>
      <c r="F208" s="69">
        <v>1</v>
      </c>
      <c r="G208" s="105">
        <v>1921</v>
      </c>
      <c r="H208" s="70" t="s">
        <v>542</v>
      </c>
      <c r="I208" s="70" t="s">
        <v>543</v>
      </c>
      <c r="J208" s="65" t="s">
        <v>78</v>
      </c>
      <c r="K208" s="71">
        <v>40729</v>
      </c>
      <c r="L208" s="71" t="s">
        <v>79</v>
      </c>
      <c r="M208" s="72" t="s">
        <v>73</v>
      </c>
      <c r="N208" s="65">
        <v>2</v>
      </c>
      <c r="O208" s="65">
        <v>40</v>
      </c>
      <c r="P208" s="65" t="s">
        <v>143</v>
      </c>
      <c r="Q208" s="70" t="s">
        <v>158</v>
      </c>
      <c r="R208" s="65">
        <v>15</v>
      </c>
      <c r="S208" s="70" t="s">
        <v>66</v>
      </c>
      <c r="T208" s="65" t="s">
        <v>486</v>
      </c>
      <c r="U208" s="73" t="s">
        <v>493</v>
      </c>
      <c r="V208" s="83">
        <v>11279</v>
      </c>
      <c r="W208" s="84">
        <v>737</v>
      </c>
      <c r="X208" s="84">
        <v>675</v>
      </c>
      <c r="Y208" s="84"/>
      <c r="Z208" s="76">
        <v>435</v>
      </c>
      <c r="AA208" s="77">
        <f t="shared" si="38"/>
        <v>1973.8249999999998</v>
      </c>
      <c r="AB208" s="77">
        <f t="shared" si="39"/>
        <v>338.37</v>
      </c>
      <c r="AC208" s="77">
        <f t="shared" si="36"/>
        <v>958.71500000000003</v>
      </c>
      <c r="AD208" s="77">
        <f t="shared" si="37"/>
        <v>225.58</v>
      </c>
      <c r="AE208" s="74">
        <f t="shared" ref="AE208:AG228" si="46">+V208*12</f>
        <v>135348</v>
      </c>
      <c r="AF208" s="75">
        <f t="shared" si="46"/>
        <v>8844</v>
      </c>
      <c r="AG208" s="75">
        <f t="shared" si="46"/>
        <v>8100</v>
      </c>
      <c r="AH208" s="84"/>
      <c r="AI208" s="75">
        <f t="shared" si="40"/>
        <v>5220</v>
      </c>
      <c r="AJ208" s="75">
        <f t="shared" si="41"/>
        <v>18798.333333333332</v>
      </c>
      <c r="AK208" s="75">
        <f t="shared" si="42"/>
        <v>1879.8333333333333</v>
      </c>
      <c r="AL208" s="84">
        <v>5639.5</v>
      </c>
      <c r="AM208" s="75">
        <f t="shared" si="25"/>
        <v>23685.899999999998</v>
      </c>
      <c r="AN208" s="75">
        <f t="shared" si="25"/>
        <v>4060.44</v>
      </c>
      <c r="AO208" s="75">
        <f t="shared" si="25"/>
        <v>11504.58</v>
      </c>
      <c r="AP208" s="75">
        <f t="shared" si="25"/>
        <v>2706.96</v>
      </c>
      <c r="AQ208" s="75"/>
      <c r="AR208" s="75">
        <f t="shared" si="43"/>
        <v>1879.8333333333333</v>
      </c>
      <c r="AS208" s="84">
        <v>0</v>
      </c>
      <c r="AT208" s="84">
        <v>0</v>
      </c>
      <c r="AU208" s="84"/>
      <c r="AV208" s="84"/>
      <c r="AW208" s="78">
        <v>0</v>
      </c>
      <c r="AX208" s="78">
        <v>0</v>
      </c>
      <c r="AY208" s="78">
        <v>0</v>
      </c>
      <c r="AZ208" s="85">
        <v>0</v>
      </c>
      <c r="BA208" s="80">
        <f t="shared" si="44"/>
        <v>227667.38</v>
      </c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  <c r="CZ208" s="81"/>
      <c r="DA208" s="81"/>
      <c r="DB208" s="81"/>
      <c r="DC208" s="81"/>
      <c r="DD208" s="81"/>
      <c r="DE208" s="81"/>
      <c r="DF208" s="81"/>
      <c r="DG208" s="81"/>
      <c r="DH208" s="81"/>
      <c r="DI208" s="81"/>
      <c r="DJ208" s="81"/>
      <c r="DK208" s="81"/>
      <c r="DL208" s="81"/>
      <c r="DM208" s="81"/>
      <c r="DN208" s="81"/>
      <c r="DO208" s="81"/>
      <c r="DP208" s="81"/>
      <c r="DQ208" s="81"/>
      <c r="DR208" s="81"/>
      <c r="DS208" s="81"/>
      <c r="DT208" s="81"/>
      <c r="DU208" s="81"/>
      <c r="DV208" s="81"/>
      <c r="DW208" s="81"/>
      <c r="DX208" s="81"/>
      <c r="DY208" s="81"/>
      <c r="DZ208" s="81"/>
      <c r="EA208" s="81"/>
      <c r="EB208" s="81"/>
      <c r="EC208" s="81"/>
      <c r="ED208" s="81"/>
      <c r="EE208" s="81"/>
      <c r="EF208" s="81"/>
      <c r="EG208" s="81"/>
      <c r="EH208" s="81"/>
      <c r="EI208" s="81"/>
      <c r="EJ208" s="81"/>
      <c r="EK208" s="81"/>
      <c r="EL208" s="81"/>
      <c r="EM208" s="81"/>
      <c r="EN208" s="81"/>
      <c r="EO208" s="81"/>
      <c r="EP208" s="81"/>
      <c r="EQ208" s="81"/>
      <c r="ER208" s="81"/>
      <c r="ES208" s="81"/>
      <c r="ET208" s="81"/>
      <c r="EU208" s="81"/>
      <c r="EV208" s="81"/>
      <c r="EW208" s="81"/>
      <c r="EX208" s="81"/>
      <c r="EY208" s="81"/>
      <c r="EZ208" s="81"/>
      <c r="FA208" s="81"/>
      <c r="FB208" s="81"/>
      <c r="FC208" s="81"/>
      <c r="FD208" s="81"/>
      <c r="FE208" s="81"/>
      <c r="FF208" s="81"/>
      <c r="FG208" s="81"/>
      <c r="FH208" s="81"/>
      <c r="FI208" s="81"/>
      <c r="FJ208" s="81"/>
      <c r="FK208" s="81"/>
      <c r="FL208" s="81"/>
      <c r="FM208" s="81"/>
      <c r="FN208" s="81"/>
      <c r="FO208" s="81"/>
      <c r="FP208" s="81"/>
      <c r="FQ208" s="81"/>
      <c r="FR208" s="81"/>
      <c r="FS208" s="81"/>
      <c r="FT208" s="81"/>
      <c r="FU208" s="81"/>
      <c r="FV208" s="81"/>
      <c r="FW208" s="81"/>
      <c r="FX208" s="81"/>
      <c r="FY208" s="81"/>
      <c r="FZ208" s="81"/>
      <c r="GA208" s="81"/>
      <c r="GB208" s="81"/>
      <c r="GC208" s="81"/>
      <c r="GD208" s="81"/>
      <c r="GE208" s="81"/>
      <c r="GF208" s="81"/>
      <c r="GG208" s="81"/>
      <c r="GH208" s="81"/>
      <c r="GI208" s="81"/>
      <c r="GJ208" s="81"/>
      <c r="GK208" s="81"/>
      <c r="GL208" s="81"/>
      <c r="GM208" s="81"/>
      <c r="GN208" s="81"/>
      <c r="GO208" s="81"/>
      <c r="GP208" s="81"/>
      <c r="GQ208" s="81"/>
      <c r="GR208" s="81"/>
      <c r="GS208" s="81"/>
      <c r="GT208" s="81"/>
      <c r="GU208" s="81"/>
      <c r="GV208" s="81"/>
      <c r="GW208" s="81"/>
      <c r="GX208" s="81"/>
      <c r="GY208" s="81"/>
      <c r="GZ208" s="81"/>
      <c r="HA208" s="81"/>
      <c r="HB208" s="81"/>
      <c r="HC208" s="81"/>
      <c r="HD208" s="81"/>
      <c r="HE208" s="81"/>
      <c r="HF208" s="81"/>
      <c r="HG208" s="81"/>
      <c r="HH208" s="81"/>
      <c r="HI208" s="81"/>
      <c r="HJ208" s="81"/>
      <c r="HK208" s="81"/>
      <c r="HL208" s="81"/>
      <c r="HM208" s="81"/>
      <c r="HN208" s="81"/>
      <c r="HO208" s="81"/>
      <c r="HP208" s="81"/>
      <c r="HQ208" s="81"/>
      <c r="HR208" s="81"/>
      <c r="HS208" s="81"/>
      <c r="HT208" s="81"/>
      <c r="HU208" s="81"/>
      <c r="HV208" s="81"/>
      <c r="HW208" s="81"/>
      <c r="HX208" s="81"/>
      <c r="HY208" s="81"/>
      <c r="HZ208" s="81"/>
      <c r="IA208" s="81"/>
      <c r="IB208" s="81"/>
      <c r="IC208" s="81"/>
      <c r="ID208" s="81"/>
      <c r="IE208" s="81"/>
      <c r="IF208" s="81"/>
      <c r="IG208" s="81"/>
      <c r="IH208" s="81"/>
      <c r="II208" s="81"/>
      <c r="IJ208" s="81"/>
      <c r="IK208" s="81"/>
      <c r="IL208" s="81"/>
      <c r="IM208" s="81"/>
      <c r="IN208" s="81"/>
      <c r="IO208" s="81"/>
      <c r="IP208" s="81"/>
      <c r="IQ208" s="81"/>
      <c r="IR208" s="81"/>
      <c r="IS208" s="81"/>
      <c r="IT208" s="81"/>
      <c r="IU208" s="81"/>
      <c r="IV208" s="81"/>
      <c r="IW208" s="81"/>
      <c r="IX208" s="81"/>
      <c r="IY208" s="81"/>
      <c r="IZ208" s="81"/>
    </row>
    <row r="209" spans="1:260" s="82" customFormat="1" x14ac:dyDescent="0.2">
      <c r="A209" s="65">
        <f t="shared" si="45"/>
        <v>197</v>
      </c>
      <c r="B209" s="66">
        <v>11</v>
      </c>
      <c r="C209" s="67" t="s">
        <v>61</v>
      </c>
      <c r="D209" s="68">
        <v>251</v>
      </c>
      <c r="E209" s="67">
        <v>374</v>
      </c>
      <c r="F209" s="69">
        <v>1</v>
      </c>
      <c r="G209" s="105">
        <v>1947</v>
      </c>
      <c r="H209" s="70" t="s">
        <v>544</v>
      </c>
      <c r="I209" s="70" t="s">
        <v>545</v>
      </c>
      <c r="J209" s="65" t="s">
        <v>78</v>
      </c>
      <c r="K209" s="71">
        <v>41001</v>
      </c>
      <c r="L209" s="71" t="s">
        <v>79</v>
      </c>
      <c r="M209" s="72" t="s">
        <v>73</v>
      </c>
      <c r="N209" s="65">
        <v>2</v>
      </c>
      <c r="O209" s="65">
        <v>40</v>
      </c>
      <c r="P209" s="65" t="s">
        <v>143</v>
      </c>
      <c r="Q209" s="70" t="s">
        <v>158</v>
      </c>
      <c r="R209" s="65">
        <v>11</v>
      </c>
      <c r="S209" s="70" t="s">
        <v>66</v>
      </c>
      <c r="T209" s="65" t="s">
        <v>546</v>
      </c>
      <c r="U209" s="73" t="s">
        <v>493</v>
      </c>
      <c r="V209" s="83">
        <v>11279</v>
      </c>
      <c r="W209" s="84">
        <v>737</v>
      </c>
      <c r="X209" s="84">
        <v>675</v>
      </c>
      <c r="Y209" s="84"/>
      <c r="Z209" s="76">
        <v>290</v>
      </c>
      <c r="AA209" s="77">
        <f t="shared" si="38"/>
        <v>1973.8249999999998</v>
      </c>
      <c r="AB209" s="77">
        <f t="shared" si="39"/>
        <v>338.37</v>
      </c>
      <c r="AC209" s="77">
        <f t="shared" si="36"/>
        <v>958.71500000000003</v>
      </c>
      <c r="AD209" s="77">
        <f t="shared" si="37"/>
        <v>225.58</v>
      </c>
      <c r="AE209" s="74">
        <f t="shared" si="46"/>
        <v>135348</v>
      </c>
      <c r="AF209" s="75">
        <f t="shared" si="46"/>
        <v>8844</v>
      </c>
      <c r="AG209" s="75">
        <f t="shared" si="46"/>
        <v>8100</v>
      </c>
      <c r="AH209" s="84"/>
      <c r="AI209" s="75">
        <f t="shared" si="40"/>
        <v>3480</v>
      </c>
      <c r="AJ209" s="75">
        <f t="shared" si="41"/>
        <v>18798.333333333332</v>
      </c>
      <c r="AK209" s="75">
        <f t="shared" si="42"/>
        <v>1879.8333333333333</v>
      </c>
      <c r="AL209" s="108">
        <v>5639.5</v>
      </c>
      <c r="AM209" s="75">
        <f t="shared" si="25"/>
        <v>23685.899999999998</v>
      </c>
      <c r="AN209" s="75">
        <f t="shared" si="25"/>
        <v>4060.44</v>
      </c>
      <c r="AO209" s="75">
        <f t="shared" si="25"/>
        <v>11504.58</v>
      </c>
      <c r="AP209" s="75">
        <f t="shared" si="25"/>
        <v>2706.96</v>
      </c>
      <c r="AQ209" s="75"/>
      <c r="AR209" s="75">
        <f t="shared" si="43"/>
        <v>1879.8333333333333</v>
      </c>
      <c r="AS209" s="84">
        <v>0</v>
      </c>
      <c r="AT209" s="84">
        <v>0</v>
      </c>
      <c r="AU209" s="84"/>
      <c r="AV209" s="84"/>
      <c r="AW209" s="78">
        <v>0</v>
      </c>
      <c r="AX209" s="78">
        <v>0</v>
      </c>
      <c r="AY209" s="78">
        <v>0</v>
      </c>
      <c r="AZ209" s="85">
        <v>0</v>
      </c>
      <c r="BA209" s="80">
        <f t="shared" si="44"/>
        <v>225927.38</v>
      </c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  <c r="CZ209" s="81"/>
      <c r="DA209" s="81"/>
      <c r="DB209" s="81"/>
      <c r="DC209" s="81"/>
      <c r="DD209" s="81"/>
      <c r="DE209" s="81"/>
      <c r="DF209" s="81"/>
      <c r="DG209" s="81"/>
      <c r="DH209" s="81"/>
      <c r="DI209" s="81"/>
      <c r="DJ209" s="81"/>
      <c r="DK209" s="81"/>
      <c r="DL209" s="81"/>
      <c r="DM209" s="81"/>
      <c r="DN209" s="81"/>
      <c r="DO209" s="81"/>
      <c r="DP209" s="81"/>
      <c r="DQ209" s="81"/>
      <c r="DR209" s="81"/>
      <c r="DS209" s="81"/>
      <c r="DT209" s="81"/>
      <c r="DU209" s="81"/>
      <c r="DV209" s="81"/>
      <c r="DW209" s="81"/>
      <c r="DX209" s="81"/>
      <c r="DY209" s="81"/>
      <c r="DZ209" s="81"/>
      <c r="EA209" s="81"/>
      <c r="EB209" s="81"/>
      <c r="EC209" s="81"/>
      <c r="ED209" s="81"/>
      <c r="EE209" s="81"/>
      <c r="EF209" s="81"/>
      <c r="EG209" s="81"/>
      <c r="EH209" s="81"/>
      <c r="EI209" s="81"/>
      <c r="EJ209" s="81"/>
      <c r="EK209" s="81"/>
      <c r="EL209" s="81"/>
      <c r="EM209" s="81"/>
      <c r="EN209" s="81"/>
      <c r="EO209" s="81"/>
      <c r="EP209" s="81"/>
      <c r="EQ209" s="81"/>
      <c r="ER209" s="81"/>
      <c r="ES209" s="81"/>
      <c r="ET209" s="81"/>
      <c r="EU209" s="81"/>
      <c r="EV209" s="81"/>
      <c r="EW209" s="81"/>
      <c r="EX209" s="81"/>
      <c r="EY209" s="81"/>
      <c r="EZ209" s="81"/>
      <c r="FA209" s="81"/>
      <c r="FB209" s="81"/>
      <c r="FC209" s="81"/>
      <c r="FD209" s="81"/>
      <c r="FE209" s="81"/>
      <c r="FF209" s="81"/>
      <c r="FG209" s="81"/>
      <c r="FH209" s="81"/>
      <c r="FI209" s="81"/>
      <c r="FJ209" s="81"/>
      <c r="FK209" s="81"/>
      <c r="FL209" s="81"/>
      <c r="FM209" s="81"/>
      <c r="FN209" s="81"/>
      <c r="FO209" s="81"/>
      <c r="FP209" s="81"/>
      <c r="FQ209" s="81"/>
      <c r="FR209" s="81"/>
      <c r="FS209" s="81"/>
      <c r="FT209" s="81"/>
      <c r="FU209" s="81"/>
      <c r="FV209" s="81"/>
      <c r="FW209" s="81"/>
      <c r="FX209" s="81"/>
      <c r="FY209" s="81"/>
      <c r="FZ209" s="81"/>
      <c r="GA209" s="81"/>
      <c r="GB209" s="81"/>
      <c r="GC209" s="81"/>
      <c r="GD209" s="81"/>
      <c r="GE209" s="81"/>
      <c r="GF209" s="81"/>
      <c r="GG209" s="81"/>
      <c r="GH209" s="81"/>
      <c r="GI209" s="81"/>
      <c r="GJ209" s="81"/>
      <c r="GK209" s="81"/>
      <c r="GL209" s="81"/>
      <c r="GM209" s="81"/>
      <c r="GN209" s="81"/>
      <c r="GO209" s="81"/>
      <c r="GP209" s="81"/>
      <c r="GQ209" s="81"/>
      <c r="GR209" s="81"/>
      <c r="GS209" s="81"/>
      <c r="GT209" s="81"/>
      <c r="GU209" s="81"/>
      <c r="GV209" s="81"/>
      <c r="GW209" s="81"/>
      <c r="GX209" s="81"/>
      <c r="GY209" s="81"/>
      <c r="GZ209" s="81"/>
      <c r="HA209" s="81"/>
      <c r="HB209" s="81"/>
      <c r="HC209" s="81"/>
      <c r="HD209" s="81"/>
      <c r="HE209" s="81"/>
      <c r="HF209" s="81"/>
      <c r="HG209" s="81"/>
      <c r="HH209" s="81"/>
      <c r="HI209" s="81"/>
      <c r="HJ209" s="81"/>
      <c r="HK209" s="81"/>
      <c r="HL209" s="81"/>
      <c r="HM209" s="81"/>
      <c r="HN209" s="81"/>
      <c r="HO209" s="81"/>
      <c r="HP209" s="81"/>
      <c r="HQ209" s="81"/>
      <c r="HR209" s="81"/>
      <c r="HS209" s="81"/>
      <c r="HT209" s="81"/>
      <c r="HU209" s="81"/>
      <c r="HV209" s="81"/>
      <c r="HW209" s="81"/>
      <c r="HX209" s="81"/>
      <c r="HY209" s="81"/>
      <c r="HZ209" s="81"/>
      <c r="IA209" s="81"/>
      <c r="IB209" s="81"/>
      <c r="IC209" s="81"/>
      <c r="ID209" s="81"/>
      <c r="IE209" s="81"/>
      <c r="IF209" s="81"/>
      <c r="IG209" s="81"/>
      <c r="IH209" s="81"/>
      <c r="II209" s="81"/>
      <c r="IJ209" s="81"/>
      <c r="IK209" s="81"/>
      <c r="IL209" s="81"/>
      <c r="IM209" s="81"/>
      <c r="IN209" s="81"/>
      <c r="IO209" s="81"/>
      <c r="IP209" s="81"/>
      <c r="IQ209" s="81"/>
      <c r="IR209" s="81"/>
      <c r="IS209" s="81"/>
      <c r="IT209" s="81"/>
      <c r="IU209" s="81"/>
      <c r="IV209" s="81"/>
      <c r="IW209" s="81"/>
      <c r="IX209" s="81"/>
      <c r="IY209" s="81"/>
      <c r="IZ209" s="81"/>
    </row>
    <row r="210" spans="1:260" s="82" customFormat="1" x14ac:dyDescent="0.2">
      <c r="A210" s="65">
        <f t="shared" si="45"/>
        <v>198</v>
      </c>
      <c r="B210" s="66">
        <v>11</v>
      </c>
      <c r="C210" s="67" t="s">
        <v>61</v>
      </c>
      <c r="D210" s="68">
        <v>251</v>
      </c>
      <c r="E210" s="67">
        <v>374</v>
      </c>
      <c r="F210" s="69">
        <v>2</v>
      </c>
      <c r="G210" s="105">
        <v>1985</v>
      </c>
      <c r="H210" s="70" t="s">
        <v>547</v>
      </c>
      <c r="I210" s="70" t="s">
        <v>548</v>
      </c>
      <c r="J210" s="65" t="s">
        <v>78</v>
      </c>
      <c r="K210" s="71">
        <v>41415</v>
      </c>
      <c r="L210" s="71" t="s">
        <v>79</v>
      </c>
      <c r="M210" s="72" t="s">
        <v>73</v>
      </c>
      <c r="N210" s="65">
        <v>13</v>
      </c>
      <c r="O210" s="65">
        <v>36</v>
      </c>
      <c r="P210" s="65" t="s">
        <v>64</v>
      </c>
      <c r="Q210" s="70" t="s">
        <v>158</v>
      </c>
      <c r="R210" s="65">
        <v>11</v>
      </c>
      <c r="S210" s="70" t="s">
        <v>66</v>
      </c>
      <c r="T210" s="65" t="s">
        <v>549</v>
      </c>
      <c r="U210" s="73" t="s">
        <v>399</v>
      </c>
      <c r="V210" s="83">
        <v>13145</v>
      </c>
      <c r="W210" s="84">
        <v>941</v>
      </c>
      <c r="X210" s="84">
        <v>797</v>
      </c>
      <c r="Y210" s="84"/>
      <c r="Z210" s="76">
        <v>290</v>
      </c>
      <c r="AA210" s="77">
        <f t="shared" si="38"/>
        <v>2300.375</v>
      </c>
      <c r="AB210" s="77">
        <f t="shared" si="39"/>
        <v>394.34999999999997</v>
      </c>
      <c r="AC210" s="77">
        <f t="shared" si="36"/>
        <v>1117.325</v>
      </c>
      <c r="AD210" s="77">
        <f t="shared" si="37"/>
        <v>262.89999999999998</v>
      </c>
      <c r="AE210" s="74">
        <f t="shared" si="46"/>
        <v>157740</v>
      </c>
      <c r="AF210" s="75">
        <f t="shared" si="46"/>
        <v>11292</v>
      </c>
      <c r="AG210" s="75">
        <f t="shared" si="46"/>
        <v>9564</v>
      </c>
      <c r="AH210" s="84"/>
      <c r="AI210" s="75">
        <f t="shared" si="40"/>
        <v>3480</v>
      </c>
      <c r="AJ210" s="75">
        <f t="shared" si="41"/>
        <v>21908.333333333336</v>
      </c>
      <c r="AK210" s="75">
        <f t="shared" si="42"/>
        <v>2190.8333333333335</v>
      </c>
      <c r="AL210" s="108">
        <v>8123</v>
      </c>
      <c r="AM210" s="75">
        <f t="shared" si="25"/>
        <v>27604.5</v>
      </c>
      <c r="AN210" s="75">
        <f t="shared" si="25"/>
        <v>4732.2</v>
      </c>
      <c r="AO210" s="75">
        <f t="shared" si="25"/>
        <v>13407.900000000001</v>
      </c>
      <c r="AP210" s="75">
        <f t="shared" si="25"/>
        <v>3154.7999999999997</v>
      </c>
      <c r="AQ210" s="75"/>
      <c r="AR210" s="75">
        <f t="shared" si="43"/>
        <v>2190.8333333333335</v>
      </c>
      <c r="AS210" s="84">
        <v>0</v>
      </c>
      <c r="AT210" s="84">
        <v>0</v>
      </c>
      <c r="AU210" s="84"/>
      <c r="AV210" s="84"/>
      <c r="AW210" s="78">
        <v>0</v>
      </c>
      <c r="AX210" s="78">
        <v>0</v>
      </c>
      <c r="AY210" s="78">
        <v>0</v>
      </c>
      <c r="AZ210" s="85">
        <v>0</v>
      </c>
      <c r="BA210" s="80">
        <f t="shared" si="44"/>
        <v>265388.40000000002</v>
      </c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  <c r="CZ210" s="81"/>
      <c r="DA210" s="81"/>
      <c r="DB210" s="81"/>
      <c r="DC210" s="81"/>
      <c r="DD210" s="81"/>
      <c r="DE210" s="81"/>
      <c r="DF210" s="81"/>
      <c r="DG210" s="81"/>
      <c r="DH210" s="81"/>
      <c r="DI210" s="81"/>
      <c r="DJ210" s="81"/>
      <c r="DK210" s="81"/>
      <c r="DL210" s="81"/>
      <c r="DM210" s="81"/>
      <c r="DN210" s="81"/>
      <c r="DO210" s="81"/>
      <c r="DP210" s="81"/>
      <c r="DQ210" s="81"/>
      <c r="DR210" s="81"/>
      <c r="DS210" s="81"/>
      <c r="DT210" s="81"/>
      <c r="DU210" s="81"/>
      <c r="DV210" s="81"/>
      <c r="DW210" s="81"/>
      <c r="DX210" s="81"/>
      <c r="DY210" s="81"/>
      <c r="DZ210" s="81"/>
      <c r="EA210" s="81"/>
      <c r="EB210" s="81"/>
      <c r="EC210" s="81"/>
      <c r="ED210" s="81"/>
      <c r="EE210" s="81"/>
      <c r="EF210" s="81"/>
      <c r="EG210" s="81"/>
      <c r="EH210" s="81"/>
      <c r="EI210" s="81"/>
      <c r="EJ210" s="81"/>
      <c r="EK210" s="81"/>
      <c r="EL210" s="81"/>
      <c r="EM210" s="81"/>
      <c r="EN210" s="81"/>
      <c r="EO210" s="81"/>
      <c r="EP210" s="81"/>
      <c r="EQ210" s="81"/>
      <c r="ER210" s="81"/>
      <c r="ES210" s="81"/>
      <c r="ET210" s="81"/>
      <c r="EU210" s="81"/>
      <c r="EV210" s="81"/>
      <c r="EW210" s="81"/>
      <c r="EX210" s="81"/>
      <c r="EY210" s="81"/>
      <c r="EZ210" s="81"/>
      <c r="FA210" s="81"/>
      <c r="FB210" s="81"/>
      <c r="FC210" s="81"/>
      <c r="FD210" s="81"/>
      <c r="FE210" s="81"/>
      <c r="FF210" s="81"/>
      <c r="FG210" s="81"/>
      <c r="FH210" s="81"/>
      <c r="FI210" s="81"/>
      <c r="FJ210" s="81"/>
      <c r="FK210" s="81"/>
      <c r="FL210" s="81"/>
      <c r="FM210" s="81"/>
      <c r="FN210" s="81"/>
      <c r="FO210" s="81"/>
      <c r="FP210" s="81"/>
      <c r="FQ210" s="81"/>
      <c r="FR210" s="81"/>
      <c r="FS210" s="81"/>
      <c r="FT210" s="81"/>
      <c r="FU210" s="81"/>
      <c r="FV210" s="81"/>
      <c r="FW210" s="81"/>
      <c r="FX210" s="81"/>
      <c r="FY210" s="81"/>
      <c r="FZ210" s="81"/>
      <c r="GA210" s="81"/>
      <c r="GB210" s="81"/>
      <c r="GC210" s="81"/>
      <c r="GD210" s="81"/>
      <c r="GE210" s="81"/>
      <c r="GF210" s="81"/>
      <c r="GG210" s="81"/>
      <c r="GH210" s="81"/>
      <c r="GI210" s="81"/>
      <c r="GJ210" s="81"/>
      <c r="GK210" s="81"/>
      <c r="GL210" s="81"/>
      <c r="GM210" s="81"/>
      <c r="GN210" s="81"/>
      <c r="GO210" s="81"/>
      <c r="GP210" s="81"/>
      <c r="GQ210" s="81"/>
      <c r="GR210" s="81"/>
      <c r="GS210" s="81"/>
      <c r="GT210" s="81"/>
      <c r="GU210" s="81"/>
      <c r="GV210" s="81"/>
      <c r="GW210" s="81"/>
      <c r="GX210" s="81"/>
      <c r="GY210" s="81"/>
      <c r="GZ210" s="81"/>
      <c r="HA210" s="81"/>
      <c r="HB210" s="81"/>
      <c r="HC210" s="81"/>
      <c r="HD210" s="81"/>
      <c r="HE210" s="81"/>
      <c r="HF210" s="81"/>
      <c r="HG210" s="81"/>
      <c r="HH210" s="81"/>
      <c r="HI210" s="81"/>
      <c r="HJ210" s="81"/>
      <c r="HK210" s="81"/>
      <c r="HL210" s="81"/>
      <c r="HM210" s="81"/>
      <c r="HN210" s="81"/>
      <c r="HO210" s="81"/>
      <c r="HP210" s="81"/>
      <c r="HQ210" s="81"/>
      <c r="HR210" s="81"/>
      <c r="HS210" s="81"/>
      <c r="HT210" s="81"/>
      <c r="HU210" s="81"/>
      <c r="HV210" s="81"/>
      <c r="HW210" s="81"/>
      <c r="HX210" s="81"/>
      <c r="HY210" s="81"/>
      <c r="HZ210" s="81"/>
      <c r="IA210" s="81"/>
      <c r="IB210" s="81"/>
      <c r="IC210" s="81"/>
      <c r="ID210" s="81"/>
      <c r="IE210" s="81"/>
      <c r="IF210" s="81"/>
      <c r="IG210" s="81"/>
      <c r="IH210" s="81"/>
      <c r="II210" s="81"/>
      <c r="IJ210" s="81"/>
      <c r="IK210" s="81"/>
      <c r="IL210" s="81"/>
      <c r="IM210" s="81"/>
      <c r="IN210" s="81"/>
      <c r="IO210" s="81"/>
      <c r="IP210" s="81"/>
      <c r="IQ210" s="81"/>
      <c r="IR210" s="81"/>
      <c r="IS210" s="81"/>
      <c r="IT210" s="81"/>
      <c r="IU210" s="81"/>
      <c r="IV210" s="81"/>
      <c r="IW210" s="81"/>
      <c r="IX210" s="81"/>
      <c r="IY210" s="81"/>
      <c r="IZ210" s="81"/>
    </row>
    <row r="211" spans="1:260" s="82" customFormat="1" x14ac:dyDescent="0.2">
      <c r="A211" s="65">
        <f t="shared" si="45"/>
        <v>199</v>
      </c>
      <c r="B211" s="66">
        <v>11</v>
      </c>
      <c r="C211" s="67" t="s">
        <v>61</v>
      </c>
      <c r="D211" s="68">
        <v>251</v>
      </c>
      <c r="E211" s="67">
        <v>374</v>
      </c>
      <c r="F211" s="69">
        <v>2</v>
      </c>
      <c r="G211" s="105">
        <v>1957</v>
      </c>
      <c r="H211" s="70" t="s">
        <v>550</v>
      </c>
      <c r="I211" s="70" t="s">
        <v>551</v>
      </c>
      <c r="J211" s="65" t="s">
        <v>78</v>
      </c>
      <c r="K211" s="71">
        <v>41092</v>
      </c>
      <c r="L211" s="71" t="s">
        <v>79</v>
      </c>
      <c r="M211" s="72" t="s">
        <v>73</v>
      </c>
      <c r="N211" s="65">
        <v>10</v>
      </c>
      <c r="O211" s="65">
        <v>40</v>
      </c>
      <c r="P211" s="65" t="s">
        <v>64</v>
      </c>
      <c r="Q211" s="70" t="s">
        <v>158</v>
      </c>
      <c r="R211" s="65">
        <v>11</v>
      </c>
      <c r="S211" s="70" t="s">
        <v>402</v>
      </c>
      <c r="T211" s="65" t="s">
        <v>552</v>
      </c>
      <c r="U211" s="73" t="s">
        <v>399</v>
      </c>
      <c r="V211" s="83">
        <v>14605</v>
      </c>
      <c r="W211" s="84">
        <v>1046</v>
      </c>
      <c r="X211" s="84">
        <v>886</v>
      </c>
      <c r="Y211" s="84"/>
      <c r="Z211" s="76">
        <v>0</v>
      </c>
      <c r="AA211" s="77">
        <f t="shared" si="38"/>
        <v>2555.875</v>
      </c>
      <c r="AB211" s="77">
        <f t="shared" si="39"/>
        <v>438.15</v>
      </c>
      <c r="AC211" s="77">
        <f t="shared" si="36"/>
        <v>1241.4250000000002</v>
      </c>
      <c r="AD211" s="77">
        <f t="shared" si="37"/>
        <v>292.10000000000002</v>
      </c>
      <c r="AE211" s="74">
        <f t="shared" si="46"/>
        <v>175260</v>
      </c>
      <c r="AF211" s="75">
        <f t="shared" si="46"/>
        <v>12552</v>
      </c>
      <c r="AG211" s="75">
        <f t="shared" si="46"/>
        <v>10632</v>
      </c>
      <c r="AH211" s="84"/>
      <c r="AI211" s="75">
        <f t="shared" si="40"/>
        <v>0</v>
      </c>
      <c r="AJ211" s="75">
        <f t="shared" si="41"/>
        <v>24341.666666666664</v>
      </c>
      <c r="AK211" s="75">
        <f t="shared" si="42"/>
        <v>2434.1666666666665</v>
      </c>
      <c r="AL211" s="84">
        <v>7143.5</v>
      </c>
      <c r="AM211" s="75">
        <f t="shared" si="25"/>
        <v>30670.5</v>
      </c>
      <c r="AN211" s="75">
        <f t="shared" si="25"/>
        <v>5257.7999999999993</v>
      </c>
      <c r="AO211" s="75">
        <f t="shared" si="25"/>
        <v>14897.100000000002</v>
      </c>
      <c r="AP211" s="75">
        <f t="shared" si="25"/>
        <v>3505.2000000000003</v>
      </c>
      <c r="AQ211" s="75"/>
      <c r="AR211" s="75">
        <f t="shared" si="43"/>
        <v>2434.1666666666665</v>
      </c>
      <c r="AS211" s="84">
        <v>0</v>
      </c>
      <c r="AT211" s="84">
        <v>0</v>
      </c>
      <c r="AU211" s="84"/>
      <c r="AV211" s="84"/>
      <c r="AW211" s="78">
        <v>0</v>
      </c>
      <c r="AX211" s="78">
        <v>0</v>
      </c>
      <c r="AY211" s="78">
        <v>0</v>
      </c>
      <c r="AZ211" s="85">
        <v>0</v>
      </c>
      <c r="BA211" s="80">
        <f t="shared" si="44"/>
        <v>289128.09999999998</v>
      </c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  <c r="CZ211" s="81"/>
      <c r="DA211" s="81"/>
      <c r="DB211" s="81"/>
      <c r="DC211" s="81"/>
      <c r="DD211" s="81"/>
      <c r="DE211" s="81"/>
      <c r="DF211" s="81"/>
      <c r="DG211" s="81"/>
      <c r="DH211" s="81"/>
      <c r="DI211" s="81"/>
      <c r="DJ211" s="81"/>
      <c r="DK211" s="81"/>
      <c r="DL211" s="81"/>
      <c r="DM211" s="81"/>
      <c r="DN211" s="81"/>
      <c r="DO211" s="81"/>
      <c r="DP211" s="81"/>
      <c r="DQ211" s="81"/>
      <c r="DR211" s="81"/>
      <c r="DS211" s="81"/>
      <c r="DT211" s="81"/>
      <c r="DU211" s="81"/>
      <c r="DV211" s="81"/>
      <c r="DW211" s="81"/>
      <c r="DX211" s="81"/>
      <c r="DY211" s="81"/>
      <c r="DZ211" s="81"/>
      <c r="EA211" s="81"/>
      <c r="EB211" s="81"/>
      <c r="EC211" s="81"/>
      <c r="ED211" s="81"/>
      <c r="EE211" s="81"/>
      <c r="EF211" s="81"/>
      <c r="EG211" s="81"/>
      <c r="EH211" s="81"/>
      <c r="EI211" s="81"/>
      <c r="EJ211" s="81"/>
      <c r="EK211" s="81"/>
      <c r="EL211" s="81"/>
      <c r="EM211" s="81"/>
      <c r="EN211" s="81"/>
      <c r="EO211" s="81"/>
      <c r="EP211" s="81"/>
      <c r="EQ211" s="81"/>
      <c r="ER211" s="81"/>
      <c r="ES211" s="81"/>
      <c r="ET211" s="81"/>
      <c r="EU211" s="81"/>
      <c r="EV211" s="81"/>
      <c r="EW211" s="81"/>
      <c r="EX211" s="81"/>
      <c r="EY211" s="81"/>
      <c r="EZ211" s="81"/>
      <c r="FA211" s="81"/>
      <c r="FB211" s="81"/>
      <c r="FC211" s="81"/>
      <c r="FD211" s="81"/>
      <c r="FE211" s="81"/>
      <c r="FF211" s="81"/>
      <c r="FG211" s="81"/>
      <c r="FH211" s="81"/>
      <c r="FI211" s="81"/>
      <c r="FJ211" s="81"/>
      <c r="FK211" s="81"/>
      <c r="FL211" s="81"/>
      <c r="FM211" s="81"/>
      <c r="FN211" s="81"/>
      <c r="FO211" s="81"/>
      <c r="FP211" s="81"/>
      <c r="FQ211" s="81"/>
      <c r="FR211" s="81"/>
      <c r="FS211" s="81"/>
      <c r="FT211" s="81"/>
      <c r="FU211" s="81"/>
      <c r="FV211" s="81"/>
      <c r="FW211" s="81"/>
      <c r="FX211" s="81"/>
      <c r="FY211" s="81"/>
      <c r="FZ211" s="81"/>
      <c r="GA211" s="81"/>
      <c r="GB211" s="81"/>
      <c r="GC211" s="81"/>
      <c r="GD211" s="81"/>
      <c r="GE211" s="81"/>
      <c r="GF211" s="81"/>
      <c r="GG211" s="81"/>
      <c r="GH211" s="81"/>
      <c r="GI211" s="81"/>
      <c r="GJ211" s="81"/>
      <c r="GK211" s="81"/>
      <c r="GL211" s="81"/>
      <c r="GM211" s="81"/>
      <c r="GN211" s="81"/>
      <c r="GO211" s="81"/>
      <c r="GP211" s="81"/>
      <c r="GQ211" s="81"/>
      <c r="GR211" s="81"/>
      <c r="GS211" s="81"/>
      <c r="GT211" s="81"/>
      <c r="GU211" s="81"/>
      <c r="GV211" s="81"/>
      <c r="GW211" s="81"/>
      <c r="GX211" s="81"/>
      <c r="GY211" s="81"/>
      <c r="GZ211" s="81"/>
      <c r="HA211" s="81"/>
      <c r="HB211" s="81"/>
      <c r="HC211" s="81"/>
      <c r="HD211" s="81"/>
      <c r="HE211" s="81"/>
      <c r="HF211" s="81"/>
      <c r="HG211" s="81"/>
      <c r="HH211" s="81"/>
      <c r="HI211" s="81"/>
      <c r="HJ211" s="81"/>
      <c r="HK211" s="81"/>
      <c r="HL211" s="81"/>
      <c r="HM211" s="81"/>
      <c r="HN211" s="81"/>
      <c r="HO211" s="81"/>
      <c r="HP211" s="81"/>
      <c r="HQ211" s="81"/>
      <c r="HR211" s="81"/>
      <c r="HS211" s="81"/>
      <c r="HT211" s="81"/>
      <c r="HU211" s="81"/>
      <c r="HV211" s="81"/>
      <c r="HW211" s="81"/>
      <c r="HX211" s="81"/>
      <c r="HY211" s="81"/>
      <c r="HZ211" s="81"/>
      <c r="IA211" s="81"/>
      <c r="IB211" s="81"/>
      <c r="IC211" s="81"/>
      <c r="ID211" s="81"/>
      <c r="IE211" s="81"/>
      <c r="IF211" s="81"/>
      <c r="IG211" s="81"/>
      <c r="IH211" s="81"/>
      <c r="II211" s="81"/>
      <c r="IJ211" s="81"/>
      <c r="IK211" s="81"/>
      <c r="IL211" s="81"/>
      <c r="IM211" s="81"/>
      <c r="IN211" s="81"/>
      <c r="IO211" s="81"/>
      <c r="IP211" s="81"/>
      <c r="IQ211" s="81"/>
      <c r="IR211" s="81"/>
      <c r="IS211" s="81"/>
      <c r="IT211" s="81"/>
      <c r="IU211" s="81"/>
      <c r="IV211" s="81"/>
      <c r="IW211" s="81"/>
      <c r="IX211" s="81"/>
      <c r="IY211" s="81"/>
      <c r="IZ211" s="81"/>
    </row>
    <row r="212" spans="1:260" s="82" customFormat="1" x14ac:dyDescent="0.2">
      <c r="A212" s="65">
        <f t="shared" si="45"/>
        <v>200</v>
      </c>
      <c r="B212" s="66">
        <v>11</v>
      </c>
      <c r="C212" s="67" t="s">
        <v>61</v>
      </c>
      <c r="D212" s="68">
        <v>251</v>
      </c>
      <c r="E212" s="67">
        <v>374</v>
      </c>
      <c r="F212" s="69">
        <v>2</v>
      </c>
      <c r="G212" s="105">
        <v>2081</v>
      </c>
      <c r="H212" s="70" t="s">
        <v>553</v>
      </c>
      <c r="I212" s="70" t="s">
        <v>554</v>
      </c>
      <c r="J212" s="65" t="s">
        <v>71</v>
      </c>
      <c r="K212" s="71">
        <v>42319</v>
      </c>
      <c r="L212" s="71" t="s">
        <v>79</v>
      </c>
      <c r="M212" s="72" t="s">
        <v>73</v>
      </c>
      <c r="N212" s="65">
        <v>9</v>
      </c>
      <c r="O212" s="65">
        <v>40</v>
      </c>
      <c r="P212" s="65" t="s">
        <v>64</v>
      </c>
      <c r="Q212" s="70" t="s">
        <v>158</v>
      </c>
      <c r="R212" s="65">
        <v>11</v>
      </c>
      <c r="S212" s="70" t="s">
        <v>402</v>
      </c>
      <c r="T212" s="65" t="s">
        <v>552</v>
      </c>
      <c r="U212" s="73" t="s">
        <v>399</v>
      </c>
      <c r="V212" s="83">
        <v>14287</v>
      </c>
      <c r="W212" s="84">
        <v>957</v>
      </c>
      <c r="X212" s="84">
        <v>881</v>
      </c>
      <c r="Y212" s="84"/>
      <c r="Z212" s="76">
        <v>290</v>
      </c>
      <c r="AA212" s="77">
        <f t="shared" si="38"/>
        <v>2500.2249999999999</v>
      </c>
      <c r="AB212" s="77">
        <f t="shared" si="39"/>
        <v>428.60999999999996</v>
      </c>
      <c r="AC212" s="77">
        <f t="shared" si="36"/>
        <v>1214.395</v>
      </c>
      <c r="AD212" s="77">
        <f t="shared" si="37"/>
        <v>285.74</v>
      </c>
      <c r="AE212" s="74">
        <f t="shared" si="46"/>
        <v>171444</v>
      </c>
      <c r="AF212" s="75">
        <f t="shared" si="46"/>
        <v>11484</v>
      </c>
      <c r="AG212" s="75">
        <f t="shared" si="46"/>
        <v>10572</v>
      </c>
      <c r="AH212" s="84"/>
      <c r="AI212" s="75">
        <f t="shared" si="40"/>
        <v>3480</v>
      </c>
      <c r="AJ212" s="75">
        <f t="shared" si="41"/>
        <v>23811.666666666668</v>
      </c>
      <c r="AK212" s="75">
        <f t="shared" si="42"/>
        <v>2381.166666666667</v>
      </c>
      <c r="AL212" s="84">
        <v>6828</v>
      </c>
      <c r="AM212" s="75">
        <f t="shared" si="25"/>
        <v>30002.699999999997</v>
      </c>
      <c r="AN212" s="75">
        <f t="shared" ref="AN212:AP245" si="47">+AB212*12</f>
        <v>5143.32</v>
      </c>
      <c r="AO212" s="75">
        <f t="shared" si="47"/>
        <v>14572.74</v>
      </c>
      <c r="AP212" s="75">
        <f t="shared" si="47"/>
        <v>3428.88</v>
      </c>
      <c r="AQ212" s="75"/>
      <c r="AR212" s="75">
        <f t="shared" si="43"/>
        <v>2381.166666666667</v>
      </c>
      <c r="AS212" s="84">
        <v>0</v>
      </c>
      <c r="AT212" s="84">
        <v>0</v>
      </c>
      <c r="AU212" s="84"/>
      <c r="AV212" s="84"/>
      <c r="AW212" s="78">
        <v>0</v>
      </c>
      <c r="AX212" s="78">
        <v>0</v>
      </c>
      <c r="AY212" s="78">
        <v>0</v>
      </c>
      <c r="AZ212" s="85">
        <v>0</v>
      </c>
      <c r="BA212" s="80">
        <f t="shared" si="44"/>
        <v>285529.64</v>
      </c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  <c r="CZ212" s="81"/>
      <c r="DA212" s="81"/>
      <c r="DB212" s="81"/>
      <c r="DC212" s="81"/>
      <c r="DD212" s="81"/>
      <c r="DE212" s="81"/>
      <c r="DF212" s="81"/>
      <c r="DG212" s="81"/>
      <c r="DH212" s="81"/>
      <c r="DI212" s="81"/>
      <c r="DJ212" s="81"/>
      <c r="DK212" s="81"/>
      <c r="DL212" s="81"/>
      <c r="DM212" s="81"/>
      <c r="DN212" s="81"/>
      <c r="DO212" s="81"/>
      <c r="DP212" s="81"/>
      <c r="DQ212" s="81"/>
      <c r="DR212" s="81"/>
      <c r="DS212" s="81"/>
      <c r="DT212" s="81"/>
      <c r="DU212" s="81"/>
      <c r="DV212" s="81"/>
      <c r="DW212" s="81"/>
      <c r="DX212" s="81"/>
      <c r="DY212" s="81"/>
      <c r="DZ212" s="81"/>
      <c r="EA212" s="81"/>
      <c r="EB212" s="81"/>
      <c r="EC212" s="81"/>
      <c r="ED212" s="81"/>
      <c r="EE212" s="81"/>
      <c r="EF212" s="81"/>
      <c r="EG212" s="81"/>
      <c r="EH212" s="81"/>
      <c r="EI212" s="81"/>
      <c r="EJ212" s="81"/>
      <c r="EK212" s="81"/>
      <c r="EL212" s="81"/>
      <c r="EM212" s="81"/>
      <c r="EN212" s="81"/>
      <c r="EO212" s="81"/>
      <c r="EP212" s="81"/>
      <c r="EQ212" s="81"/>
      <c r="ER212" s="81"/>
      <c r="ES212" s="81"/>
      <c r="ET212" s="81"/>
      <c r="EU212" s="81"/>
      <c r="EV212" s="81"/>
      <c r="EW212" s="81"/>
      <c r="EX212" s="81"/>
      <c r="EY212" s="81"/>
      <c r="EZ212" s="81"/>
      <c r="FA212" s="81"/>
      <c r="FB212" s="81"/>
      <c r="FC212" s="81"/>
      <c r="FD212" s="81"/>
      <c r="FE212" s="81"/>
      <c r="FF212" s="81"/>
      <c r="FG212" s="81"/>
      <c r="FH212" s="81"/>
      <c r="FI212" s="81"/>
      <c r="FJ212" s="81"/>
      <c r="FK212" s="81"/>
      <c r="FL212" s="81"/>
      <c r="FM212" s="81"/>
      <c r="FN212" s="81"/>
      <c r="FO212" s="81"/>
      <c r="FP212" s="81"/>
      <c r="FQ212" s="81"/>
      <c r="FR212" s="81"/>
      <c r="FS212" s="81"/>
      <c r="FT212" s="81"/>
      <c r="FU212" s="81"/>
      <c r="FV212" s="81"/>
      <c r="FW212" s="81"/>
      <c r="FX212" s="81"/>
      <c r="FY212" s="81"/>
      <c r="FZ212" s="81"/>
      <c r="GA212" s="81"/>
      <c r="GB212" s="81"/>
      <c r="GC212" s="81"/>
      <c r="GD212" s="81"/>
      <c r="GE212" s="81"/>
      <c r="GF212" s="81"/>
      <c r="GG212" s="81"/>
      <c r="GH212" s="81"/>
      <c r="GI212" s="81"/>
      <c r="GJ212" s="81"/>
      <c r="GK212" s="81"/>
      <c r="GL212" s="81"/>
      <c r="GM212" s="81"/>
      <c r="GN212" s="81"/>
      <c r="GO212" s="81"/>
      <c r="GP212" s="81"/>
      <c r="GQ212" s="81"/>
      <c r="GR212" s="81"/>
      <c r="GS212" s="81"/>
      <c r="GT212" s="81"/>
      <c r="GU212" s="81"/>
      <c r="GV212" s="81"/>
      <c r="GW212" s="81"/>
      <c r="GX212" s="81"/>
      <c r="GY212" s="81"/>
      <c r="GZ212" s="81"/>
      <c r="HA212" s="81"/>
      <c r="HB212" s="81"/>
      <c r="HC212" s="81"/>
      <c r="HD212" s="81"/>
      <c r="HE212" s="81"/>
      <c r="HF212" s="81"/>
      <c r="HG212" s="81"/>
      <c r="HH212" s="81"/>
      <c r="HI212" s="81"/>
      <c r="HJ212" s="81"/>
      <c r="HK212" s="81"/>
      <c r="HL212" s="81"/>
      <c r="HM212" s="81"/>
      <c r="HN212" s="81"/>
      <c r="HO212" s="81"/>
      <c r="HP212" s="81"/>
      <c r="HQ212" s="81"/>
      <c r="HR212" s="81"/>
      <c r="HS212" s="81"/>
      <c r="HT212" s="81"/>
      <c r="HU212" s="81"/>
      <c r="HV212" s="81"/>
      <c r="HW212" s="81"/>
      <c r="HX212" s="81"/>
      <c r="HY212" s="81"/>
      <c r="HZ212" s="81"/>
      <c r="IA212" s="81"/>
      <c r="IB212" s="81"/>
      <c r="IC212" s="81"/>
      <c r="ID212" s="81"/>
      <c r="IE212" s="81"/>
      <c r="IF212" s="81"/>
      <c r="IG212" s="81"/>
      <c r="IH212" s="81"/>
      <c r="II212" s="81"/>
      <c r="IJ212" s="81"/>
      <c r="IK212" s="81"/>
      <c r="IL212" s="81"/>
      <c r="IM212" s="81"/>
      <c r="IN212" s="81"/>
      <c r="IO212" s="81"/>
      <c r="IP212" s="81"/>
      <c r="IQ212" s="81"/>
      <c r="IR212" s="81"/>
      <c r="IS212" s="81"/>
      <c r="IT212" s="81"/>
      <c r="IU212" s="81"/>
      <c r="IV212" s="81"/>
      <c r="IW212" s="81"/>
      <c r="IX212" s="81"/>
      <c r="IY212" s="81"/>
      <c r="IZ212" s="81"/>
    </row>
    <row r="213" spans="1:260" s="82" customFormat="1" x14ac:dyDescent="0.2">
      <c r="A213" s="65">
        <f t="shared" si="45"/>
        <v>201</v>
      </c>
      <c r="B213" s="66">
        <v>11</v>
      </c>
      <c r="C213" s="67" t="s">
        <v>61</v>
      </c>
      <c r="D213" s="68">
        <v>251</v>
      </c>
      <c r="E213" s="67">
        <v>372</v>
      </c>
      <c r="F213" s="69">
        <v>2</v>
      </c>
      <c r="G213" s="105">
        <v>1496</v>
      </c>
      <c r="H213" s="70" t="s">
        <v>555</v>
      </c>
      <c r="I213" s="70" t="s">
        <v>556</v>
      </c>
      <c r="J213" s="65" t="s">
        <v>78</v>
      </c>
      <c r="K213" s="71">
        <v>36770</v>
      </c>
      <c r="L213" s="71" t="s">
        <v>79</v>
      </c>
      <c r="M213" s="72" t="s">
        <v>73</v>
      </c>
      <c r="N213" s="65">
        <v>6</v>
      </c>
      <c r="O213" s="65">
        <v>60</v>
      </c>
      <c r="P213" s="65" t="s">
        <v>143</v>
      </c>
      <c r="Q213" s="70" t="s">
        <v>158</v>
      </c>
      <c r="R213" s="65">
        <v>15</v>
      </c>
      <c r="S213" s="70" t="s">
        <v>402</v>
      </c>
      <c r="T213" s="65" t="s">
        <v>446</v>
      </c>
      <c r="U213" s="73" t="s">
        <v>557</v>
      </c>
      <c r="V213" s="107">
        <v>13656</v>
      </c>
      <c r="W213" s="84">
        <v>915</v>
      </c>
      <c r="X213" s="84">
        <v>836</v>
      </c>
      <c r="Y213" s="84"/>
      <c r="Z213" s="76">
        <v>580</v>
      </c>
      <c r="AA213" s="77">
        <f t="shared" si="38"/>
        <v>2389.7999999999997</v>
      </c>
      <c r="AB213" s="77">
        <f t="shared" si="39"/>
        <v>409.68</v>
      </c>
      <c r="AC213" s="77">
        <f t="shared" si="36"/>
        <v>1160.76</v>
      </c>
      <c r="AD213" s="77">
        <f t="shared" si="37"/>
        <v>273.12</v>
      </c>
      <c r="AE213" s="74">
        <f t="shared" si="46"/>
        <v>163872</v>
      </c>
      <c r="AF213" s="75">
        <f t="shared" si="46"/>
        <v>10980</v>
      </c>
      <c r="AG213" s="75">
        <f t="shared" si="46"/>
        <v>10032</v>
      </c>
      <c r="AH213" s="84"/>
      <c r="AI213" s="75">
        <f t="shared" si="40"/>
        <v>6960</v>
      </c>
      <c r="AJ213" s="75">
        <f t="shared" si="41"/>
        <v>22760</v>
      </c>
      <c r="AK213" s="75">
        <f t="shared" si="42"/>
        <v>2276</v>
      </c>
      <c r="AL213" s="84">
        <v>6828</v>
      </c>
      <c r="AM213" s="75">
        <f t="shared" ref="AM213:AP228" si="48">+AA213*12</f>
        <v>28677.599999999999</v>
      </c>
      <c r="AN213" s="75">
        <f t="shared" si="47"/>
        <v>4916.16</v>
      </c>
      <c r="AO213" s="75">
        <f t="shared" si="47"/>
        <v>13929.119999999999</v>
      </c>
      <c r="AP213" s="75">
        <f t="shared" si="47"/>
        <v>3277.44</v>
      </c>
      <c r="AQ213" s="75"/>
      <c r="AR213" s="75">
        <f t="shared" si="43"/>
        <v>2276</v>
      </c>
      <c r="AS213" s="84">
        <v>0</v>
      </c>
      <c r="AT213" s="84">
        <v>0</v>
      </c>
      <c r="AU213" s="84"/>
      <c r="AV213" s="84"/>
      <c r="AW213" s="78">
        <v>0</v>
      </c>
      <c r="AX213" s="78">
        <v>0</v>
      </c>
      <c r="AY213" s="78">
        <v>0</v>
      </c>
      <c r="AZ213" s="85">
        <v>0</v>
      </c>
      <c r="BA213" s="80">
        <f t="shared" si="44"/>
        <v>276784.32</v>
      </c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  <c r="CZ213" s="81"/>
      <c r="DA213" s="81"/>
      <c r="DB213" s="81"/>
      <c r="DC213" s="81"/>
      <c r="DD213" s="81"/>
      <c r="DE213" s="81"/>
      <c r="DF213" s="81"/>
      <c r="DG213" s="81"/>
      <c r="DH213" s="81"/>
      <c r="DI213" s="81"/>
      <c r="DJ213" s="81"/>
      <c r="DK213" s="81"/>
      <c r="DL213" s="81"/>
      <c r="DM213" s="81"/>
      <c r="DN213" s="81"/>
      <c r="DO213" s="81"/>
      <c r="DP213" s="81"/>
      <c r="DQ213" s="81"/>
      <c r="DR213" s="81"/>
      <c r="DS213" s="81"/>
      <c r="DT213" s="81"/>
      <c r="DU213" s="81"/>
      <c r="DV213" s="81"/>
      <c r="DW213" s="81"/>
      <c r="DX213" s="81"/>
      <c r="DY213" s="81"/>
      <c r="DZ213" s="81"/>
      <c r="EA213" s="81"/>
      <c r="EB213" s="81"/>
      <c r="EC213" s="81"/>
      <c r="ED213" s="81"/>
      <c r="EE213" s="81"/>
      <c r="EF213" s="81"/>
      <c r="EG213" s="81"/>
      <c r="EH213" s="81"/>
      <c r="EI213" s="81"/>
      <c r="EJ213" s="81"/>
      <c r="EK213" s="81"/>
      <c r="EL213" s="81"/>
      <c r="EM213" s="81"/>
      <c r="EN213" s="81"/>
      <c r="EO213" s="81"/>
      <c r="EP213" s="81"/>
      <c r="EQ213" s="81"/>
      <c r="ER213" s="81"/>
      <c r="ES213" s="81"/>
      <c r="ET213" s="81"/>
      <c r="EU213" s="81"/>
      <c r="EV213" s="81"/>
      <c r="EW213" s="81"/>
      <c r="EX213" s="81"/>
      <c r="EY213" s="81"/>
      <c r="EZ213" s="81"/>
      <c r="FA213" s="81"/>
      <c r="FB213" s="81"/>
      <c r="FC213" s="81"/>
      <c r="FD213" s="81"/>
      <c r="FE213" s="81"/>
      <c r="FF213" s="81"/>
      <c r="FG213" s="81"/>
      <c r="FH213" s="81"/>
      <c r="FI213" s="81"/>
      <c r="FJ213" s="81"/>
      <c r="FK213" s="81"/>
      <c r="FL213" s="81"/>
      <c r="FM213" s="81"/>
      <c r="FN213" s="81"/>
      <c r="FO213" s="81"/>
      <c r="FP213" s="81"/>
      <c r="FQ213" s="81"/>
      <c r="FR213" s="81"/>
      <c r="FS213" s="81"/>
      <c r="FT213" s="81"/>
      <c r="FU213" s="81"/>
      <c r="FV213" s="81"/>
      <c r="FW213" s="81"/>
      <c r="FX213" s="81"/>
      <c r="FY213" s="81"/>
      <c r="FZ213" s="81"/>
      <c r="GA213" s="81"/>
      <c r="GB213" s="81"/>
      <c r="GC213" s="81"/>
      <c r="GD213" s="81"/>
      <c r="GE213" s="81"/>
      <c r="GF213" s="81"/>
      <c r="GG213" s="81"/>
      <c r="GH213" s="81"/>
      <c r="GI213" s="81"/>
      <c r="GJ213" s="81"/>
      <c r="GK213" s="81"/>
      <c r="GL213" s="81"/>
      <c r="GM213" s="81"/>
      <c r="GN213" s="81"/>
      <c r="GO213" s="81"/>
      <c r="GP213" s="81"/>
      <c r="GQ213" s="81"/>
      <c r="GR213" s="81"/>
      <c r="GS213" s="81"/>
      <c r="GT213" s="81"/>
      <c r="GU213" s="81"/>
      <c r="GV213" s="81"/>
      <c r="GW213" s="81"/>
      <c r="GX213" s="81"/>
      <c r="GY213" s="81"/>
      <c r="GZ213" s="81"/>
      <c r="HA213" s="81"/>
      <c r="HB213" s="81"/>
      <c r="HC213" s="81"/>
      <c r="HD213" s="81"/>
      <c r="HE213" s="81"/>
      <c r="HF213" s="81"/>
      <c r="HG213" s="81"/>
      <c r="HH213" s="81"/>
      <c r="HI213" s="81"/>
      <c r="HJ213" s="81"/>
      <c r="HK213" s="81"/>
      <c r="HL213" s="81"/>
      <c r="HM213" s="81"/>
      <c r="HN213" s="81"/>
      <c r="HO213" s="81"/>
      <c r="HP213" s="81"/>
      <c r="HQ213" s="81"/>
      <c r="HR213" s="81"/>
      <c r="HS213" s="81"/>
      <c r="HT213" s="81"/>
      <c r="HU213" s="81"/>
      <c r="HV213" s="81"/>
      <c r="HW213" s="81"/>
      <c r="HX213" s="81"/>
      <c r="HY213" s="81"/>
      <c r="HZ213" s="81"/>
      <c r="IA213" s="81"/>
      <c r="IB213" s="81"/>
      <c r="IC213" s="81"/>
      <c r="ID213" s="81"/>
      <c r="IE213" s="81"/>
      <c r="IF213" s="81"/>
      <c r="IG213" s="81"/>
      <c r="IH213" s="81"/>
      <c r="II213" s="81"/>
      <c r="IJ213" s="81"/>
      <c r="IK213" s="81"/>
      <c r="IL213" s="81"/>
      <c r="IM213" s="81"/>
      <c r="IN213" s="81"/>
      <c r="IO213" s="81"/>
      <c r="IP213" s="81"/>
      <c r="IQ213" s="81"/>
      <c r="IR213" s="81"/>
      <c r="IS213" s="81"/>
      <c r="IT213" s="81"/>
      <c r="IU213" s="81"/>
      <c r="IV213" s="81"/>
      <c r="IW213" s="81"/>
      <c r="IX213" s="81"/>
      <c r="IY213" s="81"/>
      <c r="IZ213" s="81"/>
    </row>
    <row r="214" spans="1:260" s="82" customFormat="1" x14ac:dyDescent="0.2">
      <c r="A214" s="65">
        <f t="shared" si="45"/>
        <v>202</v>
      </c>
      <c r="B214" s="66">
        <v>11</v>
      </c>
      <c r="C214" s="67" t="s">
        <v>61</v>
      </c>
      <c r="D214" s="68">
        <v>251</v>
      </c>
      <c r="E214" s="67">
        <v>372</v>
      </c>
      <c r="F214" s="69">
        <v>2</v>
      </c>
      <c r="G214" s="105">
        <v>1708</v>
      </c>
      <c r="H214" s="70" t="s">
        <v>558</v>
      </c>
      <c r="I214" s="70" t="s">
        <v>559</v>
      </c>
      <c r="J214" s="65" t="s">
        <v>78</v>
      </c>
      <c r="K214" s="71">
        <v>38597</v>
      </c>
      <c r="L214" s="71" t="s">
        <v>79</v>
      </c>
      <c r="M214" s="72" t="s">
        <v>73</v>
      </c>
      <c r="N214" s="65">
        <v>6</v>
      </c>
      <c r="O214" s="65">
        <v>60</v>
      </c>
      <c r="P214" s="65" t="s">
        <v>143</v>
      </c>
      <c r="Q214" s="70" t="s">
        <v>158</v>
      </c>
      <c r="R214" s="65">
        <v>15</v>
      </c>
      <c r="S214" s="70" t="s">
        <v>402</v>
      </c>
      <c r="T214" s="65" t="s">
        <v>446</v>
      </c>
      <c r="U214" s="73" t="s">
        <v>557</v>
      </c>
      <c r="V214" s="107">
        <v>13656</v>
      </c>
      <c r="W214" s="84">
        <v>915</v>
      </c>
      <c r="X214" s="84">
        <v>836</v>
      </c>
      <c r="Y214" s="84"/>
      <c r="Z214" s="76">
        <v>435</v>
      </c>
      <c r="AA214" s="77">
        <f t="shared" si="38"/>
        <v>2389.7999999999997</v>
      </c>
      <c r="AB214" s="77">
        <f t="shared" si="39"/>
        <v>409.68</v>
      </c>
      <c r="AC214" s="77">
        <f t="shared" si="36"/>
        <v>1160.76</v>
      </c>
      <c r="AD214" s="77">
        <f t="shared" si="37"/>
        <v>273.12</v>
      </c>
      <c r="AE214" s="74">
        <f t="shared" si="46"/>
        <v>163872</v>
      </c>
      <c r="AF214" s="75">
        <f t="shared" si="46"/>
        <v>10980</v>
      </c>
      <c r="AG214" s="75">
        <f t="shared" si="46"/>
        <v>10032</v>
      </c>
      <c r="AH214" s="84"/>
      <c r="AI214" s="75">
        <f t="shared" si="40"/>
        <v>5220</v>
      </c>
      <c r="AJ214" s="75">
        <f t="shared" si="41"/>
        <v>22760</v>
      </c>
      <c r="AK214" s="75">
        <f t="shared" si="42"/>
        <v>2276</v>
      </c>
      <c r="AL214" s="84">
        <v>6828</v>
      </c>
      <c r="AM214" s="75">
        <f t="shared" si="48"/>
        <v>28677.599999999999</v>
      </c>
      <c r="AN214" s="75">
        <f t="shared" si="47"/>
        <v>4916.16</v>
      </c>
      <c r="AO214" s="75">
        <f t="shared" si="47"/>
        <v>13929.119999999999</v>
      </c>
      <c r="AP214" s="75">
        <f t="shared" si="47"/>
        <v>3277.44</v>
      </c>
      <c r="AQ214" s="75"/>
      <c r="AR214" s="75">
        <f t="shared" si="43"/>
        <v>2276</v>
      </c>
      <c r="AS214" s="84">
        <v>0</v>
      </c>
      <c r="AT214" s="84">
        <v>0</v>
      </c>
      <c r="AU214" s="84"/>
      <c r="AV214" s="84"/>
      <c r="AW214" s="78">
        <v>0</v>
      </c>
      <c r="AX214" s="78">
        <v>0</v>
      </c>
      <c r="AY214" s="78">
        <v>0</v>
      </c>
      <c r="AZ214" s="85">
        <v>0</v>
      </c>
      <c r="BA214" s="80">
        <f t="shared" si="44"/>
        <v>275044.32</v>
      </c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  <c r="CZ214" s="81"/>
      <c r="DA214" s="81"/>
      <c r="DB214" s="81"/>
      <c r="DC214" s="81"/>
      <c r="DD214" s="81"/>
      <c r="DE214" s="81"/>
      <c r="DF214" s="81"/>
      <c r="DG214" s="81"/>
      <c r="DH214" s="81"/>
      <c r="DI214" s="81"/>
      <c r="DJ214" s="81"/>
      <c r="DK214" s="81"/>
      <c r="DL214" s="81"/>
      <c r="DM214" s="81"/>
      <c r="DN214" s="81"/>
      <c r="DO214" s="81"/>
      <c r="DP214" s="81"/>
      <c r="DQ214" s="81"/>
      <c r="DR214" s="81"/>
      <c r="DS214" s="81"/>
      <c r="DT214" s="81"/>
      <c r="DU214" s="81"/>
      <c r="DV214" s="81"/>
      <c r="DW214" s="81"/>
      <c r="DX214" s="81"/>
      <c r="DY214" s="81"/>
      <c r="DZ214" s="81"/>
      <c r="EA214" s="81"/>
      <c r="EB214" s="81"/>
      <c r="EC214" s="81"/>
      <c r="ED214" s="81"/>
      <c r="EE214" s="81"/>
      <c r="EF214" s="81"/>
      <c r="EG214" s="81"/>
      <c r="EH214" s="81"/>
      <c r="EI214" s="81"/>
      <c r="EJ214" s="81"/>
      <c r="EK214" s="81"/>
      <c r="EL214" s="81"/>
      <c r="EM214" s="81"/>
      <c r="EN214" s="81"/>
      <c r="EO214" s="81"/>
      <c r="EP214" s="81"/>
      <c r="EQ214" s="81"/>
      <c r="ER214" s="81"/>
      <c r="ES214" s="81"/>
      <c r="ET214" s="81"/>
      <c r="EU214" s="81"/>
      <c r="EV214" s="81"/>
      <c r="EW214" s="81"/>
      <c r="EX214" s="81"/>
      <c r="EY214" s="81"/>
      <c r="EZ214" s="81"/>
      <c r="FA214" s="81"/>
      <c r="FB214" s="81"/>
      <c r="FC214" s="81"/>
      <c r="FD214" s="81"/>
      <c r="FE214" s="81"/>
      <c r="FF214" s="81"/>
      <c r="FG214" s="81"/>
      <c r="FH214" s="81"/>
      <c r="FI214" s="81"/>
      <c r="FJ214" s="81"/>
      <c r="FK214" s="81"/>
      <c r="FL214" s="81"/>
      <c r="FM214" s="81"/>
      <c r="FN214" s="81"/>
      <c r="FO214" s="81"/>
      <c r="FP214" s="81"/>
      <c r="FQ214" s="81"/>
      <c r="FR214" s="81"/>
      <c r="FS214" s="81"/>
      <c r="FT214" s="81"/>
      <c r="FU214" s="81"/>
      <c r="FV214" s="81"/>
      <c r="FW214" s="81"/>
      <c r="FX214" s="81"/>
      <c r="FY214" s="81"/>
      <c r="FZ214" s="81"/>
      <c r="GA214" s="81"/>
      <c r="GB214" s="81"/>
      <c r="GC214" s="81"/>
      <c r="GD214" s="81"/>
      <c r="GE214" s="81"/>
      <c r="GF214" s="81"/>
      <c r="GG214" s="81"/>
      <c r="GH214" s="81"/>
      <c r="GI214" s="81"/>
      <c r="GJ214" s="81"/>
      <c r="GK214" s="81"/>
      <c r="GL214" s="81"/>
      <c r="GM214" s="81"/>
      <c r="GN214" s="81"/>
      <c r="GO214" s="81"/>
      <c r="GP214" s="81"/>
      <c r="GQ214" s="81"/>
      <c r="GR214" s="81"/>
      <c r="GS214" s="81"/>
      <c r="GT214" s="81"/>
      <c r="GU214" s="81"/>
      <c r="GV214" s="81"/>
      <c r="GW214" s="81"/>
      <c r="GX214" s="81"/>
      <c r="GY214" s="81"/>
      <c r="GZ214" s="81"/>
      <c r="HA214" s="81"/>
      <c r="HB214" s="81"/>
      <c r="HC214" s="81"/>
      <c r="HD214" s="81"/>
      <c r="HE214" s="81"/>
      <c r="HF214" s="81"/>
      <c r="HG214" s="81"/>
      <c r="HH214" s="81"/>
      <c r="HI214" s="81"/>
      <c r="HJ214" s="81"/>
      <c r="HK214" s="81"/>
      <c r="HL214" s="81"/>
      <c r="HM214" s="81"/>
      <c r="HN214" s="81"/>
      <c r="HO214" s="81"/>
      <c r="HP214" s="81"/>
      <c r="HQ214" s="81"/>
      <c r="HR214" s="81"/>
      <c r="HS214" s="81"/>
      <c r="HT214" s="81"/>
      <c r="HU214" s="81"/>
      <c r="HV214" s="81"/>
      <c r="HW214" s="81"/>
      <c r="HX214" s="81"/>
      <c r="HY214" s="81"/>
      <c r="HZ214" s="81"/>
      <c r="IA214" s="81"/>
      <c r="IB214" s="81"/>
      <c r="IC214" s="81"/>
      <c r="ID214" s="81"/>
      <c r="IE214" s="81"/>
      <c r="IF214" s="81"/>
      <c r="IG214" s="81"/>
      <c r="IH214" s="81"/>
      <c r="II214" s="81"/>
      <c r="IJ214" s="81"/>
      <c r="IK214" s="81"/>
      <c r="IL214" s="81"/>
      <c r="IM214" s="81"/>
      <c r="IN214" s="81"/>
      <c r="IO214" s="81"/>
      <c r="IP214" s="81"/>
      <c r="IQ214" s="81"/>
      <c r="IR214" s="81"/>
      <c r="IS214" s="81"/>
      <c r="IT214" s="81"/>
      <c r="IU214" s="81"/>
      <c r="IV214" s="81"/>
      <c r="IW214" s="81"/>
      <c r="IX214" s="81"/>
      <c r="IY214" s="81"/>
      <c r="IZ214" s="81"/>
    </row>
    <row r="215" spans="1:260" s="82" customFormat="1" x14ac:dyDescent="0.2">
      <c r="A215" s="65">
        <f t="shared" si="45"/>
        <v>203</v>
      </c>
      <c r="B215" s="66">
        <v>11</v>
      </c>
      <c r="C215" s="67" t="s">
        <v>61</v>
      </c>
      <c r="D215" s="68">
        <v>251</v>
      </c>
      <c r="E215" s="67">
        <v>372</v>
      </c>
      <c r="F215" s="69">
        <v>2</v>
      </c>
      <c r="G215" s="105">
        <v>1927</v>
      </c>
      <c r="H215" s="70" t="s">
        <v>560</v>
      </c>
      <c r="I215" s="70" t="s">
        <v>561</v>
      </c>
      <c r="J215" s="65" t="s">
        <v>78</v>
      </c>
      <c r="K215" s="71">
        <v>40778</v>
      </c>
      <c r="L215" s="71" t="s">
        <v>79</v>
      </c>
      <c r="M215" s="72" t="s">
        <v>73</v>
      </c>
      <c r="N215" s="65">
        <v>6</v>
      </c>
      <c r="O215" s="65">
        <v>60</v>
      </c>
      <c r="P215" s="65" t="s">
        <v>143</v>
      </c>
      <c r="Q215" s="70" t="s">
        <v>158</v>
      </c>
      <c r="R215" s="65">
        <v>15</v>
      </c>
      <c r="S215" s="70" t="s">
        <v>402</v>
      </c>
      <c r="T215" s="65" t="s">
        <v>446</v>
      </c>
      <c r="U215" s="73" t="s">
        <v>557</v>
      </c>
      <c r="V215" s="107">
        <v>13656</v>
      </c>
      <c r="W215" s="84">
        <v>915</v>
      </c>
      <c r="X215" s="84">
        <v>836</v>
      </c>
      <c r="Y215" s="84"/>
      <c r="Z215" s="76">
        <v>435</v>
      </c>
      <c r="AA215" s="77">
        <f t="shared" si="38"/>
        <v>2389.7999999999997</v>
      </c>
      <c r="AB215" s="77">
        <f t="shared" si="39"/>
        <v>409.68</v>
      </c>
      <c r="AC215" s="77">
        <f t="shared" si="36"/>
        <v>1160.76</v>
      </c>
      <c r="AD215" s="77">
        <f t="shared" si="37"/>
        <v>273.12</v>
      </c>
      <c r="AE215" s="74">
        <f t="shared" si="46"/>
        <v>163872</v>
      </c>
      <c r="AF215" s="75">
        <f t="shared" si="46"/>
        <v>10980</v>
      </c>
      <c r="AG215" s="75">
        <f t="shared" si="46"/>
        <v>10032</v>
      </c>
      <c r="AH215" s="84"/>
      <c r="AI215" s="75">
        <f t="shared" si="40"/>
        <v>5220</v>
      </c>
      <c r="AJ215" s="75">
        <f t="shared" si="41"/>
        <v>22760</v>
      </c>
      <c r="AK215" s="75">
        <f t="shared" si="42"/>
        <v>2276</v>
      </c>
      <c r="AL215" s="84">
        <v>6828</v>
      </c>
      <c r="AM215" s="75">
        <f t="shared" si="48"/>
        <v>28677.599999999999</v>
      </c>
      <c r="AN215" s="75">
        <f t="shared" si="47"/>
        <v>4916.16</v>
      </c>
      <c r="AO215" s="75">
        <f t="shared" si="47"/>
        <v>13929.119999999999</v>
      </c>
      <c r="AP215" s="75">
        <f t="shared" si="47"/>
        <v>3277.44</v>
      </c>
      <c r="AQ215" s="75"/>
      <c r="AR215" s="75">
        <f t="shared" si="43"/>
        <v>2276</v>
      </c>
      <c r="AS215" s="84">
        <v>0</v>
      </c>
      <c r="AT215" s="84">
        <v>0</v>
      </c>
      <c r="AU215" s="84"/>
      <c r="AV215" s="84"/>
      <c r="AW215" s="78">
        <v>0</v>
      </c>
      <c r="AX215" s="78">
        <v>0</v>
      </c>
      <c r="AY215" s="78">
        <v>0</v>
      </c>
      <c r="AZ215" s="85">
        <v>0</v>
      </c>
      <c r="BA215" s="80">
        <f t="shared" si="44"/>
        <v>275044.32</v>
      </c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  <c r="CZ215" s="81"/>
      <c r="DA215" s="81"/>
      <c r="DB215" s="81"/>
      <c r="DC215" s="81"/>
      <c r="DD215" s="81"/>
      <c r="DE215" s="81"/>
      <c r="DF215" s="81"/>
      <c r="DG215" s="81"/>
      <c r="DH215" s="81"/>
      <c r="DI215" s="81"/>
      <c r="DJ215" s="81"/>
      <c r="DK215" s="81"/>
      <c r="DL215" s="81"/>
      <c r="DM215" s="81"/>
      <c r="DN215" s="81"/>
      <c r="DO215" s="81"/>
      <c r="DP215" s="81"/>
      <c r="DQ215" s="81"/>
      <c r="DR215" s="81"/>
      <c r="DS215" s="81"/>
      <c r="DT215" s="81"/>
      <c r="DU215" s="81"/>
      <c r="DV215" s="81"/>
      <c r="DW215" s="81"/>
      <c r="DX215" s="81"/>
      <c r="DY215" s="81"/>
      <c r="DZ215" s="81"/>
      <c r="EA215" s="81"/>
      <c r="EB215" s="81"/>
      <c r="EC215" s="81"/>
      <c r="ED215" s="81"/>
      <c r="EE215" s="81"/>
      <c r="EF215" s="81"/>
      <c r="EG215" s="81"/>
      <c r="EH215" s="81"/>
      <c r="EI215" s="81"/>
      <c r="EJ215" s="81"/>
      <c r="EK215" s="81"/>
      <c r="EL215" s="81"/>
      <c r="EM215" s="81"/>
      <c r="EN215" s="81"/>
      <c r="EO215" s="81"/>
      <c r="EP215" s="81"/>
      <c r="EQ215" s="81"/>
      <c r="ER215" s="81"/>
      <c r="ES215" s="81"/>
      <c r="ET215" s="81"/>
      <c r="EU215" s="81"/>
      <c r="EV215" s="81"/>
      <c r="EW215" s="81"/>
      <c r="EX215" s="81"/>
      <c r="EY215" s="81"/>
      <c r="EZ215" s="81"/>
      <c r="FA215" s="81"/>
      <c r="FB215" s="81"/>
      <c r="FC215" s="81"/>
      <c r="FD215" s="81"/>
      <c r="FE215" s="81"/>
      <c r="FF215" s="81"/>
      <c r="FG215" s="81"/>
      <c r="FH215" s="81"/>
      <c r="FI215" s="81"/>
      <c r="FJ215" s="81"/>
      <c r="FK215" s="81"/>
      <c r="FL215" s="81"/>
      <c r="FM215" s="81"/>
      <c r="FN215" s="81"/>
      <c r="FO215" s="81"/>
      <c r="FP215" s="81"/>
      <c r="FQ215" s="81"/>
      <c r="FR215" s="81"/>
      <c r="FS215" s="81"/>
      <c r="FT215" s="81"/>
      <c r="FU215" s="81"/>
      <c r="FV215" s="81"/>
      <c r="FW215" s="81"/>
      <c r="FX215" s="81"/>
      <c r="FY215" s="81"/>
      <c r="FZ215" s="81"/>
      <c r="GA215" s="81"/>
      <c r="GB215" s="81"/>
      <c r="GC215" s="81"/>
      <c r="GD215" s="81"/>
      <c r="GE215" s="81"/>
      <c r="GF215" s="81"/>
      <c r="GG215" s="81"/>
      <c r="GH215" s="81"/>
      <c r="GI215" s="81"/>
      <c r="GJ215" s="81"/>
      <c r="GK215" s="81"/>
      <c r="GL215" s="81"/>
      <c r="GM215" s="81"/>
      <c r="GN215" s="81"/>
      <c r="GO215" s="81"/>
      <c r="GP215" s="81"/>
      <c r="GQ215" s="81"/>
      <c r="GR215" s="81"/>
      <c r="GS215" s="81"/>
      <c r="GT215" s="81"/>
      <c r="GU215" s="81"/>
      <c r="GV215" s="81"/>
      <c r="GW215" s="81"/>
      <c r="GX215" s="81"/>
      <c r="GY215" s="81"/>
      <c r="GZ215" s="81"/>
      <c r="HA215" s="81"/>
      <c r="HB215" s="81"/>
      <c r="HC215" s="81"/>
      <c r="HD215" s="81"/>
      <c r="HE215" s="81"/>
      <c r="HF215" s="81"/>
      <c r="HG215" s="81"/>
      <c r="HH215" s="81"/>
      <c r="HI215" s="81"/>
      <c r="HJ215" s="81"/>
      <c r="HK215" s="81"/>
      <c r="HL215" s="81"/>
      <c r="HM215" s="81"/>
      <c r="HN215" s="81"/>
      <c r="HO215" s="81"/>
      <c r="HP215" s="81"/>
      <c r="HQ215" s="81"/>
      <c r="HR215" s="81"/>
      <c r="HS215" s="81"/>
      <c r="HT215" s="81"/>
      <c r="HU215" s="81"/>
      <c r="HV215" s="81"/>
      <c r="HW215" s="81"/>
      <c r="HX215" s="81"/>
      <c r="HY215" s="81"/>
      <c r="HZ215" s="81"/>
      <c r="IA215" s="81"/>
      <c r="IB215" s="81"/>
      <c r="IC215" s="81"/>
      <c r="ID215" s="81"/>
      <c r="IE215" s="81"/>
      <c r="IF215" s="81"/>
      <c r="IG215" s="81"/>
      <c r="IH215" s="81"/>
      <c r="II215" s="81"/>
      <c r="IJ215" s="81"/>
      <c r="IK215" s="81"/>
      <c r="IL215" s="81"/>
      <c r="IM215" s="81"/>
      <c r="IN215" s="81"/>
      <c r="IO215" s="81"/>
      <c r="IP215" s="81"/>
      <c r="IQ215" s="81"/>
      <c r="IR215" s="81"/>
      <c r="IS215" s="81"/>
      <c r="IT215" s="81"/>
      <c r="IU215" s="81"/>
      <c r="IV215" s="81"/>
      <c r="IW215" s="81"/>
      <c r="IX215" s="81"/>
      <c r="IY215" s="81"/>
      <c r="IZ215" s="81"/>
    </row>
    <row r="216" spans="1:260" s="82" customFormat="1" x14ac:dyDescent="0.2">
      <c r="A216" s="65">
        <f t="shared" si="45"/>
        <v>204</v>
      </c>
      <c r="B216" s="66">
        <v>11</v>
      </c>
      <c r="C216" s="67" t="s">
        <v>61</v>
      </c>
      <c r="D216" s="68">
        <v>251</v>
      </c>
      <c r="E216" s="67">
        <v>372</v>
      </c>
      <c r="F216" s="69">
        <v>2</v>
      </c>
      <c r="G216" s="105">
        <v>1960</v>
      </c>
      <c r="H216" s="70" t="s">
        <v>562</v>
      </c>
      <c r="I216" s="70" t="s">
        <v>563</v>
      </c>
      <c r="J216" s="65" t="s">
        <v>78</v>
      </c>
      <c r="K216" s="71">
        <v>41130</v>
      </c>
      <c r="L216" s="71" t="s">
        <v>79</v>
      </c>
      <c r="M216" s="72" t="s">
        <v>73</v>
      </c>
      <c r="N216" s="65">
        <v>6</v>
      </c>
      <c r="O216" s="65">
        <v>60</v>
      </c>
      <c r="P216" s="65" t="s">
        <v>143</v>
      </c>
      <c r="Q216" s="70" t="s">
        <v>158</v>
      </c>
      <c r="R216" s="65">
        <v>15</v>
      </c>
      <c r="S216" s="70" t="s">
        <v>402</v>
      </c>
      <c r="T216" s="65" t="s">
        <v>446</v>
      </c>
      <c r="U216" s="73" t="s">
        <v>557</v>
      </c>
      <c r="V216" s="107">
        <v>13656</v>
      </c>
      <c r="W216" s="84">
        <v>915</v>
      </c>
      <c r="X216" s="84">
        <v>836</v>
      </c>
      <c r="Y216" s="84"/>
      <c r="Z216" s="76">
        <v>290</v>
      </c>
      <c r="AA216" s="77">
        <f t="shared" si="38"/>
        <v>2389.7999999999997</v>
      </c>
      <c r="AB216" s="77">
        <f t="shared" si="39"/>
        <v>409.68</v>
      </c>
      <c r="AC216" s="77">
        <f t="shared" si="36"/>
        <v>1160.76</v>
      </c>
      <c r="AD216" s="77">
        <f t="shared" si="37"/>
        <v>273.12</v>
      </c>
      <c r="AE216" s="74">
        <f t="shared" si="46"/>
        <v>163872</v>
      </c>
      <c r="AF216" s="75">
        <f t="shared" si="46"/>
        <v>10980</v>
      </c>
      <c r="AG216" s="75">
        <f t="shared" si="46"/>
        <v>10032</v>
      </c>
      <c r="AH216" s="84"/>
      <c r="AI216" s="75">
        <f t="shared" si="40"/>
        <v>3480</v>
      </c>
      <c r="AJ216" s="75">
        <f t="shared" si="41"/>
        <v>22760</v>
      </c>
      <c r="AK216" s="75">
        <f t="shared" si="42"/>
        <v>2276</v>
      </c>
      <c r="AL216" s="84">
        <v>6828</v>
      </c>
      <c r="AM216" s="75">
        <f t="shared" si="48"/>
        <v>28677.599999999999</v>
      </c>
      <c r="AN216" s="75">
        <f t="shared" si="47"/>
        <v>4916.16</v>
      </c>
      <c r="AO216" s="75">
        <f t="shared" si="47"/>
        <v>13929.119999999999</v>
      </c>
      <c r="AP216" s="75">
        <f t="shared" si="47"/>
        <v>3277.44</v>
      </c>
      <c r="AQ216" s="75"/>
      <c r="AR216" s="75">
        <f t="shared" si="43"/>
        <v>2276</v>
      </c>
      <c r="AS216" s="84">
        <v>0</v>
      </c>
      <c r="AT216" s="84">
        <v>0</v>
      </c>
      <c r="AU216" s="84"/>
      <c r="AV216" s="84"/>
      <c r="AW216" s="78">
        <v>0</v>
      </c>
      <c r="AX216" s="78">
        <v>0</v>
      </c>
      <c r="AY216" s="78">
        <v>0</v>
      </c>
      <c r="AZ216" s="85">
        <v>0</v>
      </c>
      <c r="BA216" s="80">
        <f t="shared" si="44"/>
        <v>273304.32000000001</v>
      </c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81"/>
      <c r="FD216" s="81"/>
      <c r="FE216" s="81"/>
      <c r="FF216" s="81"/>
      <c r="FG216" s="81"/>
      <c r="FH216" s="81"/>
      <c r="FI216" s="81"/>
      <c r="FJ216" s="81"/>
      <c r="FK216" s="81"/>
      <c r="FL216" s="81"/>
      <c r="FM216" s="81"/>
      <c r="FN216" s="81"/>
      <c r="FO216" s="81"/>
      <c r="FP216" s="81"/>
      <c r="FQ216" s="81"/>
      <c r="FR216" s="81"/>
      <c r="FS216" s="81"/>
      <c r="FT216" s="81"/>
      <c r="FU216" s="81"/>
      <c r="FV216" s="81"/>
      <c r="FW216" s="81"/>
      <c r="FX216" s="81"/>
      <c r="FY216" s="81"/>
      <c r="FZ216" s="81"/>
      <c r="GA216" s="81"/>
      <c r="GB216" s="81"/>
      <c r="GC216" s="81"/>
      <c r="GD216" s="81"/>
      <c r="GE216" s="81"/>
      <c r="GF216" s="81"/>
      <c r="GG216" s="81"/>
      <c r="GH216" s="81"/>
      <c r="GI216" s="81"/>
      <c r="GJ216" s="81"/>
      <c r="GK216" s="81"/>
      <c r="GL216" s="81"/>
      <c r="GM216" s="81"/>
      <c r="GN216" s="81"/>
      <c r="GO216" s="81"/>
      <c r="GP216" s="81"/>
      <c r="GQ216" s="81"/>
      <c r="GR216" s="81"/>
      <c r="GS216" s="81"/>
      <c r="GT216" s="81"/>
      <c r="GU216" s="81"/>
      <c r="GV216" s="81"/>
      <c r="GW216" s="81"/>
      <c r="GX216" s="81"/>
      <c r="GY216" s="81"/>
      <c r="GZ216" s="81"/>
      <c r="HA216" s="81"/>
      <c r="HB216" s="81"/>
      <c r="HC216" s="81"/>
      <c r="HD216" s="81"/>
      <c r="HE216" s="81"/>
      <c r="HF216" s="81"/>
      <c r="HG216" s="81"/>
      <c r="HH216" s="81"/>
      <c r="HI216" s="81"/>
      <c r="HJ216" s="81"/>
      <c r="HK216" s="81"/>
      <c r="HL216" s="81"/>
      <c r="HM216" s="81"/>
      <c r="HN216" s="81"/>
      <c r="HO216" s="81"/>
      <c r="HP216" s="81"/>
      <c r="HQ216" s="81"/>
      <c r="HR216" s="81"/>
      <c r="HS216" s="81"/>
      <c r="HT216" s="81"/>
      <c r="HU216" s="81"/>
      <c r="HV216" s="81"/>
      <c r="HW216" s="81"/>
      <c r="HX216" s="81"/>
      <c r="HY216" s="81"/>
      <c r="HZ216" s="81"/>
      <c r="IA216" s="81"/>
      <c r="IB216" s="81"/>
      <c r="IC216" s="81"/>
      <c r="ID216" s="81"/>
      <c r="IE216" s="81"/>
      <c r="IF216" s="81"/>
      <c r="IG216" s="81"/>
      <c r="IH216" s="81"/>
      <c r="II216" s="81"/>
      <c r="IJ216" s="81"/>
      <c r="IK216" s="81"/>
      <c r="IL216" s="81"/>
      <c r="IM216" s="81"/>
      <c r="IN216" s="81"/>
      <c r="IO216" s="81"/>
      <c r="IP216" s="81"/>
      <c r="IQ216" s="81"/>
      <c r="IR216" s="81"/>
      <c r="IS216" s="81"/>
      <c r="IT216" s="81"/>
      <c r="IU216" s="81"/>
      <c r="IV216" s="81"/>
      <c r="IW216" s="81"/>
      <c r="IX216" s="81"/>
      <c r="IY216" s="81"/>
      <c r="IZ216" s="81"/>
    </row>
    <row r="217" spans="1:260" s="82" customFormat="1" x14ac:dyDescent="0.2">
      <c r="A217" s="65">
        <f t="shared" si="45"/>
        <v>205</v>
      </c>
      <c r="B217" s="66">
        <v>11</v>
      </c>
      <c r="C217" s="67" t="s">
        <v>61</v>
      </c>
      <c r="D217" s="68">
        <v>251</v>
      </c>
      <c r="E217" s="67">
        <v>372</v>
      </c>
      <c r="F217" s="69">
        <v>2</v>
      </c>
      <c r="G217" s="105">
        <v>1976</v>
      </c>
      <c r="H217" s="70" t="s">
        <v>564</v>
      </c>
      <c r="I217" s="70" t="s">
        <v>565</v>
      </c>
      <c r="J217" s="65" t="s">
        <v>78</v>
      </c>
      <c r="K217" s="71">
        <v>41365</v>
      </c>
      <c r="L217" s="71" t="s">
        <v>79</v>
      </c>
      <c r="M217" s="72" t="s">
        <v>73</v>
      </c>
      <c r="N217" s="65">
        <v>6</v>
      </c>
      <c r="O217" s="65">
        <v>60</v>
      </c>
      <c r="P217" s="65" t="s">
        <v>143</v>
      </c>
      <c r="Q217" s="70" t="s">
        <v>158</v>
      </c>
      <c r="R217" s="65">
        <v>15</v>
      </c>
      <c r="S217" s="70" t="s">
        <v>402</v>
      </c>
      <c r="T217" s="65" t="s">
        <v>446</v>
      </c>
      <c r="U217" s="73" t="s">
        <v>557</v>
      </c>
      <c r="V217" s="107">
        <v>13656</v>
      </c>
      <c r="W217" s="84">
        <v>915</v>
      </c>
      <c r="X217" s="84">
        <v>836</v>
      </c>
      <c r="Y217" s="84"/>
      <c r="Z217" s="76">
        <v>290</v>
      </c>
      <c r="AA217" s="77">
        <f t="shared" si="38"/>
        <v>2389.7999999999997</v>
      </c>
      <c r="AB217" s="77">
        <f t="shared" si="39"/>
        <v>409.68</v>
      </c>
      <c r="AC217" s="77">
        <f t="shared" si="36"/>
        <v>1160.76</v>
      </c>
      <c r="AD217" s="77">
        <f t="shared" si="37"/>
        <v>273.12</v>
      </c>
      <c r="AE217" s="74">
        <f t="shared" si="46"/>
        <v>163872</v>
      </c>
      <c r="AF217" s="75">
        <f t="shared" si="46"/>
        <v>10980</v>
      </c>
      <c r="AG217" s="75">
        <f t="shared" si="46"/>
        <v>10032</v>
      </c>
      <c r="AH217" s="84"/>
      <c r="AI217" s="75">
        <f t="shared" si="40"/>
        <v>3480</v>
      </c>
      <c r="AJ217" s="75">
        <f t="shared" si="41"/>
        <v>22760</v>
      </c>
      <c r="AK217" s="75">
        <f t="shared" si="42"/>
        <v>2276</v>
      </c>
      <c r="AL217" s="84">
        <v>6828</v>
      </c>
      <c r="AM217" s="75">
        <f t="shared" si="48"/>
        <v>28677.599999999999</v>
      </c>
      <c r="AN217" s="75">
        <f t="shared" si="47"/>
        <v>4916.16</v>
      </c>
      <c r="AO217" s="75">
        <f t="shared" si="47"/>
        <v>13929.119999999999</v>
      </c>
      <c r="AP217" s="75">
        <f t="shared" si="47"/>
        <v>3277.44</v>
      </c>
      <c r="AQ217" s="75"/>
      <c r="AR217" s="75">
        <f t="shared" si="43"/>
        <v>2276</v>
      </c>
      <c r="AS217" s="84">
        <v>0</v>
      </c>
      <c r="AT217" s="84">
        <v>0</v>
      </c>
      <c r="AU217" s="84"/>
      <c r="AV217" s="84"/>
      <c r="AW217" s="78">
        <v>0</v>
      </c>
      <c r="AX217" s="78">
        <v>0</v>
      </c>
      <c r="AY217" s="78">
        <v>0</v>
      </c>
      <c r="AZ217" s="85">
        <v>0</v>
      </c>
      <c r="BA217" s="80">
        <f t="shared" si="44"/>
        <v>273304.32000000001</v>
      </c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  <c r="CZ217" s="81"/>
      <c r="DA217" s="81"/>
      <c r="DB217" s="81"/>
      <c r="DC217" s="81"/>
      <c r="DD217" s="81"/>
      <c r="DE217" s="81"/>
      <c r="DF217" s="81"/>
      <c r="DG217" s="81"/>
      <c r="DH217" s="81"/>
      <c r="DI217" s="81"/>
      <c r="DJ217" s="81"/>
      <c r="DK217" s="81"/>
      <c r="DL217" s="81"/>
      <c r="DM217" s="81"/>
      <c r="DN217" s="81"/>
      <c r="DO217" s="81"/>
      <c r="DP217" s="81"/>
      <c r="DQ217" s="81"/>
      <c r="DR217" s="81"/>
      <c r="DS217" s="81"/>
      <c r="DT217" s="81"/>
      <c r="DU217" s="81"/>
      <c r="DV217" s="81"/>
      <c r="DW217" s="81"/>
      <c r="DX217" s="81"/>
      <c r="DY217" s="81"/>
      <c r="DZ217" s="81"/>
      <c r="EA217" s="81"/>
      <c r="EB217" s="81"/>
      <c r="EC217" s="81"/>
      <c r="ED217" s="81"/>
      <c r="EE217" s="81"/>
      <c r="EF217" s="81"/>
      <c r="EG217" s="81"/>
      <c r="EH217" s="81"/>
      <c r="EI217" s="81"/>
      <c r="EJ217" s="81"/>
      <c r="EK217" s="81"/>
      <c r="EL217" s="81"/>
      <c r="EM217" s="81"/>
      <c r="EN217" s="81"/>
      <c r="EO217" s="81"/>
      <c r="EP217" s="81"/>
      <c r="EQ217" s="81"/>
      <c r="ER217" s="81"/>
      <c r="ES217" s="81"/>
      <c r="ET217" s="81"/>
      <c r="EU217" s="81"/>
      <c r="EV217" s="81"/>
      <c r="EW217" s="81"/>
      <c r="EX217" s="81"/>
      <c r="EY217" s="81"/>
      <c r="EZ217" s="81"/>
      <c r="FA217" s="81"/>
      <c r="FB217" s="81"/>
      <c r="FC217" s="81"/>
      <c r="FD217" s="81"/>
      <c r="FE217" s="81"/>
      <c r="FF217" s="81"/>
      <c r="FG217" s="81"/>
      <c r="FH217" s="81"/>
      <c r="FI217" s="81"/>
      <c r="FJ217" s="81"/>
      <c r="FK217" s="81"/>
      <c r="FL217" s="81"/>
      <c r="FM217" s="81"/>
      <c r="FN217" s="81"/>
      <c r="FO217" s="81"/>
      <c r="FP217" s="81"/>
      <c r="FQ217" s="81"/>
      <c r="FR217" s="81"/>
      <c r="FS217" s="81"/>
      <c r="FT217" s="81"/>
      <c r="FU217" s="81"/>
      <c r="FV217" s="81"/>
      <c r="FW217" s="81"/>
      <c r="FX217" s="81"/>
      <c r="FY217" s="81"/>
      <c r="FZ217" s="81"/>
      <c r="GA217" s="81"/>
      <c r="GB217" s="81"/>
      <c r="GC217" s="81"/>
      <c r="GD217" s="81"/>
      <c r="GE217" s="81"/>
      <c r="GF217" s="81"/>
      <c r="GG217" s="81"/>
      <c r="GH217" s="81"/>
      <c r="GI217" s="81"/>
      <c r="GJ217" s="81"/>
      <c r="GK217" s="81"/>
      <c r="GL217" s="81"/>
      <c r="GM217" s="81"/>
      <c r="GN217" s="81"/>
      <c r="GO217" s="81"/>
      <c r="GP217" s="81"/>
      <c r="GQ217" s="81"/>
      <c r="GR217" s="81"/>
      <c r="GS217" s="81"/>
      <c r="GT217" s="81"/>
      <c r="GU217" s="81"/>
      <c r="GV217" s="81"/>
      <c r="GW217" s="81"/>
      <c r="GX217" s="81"/>
      <c r="GY217" s="81"/>
      <c r="GZ217" s="81"/>
      <c r="HA217" s="81"/>
      <c r="HB217" s="81"/>
      <c r="HC217" s="81"/>
      <c r="HD217" s="81"/>
      <c r="HE217" s="81"/>
      <c r="HF217" s="81"/>
      <c r="HG217" s="81"/>
      <c r="HH217" s="81"/>
      <c r="HI217" s="81"/>
      <c r="HJ217" s="81"/>
      <c r="HK217" s="81"/>
      <c r="HL217" s="81"/>
      <c r="HM217" s="81"/>
      <c r="HN217" s="81"/>
      <c r="HO217" s="81"/>
      <c r="HP217" s="81"/>
      <c r="HQ217" s="81"/>
      <c r="HR217" s="81"/>
      <c r="HS217" s="81"/>
      <c r="HT217" s="81"/>
      <c r="HU217" s="81"/>
      <c r="HV217" s="81"/>
      <c r="HW217" s="81"/>
      <c r="HX217" s="81"/>
      <c r="HY217" s="81"/>
      <c r="HZ217" s="81"/>
      <c r="IA217" s="81"/>
      <c r="IB217" s="81"/>
      <c r="IC217" s="81"/>
      <c r="ID217" s="81"/>
      <c r="IE217" s="81"/>
      <c r="IF217" s="81"/>
      <c r="IG217" s="81"/>
      <c r="IH217" s="81"/>
      <c r="II217" s="81"/>
      <c r="IJ217" s="81"/>
      <c r="IK217" s="81"/>
      <c r="IL217" s="81"/>
      <c r="IM217" s="81"/>
      <c r="IN217" s="81"/>
      <c r="IO217" s="81"/>
      <c r="IP217" s="81"/>
      <c r="IQ217" s="81"/>
      <c r="IR217" s="81"/>
      <c r="IS217" s="81"/>
      <c r="IT217" s="81"/>
      <c r="IU217" s="81"/>
      <c r="IV217" s="81"/>
      <c r="IW217" s="81"/>
      <c r="IX217" s="81"/>
      <c r="IY217" s="81"/>
      <c r="IZ217" s="81"/>
    </row>
    <row r="218" spans="1:260" s="82" customFormat="1" x14ac:dyDescent="0.2">
      <c r="A218" s="65">
        <f t="shared" si="45"/>
        <v>206</v>
      </c>
      <c r="B218" s="66">
        <v>11</v>
      </c>
      <c r="C218" s="67" t="s">
        <v>61</v>
      </c>
      <c r="D218" s="68">
        <v>251</v>
      </c>
      <c r="E218" s="67">
        <v>372</v>
      </c>
      <c r="F218" s="69">
        <v>2</v>
      </c>
      <c r="G218" s="105">
        <v>2035</v>
      </c>
      <c r="H218" s="70" t="s">
        <v>566</v>
      </c>
      <c r="I218" s="70" t="s">
        <v>567</v>
      </c>
      <c r="J218" s="65" t="s">
        <v>78</v>
      </c>
      <c r="K218" s="71">
        <v>41899</v>
      </c>
      <c r="L218" s="71" t="s">
        <v>79</v>
      </c>
      <c r="M218" s="72" t="s">
        <v>73</v>
      </c>
      <c r="N218" s="65">
        <v>6</v>
      </c>
      <c r="O218" s="65">
        <v>60</v>
      </c>
      <c r="P218" s="65" t="s">
        <v>143</v>
      </c>
      <c r="Q218" s="70" t="s">
        <v>158</v>
      </c>
      <c r="R218" s="65">
        <v>15</v>
      </c>
      <c r="S218" s="70" t="s">
        <v>402</v>
      </c>
      <c r="T218" s="65" t="s">
        <v>446</v>
      </c>
      <c r="U218" s="73" t="s">
        <v>557</v>
      </c>
      <c r="V218" s="107">
        <v>13656</v>
      </c>
      <c r="W218" s="84">
        <v>915</v>
      </c>
      <c r="X218" s="84">
        <v>836</v>
      </c>
      <c r="Y218" s="84"/>
      <c r="Z218" s="76">
        <v>290</v>
      </c>
      <c r="AA218" s="77">
        <f t="shared" si="38"/>
        <v>2389.7999999999997</v>
      </c>
      <c r="AB218" s="77">
        <f t="shared" si="39"/>
        <v>409.68</v>
      </c>
      <c r="AC218" s="77">
        <f t="shared" si="36"/>
        <v>1160.76</v>
      </c>
      <c r="AD218" s="77">
        <f t="shared" si="37"/>
        <v>273.12</v>
      </c>
      <c r="AE218" s="74">
        <f t="shared" si="46"/>
        <v>163872</v>
      </c>
      <c r="AF218" s="75">
        <f t="shared" si="46"/>
        <v>10980</v>
      </c>
      <c r="AG218" s="75">
        <f t="shared" si="46"/>
        <v>10032</v>
      </c>
      <c r="AH218" s="84"/>
      <c r="AI218" s="75">
        <f t="shared" si="40"/>
        <v>3480</v>
      </c>
      <c r="AJ218" s="75">
        <f t="shared" si="41"/>
        <v>22760</v>
      </c>
      <c r="AK218" s="75">
        <f t="shared" si="42"/>
        <v>2276</v>
      </c>
      <c r="AL218" s="84">
        <v>6828</v>
      </c>
      <c r="AM218" s="75">
        <f t="shared" si="48"/>
        <v>28677.599999999999</v>
      </c>
      <c r="AN218" s="75">
        <f t="shared" si="47"/>
        <v>4916.16</v>
      </c>
      <c r="AO218" s="75">
        <f t="shared" si="47"/>
        <v>13929.119999999999</v>
      </c>
      <c r="AP218" s="75">
        <f t="shared" si="47"/>
        <v>3277.44</v>
      </c>
      <c r="AQ218" s="75"/>
      <c r="AR218" s="75">
        <f t="shared" si="43"/>
        <v>2276</v>
      </c>
      <c r="AS218" s="84">
        <v>0</v>
      </c>
      <c r="AT218" s="84">
        <v>0</v>
      </c>
      <c r="AU218" s="84"/>
      <c r="AV218" s="84"/>
      <c r="AW218" s="78">
        <v>0</v>
      </c>
      <c r="AX218" s="78">
        <v>0</v>
      </c>
      <c r="AY218" s="78">
        <v>0</v>
      </c>
      <c r="AZ218" s="85">
        <v>0</v>
      </c>
      <c r="BA218" s="80">
        <f t="shared" si="44"/>
        <v>273304.32000000001</v>
      </c>
      <c r="BB218" s="87"/>
      <c r="BC218" s="87"/>
      <c r="BD218" s="87"/>
      <c r="BE218" s="87"/>
      <c r="BF218" s="87"/>
      <c r="BG218" s="87"/>
      <c r="BH218" s="87"/>
      <c r="BI218" s="87"/>
      <c r="BJ218" s="87"/>
      <c r="BK218" s="87"/>
      <c r="BL218" s="87"/>
      <c r="BM218" s="87"/>
      <c r="BN218" s="87"/>
      <c r="BO218" s="87"/>
      <c r="BP218" s="87"/>
      <c r="BQ218" s="87"/>
      <c r="BR218" s="87"/>
      <c r="BS218" s="87"/>
      <c r="BT218" s="87"/>
      <c r="BU218" s="87"/>
      <c r="BV218" s="87"/>
      <c r="BW218" s="87"/>
      <c r="BX218" s="87"/>
      <c r="BY218" s="87"/>
      <c r="BZ218" s="87"/>
      <c r="CA218" s="87"/>
      <c r="CB218" s="87"/>
      <c r="CC218" s="87"/>
      <c r="CD218" s="87"/>
      <c r="CE218" s="87"/>
      <c r="CF218" s="87"/>
      <c r="CG218" s="87"/>
      <c r="CH218" s="87"/>
      <c r="CI218" s="87"/>
      <c r="CJ218" s="87"/>
      <c r="CK218" s="87"/>
      <c r="CL218" s="87"/>
      <c r="CM218" s="87"/>
      <c r="CN218" s="87"/>
      <c r="CO218" s="87"/>
      <c r="CP218" s="87"/>
      <c r="CQ218" s="87"/>
      <c r="CR218" s="87"/>
      <c r="CS218" s="87"/>
      <c r="CT218" s="87"/>
      <c r="CU218" s="87"/>
      <c r="CV218" s="87"/>
      <c r="CW218" s="87"/>
      <c r="CX218" s="87"/>
      <c r="CY218" s="87"/>
      <c r="CZ218" s="87"/>
      <c r="DA218" s="87"/>
      <c r="DB218" s="87"/>
      <c r="DC218" s="87"/>
      <c r="DD218" s="87"/>
      <c r="DE218" s="87"/>
      <c r="DF218" s="87"/>
      <c r="DG218" s="87"/>
      <c r="DH218" s="87"/>
      <c r="DI218" s="87"/>
      <c r="DJ218" s="87"/>
      <c r="DK218" s="87"/>
      <c r="DL218" s="87"/>
      <c r="DM218" s="87"/>
      <c r="DN218" s="87"/>
      <c r="DO218" s="87"/>
      <c r="DP218" s="87"/>
      <c r="DQ218" s="87"/>
      <c r="DR218" s="87"/>
      <c r="DS218" s="87"/>
      <c r="DT218" s="87"/>
      <c r="DU218" s="87"/>
      <c r="DV218" s="87"/>
      <c r="DW218" s="87"/>
      <c r="DX218" s="87"/>
      <c r="DY218" s="87"/>
      <c r="DZ218" s="87"/>
      <c r="EA218" s="87"/>
      <c r="EB218" s="87"/>
      <c r="EC218" s="87"/>
      <c r="ED218" s="87"/>
      <c r="EE218" s="87"/>
      <c r="EF218" s="87"/>
      <c r="EG218" s="87"/>
      <c r="EH218" s="87"/>
      <c r="EI218" s="87"/>
      <c r="EJ218" s="87"/>
      <c r="EK218" s="87"/>
      <c r="EL218" s="87"/>
      <c r="EM218" s="87"/>
      <c r="EN218" s="87"/>
      <c r="EO218" s="87"/>
      <c r="EP218" s="87"/>
      <c r="EQ218" s="87"/>
      <c r="ER218" s="87"/>
      <c r="ES218" s="87"/>
      <c r="ET218" s="87"/>
      <c r="EU218" s="87"/>
      <c r="EV218" s="87"/>
      <c r="EW218" s="87"/>
      <c r="EX218" s="87"/>
      <c r="EY218" s="87"/>
      <c r="EZ218" s="87"/>
      <c r="FA218" s="87"/>
      <c r="FB218" s="87"/>
      <c r="FC218" s="87"/>
      <c r="FD218" s="87"/>
      <c r="FE218" s="87"/>
      <c r="FF218" s="87"/>
      <c r="FG218" s="87"/>
      <c r="FH218" s="87"/>
      <c r="FI218" s="87"/>
      <c r="FJ218" s="87"/>
      <c r="FK218" s="87"/>
      <c r="FL218" s="87"/>
      <c r="FM218" s="87"/>
      <c r="FN218" s="87"/>
      <c r="FO218" s="87"/>
      <c r="FP218" s="87"/>
      <c r="FQ218" s="87"/>
      <c r="FR218" s="87"/>
      <c r="FS218" s="87"/>
      <c r="FT218" s="87"/>
      <c r="FU218" s="87"/>
      <c r="FV218" s="87"/>
      <c r="FW218" s="87"/>
      <c r="FX218" s="87"/>
      <c r="FY218" s="87"/>
      <c r="FZ218" s="87"/>
      <c r="GA218" s="87"/>
      <c r="GB218" s="87"/>
      <c r="GC218" s="87"/>
      <c r="GD218" s="87"/>
      <c r="GE218" s="87"/>
      <c r="GF218" s="87"/>
      <c r="GG218" s="87"/>
      <c r="GH218" s="87"/>
      <c r="GI218" s="87"/>
      <c r="GJ218" s="87"/>
      <c r="GK218" s="87"/>
      <c r="GL218" s="87"/>
      <c r="GM218" s="87"/>
      <c r="GN218" s="87"/>
      <c r="GO218" s="87"/>
      <c r="GP218" s="87"/>
      <c r="GQ218" s="87"/>
      <c r="GR218" s="87"/>
      <c r="GS218" s="87"/>
      <c r="GT218" s="87"/>
      <c r="GU218" s="87"/>
      <c r="GV218" s="87"/>
      <c r="GW218" s="87"/>
      <c r="GX218" s="87"/>
      <c r="GY218" s="87"/>
      <c r="GZ218" s="87"/>
      <c r="HA218" s="87"/>
      <c r="HB218" s="87"/>
      <c r="HC218" s="87"/>
      <c r="HD218" s="87"/>
      <c r="HE218" s="87"/>
      <c r="HF218" s="87"/>
      <c r="HG218" s="87"/>
      <c r="HH218" s="87"/>
      <c r="HI218" s="87"/>
      <c r="HJ218" s="87"/>
      <c r="HK218" s="87"/>
      <c r="HL218" s="87"/>
      <c r="HM218" s="87"/>
      <c r="HN218" s="87"/>
      <c r="HO218" s="87"/>
      <c r="HP218" s="87"/>
      <c r="HQ218" s="87"/>
      <c r="HR218" s="87"/>
      <c r="HS218" s="87"/>
      <c r="HT218" s="87"/>
      <c r="HU218" s="87"/>
      <c r="HV218" s="87"/>
      <c r="HW218" s="87"/>
      <c r="HX218" s="87"/>
      <c r="HY218" s="87"/>
      <c r="HZ218" s="87"/>
      <c r="IA218" s="87"/>
      <c r="IB218" s="87"/>
      <c r="IC218" s="87"/>
      <c r="ID218" s="87"/>
      <c r="IE218" s="87"/>
      <c r="IF218" s="87"/>
      <c r="IG218" s="87"/>
      <c r="IH218" s="87"/>
      <c r="II218" s="87"/>
      <c r="IJ218" s="87"/>
      <c r="IK218" s="87"/>
      <c r="IL218" s="87"/>
      <c r="IM218" s="87"/>
      <c r="IN218" s="87"/>
      <c r="IO218" s="87"/>
      <c r="IP218" s="87"/>
      <c r="IQ218" s="87"/>
      <c r="IR218" s="87"/>
      <c r="IS218" s="87"/>
      <c r="IT218" s="87"/>
      <c r="IU218" s="87"/>
      <c r="IV218" s="87"/>
      <c r="IW218" s="87"/>
      <c r="IX218" s="87"/>
      <c r="IY218" s="87"/>
      <c r="IZ218" s="87"/>
    </row>
    <row r="219" spans="1:260" s="82" customFormat="1" x14ac:dyDescent="0.2">
      <c r="A219" s="65">
        <f t="shared" si="45"/>
        <v>207</v>
      </c>
      <c r="B219" s="66">
        <v>11</v>
      </c>
      <c r="C219" s="67" t="s">
        <v>61</v>
      </c>
      <c r="D219" s="68">
        <v>251</v>
      </c>
      <c r="E219" s="67">
        <v>372</v>
      </c>
      <c r="F219" s="69">
        <v>2</v>
      </c>
      <c r="G219" s="105">
        <v>2041</v>
      </c>
      <c r="H219" s="70" t="s">
        <v>568</v>
      </c>
      <c r="I219" s="70" t="s">
        <v>569</v>
      </c>
      <c r="J219" s="65" t="s">
        <v>78</v>
      </c>
      <c r="K219" s="71">
        <v>41901</v>
      </c>
      <c r="L219" s="71" t="s">
        <v>79</v>
      </c>
      <c r="M219" s="72" t="s">
        <v>73</v>
      </c>
      <c r="N219" s="65">
        <v>6</v>
      </c>
      <c r="O219" s="65">
        <v>60</v>
      </c>
      <c r="P219" s="65" t="s">
        <v>143</v>
      </c>
      <c r="Q219" s="70" t="s">
        <v>158</v>
      </c>
      <c r="R219" s="65">
        <v>15</v>
      </c>
      <c r="S219" s="70" t="s">
        <v>402</v>
      </c>
      <c r="T219" s="65" t="s">
        <v>446</v>
      </c>
      <c r="U219" s="73" t="s">
        <v>557</v>
      </c>
      <c r="V219" s="107">
        <v>13656</v>
      </c>
      <c r="W219" s="84">
        <v>915</v>
      </c>
      <c r="X219" s="84">
        <v>836</v>
      </c>
      <c r="Y219" s="84"/>
      <c r="Z219" s="76">
        <v>290</v>
      </c>
      <c r="AA219" s="77">
        <f t="shared" si="38"/>
        <v>2389.7999999999997</v>
      </c>
      <c r="AB219" s="77">
        <f t="shared" si="39"/>
        <v>409.68</v>
      </c>
      <c r="AC219" s="77">
        <f t="shared" si="36"/>
        <v>1160.76</v>
      </c>
      <c r="AD219" s="77">
        <f t="shared" si="37"/>
        <v>273.12</v>
      </c>
      <c r="AE219" s="74">
        <f t="shared" si="46"/>
        <v>163872</v>
      </c>
      <c r="AF219" s="75">
        <f t="shared" si="46"/>
        <v>10980</v>
      </c>
      <c r="AG219" s="75">
        <f t="shared" si="46"/>
        <v>10032</v>
      </c>
      <c r="AH219" s="84"/>
      <c r="AI219" s="75">
        <f t="shared" si="40"/>
        <v>3480</v>
      </c>
      <c r="AJ219" s="75">
        <f t="shared" si="41"/>
        <v>22760</v>
      </c>
      <c r="AK219" s="75">
        <f t="shared" si="42"/>
        <v>2276</v>
      </c>
      <c r="AL219" s="84">
        <v>6828</v>
      </c>
      <c r="AM219" s="75">
        <f t="shared" si="48"/>
        <v>28677.599999999999</v>
      </c>
      <c r="AN219" s="75">
        <f t="shared" si="47"/>
        <v>4916.16</v>
      </c>
      <c r="AO219" s="75">
        <f t="shared" si="47"/>
        <v>13929.119999999999</v>
      </c>
      <c r="AP219" s="75">
        <f t="shared" si="47"/>
        <v>3277.44</v>
      </c>
      <c r="AQ219" s="75"/>
      <c r="AR219" s="75">
        <f t="shared" si="43"/>
        <v>2276</v>
      </c>
      <c r="AS219" s="84">
        <v>0</v>
      </c>
      <c r="AT219" s="84">
        <v>0</v>
      </c>
      <c r="AU219" s="84"/>
      <c r="AV219" s="84"/>
      <c r="AW219" s="78">
        <v>0</v>
      </c>
      <c r="AX219" s="78">
        <v>0</v>
      </c>
      <c r="AY219" s="78">
        <v>0</v>
      </c>
      <c r="AZ219" s="85">
        <v>0</v>
      </c>
      <c r="BA219" s="80">
        <f t="shared" si="44"/>
        <v>273304.32000000001</v>
      </c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7"/>
      <c r="BR219" s="87"/>
      <c r="BS219" s="87"/>
      <c r="BT219" s="87"/>
      <c r="BU219" s="87"/>
      <c r="BV219" s="87"/>
      <c r="BW219" s="87"/>
      <c r="BX219" s="87"/>
      <c r="BY219" s="87"/>
      <c r="BZ219" s="87"/>
      <c r="CA219" s="87"/>
      <c r="CB219" s="87"/>
      <c r="CC219" s="87"/>
      <c r="CD219" s="87"/>
      <c r="CE219" s="87"/>
      <c r="CF219" s="87"/>
      <c r="CG219" s="87"/>
      <c r="CH219" s="87"/>
      <c r="CI219" s="87"/>
      <c r="CJ219" s="87"/>
      <c r="CK219" s="87"/>
      <c r="CL219" s="87"/>
      <c r="CM219" s="87"/>
      <c r="CN219" s="87"/>
      <c r="CO219" s="87"/>
      <c r="CP219" s="87"/>
      <c r="CQ219" s="87"/>
      <c r="CR219" s="87"/>
      <c r="CS219" s="87"/>
      <c r="CT219" s="87"/>
      <c r="CU219" s="87"/>
      <c r="CV219" s="87"/>
      <c r="CW219" s="87"/>
      <c r="CX219" s="87"/>
      <c r="CY219" s="87"/>
      <c r="CZ219" s="87"/>
      <c r="DA219" s="87"/>
      <c r="DB219" s="87"/>
      <c r="DC219" s="87"/>
      <c r="DD219" s="87"/>
      <c r="DE219" s="87"/>
      <c r="DF219" s="87"/>
      <c r="DG219" s="87"/>
      <c r="DH219" s="87"/>
      <c r="DI219" s="87"/>
      <c r="DJ219" s="87"/>
      <c r="DK219" s="87"/>
      <c r="DL219" s="87"/>
      <c r="DM219" s="87"/>
      <c r="DN219" s="87"/>
      <c r="DO219" s="87"/>
      <c r="DP219" s="87"/>
      <c r="DQ219" s="87"/>
      <c r="DR219" s="87"/>
      <c r="DS219" s="87"/>
      <c r="DT219" s="87"/>
      <c r="DU219" s="87"/>
      <c r="DV219" s="87"/>
      <c r="DW219" s="87"/>
      <c r="DX219" s="87"/>
      <c r="DY219" s="87"/>
      <c r="DZ219" s="87"/>
      <c r="EA219" s="87"/>
      <c r="EB219" s="87"/>
      <c r="EC219" s="87"/>
      <c r="ED219" s="87"/>
      <c r="EE219" s="87"/>
      <c r="EF219" s="87"/>
      <c r="EG219" s="87"/>
      <c r="EH219" s="87"/>
      <c r="EI219" s="87"/>
      <c r="EJ219" s="87"/>
      <c r="EK219" s="87"/>
      <c r="EL219" s="87"/>
      <c r="EM219" s="87"/>
      <c r="EN219" s="87"/>
      <c r="EO219" s="87"/>
      <c r="EP219" s="87"/>
      <c r="EQ219" s="87"/>
      <c r="ER219" s="87"/>
      <c r="ES219" s="87"/>
      <c r="ET219" s="87"/>
      <c r="EU219" s="87"/>
      <c r="EV219" s="87"/>
      <c r="EW219" s="87"/>
      <c r="EX219" s="87"/>
      <c r="EY219" s="87"/>
      <c r="EZ219" s="87"/>
      <c r="FA219" s="87"/>
      <c r="FB219" s="87"/>
      <c r="FC219" s="87"/>
      <c r="FD219" s="87"/>
      <c r="FE219" s="87"/>
      <c r="FF219" s="87"/>
      <c r="FG219" s="87"/>
      <c r="FH219" s="87"/>
      <c r="FI219" s="87"/>
      <c r="FJ219" s="87"/>
      <c r="FK219" s="87"/>
      <c r="FL219" s="87"/>
      <c r="FM219" s="87"/>
      <c r="FN219" s="87"/>
      <c r="FO219" s="87"/>
      <c r="FP219" s="87"/>
      <c r="FQ219" s="87"/>
      <c r="FR219" s="87"/>
      <c r="FS219" s="87"/>
      <c r="FT219" s="87"/>
      <c r="FU219" s="87"/>
      <c r="FV219" s="87"/>
      <c r="FW219" s="87"/>
      <c r="FX219" s="87"/>
      <c r="FY219" s="87"/>
      <c r="FZ219" s="87"/>
      <c r="GA219" s="87"/>
      <c r="GB219" s="87"/>
      <c r="GC219" s="87"/>
      <c r="GD219" s="87"/>
      <c r="GE219" s="87"/>
      <c r="GF219" s="87"/>
      <c r="GG219" s="87"/>
      <c r="GH219" s="87"/>
      <c r="GI219" s="87"/>
      <c r="GJ219" s="87"/>
      <c r="GK219" s="87"/>
      <c r="GL219" s="87"/>
      <c r="GM219" s="87"/>
      <c r="GN219" s="87"/>
      <c r="GO219" s="87"/>
      <c r="GP219" s="87"/>
      <c r="GQ219" s="87"/>
      <c r="GR219" s="87"/>
      <c r="GS219" s="87"/>
      <c r="GT219" s="87"/>
      <c r="GU219" s="87"/>
      <c r="GV219" s="87"/>
      <c r="GW219" s="87"/>
      <c r="GX219" s="87"/>
      <c r="GY219" s="87"/>
      <c r="GZ219" s="87"/>
      <c r="HA219" s="87"/>
      <c r="HB219" s="87"/>
      <c r="HC219" s="87"/>
      <c r="HD219" s="87"/>
      <c r="HE219" s="87"/>
      <c r="HF219" s="87"/>
      <c r="HG219" s="87"/>
      <c r="HH219" s="87"/>
      <c r="HI219" s="87"/>
      <c r="HJ219" s="87"/>
      <c r="HK219" s="87"/>
      <c r="HL219" s="87"/>
      <c r="HM219" s="87"/>
      <c r="HN219" s="87"/>
      <c r="HO219" s="87"/>
      <c r="HP219" s="87"/>
      <c r="HQ219" s="87"/>
      <c r="HR219" s="87"/>
      <c r="HS219" s="87"/>
      <c r="HT219" s="87"/>
      <c r="HU219" s="87"/>
      <c r="HV219" s="87"/>
      <c r="HW219" s="87"/>
      <c r="HX219" s="87"/>
      <c r="HY219" s="87"/>
      <c r="HZ219" s="87"/>
      <c r="IA219" s="87"/>
      <c r="IB219" s="87"/>
      <c r="IC219" s="87"/>
      <c r="ID219" s="87"/>
      <c r="IE219" s="87"/>
      <c r="IF219" s="87"/>
      <c r="IG219" s="87"/>
      <c r="IH219" s="87"/>
      <c r="II219" s="87"/>
      <c r="IJ219" s="87"/>
      <c r="IK219" s="87"/>
      <c r="IL219" s="87"/>
      <c r="IM219" s="87"/>
      <c r="IN219" s="87"/>
      <c r="IO219" s="87"/>
      <c r="IP219" s="87"/>
      <c r="IQ219" s="87"/>
      <c r="IR219" s="87"/>
      <c r="IS219" s="87"/>
      <c r="IT219" s="87"/>
      <c r="IU219" s="87"/>
      <c r="IV219" s="87"/>
      <c r="IW219" s="87"/>
      <c r="IX219" s="87"/>
      <c r="IY219" s="87"/>
      <c r="IZ219" s="87"/>
    </row>
    <row r="220" spans="1:260" s="82" customFormat="1" x14ac:dyDescent="0.2">
      <c r="A220" s="65">
        <f t="shared" si="45"/>
        <v>208</v>
      </c>
      <c r="B220" s="66">
        <v>11</v>
      </c>
      <c r="C220" s="67" t="s">
        <v>61</v>
      </c>
      <c r="D220" s="68">
        <v>251</v>
      </c>
      <c r="E220" s="67">
        <v>372</v>
      </c>
      <c r="F220" s="69">
        <v>2</v>
      </c>
      <c r="G220" s="105">
        <v>2078</v>
      </c>
      <c r="H220" s="70" t="s">
        <v>570</v>
      </c>
      <c r="I220" s="70" t="s">
        <v>571</v>
      </c>
      <c r="J220" s="65" t="s">
        <v>78</v>
      </c>
      <c r="K220" s="71">
        <v>42278</v>
      </c>
      <c r="L220" s="71" t="s">
        <v>79</v>
      </c>
      <c r="M220" s="72" t="s">
        <v>73</v>
      </c>
      <c r="N220" s="65">
        <v>6</v>
      </c>
      <c r="O220" s="65">
        <v>60</v>
      </c>
      <c r="P220" s="65" t="s">
        <v>143</v>
      </c>
      <c r="Q220" s="70" t="s">
        <v>158</v>
      </c>
      <c r="R220" s="65">
        <v>15</v>
      </c>
      <c r="S220" s="70" t="s">
        <v>402</v>
      </c>
      <c r="T220" s="65" t="s">
        <v>446</v>
      </c>
      <c r="U220" s="73" t="s">
        <v>557</v>
      </c>
      <c r="V220" s="107">
        <v>13656</v>
      </c>
      <c r="W220" s="84">
        <v>915</v>
      </c>
      <c r="X220" s="84">
        <v>836</v>
      </c>
      <c r="Y220" s="84"/>
      <c r="Z220" s="76">
        <v>290</v>
      </c>
      <c r="AA220" s="77">
        <f t="shared" si="38"/>
        <v>2389.7999999999997</v>
      </c>
      <c r="AB220" s="77">
        <f t="shared" si="39"/>
        <v>409.68</v>
      </c>
      <c r="AC220" s="77">
        <f t="shared" si="36"/>
        <v>1160.76</v>
      </c>
      <c r="AD220" s="77">
        <f t="shared" si="37"/>
        <v>273.12</v>
      </c>
      <c r="AE220" s="74">
        <f t="shared" si="46"/>
        <v>163872</v>
      </c>
      <c r="AF220" s="75">
        <f t="shared" si="46"/>
        <v>10980</v>
      </c>
      <c r="AG220" s="75">
        <f t="shared" si="46"/>
        <v>10032</v>
      </c>
      <c r="AH220" s="84"/>
      <c r="AI220" s="75">
        <f t="shared" si="40"/>
        <v>3480</v>
      </c>
      <c r="AJ220" s="75">
        <f t="shared" si="41"/>
        <v>22760</v>
      </c>
      <c r="AK220" s="75">
        <f t="shared" si="42"/>
        <v>2276</v>
      </c>
      <c r="AL220" s="84">
        <v>6828</v>
      </c>
      <c r="AM220" s="75">
        <f t="shared" si="48"/>
        <v>28677.599999999999</v>
      </c>
      <c r="AN220" s="75">
        <f t="shared" si="47"/>
        <v>4916.16</v>
      </c>
      <c r="AO220" s="75">
        <f t="shared" si="47"/>
        <v>13929.119999999999</v>
      </c>
      <c r="AP220" s="75">
        <f t="shared" si="47"/>
        <v>3277.44</v>
      </c>
      <c r="AQ220" s="75"/>
      <c r="AR220" s="75">
        <f t="shared" si="43"/>
        <v>2276</v>
      </c>
      <c r="AS220" s="84">
        <v>0</v>
      </c>
      <c r="AT220" s="84">
        <v>0</v>
      </c>
      <c r="AU220" s="84"/>
      <c r="AV220" s="84"/>
      <c r="AW220" s="78">
        <v>0</v>
      </c>
      <c r="AX220" s="78">
        <v>0</v>
      </c>
      <c r="AY220" s="78">
        <v>0</v>
      </c>
      <c r="AZ220" s="85">
        <v>0</v>
      </c>
      <c r="BA220" s="80">
        <f t="shared" si="44"/>
        <v>273304.32000000001</v>
      </c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  <c r="CZ220" s="81"/>
      <c r="DA220" s="81"/>
      <c r="DB220" s="81"/>
      <c r="DC220" s="81"/>
      <c r="DD220" s="81"/>
      <c r="DE220" s="81"/>
      <c r="DF220" s="81"/>
      <c r="DG220" s="81"/>
      <c r="DH220" s="81"/>
      <c r="DI220" s="81"/>
      <c r="DJ220" s="81"/>
      <c r="DK220" s="81"/>
      <c r="DL220" s="81"/>
      <c r="DM220" s="81"/>
      <c r="DN220" s="81"/>
      <c r="DO220" s="81"/>
      <c r="DP220" s="81"/>
      <c r="DQ220" s="81"/>
      <c r="DR220" s="81"/>
      <c r="DS220" s="81"/>
      <c r="DT220" s="81"/>
      <c r="DU220" s="81"/>
      <c r="DV220" s="81"/>
      <c r="DW220" s="81"/>
      <c r="DX220" s="81"/>
      <c r="DY220" s="81"/>
      <c r="DZ220" s="81"/>
      <c r="EA220" s="81"/>
      <c r="EB220" s="81"/>
      <c r="EC220" s="81"/>
      <c r="ED220" s="81"/>
      <c r="EE220" s="81"/>
      <c r="EF220" s="81"/>
      <c r="EG220" s="81"/>
      <c r="EH220" s="81"/>
      <c r="EI220" s="81"/>
      <c r="EJ220" s="81"/>
      <c r="EK220" s="81"/>
      <c r="EL220" s="81"/>
      <c r="EM220" s="81"/>
      <c r="EN220" s="81"/>
      <c r="EO220" s="81"/>
      <c r="EP220" s="81"/>
      <c r="EQ220" s="81"/>
      <c r="ER220" s="81"/>
      <c r="ES220" s="81"/>
      <c r="ET220" s="81"/>
      <c r="EU220" s="81"/>
      <c r="EV220" s="81"/>
      <c r="EW220" s="81"/>
      <c r="EX220" s="81"/>
      <c r="EY220" s="81"/>
      <c r="EZ220" s="81"/>
      <c r="FA220" s="81"/>
      <c r="FB220" s="81"/>
      <c r="FC220" s="81"/>
      <c r="FD220" s="81"/>
      <c r="FE220" s="81"/>
      <c r="FF220" s="81"/>
      <c r="FG220" s="81"/>
      <c r="FH220" s="81"/>
      <c r="FI220" s="81"/>
      <c r="FJ220" s="81"/>
      <c r="FK220" s="81"/>
      <c r="FL220" s="81"/>
      <c r="FM220" s="81"/>
      <c r="FN220" s="81"/>
      <c r="FO220" s="81"/>
      <c r="FP220" s="81"/>
      <c r="FQ220" s="81"/>
      <c r="FR220" s="81"/>
      <c r="FS220" s="81"/>
      <c r="FT220" s="81"/>
      <c r="FU220" s="81"/>
      <c r="FV220" s="81"/>
      <c r="FW220" s="81"/>
      <c r="FX220" s="81"/>
      <c r="FY220" s="81"/>
      <c r="FZ220" s="81"/>
      <c r="GA220" s="81"/>
      <c r="GB220" s="81"/>
      <c r="GC220" s="81"/>
      <c r="GD220" s="81"/>
      <c r="GE220" s="81"/>
      <c r="GF220" s="81"/>
      <c r="GG220" s="81"/>
      <c r="GH220" s="81"/>
      <c r="GI220" s="81"/>
      <c r="GJ220" s="81"/>
      <c r="GK220" s="81"/>
      <c r="GL220" s="81"/>
      <c r="GM220" s="81"/>
      <c r="GN220" s="81"/>
      <c r="GO220" s="81"/>
      <c r="GP220" s="81"/>
      <c r="GQ220" s="81"/>
      <c r="GR220" s="81"/>
      <c r="GS220" s="81"/>
      <c r="GT220" s="81"/>
      <c r="GU220" s="81"/>
      <c r="GV220" s="81"/>
      <c r="GW220" s="81"/>
      <c r="GX220" s="81"/>
      <c r="GY220" s="81"/>
      <c r="GZ220" s="81"/>
      <c r="HA220" s="81"/>
      <c r="HB220" s="81"/>
      <c r="HC220" s="81"/>
      <c r="HD220" s="81"/>
      <c r="HE220" s="81"/>
      <c r="HF220" s="81"/>
      <c r="HG220" s="81"/>
      <c r="HH220" s="81"/>
      <c r="HI220" s="81"/>
      <c r="HJ220" s="81"/>
      <c r="HK220" s="81"/>
      <c r="HL220" s="81"/>
      <c r="HM220" s="81"/>
      <c r="HN220" s="81"/>
      <c r="HO220" s="81"/>
      <c r="HP220" s="81"/>
      <c r="HQ220" s="81"/>
      <c r="HR220" s="81"/>
      <c r="HS220" s="81"/>
      <c r="HT220" s="81"/>
      <c r="HU220" s="81"/>
      <c r="HV220" s="81"/>
      <c r="HW220" s="81"/>
      <c r="HX220" s="81"/>
      <c r="HY220" s="81"/>
      <c r="HZ220" s="81"/>
      <c r="IA220" s="81"/>
      <c r="IB220" s="81"/>
      <c r="IC220" s="81"/>
      <c r="ID220" s="81"/>
      <c r="IE220" s="81"/>
      <c r="IF220" s="81"/>
      <c r="IG220" s="81"/>
      <c r="IH220" s="81"/>
      <c r="II220" s="81"/>
      <c r="IJ220" s="81"/>
      <c r="IK220" s="81"/>
      <c r="IL220" s="81"/>
      <c r="IM220" s="81"/>
      <c r="IN220" s="81"/>
      <c r="IO220" s="81"/>
      <c r="IP220" s="81"/>
      <c r="IQ220" s="81"/>
      <c r="IR220" s="81"/>
      <c r="IS220" s="81"/>
      <c r="IT220" s="81"/>
      <c r="IU220" s="81"/>
      <c r="IV220" s="81"/>
      <c r="IW220" s="81"/>
      <c r="IX220" s="81"/>
      <c r="IY220" s="81"/>
      <c r="IZ220" s="81"/>
    </row>
    <row r="221" spans="1:260" s="82" customFormat="1" x14ac:dyDescent="0.2">
      <c r="A221" s="65">
        <f t="shared" si="45"/>
        <v>209</v>
      </c>
      <c r="B221" s="66">
        <v>11</v>
      </c>
      <c r="C221" s="67" t="s">
        <v>61</v>
      </c>
      <c r="D221" s="68">
        <v>251</v>
      </c>
      <c r="E221" s="67">
        <v>372</v>
      </c>
      <c r="F221" s="69">
        <v>2</v>
      </c>
      <c r="G221" s="105">
        <v>2084</v>
      </c>
      <c r="H221" s="70" t="s">
        <v>572</v>
      </c>
      <c r="I221" s="70" t="s">
        <v>573</v>
      </c>
      <c r="J221" s="65" t="s">
        <v>78</v>
      </c>
      <c r="K221" s="71">
        <v>42354</v>
      </c>
      <c r="L221" s="71" t="s">
        <v>79</v>
      </c>
      <c r="M221" s="72" t="s">
        <v>73</v>
      </c>
      <c r="N221" s="65">
        <v>6</v>
      </c>
      <c r="O221" s="65">
        <v>60</v>
      </c>
      <c r="P221" s="65" t="s">
        <v>143</v>
      </c>
      <c r="Q221" s="70" t="s">
        <v>158</v>
      </c>
      <c r="R221" s="65">
        <v>15</v>
      </c>
      <c r="S221" s="70" t="s">
        <v>402</v>
      </c>
      <c r="T221" s="65" t="s">
        <v>446</v>
      </c>
      <c r="U221" s="73" t="s">
        <v>557</v>
      </c>
      <c r="V221" s="107">
        <v>13656</v>
      </c>
      <c r="W221" s="84">
        <v>915</v>
      </c>
      <c r="X221" s="84">
        <v>836</v>
      </c>
      <c r="Y221" s="84"/>
      <c r="Z221" s="76">
        <v>290</v>
      </c>
      <c r="AA221" s="77">
        <f t="shared" si="38"/>
        <v>2389.7999999999997</v>
      </c>
      <c r="AB221" s="77">
        <f t="shared" si="39"/>
        <v>409.68</v>
      </c>
      <c r="AC221" s="77">
        <f t="shared" si="36"/>
        <v>1160.76</v>
      </c>
      <c r="AD221" s="77">
        <f t="shared" si="37"/>
        <v>273.12</v>
      </c>
      <c r="AE221" s="74">
        <f t="shared" si="46"/>
        <v>163872</v>
      </c>
      <c r="AF221" s="75">
        <f t="shared" si="46"/>
        <v>10980</v>
      </c>
      <c r="AG221" s="75">
        <f t="shared" si="46"/>
        <v>10032</v>
      </c>
      <c r="AH221" s="84"/>
      <c r="AI221" s="75">
        <f t="shared" si="40"/>
        <v>3480</v>
      </c>
      <c r="AJ221" s="75">
        <f t="shared" si="41"/>
        <v>22760</v>
      </c>
      <c r="AK221" s="75">
        <f t="shared" si="42"/>
        <v>2276</v>
      </c>
      <c r="AL221" s="84">
        <v>6828</v>
      </c>
      <c r="AM221" s="75">
        <f t="shared" si="48"/>
        <v>28677.599999999999</v>
      </c>
      <c r="AN221" s="75">
        <f t="shared" si="47"/>
        <v>4916.16</v>
      </c>
      <c r="AO221" s="75">
        <f t="shared" si="47"/>
        <v>13929.119999999999</v>
      </c>
      <c r="AP221" s="75">
        <f t="shared" si="47"/>
        <v>3277.44</v>
      </c>
      <c r="AQ221" s="75"/>
      <c r="AR221" s="75">
        <f t="shared" si="43"/>
        <v>2276</v>
      </c>
      <c r="AS221" s="84">
        <v>0</v>
      </c>
      <c r="AT221" s="84">
        <v>0</v>
      </c>
      <c r="AU221" s="84"/>
      <c r="AV221" s="84"/>
      <c r="AW221" s="78">
        <v>0</v>
      </c>
      <c r="AX221" s="78">
        <v>0</v>
      </c>
      <c r="AY221" s="78">
        <v>0</v>
      </c>
      <c r="AZ221" s="85">
        <v>0</v>
      </c>
      <c r="BA221" s="80">
        <f t="shared" si="44"/>
        <v>273304.32000000001</v>
      </c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  <c r="CZ221" s="81"/>
      <c r="DA221" s="81"/>
      <c r="DB221" s="81"/>
      <c r="DC221" s="81"/>
      <c r="DD221" s="81"/>
      <c r="DE221" s="81"/>
      <c r="DF221" s="81"/>
      <c r="DG221" s="81"/>
      <c r="DH221" s="81"/>
      <c r="DI221" s="81"/>
      <c r="DJ221" s="81"/>
      <c r="DK221" s="81"/>
      <c r="DL221" s="81"/>
      <c r="DM221" s="81"/>
      <c r="DN221" s="81"/>
      <c r="DO221" s="81"/>
      <c r="DP221" s="81"/>
      <c r="DQ221" s="81"/>
      <c r="DR221" s="81"/>
      <c r="DS221" s="81"/>
      <c r="DT221" s="81"/>
      <c r="DU221" s="81"/>
      <c r="DV221" s="81"/>
      <c r="DW221" s="81"/>
      <c r="DX221" s="81"/>
      <c r="DY221" s="81"/>
      <c r="DZ221" s="81"/>
      <c r="EA221" s="81"/>
      <c r="EB221" s="81"/>
      <c r="EC221" s="81"/>
      <c r="ED221" s="81"/>
      <c r="EE221" s="81"/>
      <c r="EF221" s="81"/>
      <c r="EG221" s="81"/>
      <c r="EH221" s="81"/>
      <c r="EI221" s="81"/>
      <c r="EJ221" s="81"/>
      <c r="EK221" s="81"/>
      <c r="EL221" s="81"/>
      <c r="EM221" s="81"/>
      <c r="EN221" s="81"/>
      <c r="EO221" s="81"/>
      <c r="EP221" s="81"/>
      <c r="EQ221" s="81"/>
      <c r="ER221" s="81"/>
      <c r="ES221" s="81"/>
      <c r="ET221" s="81"/>
      <c r="EU221" s="81"/>
      <c r="EV221" s="81"/>
      <c r="EW221" s="81"/>
      <c r="EX221" s="81"/>
      <c r="EY221" s="81"/>
      <c r="EZ221" s="81"/>
      <c r="FA221" s="81"/>
      <c r="FB221" s="81"/>
      <c r="FC221" s="81"/>
      <c r="FD221" s="81"/>
      <c r="FE221" s="81"/>
      <c r="FF221" s="81"/>
      <c r="FG221" s="81"/>
      <c r="FH221" s="81"/>
      <c r="FI221" s="81"/>
      <c r="FJ221" s="81"/>
      <c r="FK221" s="81"/>
      <c r="FL221" s="81"/>
      <c r="FM221" s="81"/>
      <c r="FN221" s="81"/>
      <c r="FO221" s="81"/>
      <c r="FP221" s="81"/>
      <c r="FQ221" s="81"/>
      <c r="FR221" s="81"/>
      <c r="FS221" s="81"/>
      <c r="FT221" s="81"/>
      <c r="FU221" s="81"/>
      <c r="FV221" s="81"/>
      <c r="FW221" s="81"/>
      <c r="FX221" s="81"/>
      <c r="FY221" s="81"/>
      <c r="FZ221" s="81"/>
      <c r="GA221" s="81"/>
      <c r="GB221" s="81"/>
      <c r="GC221" s="81"/>
      <c r="GD221" s="81"/>
      <c r="GE221" s="81"/>
      <c r="GF221" s="81"/>
      <c r="GG221" s="81"/>
      <c r="GH221" s="81"/>
      <c r="GI221" s="81"/>
      <c r="GJ221" s="81"/>
      <c r="GK221" s="81"/>
      <c r="GL221" s="81"/>
      <c r="GM221" s="81"/>
      <c r="GN221" s="81"/>
      <c r="GO221" s="81"/>
      <c r="GP221" s="81"/>
      <c r="GQ221" s="81"/>
      <c r="GR221" s="81"/>
      <c r="GS221" s="81"/>
      <c r="GT221" s="81"/>
      <c r="GU221" s="81"/>
      <c r="GV221" s="81"/>
      <c r="GW221" s="81"/>
      <c r="GX221" s="81"/>
      <c r="GY221" s="81"/>
      <c r="GZ221" s="81"/>
      <c r="HA221" s="81"/>
      <c r="HB221" s="81"/>
      <c r="HC221" s="81"/>
      <c r="HD221" s="81"/>
      <c r="HE221" s="81"/>
      <c r="HF221" s="81"/>
      <c r="HG221" s="81"/>
      <c r="HH221" s="81"/>
      <c r="HI221" s="81"/>
      <c r="HJ221" s="81"/>
      <c r="HK221" s="81"/>
      <c r="HL221" s="81"/>
      <c r="HM221" s="81"/>
      <c r="HN221" s="81"/>
      <c r="HO221" s="81"/>
      <c r="HP221" s="81"/>
      <c r="HQ221" s="81"/>
      <c r="HR221" s="81"/>
      <c r="HS221" s="81"/>
      <c r="HT221" s="81"/>
      <c r="HU221" s="81"/>
      <c r="HV221" s="81"/>
      <c r="HW221" s="81"/>
      <c r="HX221" s="81"/>
      <c r="HY221" s="81"/>
      <c r="HZ221" s="81"/>
      <c r="IA221" s="81"/>
      <c r="IB221" s="81"/>
      <c r="IC221" s="81"/>
      <c r="ID221" s="81"/>
      <c r="IE221" s="81"/>
      <c r="IF221" s="81"/>
      <c r="IG221" s="81"/>
      <c r="IH221" s="81"/>
      <c r="II221" s="81"/>
      <c r="IJ221" s="81"/>
      <c r="IK221" s="81"/>
      <c r="IL221" s="81"/>
      <c r="IM221" s="81"/>
      <c r="IN221" s="81"/>
      <c r="IO221" s="81"/>
      <c r="IP221" s="81"/>
      <c r="IQ221" s="81"/>
      <c r="IR221" s="81"/>
      <c r="IS221" s="81"/>
      <c r="IT221" s="81"/>
      <c r="IU221" s="81"/>
      <c r="IV221" s="81"/>
      <c r="IW221" s="81"/>
      <c r="IX221" s="81"/>
      <c r="IY221" s="81"/>
      <c r="IZ221" s="81"/>
    </row>
    <row r="222" spans="1:260" s="82" customFormat="1" x14ac:dyDescent="0.2">
      <c r="A222" s="65">
        <f t="shared" si="45"/>
        <v>210</v>
      </c>
      <c r="B222" s="66">
        <v>11</v>
      </c>
      <c r="C222" s="67" t="s">
        <v>61</v>
      </c>
      <c r="D222" s="68">
        <v>251</v>
      </c>
      <c r="E222" s="67">
        <v>372</v>
      </c>
      <c r="F222" s="69">
        <v>2</v>
      </c>
      <c r="G222" s="105">
        <v>2085</v>
      </c>
      <c r="H222" s="70" t="s">
        <v>574</v>
      </c>
      <c r="I222" s="70" t="s">
        <v>575</v>
      </c>
      <c r="J222" s="65" t="s">
        <v>78</v>
      </c>
      <c r="K222" s="71">
        <v>42356</v>
      </c>
      <c r="L222" s="71" t="s">
        <v>79</v>
      </c>
      <c r="M222" s="72" t="s">
        <v>73</v>
      </c>
      <c r="N222" s="65">
        <v>6</v>
      </c>
      <c r="O222" s="65">
        <v>60</v>
      </c>
      <c r="P222" s="65" t="s">
        <v>143</v>
      </c>
      <c r="Q222" s="70" t="s">
        <v>158</v>
      </c>
      <c r="R222" s="65">
        <v>15</v>
      </c>
      <c r="S222" s="70" t="s">
        <v>402</v>
      </c>
      <c r="T222" s="65" t="s">
        <v>446</v>
      </c>
      <c r="U222" s="73" t="s">
        <v>557</v>
      </c>
      <c r="V222" s="107">
        <v>13656</v>
      </c>
      <c r="W222" s="84">
        <v>915</v>
      </c>
      <c r="X222" s="84">
        <v>836</v>
      </c>
      <c r="Y222" s="84"/>
      <c r="Z222" s="76">
        <v>290</v>
      </c>
      <c r="AA222" s="77">
        <f t="shared" si="38"/>
        <v>2389.7999999999997</v>
      </c>
      <c r="AB222" s="77">
        <f t="shared" si="39"/>
        <v>409.68</v>
      </c>
      <c r="AC222" s="77">
        <f t="shared" si="36"/>
        <v>1160.76</v>
      </c>
      <c r="AD222" s="77">
        <f t="shared" si="37"/>
        <v>273.12</v>
      </c>
      <c r="AE222" s="74">
        <f t="shared" si="46"/>
        <v>163872</v>
      </c>
      <c r="AF222" s="75">
        <f t="shared" si="46"/>
        <v>10980</v>
      </c>
      <c r="AG222" s="75">
        <f t="shared" si="46"/>
        <v>10032</v>
      </c>
      <c r="AH222" s="84"/>
      <c r="AI222" s="75">
        <f t="shared" si="40"/>
        <v>3480</v>
      </c>
      <c r="AJ222" s="75">
        <f t="shared" si="41"/>
        <v>22760</v>
      </c>
      <c r="AK222" s="75">
        <f t="shared" si="42"/>
        <v>2276</v>
      </c>
      <c r="AL222" s="84">
        <v>6828</v>
      </c>
      <c r="AM222" s="75">
        <f t="shared" si="48"/>
        <v>28677.599999999999</v>
      </c>
      <c r="AN222" s="75">
        <f t="shared" si="47"/>
        <v>4916.16</v>
      </c>
      <c r="AO222" s="75">
        <f t="shared" si="47"/>
        <v>13929.119999999999</v>
      </c>
      <c r="AP222" s="75">
        <f t="shared" si="47"/>
        <v>3277.44</v>
      </c>
      <c r="AQ222" s="75"/>
      <c r="AR222" s="75">
        <f t="shared" si="43"/>
        <v>2276</v>
      </c>
      <c r="AS222" s="84">
        <v>0</v>
      </c>
      <c r="AT222" s="84">
        <v>0</v>
      </c>
      <c r="AU222" s="84"/>
      <c r="AV222" s="84"/>
      <c r="AW222" s="78">
        <v>0</v>
      </c>
      <c r="AX222" s="78">
        <v>0</v>
      </c>
      <c r="AY222" s="78">
        <v>0</v>
      </c>
      <c r="AZ222" s="85">
        <v>0</v>
      </c>
      <c r="BA222" s="91">
        <f t="shared" si="44"/>
        <v>273304.32000000001</v>
      </c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  <c r="CZ222" s="81"/>
      <c r="DA222" s="81"/>
      <c r="DB222" s="81"/>
      <c r="DC222" s="81"/>
      <c r="DD222" s="81"/>
      <c r="DE222" s="81"/>
      <c r="DF222" s="81"/>
      <c r="DG222" s="81"/>
      <c r="DH222" s="81"/>
      <c r="DI222" s="81"/>
      <c r="DJ222" s="81"/>
      <c r="DK222" s="81"/>
      <c r="DL222" s="81"/>
      <c r="DM222" s="81"/>
      <c r="DN222" s="81"/>
      <c r="DO222" s="81"/>
      <c r="DP222" s="81"/>
      <c r="DQ222" s="81"/>
      <c r="DR222" s="81"/>
      <c r="DS222" s="81"/>
      <c r="DT222" s="81"/>
      <c r="DU222" s="81"/>
      <c r="DV222" s="81"/>
      <c r="DW222" s="81"/>
      <c r="DX222" s="81"/>
      <c r="DY222" s="81"/>
      <c r="DZ222" s="81"/>
      <c r="EA222" s="81"/>
      <c r="EB222" s="81"/>
      <c r="EC222" s="81"/>
      <c r="ED222" s="81"/>
      <c r="EE222" s="81"/>
      <c r="EF222" s="81"/>
      <c r="EG222" s="81"/>
      <c r="EH222" s="81"/>
      <c r="EI222" s="81"/>
      <c r="EJ222" s="81"/>
      <c r="EK222" s="81"/>
      <c r="EL222" s="81"/>
      <c r="EM222" s="81"/>
      <c r="EN222" s="81"/>
      <c r="EO222" s="81"/>
      <c r="EP222" s="81"/>
      <c r="EQ222" s="81"/>
      <c r="ER222" s="81"/>
      <c r="ES222" s="81"/>
      <c r="ET222" s="81"/>
      <c r="EU222" s="81"/>
      <c r="EV222" s="81"/>
      <c r="EW222" s="81"/>
      <c r="EX222" s="81"/>
      <c r="EY222" s="81"/>
      <c r="EZ222" s="81"/>
      <c r="FA222" s="81"/>
      <c r="FB222" s="81"/>
      <c r="FC222" s="81"/>
      <c r="FD222" s="81"/>
      <c r="FE222" s="81"/>
      <c r="FF222" s="81"/>
      <c r="FG222" s="81"/>
      <c r="FH222" s="81"/>
      <c r="FI222" s="81"/>
      <c r="FJ222" s="81"/>
      <c r="FK222" s="81"/>
      <c r="FL222" s="81"/>
      <c r="FM222" s="81"/>
      <c r="FN222" s="81"/>
      <c r="FO222" s="81"/>
      <c r="FP222" s="81"/>
      <c r="FQ222" s="81"/>
      <c r="FR222" s="81"/>
      <c r="FS222" s="81"/>
      <c r="FT222" s="81"/>
      <c r="FU222" s="81"/>
      <c r="FV222" s="81"/>
      <c r="FW222" s="81"/>
      <c r="FX222" s="81"/>
      <c r="FY222" s="81"/>
      <c r="FZ222" s="81"/>
      <c r="GA222" s="81"/>
      <c r="GB222" s="81"/>
      <c r="GC222" s="81"/>
      <c r="GD222" s="81"/>
      <c r="GE222" s="81"/>
      <c r="GF222" s="81"/>
      <c r="GG222" s="81"/>
      <c r="GH222" s="81"/>
      <c r="GI222" s="81"/>
      <c r="GJ222" s="81"/>
      <c r="GK222" s="81"/>
      <c r="GL222" s="81"/>
      <c r="GM222" s="81"/>
      <c r="GN222" s="81"/>
      <c r="GO222" s="81"/>
      <c r="GP222" s="81"/>
      <c r="GQ222" s="81"/>
      <c r="GR222" s="81"/>
      <c r="GS222" s="81"/>
      <c r="GT222" s="81"/>
      <c r="GU222" s="81"/>
      <c r="GV222" s="81"/>
      <c r="GW222" s="81"/>
      <c r="GX222" s="81"/>
      <c r="GY222" s="81"/>
      <c r="GZ222" s="81"/>
      <c r="HA222" s="81"/>
      <c r="HB222" s="81"/>
      <c r="HC222" s="81"/>
      <c r="HD222" s="81"/>
      <c r="HE222" s="81"/>
      <c r="HF222" s="81"/>
      <c r="HG222" s="81"/>
      <c r="HH222" s="81"/>
      <c r="HI222" s="81"/>
      <c r="HJ222" s="81"/>
      <c r="HK222" s="81"/>
      <c r="HL222" s="81"/>
      <c r="HM222" s="81"/>
      <c r="HN222" s="81"/>
      <c r="HO222" s="81"/>
      <c r="HP222" s="81"/>
      <c r="HQ222" s="81"/>
      <c r="HR222" s="81"/>
      <c r="HS222" s="81"/>
      <c r="HT222" s="81"/>
      <c r="HU222" s="81"/>
      <c r="HV222" s="81"/>
      <c r="HW222" s="81"/>
      <c r="HX222" s="81"/>
      <c r="HY222" s="81"/>
      <c r="HZ222" s="81"/>
      <c r="IA222" s="81"/>
      <c r="IB222" s="81"/>
      <c r="IC222" s="81"/>
      <c r="ID222" s="81"/>
      <c r="IE222" s="81"/>
      <c r="IF222" s="81"/>
      <c r="IG222" s="81"/>
      <c r="IH222" s="81"/>
      <c r="II222" s="81"/>
      <c r="IJ222" s="81"/>
      <c r="IK222" s="81"/>
      <c r="IL222" s="81"/>
      <c r="IM222" s="81"/>
      <c r="IN222" s="81"/>
      <c r="IO222" s="81"/>
      <c r="IP222" s="81"/>
      <c r="IQ222" s="81"/>
      <c r="IR222" s="81"/>
      <c r="IS222" s="81"/>
      <c r="IT222" s="81"/>
      <c r="IU222" s="81"/>
      <c r="IV222" s="81"/>
      <c r="IW222" s="81"/>
      <c r="IX222" s="81"/>
      <c r="IY222" s="81"/>
      <c r="IZ222" s="81"/>
    </row>
    <row r="223" spans="1:260" s="82" customFormat="1" x14ac:dyDescent="0.2">
      <c r="A223" s="65">
        <f t="shared" si="45"/>
        <v>211</v>
      </c>
      <c r="B223" s="66">
        <v>11</v>
      </c>
      <c r="C223" s="67" t="s">
        <v>61</v>
      </c>
      <c r="D223" s="68">
        <v>251</v>
      </c>
      <c r="E223" s="67">
        <v>372</v>
      </c>
      <c r="F223" s="69">
        <v>2</v>
      </c>
      <c r="G223" s="105">
        <v>2139</v>
      </c>
      <c r="H223" s="70" t="s">
        <v>576</v>
      </c>
      <c r="I223" s="70" t="s">
        <v>577</v>
      </c>
      <c r="J223" s="65" t="s">
        <v>78</v>
      </c>
      <c r="K223" s="71">
        <v>42835</v>
      </c>
      <c r="L223" s="71" t="s">
        <v>79</v>
      </c>
      <c r="M223" s="72" t="s">
        <v>73</v>
      </c>
      <c r="N223" s="65">
        <v>6</v>
      </c>
      <c r="O223" s="65">
        <v>60</v>
      </c>
      <c r="P223" s="65" t="s">
        <v>143</v>
      </c>
      <c r="Q223" s="70" t="s">
        <v>158</v>
      </c>
      <c r="R223" s="65">
        <v>15</v>
      </c>
      <c r="S223" s="70" t="s">
        <v>402</v>
      </c>
      <c r="T223" s="65" t="s">
        <v>446</v>
      </c>
      <c r="U223" s="73" t="s">
        <v>557</v>
      </c>
      <c r="V223" s="107">
        <v>13656</v>
      </c>
      <c r="W223" s="84">
        <v>915</v>
      </c>
      <c r="X223" s="84">
        <v>836</v>
      </c>
      <c r="Y223" s="84"/>
      <c r="Z223" s="76">
        <v>0</v>
      </c>
      <c r="AA223" s="77">
        <f>+V223*17.5%</f>
        <v>2389.7999999999997</v>
      </c>
      <c r="AB223" s="77">
        <f>+V223*3%</f>
        <v>409.68</v>
      </c>
      <c r="AC223" s="77">
        <f>+V223*8.5%</f>
        <v>1160.76</v>
      </c>
      <c r="AD223" s="77">
        <f>+V223*2%</f>
        <v>273.12</v>
      </c>
      <c r="AE223" s="74">
        <f t="shared" si="46"/>
        <v>163872</v>
      </c>
      <c r="AF223" s="75">
        <f t="shared" si="46"/>
        <v>10980</v>
      </c>
      <c r="AG223" s="75">
        <f t="shared" si="46"/>
        <v>10032</v>
      </c>
      <c r="AH223" s="84"/>
      <c r="AI223" s="75">
        <f>+Z223*12</f>
        <v>0</v>
      </c>
      <c r="AJ223" s="75">
        <f>+V223/30*50</f>
        <v>22760</v>
      </c>
      <c r="AK223" s="75">
        <f>+V223/30*20*0.25</f>
        <v>2276</v>
      </c>
      <c r="AL223" s="84">
        <v>6828</v>
      </c>
      <c r="AM223" s="75">
        <f t="shared" si="48"/>
        <v>28677.599999999999</v>
      </c>
      <c r="AN223" s="75">
        <f t="shared" si="48"/>
        <v>4916.16</v>
      </c>
      <c r="AO223" s="75">
        <f t="shared" si="48"/>
        <v>13929.119999999999</v>
      </c>
      <c r="AP223" s="75">
        <f t="shared" si="48"/>
        <v>3277.44</v>
      </c>
      <c r="AQ223" s="75"/>
      <c r="AR223" s="75">
        <f>+V223/30*5</f>
        <v>2276</v>
      </c>
      <c r="AS223" s="84">
        <v>0</v>
      </c>
      <c r="AT223" s="84">
        <v>0</v>
      </c>
      <c r="AU223" s="84"/>
      <c r="AV223" s="84"/>
      <c r="AW223" s="78">
        <v>0</v>
      </c>
      <c r="AX223" s="78">
        <v>0</v>
      </c>
      <c r="AY223" s="78">
        <v>0</v>
      </c>
      <c r="AZ223" s="85">
        <v>0</v>
      </c>
      <c r="BA223" s="80">
        <f>SUM(AE223:AZ223)</f>
        <v>269824.32</v>
      </c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  <c r="CZ223" s="81"/>
      <c r="DA223" s="81"/>
      <c r="DB223" s="81"/>
      <c r="DC223" s="81"/>
      <c r="DD223" s="81"/>
      <c r="DE223" s="81"/>
      <c r="DF223" s="81"/>
      <c r="DG223" s="81"/>
      <c r="DH223" s="81"/>
      <c r="DI223" s="81"/>
      <c r="DJ223" s="81"/>
      <c r="DK223" s="81"/>
      <c r="DL223" s="81"/>
      <c r="DM223" s="81"/>
      <c r="DN223" s="81"/>
      <c r="DO223" s="81"/>
      <c r="DP223" s="81"/>
      <c r="DQ223" s="81"/>
      <c r="DR223" s="81"/>
      <c r="DS223" s="81"/>
      <c r="DT223" s="81"/>
      <c r="DU223" s="81"/>
      <c r="DV223" s="81"/>
      <c r="DW223" s="81"/>
      <c r="DX223" s="81"/>
      <c r="DY223" s="81"/>
      <c r="DZ223" s="81"/>
      <c r="EA223" s="81"/>
      <c r="EB223" s="81"/>
      <c r="EC223" s="81"/>
      <c r="ED223" s="81"/>
      <c r="EE223" s="81"/>
      <c r="EF223" s="81"/>
      <c r="EG223" s="81"/>
      <c r="EH223" s="81"/>
      <c r="EI223" s="81"/>
      <c r="EJ223" s="81"/>
      <c r="EK223" s="81"/>
      <c r="EL223" s="81"/>
      <c r="EM223" s="81"/>
      <c r="EN223" s="81"/>
      <c r="EO223" s="81"/>
      <c r="EP223" s="81"/>
      <c r="EQ223" s="81"/>
      <c r="ER223" s="81"/>
      <c r="ES223" s="81"/>
      <c r="ET223" s="81"/>
      <c r="EU223" s="81"/>
      <c r="EV223" s="81"/>
      <c r="EW223" s="81"/>
      <c r="EX223" s="81"/>
      <c r="EY223" s="81"/>
      <c r="EZ223" s="81"/>
      <c r="FA223" s="81"/>
      <c r="FB223" s="81"/>
      <c r="FC223" s="81"/>
      <c r="FD223" s="81"/>
      <c r="FE223" s="81"/>
      <c r="FF223" s="81"/>
      <c r="FG223" s="81"/>
      <c r="FH223" s="81"/>
      <c r="FI223" s="81"/>
      <c r="FJ223" s="81"/>
      <c r="FK223" s="81"/>
      <c r="FL223" s="81"/>
      <c r="FM223" s="81"/>
      <c r="FN223" s="81"/>
      <c r="FO223" s="81"/>
      <c r="FP223" s="81"/>
      <c r="FQ223" s="81"/>
      <c r="FR223" s="81"/>
      <c r="FS223" s="81"/>
      <c r="FT223" s="81"/>
      <c r="FU223" s="81"/>
      <c r="FV223" s="81"/>
      <c r="FW223" s="81"/>
      <c r="FX223" s="81"/>
      <c r="FY223" s="81"/>
      <c r="FZ223" s="81"/>
      <c r="GA223" s="81"/>
      <c r="GB223" s="81"/>
      <c r="GC223" s="81"/>
      <c r="GD223" s="81"/>
      <c r="GE223" s="81"/>
      <c r="GF223" s="81"/>
      <c r="GG223" s="81"/>
      <c r="GH223" s="81"/>
      <c r="GI223" s="81"/>
      <c r="GJ223" s="81"/>
      <c r="GK223" s="81"/>
      <c r="GL223" s="81"/>
      <c r="GM223" s="81"/>
      <c r="GN223" s="81"/>
      <c r="GO223" s="81"/>
      <c r="GP223" s="81"/>
      <c r="GQ223" s="81"/>
      <c r="GR223" s="81"/>
      <c r="GS223" s="81"/>
      <c r="GT223" s="81"/>
      <c r="GU223" s="81"/>
      <c r="GV223" s="81"/>
      <c r="GW223" s="81"/>
      <c r="GX223" s="81"/>
      <c r="GY223" s="81"/>
      <c r="GZ223" s="81"/>
      <c r="HA223" s="81"/>
      <c r="HB223" s="81"/>
      <c r="HC223" s="81"/>
      <c r="HD223" s="81"/>
      <c r="HE223" s="81"/>
      <c r="HF223" s="81"/>
      <c r="HG223" s="81"/>
      <c r="HH223" s="81"/>
      <c r="HI223" s="81"/>
      <c r="HJ223" s="81"/>
      <c r="HK223" s="81"/>
      <c r="HL223" s="81"/>
      <c r="HM223" s="81"/>
      <c r="HN223" s="81"/>
      <c r="HO223" s="81"/>
      <c r="HP223" s="81"/>
      <c r="HQ223" s="81"/>
      <c r="HR223" s="81"/>
      <c r="HS223" s="81"/>
      <c r="HT223" s="81"/>
      <c r="HU223" s="81"/>
      <c r="HV223" s="81"/>
      <c r="HW223" s="81"/>
      <c r="HX223" s="81"/>
      <c r="HY223" s="81"/>
      <c r="HZ223" s="81"/>
      <c r="IA223" s="81"/>
      <c r="IB223" s="81"/>
      <c r="IC223" s="81"/>
      <c r="ID223" s="81"/>
      <c r="IE223" s="81"/>
      <c r="IF223" s="81"/>
      <c r="IG223" s="81"/>
      <c r="IH223" s="81"/>
      <c r="II223" s="81"/>
      <c r="IJ223" s="81"/>
      <c r="IK223" s="81"/>
      <c r="IL223" s="81"/>
      <c r="IM223" s="81"/>
      <c r="IN223" s="81"/>
      <c r="IO223" s="81"/>
      <c r="IP223" s="81"/>
      <c r="IQ223" s="81"/>
      <c r="IR223" s="81"/>
      <c r="IS223" s="81"/>
      <c r="IT223" s="81"/>
      <c r="IU223" s="81"/>
      <c r="IV223" s="81"/>
      <c r="IW223" s="81"/>
      <c r="IX223" s="81"/>
      <c r="IY223" s="81"/>
      <c r="IZ223" s="81"/>
    </row>
    <row r="224" spans="1:260" s="82" customFormat="1" x14ac:dyDescent="0.2">
      <c r="A224" s="65">
        <f t="shared" si="45"/>
        <v>212</v>
      </c>
      <c r="B224" s="66">
        <v>11</v>
      </c>
      <c r="C224" s="67" t="s">
        <v>61</v>
      </c>
      <c r="D224" s="68">
        <v>251</v>
      </c>
      <c r="E224" s="67">
        <v>372</v>
      </c>
      <c r="F224" s="69">
        <v>2</v>
      </c>
      <c r="G224" s="105">
        <v>2169</v>
      </c>
      <c r="H224" s="70" t="s">
        <v>578</v>
      </c>
      <c r="I224" s="70" t="s">
        <v>579</v>
      </c>
      <c r="J224" s="65" t="s">
        <v>78</v>
      </c>
      <c r="K224" s="71">
        <v>43175</v>
      </c>
      <c r="L224" s="71" t="s">
        <v>79</v>
      </c>
      <c r="M224" s="72" t="s">
        <v>73</v>
      </c>
      <c r="N224" s="65">
        <v>6</v>
      </c>
      <c r="O224" s="65">
        <v>60</v>
      </c>
      <c r="P224" s="65" t="s">
        <v>143</v>
      </c>
      <c r="Q224" s="70" t="s">
        <v>158</v>
      </c>
      <c r="R224" s="65">
        <v>15</v>
      </c>
      <c r="S224" s="70" t="s">
        <v>402</v>
      </c>
      <c r="T224" s="65" t="s">
        <v>446</v>
      </c>
      <c r="U224" s="73" t="s">
        <v>557</v>
      </c>
      <c r="V224" s="107">
        <v>13656</v>
      </c>
      <c r="W224" s="84">
        <v>915</v>
      </c>
      <c r="X224" s="84">
        <v>836</v>
      </c>
      <c r="Y224" s="84"/>
      <c r="Z224" s="76">
        <v>0</v>
      </c>
      <c r="AA224" s="77">
        <f>+V224*17.5%</f>
        <v>2389.7999999999997</v>
      </c>
      <c r="AB224" s="77">
        <f>+V224*3%</f>
        <v>409.68</v>
      </c>
      <c r="AC224" s="77">
        <f>+V224*8.5%</f>
        <v>1160.76</v>
      </c>
      <c r="AD224" s="77">
        <f>+V224*2%</f>
        <v>273.12</v>
      </c>
      <c r="AE224" s="74">
        <f t="shared" si="46"/>
        <v>163872</v>
      </c>
      <c r="AF224" s="75">
        <f t="shared" si="46"/>
        <v>10980</v>
      </c>
      <c r="AG224" s="75">
        <f t="shared" si="46"/>
        <v>10032</v>
      </c>
      <c r="AH224" s="84"/>
      <c r="AI224" s="75">
        <f>+Z224*12</f>
        <v>0</v>
      </c>
      <c r="AJ224" s="75">
        <f>+V224/30*50</f>
        <v>22760</v>
      </c>
      <c r="AK224" s="75">
        <f>+V224/30*20*0.25</f>
        <v>2276</v>
      </c>
      <c r="AL224" s="84">
        <v>6828</v>
      </c>
      <c r="AM224" s="75">
        <f t="shared" si="48"/>
        <v>28677.599999999999</v>
      </c>
      <c r="AN224" s="75">
        <f t="shared" si="48"/>
        <v>4916.16</v>
      </c>
      <c r="AO224" s="75">
        <f t="shared" si="48"/>
        <v>13929.119999999999</v>
      </c>
      <c r="AP224" s="75">
        <f t="shared" si="48"/>
        <v>3277.44</v>
      </c>
      <c r="AQ224" s="75"/>
      <c r="AR224" s="75">
        <f>+V224/30*5</f>
        <v>2276</v>
      </c>
      <c r="AS224" s="84">
        <v>0</v>
      </c>
      <c r="AT224" s="84">
        <v>0</v>
      </c>
      <c r="AU224" s="84"/>
      <c r="AV224" s="84"/>
      <c r="AW224" s="78">
        <v>0</v>
      </c>
      <c r="AX224" s="78">
        <v>0</v>
      </c>
      <c r="AY224" s="78">
        <v>0</v>
      </c>
      <c r="AZ224" s="85">
        <v>0</v>
      </c>
      <c r="BA224" s="80">
        <f>SUM(AE224:AZ224)</f>
        <v>269824.32</v>
      </c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  <c r="CZ224" s="81"/>
      <c r="DA224" s="81"/>
      <c r="DB224" s="81"/>
      <c r="DC224" s="81"/>
      <c r="DD224" s="81"/>
      <c r="DE224" s="81"/>
      <c r="DF224" s="81"/>
      <c r="DG224" s="81"/>
      <c r="DH224" s="81"/>
      <c r="DI224" s="81"/>
      <c r="DJ224" s="81"/>
      <c r="DK224" s="81"/>
      <c r="DL224" s="81"/>
      <c r="DM224" s="81"/>
      <c r="DN224" s="81"/>
      <c r="DO224" s="81"/>
      <c r="DP224" s="81"/>
      <c r="DQ224" s="81"/>
      <c r="DR224" s="81"/>
      <c r="DS224" s="81"/>
      <c r="DT224" s="81"/>
      <c r="DU224" s="81"/>
      <c r="DV224" s="81"/>
      <c r="DW224" s="81"/>
      <c r="DX224" s="81"/>
      <c r="DY224" s="81"/>
      <c r="DZ224" s="81"/>
      <c r="EA224" s="81"/>
      <c r="EB224" s="81"/>
      <c r="EC224" s="81"/>
      <c r="ED224" s="81"/>
      <c r="EE224" s="81"/>
      <c r="EF224" s="81"/>
      <c r="EG224" s="81"/>
      <c r="EH224" s="81"/>
      <c r="EI224" s="81"/>
      <c r="EJ224" s="81"/>
      <c r="EK224" s="81"/>
      <c r="EL224" s="81"/>
      <c r="EM224" s="81"/>
      <c r="EN224" s="81"/>
      <c r="EO224" s="81"/>
      <c r="EP224" s="81"/>
      <c r="EQ224" s="81"/>
      <c r="ER224" s="81"/>
      <c r="ES224" s="81"/>
      <c r="ET224" s="81"/>
      <c r="EU224" s="81"/>
      <c r="EV224" s="81"/>
      <c r="EW224" s="81"/>
      <c r="EX224" s="81"/>
      <c r="EY224" s="81"/>
      <c r="EZ224" s="81"/>
      <c r="FA224" s="81"/>
      <c r="FB224" s="81"/>
      <c r="FC224" s="81"/>
      <c r="FD224" s="81"/>
      <c r="FE224" s="81"/>
      <c r="FF224" s="81"/>
      <c r="FG224" s="81"/>
      <c r="FH224" s="81"/>
      <c r="FI224" s="81"/>
      <c r="FJ224" s="81"/>
      <c r="FK224" s="81"/>
      <c r="FL224" s="81"/>
      <c r="FM224" s="81"/>
      <c r="FN224" s="81"/>
      <c r="FO224" s="81"/>
      <c r="FP224" s="81"/>
      <c r="FQ224" s="81"/>
      <c r="FR224" s="81"/>
      <c r="FS224" s="81"/>
      <c r="FT224" s="81"/>
      <c r="FU224" s="81"/>
      <c r="FV224" s="81"/>
      <c r="FW224" s="81"/>
      <c r="FX224" s="81"/>
      <c r="FY224" s="81"/>
      <c r="FZ224" s="81"/>
      <c r="GA224" s="81"/>
      <c r="GB224" s="81"/>
      <c r="GC224" s="81"/>
      <c r="GD224" s="81"/>
      <c r="GE224" s="81"/>
      <c r="GF224" s="81"/>
      <c r="GG224" s="81"/>
      <c r="GH224" s="81"/>
      <c r="GI224" s="81"/>
      <c r="GJ224" s="81"/>
      <c r="GK224" s="81"/>
      <c r="GL224" s="81"/>
      <c r="GM224" s="81"/>
      <c r="GN224" s="81"/>
      <c r="GO224" s="81"/>
      <c r="GP224" s="81"/>
      <c r="GQ224" s="81"/>
      <c r="GR224" s="81"/>
      <c r="GS224" s="81"/>
      <c r="GT224" s="81"/>
      <c r="GU224" s="81"/>
      <c r="GV224" s="81"/>
      <c r="GW224" s="81"/>
      <c r="GX224" s="81"/>
      <c r="GY224" s="81"/>
      <c r="GZ224" s="81"/>
      <c r="HA224" s="81"/>
      <c r="HB224" s="81"/>
      <c r="HC224" s="81"/>
      <c r="HD224" s="81"/>
      <c r="HE224" s="81"/>
      <c r="HF224" s="81"/>
      <c r="HG224" s="81"/>
      <c r="HH224" s="81"/>
      <c r="HI224" s="81"/>
      <c r="HJ224" s="81"/>
      <c r="HK224" s="81"/>
      <c r="HL224" s="81"/>
      <c r="HM224" s="81"/>
      <c r="HN224" s="81"/>
      <c r="HO224" s="81"/>
      <c r="HP224" s="81"/>
      <c r="HQ224" s="81"/>
      <c r="HR224" s="81"/>
      <c r="HS224" s="81"/>
      <c r="HT224" s="81"/>
      <c r="HU224" s="81"/>
      <c r="HV224" s="81"/>
      <c r="HW224" s="81"/>
      <c r="HX224" s="81"/>
      <c r="HY224" s="81"/>
      <c r="HZ224" s="81"/>
      <c r="IA224" s="81"/>
      <c r="IB224" s="81"/>
      <c r="IC224" s="81"/>
      <c r="ID224" s="81"/>
      <c r="IE224" s="81"/>
      <c r="IF224" s="81"/>
      <c r="IG224" s="81"/>
      <c r="IH224" s="81"/>
      <c r="II224" s="81"/>
      <c r="IJ224" s="81"/>
      <c r="IK224" s="81"/>
      <c r="IL224" s="81"/>
      <c r="IM224" s="81"/>
      <c r="IN224" s="81"/>
      <c r="IO224" s="81"/>
      <c r="IP224" s="81"/>
      <c r="IQ224" s="81"/>
      <c r="IR224" s="81"/>
      <c r="IS224" s="81"/>
      <c r="IT224" s="81"/>
      <c r="IU224" s="81"/>
      <c r="IV224" s="81"/>
      <c r="IW224" s="81"/>
      <c r="IX224" s="81"/>
      <c r="IY224" s="81"/>
      <c r="IZ224" s="81"/>
    </row>
    <row r="225" spans="1:260" s="110" customFormat="1" x14ac:dyDescent="0.2">
      <c r="A225" s="65">
        <f t="shared" si="45"/>
        <v>213</v>
      </c>
      <c r="B225" s="66">
        <v>11</v>
      </c>
      <c r="C225" s="67" t="s">
        <v>61</v>
      </c>
      <c r="D225" s="68">
        <v>251</v>
      </c>
      <c r="E225" s="67">
        <v>372</v>
      </c>
      <c r="F225" s="69">
        <v>2</v>
      </c>
      <c r="G225" s="105">
        <v>2188</v>
      </c>
      <c r="H225" s="70" t="s">
        <v>580</v>
      </c>
      <c r="I225" s="70" t="s">
        <v>581</v>
      </c>
      <c r="J225" s="65" t="s">
        <v>78</v>
      </c>
      <c r="K225" s="71">
        <v>43405</v>
      </c>
      <c r="L225" s="71" t="s">
        <v>79</v>
      </c>
      <c r="M225" s="72" t="s">
        <v>73</v>
      </c>
      <c r="N225" s="65">
        <v>6</v>
      </c>
      <c r="O225" s="65">
        <v>60</v>
      </c>
      <c r="P225" s="65" t="s">
        <v>143</v>
      </c>
      <c r="Q225" s="70" t="s">
        <v>158</v>
      </c>
      <c r="R225" s="65">
        <v>15</v>
      </c>
      <c r="S225" s="70" t="s">
        <v>402</v>
      </c>
      <c r="T225" s="65" t="s">
        <v>446</v>
      </c>
      <c r="U225" s="73" t="s">
        <v>557</v>
      </c>
      <c r="V225" s="107">
        <v>13656</v>
      </c>
      <c r="W225" s="84">
        <v>915</v>
      </c>
      <c r="X225" s="84">
        <v>836</v>
      </c>
      <c r="Y225" s="84"/>
      <c r="Z225" s="76">
        <v>0</v>
      </c>
      <c r="AA225" s="77">
        <f>+V225*17.5%</f>
        <v>2389.7999999999997</v>
      </c>
      <c r="AB225" s="77">
        <f>+V225*3%</f>
        <v>409.68</v>
      </c>
      <c r="AC225" s="77">
        <f>+V225*8.5%</f>
        <v>1160.76</v>
      </c>
      <c r="AD225" s="77">
        <f>+V225*2%</f>
        <v>273.12</v>
      </c>
      <c r="AE225" s="74">
        <f t="shared" si="46"/>
        <v>163872</v>
      </c>
      <c r="AF225" s="75">
        <f t="shared" si="46"/>
        <v>10980</v>
      </c>
      <c r="AG225" s="75">
        <f t="shared" si="46"/>
        <v>10032</v>
      </c>
      <c r="AH225" s="84"/>
      <c r="AI225" s="75">
        <f>+Z225*12</f>
        <v>0</v>
      </c>
      <c r="AJ225" s="75">
        <f>+V225/30*50</f>
        <v>22760</v>
      </c>
      <c r="AK225" s="75">
        <f>+V225/30*20*0.25</f>
        <v>2276</v>
      </c>
      <c r="AL225" s="84">
        <v>6828</v>
      </c>
      <c r="AM225" s="75">
        <f t="shared" si="48"/>
        <v>28677.599999999999</v>
      </c>
      <c r="AN225" s="75">
        <f t="shared" si="48"/>
        <v>4916.16</v>
      </c>
      <c r="AO225" s="75">
        <f t="shared" si="48"/>
        <v>13929.119999999999</v>
      </c>
      <c r="AP225" s="75">
        <f t="shared" si="48"/>
        <v>3277.44</v>
      </c>
      <c r="AQ225" s="75"/>
      <c r="AR225" s="75">
        <f>+V225/30*5</f>
        <v>2276</v>
      </c>
      <c r="AS225" s="84">
        <v>0</v>
      </c>
      <c r="AT225" s="84">
        <v>0</v>
      </c>
      <c r="AU225" s="84"/>
      <c r="AV225" s="84"/>
      <c r="AW225" s="78">
        <v>0</v>
      </c>
      <c r="AX225" s="78">
        <v>0</v>
      </c>
      <c r="AY225" s="78">
        <v>0</v>
      </c>
      <c r="AZ225" s="85">
        <v>0</v>
      </c>
      <c r="BA225" s="91">
        <f>SUM(AE225:AZ225)</f>
        <v>269824.32</v>
      </c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09"/>
      <c r="BY225" s="109"/>
      <c r="BZ225" s="109"/>
      <c r="CA225" s="109"/>
      <c r="CB225" s="109"/>
      <c r="CC225" s="109"/>
      <c r="CD225" s="109"/>
      <c r="CE225" s="109"/>
      <c r="CF225" s="109"/>
      <c r="CG225" s="109"/>
      <c r="CH225" s="109"/>
      <c r="CI225" s="109"/>
      <c r="CJ225" s="109"/>
      <c r="CK225" s="109"/>
      <c r="CL225" s="109"/>
      <c r="CM225" s="109"/>
      <c r="CN225" s="109"/>
      <c r="CO225" s="109"/>
      <c r="CP225" s="109"/>
      <c r="CQ225" s="109"/>
      <c r="CR225" s="109"/>
      <c r="CS225" s="109"/>
      <c r="CT225" s="109"/>
      <c r="CU225" s="109"/>
      <c r="CV225" s="109"/>
      <c r="CW225" s="109"/>
      <c r="CX225" s="109"/>
      <c r="CY225" s="109"/>
      <c r="CZ225" s="109"/>
      <c r="DA225" s="109"/>
      <c r="DB225" s="109"/>
      <c r="DC225" s="109"/>
      <c r="DD225" s="109"/>
      <c r="DE225" s="109"/>
      <c r="DF225" s="109"/>
      <c r="DG225" s="109"/>
      <c r="DH225" s="109"/>
      <c r="DI225" s="109"/>
      <c r="DJ225" s="109"/>
      <c r="DK225" s="109"/>
      <c r="DL225" s="109"/>
      <c r="DM225" s="109"/>
      <c r="DN225" s="109"/>
      <c r="DO225" s="109"/>
      <c r="DP225" s="109"/>
      <c r="DQ225" s="109"/>
      <c r="DR225" s="109"/>
      <c r="DS225" s="109"/>
      <c r="DT225" s="109"/>
      <c r="DU225" s="109"/>
      <c r="DV225" s="109"/>
      <c r="DW225" s="109"/>
      <c r="DX225" s="109"/>
      <c r="DY225" s="109"/>
      <c r="DZ225" s="109"/>
      <c r="EA225" s="109"/>
      <c r="EB225" s="109"/>
      <c r="EC225" s="109"/>
      <c r="ED225" s="109"/>
      <c r="EE225" s="109"/>
      <c r="EF225" s="109"/>
      <c r="EG225" s="109"/>
      <c r="EH225" s="109"/>
      <c r="EI225" s="109"/>
      <c r="EJ225" s="109"/>
      <c r="EK225" s="109"/>
      <c r="EL225" s="109"/>
      <c r="EM225" s="109"/>
      <c r="EN225" s="109"/>
      <c r="EO225" s="109"/>
      <c r="EP225" s="109"/>
      <c r="EQ225" s="109"/>
      <c r="ER225" s="109"/>
      <c r="ES225" s="109"/>
      <c r="ET225" s="109"/>
      <c r="EU225" s="109"/>
      <c r="EV225" s="109"/>
      <c r="EW225" s="109"/>
      <c r="EX225" s="109"/>
      <c r="EY225" s="109"/>
      <c r="EZ225" s="109"/>
      <c r="FA225" s="109"/>
      <c r="FB225" s="109"/>
      <c r="FC225" s="109"/>
      <c r="FD225" s="109"/>
      <c r="FE225" s="109"/>
      <c r="FF225" s="109"/>
      <c r="FG225" s="109"/>
      <c r="FH225" s="109"/>
      <c r="FI225" s="109"/>
      <c r="FJ225" s="109"/>
      <c r="FK225" s="109"/>
      <c r="FL225" s="109"/>
      <c r="FM225" s="109"/>
      <c r="FN225" s="109"/>
      <c r="FO225" s="109"/>
      <c r="FP225" s="109"/>
      <c r="FQ225" s="109"/>
      <c r="FR225" s="109"/>
      <c r="FS225" s="109"/>
      <c r="FT225" s="109"/>
      <c r="FU225" s="109"/>
      <c r="FV225" s="109"/>
      <c r="FW225" s="109"/>
      <c r="FX225" s="109"/>
      <c r="FY225" s="109"/>
      <c r="FZ225" s="109"/>
      <c r="GA225" s="109"/>
      <c r="GB225" s="109"/>
      <c r="GC225" s="109"/>
      <c r="GD225" s="109"/>
      <c r="GE225" s="109"/>
      <c r="GF225" s="109"/>
      <c r="GG225" s="109"/>
      <c r="GH225" s="109"/>
      <c r="GI225" s="109"/>
      <c r="GJ225" s="109"/>
      <c r="GK225" s="109"/>
      <c r="GL225" s="109"/>
      <c r="GM225" s="109"/>
      <c r="GN225" s="109"/>
      <c r="GO225" s="109"/>
      <c r="GP225" s="109"/>
      <c r="GQ225" s="109"/>
      <c r="GR225" s="109"/>
      <c r="GS225" s="109"/>
      <c r="GT225" s="109"/>
      <c r="GU225" s="109"/>
      <c r="GV225" s="109"/>
      <c r="GW225" s="109"/>
      <c r="GX225" s="109"/>
      <c r="GY225" s="109"/>
      <c r="GZ225" s="109"/>
      <c r="HA225" s="109"/>
      <c r="HB225" s="109"/>
      <c r="HC225" s="109"/>
      <c r="HD225" s="109"/>
      <c r="HE225" s="109"/>
      <c r="HF225" s="109"/>
      <c r="HG225" s="109"/>
      <c r="HH225" s="109"/>
      <c r="HI225" s="109"/>
      <c r="HJ225" s="109"/>
      <c r="HK225" s="109"/>
      <c r="HL225" s="109"/>
      <c r="HM225" s="109"/>
      <c r="HN225" s="109"/>
      <c r="HO225" s="109"/>
      <c r="HP225" s="109"/>
      <c r="HQ225" s="109"/>
      <c r="HR225" s="109"/>
      <c r="HS225" s="109"/>
      <c r="HT225" s="109"/>
      <c r="HU225" s="109"/>
      <c r="HV225" s="109"/>
      <c r="HW225" s="109"/>
      <c r="HX225" s="109"/>
      <c r="HY225" s="109"/>
      <c r="HZ225" s="109"/>
      <c r="IA225" s="109"/>
      <c r="IB225" s="109"/>
      <c r="IC225" s="109"/>
      <c r="ID225" s="109"/>
      <c r="IE225" s="109"/>
      <c r="IF225" s="109"/>
      <c r="IG225" s="109"/>
      <c r="IH225" s="109"/>
      <c r="II225" s="109"/>
      <c r="IJ225" s="109"/>
      <c r="IK225" s="109"/>
      <c r="IL225" s="109"/>
      <c r="IM225" s="109"/>
      <c r="IN225" s="109"/>
      <c r="IO225" s="109"/>
      <c r="IP225" s="109"/>
      <c r="IQ225" s="109"/>
      <c r="IR225" s="109"/>
      <c r="IS225" s="109"/>
      <c r="IT225" s="109"/>
      <c r="IU225" s="109"/>
      <c r="IV225" s="109"/>
      <c r="IW225" s="109"/>
      <c r="IX225" s="109"/>
      <c r="IY225" s="109"/>
      <c r="IZ225" s="109"/>
    </row>
    <row r="226" spans="1:260" s="82" customFormat="1" x14ac:dyDescent="0.2">
      <c r="A226" s="65">
        <f t="shared" si="45"/>
        <v>214</v>
      </c>
      <c r="B226" s="66">
        <v>11</v>
      </c>
      <c r="C226" s="67" t="s">
        <v>61</v>
      </c>
      <c r="D226" s="68">
        <v>251</v>
      </c>
      <c r="E226" s="67">
        <v>372</v>
      </c>
      <c r="F226" s="69">
        <v>2</v>
      </c>
      <c r="G226" s="105">
        <v>2215</v>
      </c>
      <c r="H226" s="70" t="s">
        <v>582</v>
      </c>
      <c r="I226" s="70" t="s">
        <v>583</v>
      </c>
      <c r="J226" s="65" t="s">
        <v>78</v>
      </c>
      <c r="K226" s="89">
        <v>43619</v>
      </c>
      <c r="L226" s="90" t="s">
        <v>79</v>
      </c>
      <c r="M226" s="90" t="s">
        <v>73</v>
      </c>
      <c r="N226" s="65">
        <v>6</v>
      </c>
      <c r="O226" s="65">
        <v>60</v>
      </c>
      <c r="P226" s="65" t="s">
        <v>143</v>
      </c>
      <c r="Q226" s="70" t="s">
        <v>158</v>
      </c>
      <c r="R226" s="65">
        <v>15</v>
      </c>
      <c r="S226" s="70" t="s">
        <v>402</v>
      </c>
      <c r="T226" s="65" t="s">
        <v>446</v>
      </c>
      <c r="U226" s="73" t="s">
        <v>557</v>
      </c>
      <c r="V226" s="107">
        <v>13656</v>
      </c>
      <c r="W226" s="84">
        <v>915</v>
      </c>
      <c r="X226" s="84">
        <v>836</v>
      </c>
      <c r="Y226" s="84"/>
      <c r="Z226" s="76">
        <v>0</v>
      </c>
      <c r="AA226" s="77">
        <f>+V226*17.5%</f>
        <v>2389.7999999999997</v>
      </c>
      <c r="AB226" s="77">
        <f>+V226*3%</f>
        <v>409.68</v>
      </c>
      <c r="AC226" s="77">
        <f>+V226*8.5%</f>
        <v>1160.76</v>
      </c>
      <c r="AD226" s="77">
        <f>+V226*2%</f>
        <v>273.12</v>
      </c>
      <c r="AE226" s="74">
        <f t="shared" si="46"/>
        <v>163872</v>
      </c>
      <c r="AF226" s="75">
        <f t="shared" si="46"/>
        <v>10980</v>
      </c>
      <c r="AG226" s="75">
        <f t="shared" si="46"/>
        <v>10032</v>
      </c>
      <c r="AH226" s="84"/>
      <c r="AI226" s="75">
        <f>+Z226*12</f>
        <v>0</v>
      </c>
      <c r="AJ226" s="75">
        <f>+V226/30*50</f>
        <v>22760</v>
      </c>
      <c r="AK226" s="75">
        <f>+V226/30*20*0.25</f>
        <v>2276</v>
      </c>
      <c r="AL226" s="84">
        <v>6828</v>
      </c>
      <c r="AM226" s="75">
        <f t="shared" si="48"/>
        <v>28677.599999999999</v>
      </c>
      <c r="AN226" s="75">
        <f t="shared" si="48"/>
        <v>4916.16</v>
      </c>
      <c r="AO226" s="75">
        <f t="shared" si="48"/>
        <v>13929.119999999999</v>
      </c>
      <c r="AP226" s="75">
        <f t="shared" si="48"/>
        <v>3277.44</v>
      </c>
      <c r="AQ226" s="75"/>
      <c r="AR226" s="75">
        <f>+V226/30*5</f>
        <v>2276</v>
      </c>
      <c r="AS226" s="84">
        <v>0</v>
      </c>
      <c r="AT226" s="84">
        <v>0</v>
      </c>
      <c r="AU226" s="84"/>
      <c r="AV226" s="84"/>
      <c r="AW226" s="78">
        <v>0</v>
      </c>
      <c r="AX226" s="78">
        <v>0</v>
      </c>
      <c r="AY226" s="78">
        <v>0</v>
      </c>
      <c r="AZ226" s="85">
        <v>0</v>
      </c>
      <c r="BA226" s="80">
        <f>SUM(AE226:AZ226)</f>
        <v>269824.32</v>
      </c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  <c r="BM226" s="87"/>
      <c r="BN226" s="87"/>
      <c r="BO226" s="87"/>
      <c r="BP226" s="87"/>
      <c r="BQ226" s="87"/>
      <c r="BR226" s="87"/>
      <c r="BS226" s="87"/>
      <c r="BT226" s="87"/>
      <c r="BU226" s="87"/>
      <c r="BV226" s="87"/>
      <c r="BW226" s="87"/>
      <c r="BX226" s="87"/>
      <c r="BY226" s="87"/>
      <c r="BZ226" s="87"/>
      <c r="CA226" s="87"/>
      <c r="CB226" s="87"/>
      <c r="CC226" s="87"/>
      <c r="CD226" s="87"/>
      <c r="CE226" s="87"/>
      <c r="CF226" s="87"/>
      <c r="CG226" s="87"/>
      <c r="CH226" s="87"/>
      <c r="CI226" s="87"/>
      <c r="CJ226" s="87"/>
      <c r="CK226" s="87"/>
      <c r="CL226" s="87"/>
      <c r="CM226" s="87"/>
      <c r="CN226" s="87"/>
      <c r="CO226" s="87"/>
      <c r="CP226" s="87"/>
      <c r="CQ226" s="87"/>
      <c r="CR226" s="87"/>
      <c r="CS226" s="87"/>
      <c r="CT226" s="87"/>
      <c r="CU226" s="87"/>
      <c r="CV226" s="87"/>
      <c r="CW226" s="87"/>
      <c r="CX226" s="87"/>
      <c r="CY226" s="87"/>
      <c r="CZ226" s="87"/>
      <c r="DA226" s="87"/>
      <c r="DB226" s="87"/>
      <c r="DC226" s="87"/>
      <c r="DD226" s="87"/>
      <c r="DE226" s="87"/>
      <c r="DF226" s="87"/>
      <c r="DG226" s="87"/>
      <c r="DH226" s="87"/>
      <c r="DI226" s="87"/>
      <c r="DJ226" s="87"/>
      <c r="DK226" s="87"/>
      <c r="DL226" s="87"/>
      <c r="DM226" s="87"/>
      <c r="DN226" s="87"/>
      <c r="DO226" s="87"/>
      <c r="DP226" s="87"/>
      <c r="DQ226" s="87"/>
      <c r="DR226" s="87"/>
      <c r="DS226" s="87"/>
      <c r="DT226" s="87"/>
      <c r="DU226" s="87"/>
      <c r="DV226" s="87"/>
      <c r="DW226" s="87"/>
      <c r="DX226" s="87"/>
      <c r="DY226" s="87"/>
      <c r="DZ226" s="87"/>
      <c r="EA226" s="87"/>
      <c r="EB226" s="87"/>
      <c r="EC226" s="87"/>
      <c r="ED226" s="87"/>
      <c r="EE226" s="87"/>
      <c r="EF226" s="87"/>
      <c r="EG226" s="87"/>
      <c r="EH226" s="87"/>
      <c r="EI226" s="87"/>
      <c r="EJ226" s="87"/>
      <c r="EK226" s="87"/>
      <c r="EL226" s="87"/>
      <c r="EM226" s="87"/>
      <c r="EN226" s="87"/>
      <c r="EO226" s="87"/>
      <c r="EP226" s="87"/>
      <c r="EQ226" s="87"/>
      <c r="ER226" s="87"/>
      <c r="ES226" s="87"/>
      <c r="ET226" s="87"/>
      <c r="EU226" s="87"/>
      <c r="EV226" s="87"/>
      <c r="EW226" s="87"/>
      <c r="EX226" s="87"/>
      <c r="EY226" s="87"/>
      <c r="EZ226" s="87"/>
      <c r="FA226" s="87"/>
      <c r="FB226" s="87"/>
      <c r="FC226" s="87"/>
      <c r="FD226" s="87"/>
      <c r="FE226" s="87"/>
      <c r="FF226" s="87"/>
      <c r="FG226" s="87"/>
      <c r="FH226" s="87"/>
      <c r="FI226" s="87"/>
      <c r="FJ226" s="87"/>
      <c r="FK226" s="87"/>
      <c r="FL226" s="87"/>
      <c r="FM226" s="87"/>
      <c r="FN226" s="87"/>
      <c r="FO226" s="87"/>
      <c r="FP226" s="87"/>
      <c r="FQ226" s="87"/>
      <c r="FR226" s="87"/>
      <c r="FS226" s="87"/>
      <c r="FT226" s="87"/>
      <c r="FU226" s="87"/>
      <c r="FV226" s="87"/>
      <c r="FW226" s="87"/>
      <c r="FX226" s="87"/>
      <c r="FY226" s="87"/>
      <c r="FZ226" s="87"/>
      <c r="GA226" s="87"/>
      <c r="GB226" s="87"/>
      <c r="GC226" s="87"/>
      <c r="GD226" s="87"/>
      <c r="GE226" s="87"/>
      <c r="GF226" s="87"/>
      <c r="GG226" s="87"/>
      <c r="GH226" s="87"/>
      <c r="GI226" s="87"/>
      <c r="GJ226" s="87"/>
      <c r="GK226" s="87"/>
      <c r="GL226" s="87"/>
      <c r="GM226" s="87"/>
      <c r="GN226" s="87"/>
      <c r="GO226" s="87"/>
      <c r="GP226" s="87"/>
      <c r="GQ226" s="87"/>
      <c r="GR226" s="87"/>
      <c r="GS226" s="87"/>
      <c r="GT226" s="87"/>
      <c r="GU226" s="87"/>
      <c r="GV226" s="87"/>
      <c r="GW226" s="87"/>
      <c r="GX226" s="87"/>
      <c r="GY226" s="87"/>
      <c r="GZ226" s="87"/>
      <c r="HA226" s="87"/>
      <c r="HB226" s="87"/>
      <c r="HC226" s="87"/>
      <c r="HD226" s="87"/>
      <c r="HE226" s="87"/>
      <c r="HF226" s="87"/>
      <c r="HG226" s="87"/>
      <c r="HH226" s="87"/>
      <c r="HI226" s="87"/>
      <c r="HJ226" s="87"/>
      <c r="HK226" s="87"/>
      <c r="HL226" s="87"/>
      <c r="HM226" s="87"/>
      <c r="HN226" s="87"/>
      <c r="HO226" s="87"/>
      <c r="HP226" s="87"/>
      <c r="HQ226" s="87"/>
      <c r="HR226" s="87"/>
      <c r="HS226" s="87"/>
      <c r="HT226" s="87"/>
      <c r="HU226" s="87"/>
      <c r="HV226" s="87"/>
      <c r="HW226" s="87"/>
      <c r="HX226" s="87"/>
      <c r="HY226" s="87"/>
      <c r="HZ226" s="87"/>
      <c r="IA226" s="87"/>
      <c r="IB226" s="87"/>
      <c r="IC226" s="87"/>
      <c r="ID226" s="87"/>
      <c r="IE226" s="87"/>
      <c r="IF226" s="87"/>
      <c r="IG226" s="87"/>
      <c r="IH226" s="87"/>
      <c r="II226" s="87"/>
      <c r="IJ226" s="87"/>
      <c r="IK226" s="87"/>
      <c r="IL226" s="87"/>
      <c r="IM226" s="87"/>
      <c r="IN226" s="87"/>
      <c r="IO226" s="87"/>
      <c r="IP226" s="87"/>
      <c r="IQ226" s="87"/>
      <c r="IR226" s="87"/>
      <c r="IS226" s="87"/>
      <c r="IT226" s="87"/>
      <c r="IU226" s="87"/>
      <c r="IV226" s="87"/>
      <c r="IW226" s="87"/>
      <c r="IX226" s="87"/>
      <c r="IY226" s="87"/>
      <c r="IZ226" s="87"/>
    </row>
    <row r="227" spans="1:260" s="82" customFormat="1" x14ac:dyDescent="0.2">
      <c r="A227" s="65">
        <f t="shared" si="45"/>
        <v>215</v>
      </c>
      <c r="B227" s="66">
        <v>11</v>
      </c>
      <c r="C227" s="67" t="s">
        <v>61</v>
      </c>
      <c r="D227" s="68">
        <v>251</v>
      </c>
      <c r="E227" s="67">
        <v>372</v>
      </c>
      <c r="F227" s="69">
        <v>2</v>
      </c>
      <c r="G227" s="105">
        <v>2227</v>
      </c>
      <c r="H227" s="70" t="s">
        <v>584</v>
      </c>
      <c r="I227" s="70" t="s">
        <v>585</v>
      </c>
      <c r="J227" s="65" t="s">
        <v>78</v>
      </c>
      <c r="K227" s="71">
        <v>43815</v>
      </c>
      <c r="L227" s="71" t="s">
        <v>79</v>
      </c>
      <c r="M227" s="72" t="s">
        <v>63</v>
      </c>
      <c r="N227" s="65">
        <v>6</v>
      </c>
      <c r="O227" s="65">
        <v>60</v>
      </c>
      <c r="P227" s="65" t="s">
        <v>143</v>
      </c>
      <c r="Q227" s="70" t="s">
        <v>158</v>
      </c>
      <c r="R227" s="65">
        <v>15</v>
      </c>
      <c r="S227" s="70" t="s">
        <v>402</v>
      </c>
      <c r="T227" s="65" t="s">
        <v>446</v>
      </c>
      <c r="U227" s="73" t="s">
        <v>557</v>
      </c>
      <c r="V227" s="107">
        <v>13656</v>
      </c>
      <c r="W227" s="84">
        <v>915</v>
      </c>
      <c r="X227" s="84">
        <v>836</v>
      </c>
      <c r="Y227" s="84"/>
      <c r="Z227" s="76">
        <v>0</v>
      </c>
      <c r="AA227" s="77">
        <f>+V227*17.5%</f>
        <v>2389.7999999999997</v>
      </c>
      <c r="AB227" s="77">
        <f>+V227*3%</f>
        <v>409.68</v>
      </c>
      <c r="AC227" s="77">
        <f>+V227*8.5%</f>
        <v>1160.76</v>
      </c>
      <c r="AD227" s="77">
        <f>+V227*2%</f>
        <v>273.12</v>
      </c>
      <c r="AE227" s="74">
        <f t="shared" si="46"/>
        <v>163872</v>
      </c>
      <c r="AF227" s="75">
        <f t="shared" si="46"/>
        <v>10980</v>
      </c>
      <c r="AG227" s="75">
        <f t="shared" si="46"/>
        <v>10032</v>
      </c>
      <c r="AH227" s="84"/>
      <c r="AI227" s="75">
        <f>+Z227*12</f>
        <v>0</v>
      </c>
      <c r="AJ227" s="75">
        <f>+V227/30*50</f>
        <v>22760</v>
      </c>
      <c r="AK227" s="75">
        <f>+V227/30*20*0.25</f>
        <v>2276</v>
      </c>
      <c r="AL227" s="84">
        <v>6828</v>
      </c>
      <c r="AM227" s="75">
        <f t="shared" si="48"/>
        <v>28677.599999999999</v>
      </c>
      <c r="AN227" s="75">
        <f t="shared" si="48"/>
        <v>4916.16</v>
      </c>
      <c r="AO227" s="75">
        <f t="shared" si="48"/>
        <v>13929.119999999999</v>
      </c>
      <c r="AP227" s="75">
        <f t="shared" si="48"/>
        <v>3277.44</v>
      </c>
      <c r="AQ227" s="75"/>
      <c r="AR227" s="75">
        <f>+V227/30*5</f>
        <v>2276</v>
      </c>
      <c r="AS227" s="84">
        <v>0</v>
      </c>
      <c r="AT227" s="84">
        <v>0</v>
      </c>
      <c r="AU227" s="84"/>
      <c r="AV227" s="84"/>
      <c r="AW227" s="78">
        <v>0</v>
      </c>
      <c r="AX227" s="78">
        <v>0</v>
      </c>
      <c r="AY227" s="78">
        <v>0</v>
      </c>
      <c r="AZ227" s="85">
        <v>0</v>
      </c>
      <c r="BA227" s="80">
        <f>SUM(AE227:AZ227)</f>
        <v>269824.32</v>
      </c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  <c r="CZ227" s="81"/>
      <c r="DA227" s="81"/>
      <c r="DB227" s="81"/>
      <c r="DC227" s="81"/>
      <c r="DD227" s="81"/>
      <c r="DE227" s="81"/>
      <c r="DF227" s="81"/>
      <c r="DG227" s="81"/>
      <c r="DH227" s="81"/>
      <c r="DI227" s="81"/>
      <c r="DJ227" s="81"/>
      <c r="DK227" s="81"/>
      <c r="DL227" s="81"/>
      <c r="DM227" s="81"/>
      <c r="DN227" s="81"/>
      <c r="DO227" s="81"/>
      <c r="DP227" s="81"/>
      <c r="DQ227" s="81"/>
      <c r="DR227" s="81"/>
      <c r="DS227" s="81"/>
      <c r="DT227" s="81"/>
      <c r="DU227" s="81"/>
      <c r="DV227" s="81"/>
      <c r="DW227" s="81"/>
      <c r="DX227" s="81"/>
      <c r="DY227" s="81"/>
      <c r="DZ227" s="81"/>
      <c r="EA227" s="81"/>
      <c r="EB227" s="81"/>
      <c r="EC227" s="81"/>
      <c r="ED227" s="81"/>
      <c r="EE227" s="81"/>
      <c r="EF227" s="81"/>
      <c r="EG227" s="81"/>
      <c r="EH227" s="81"/>
      <c r="EI227" s="81"/>
      <c r="EJ227" s="81"/>
      <c r="EK227" s="81"/>
      <c r="EL227" s="81"/>
      <c r="EM227" s="81"/>
      <c r="EN227" s="81"/>
      <c r="EO227" s="81"/>
      <c r="EP227" s="81"/>
      <c r="EQ227" s="81"/>
      <c r="ER227" s="81"/>
      <c r="ES227" s="81"/>
      <c r="ET227" s="81"/>
      <c r="EU227" s="81"/>
      <c r="EV227" s="81"/>
      <c r="EW227" s="81"/>
      <c r="EX227" s="81"/>
      <c r="EY227" s="81"/>
      <c r="EZ227" s="81"/>
      <c r="FA227" s="81"/>
      <c r="FB227" s="81"/>
      <c r="FC227" s="81"/>
      <c r="FD227" s="81"/>
      <c r="FE227" s="81"/>
      <c r="FF227" s="81"/>
      <c r="FG227" s="81"/>
      <c r="FH227" s="81"/>
      <c r="FI227" s="81"/>
      <c r="FJ227" s="81"/>
      <c r="FK227" s="81"/>
      <c r="FL227" s="81"/>
      <c r="FM227" s="81"/>
      <c r="FN227" s="81"/>
      <c r="FO227" s="81"/>
      <c r="FP227" s="81"/>
      <c r="FQ227" s="81"/>
      <c r="FR227" s="81"/>
      <c r="FS227" s="81"/>
      <c r="FT227" s="81"/>
      <c r="FU227" s="81"/>
      <c r="FV227" s="81"/>
      <c r="FW227" s="81"/>
      <c r="FX227" s="81"/>
      <c r="FY227" s="81"/>
      <c r="FZ227" s="81"/>
      <c r="GA227" s="81"/>
      <c r="GB227" s="81"/>
      <c r="GC227" s="81"/>
      <c r="GD227" s="81"/>
      <c r="GE227" s="81"/>
      <c r="GF227" s="81"/>
      <c r="GG227" s="81"/>
      <c r="GH227" s="81"/>
      <c r="GI227" s="81"/>
      <c r="GJ227" s="81"/>
      <c r="GK227" s="81"/>
      <c r="GL227" s="81"/>
      <c r="GM227" s="81"/>
      <c r="GN227" s="81"/>
      <c r="GO227" s="81"/>
      <c r="GP227" s="81"/>
      <c r="GQ227" s="81"/>
      <c r="GR227" s="81"/>
      <c r="GS227" s="81"/>
      <c r="GT227" s="81"/>
      <c r="GU227" s="81"/>
      <c r="GV227" s="81"/>
      <c r="GW227" s="81"/>
      <c r="GX227" s="81"/>
      <c r="GY227" s="81"/>
      <c r="GZ227" s="81"/>
      <c r="HA227" s="81"/>
      <c r="HB227" s="81"/>
      <c r="HC227" s="81"/>
      <c r="HD227" s="81"/>
      <c r="HE227" s="81"/>
      <c r="HF227" s="81"/>
      <c r="HG227" s="81"/>
      <c r="HH227" s="81"/>
      <c r="HI227" s="81"/>
      <c r="HJ227" s="81"/>
      <c r="HK227" s="81"/>
      <c r="HL227" s="81"/>
      <c r="HM227" s="81"/>
      <c r="HN227" s="81"/>
      <c r="HO227" s="81"/>
      <c r="HP227" s="81"/>
      <c r="HQ227" s="81"/>
      <c r="HR227" s="81"/>
      <c r="HS227" s="81"/>
      <c r="HT227" s="81"/>
      <c r="HU227" s="81"/>
      <c r="HV227" s="81"/>
      <c r="HW227" s="81"/>
      <c r="HX227" s="81"/>
      <c r="HY227" s="81"/>
      <c r="HZ227" s="81"/>
      <c r="IA227" s="81"/>
      <c r="IB227" s="81"/>
      <c r="IC227" s="81"/>
      <c r="ID227" s="81"/>
      <c r="IE227" s="81"/>
      <c r="IF227" s="81"/>
      <c r="IG227" s="81"/>
      <c r="IH227" s="81"/>
      <c r="II227" s="81"/>
      <c r="IJ227" s="81"/>
      <c r="IK227" s="81"/>
      <c r="IL227" s="81"/>
      <c r="IM227" s="81"/>
      <c r="IN227" s="81"/>
      <c r="IO227" s="81"/>
      <c r="IP227" s="81"/>
      <c r="IQ227" s="81"/>
      <c r="IR227" s="81"/>
      <c r="IS227" s="81"/>
      <c r="IT227" s="81"/>
      <c r="IU227" s="81"/>
      <c r="IV227" s="81"/>
      <c r="IW227" s="81"/>
      <c r="IX227" s="81"/>
      <c r="IY227" s="81"/>
      <c r="IZ227" s="81"/>
    </row>
    <row r="228" spans="1:260" s="82" customFormat="1" x14ac:dyDescent="0.2">
      <c r="A228" s="65">
        <f t="shared" si="45"/>
        <v>216</v>
      </c>
      <c r="B228" s="66">
        <v>11</v>
      </c>
      <c r="C228" s="67" t="s">
        <v>61</v>
      </c>
      <c r="D228" s="68">
        <v>251</v>
      </c>
      <c r="E228" s="67">
        <v>372</v>
      </c>
      <c r="F228" s="69">
        <v>2</v>
      </c>
      <c r="G228" s="105">
        <v>2241</v>
      </c>
      <c r="H228" s="70" t="s">
        <v>586</v>
      </c>
      <c r="I228" s="70" t="s">
        <v>587</v>
      </c>
      <c r="J228" s="65" t="s">
        <v>78</v>
      </c>
      <c r="K228" s="89">
        <v>43893</v>
      </c>
      <c r="L228" s="90" t="s">
        <v>79</v>
      </c>
      <c r="M228" s="90" t="s">
        <v>73</v>
      </c>
      <c r="N228" s="65">
        <v>6</v>
      </c>
      <c r="O228" s="65">
        <v>60</v>
      </c>
      <c r="P228" s="65" t="s">
        <v>143</v>
      </c>
      <c r="Q228" s="70" t="s">
        <v>158</v>
      </c>
      <c r="R228" s="65">
        <v>15</v>
      </c>
      <c r="S228" s="70" t="s">
        <v>402</v>
      </c>
      <c r="T228" s="65" t="s">
        <v>446</v>
      </c>
      <c r="U228" s="73" t="s">
        <v>557</v>
      </c>
      <c r="V228" s="107">
        <v>13656</v>
      </c>
      <c r="W228" s="84">
        <v>915</v>
      </c>
      <c r="X228" s="84">
        <v>836</v>
      </c>
      <c r="Y228" s="84"/>
      <c r="Z228" s="76">
        <v>0</v>
      </c>
      <c r="AA228" s="77">
        <f t="shared" si="38"/>
        <v>2389.7999999999997</v>
      </c>
      <c r="AB228" s="77">
        <f t="shared" si="39"/>
        <v>409.68</v>
      </c>
      <c r="AC228" s="77">
        <f t="shared" si="36"/>
        <v>1160.76</v>
      </c>
      <c r="AD228" s="77">
        <f t="shared" si="37"/>
        <v>273.12</v>
      </c>
      <c r="AE228" s="74">
        <f t="shared" si="46"/>
        <v>163872</v>
      </c>
      <c r="AF228" s="75">
        <f t="shared" si="46"/>
        <v>10980</v>
      </c>
      <c r="AG228" s="75">
        <f t="shared" si="46"/>
        <v>10032</v>
      </c>
      <c r="AH228" s="84"/>
      <c r="AI228" s="75">
        <f t="shared" si="40"/>
        <v>0</v>
      </c>
      <c r="AJ228" s="75">
        <f t="shared" si="41"/>
        <v>22760</v>
      </c>
      <c r="AK228" s="75">
        <f t="shared" si="42"/>
        <v>2276</v>
      </c>
      <c r="AL228" s="84">
        <v>6828</v>
      </c>
      <c r="AM228" s="75">
        <f t="shared" si="48"/>
        <v>28677.599999999999</v>
      </c>
      <c r="AN228" s="75">
        <f t="shared" si="47"/>
        <v>4916.16</v>
      </c>
      <c r="AO228" s="75">
        <f t="shared" si="47"/>
        <v>13929.119999999999</v>
      </c>
      <c r="AP228" s="75">
        <f t="shared" si="47"/>
        <v>3277.44</v>
      </c>
      <c r="AQ228" s="75"/>
      <c r="AR228" s="75">
        <f t="shared" si="43"/>
        <v>2276</v>
      </c>
      <c r="AS228" s="84">
        <v>0</v>
      </c>
      <c r="AT228" s="84">
        <v>0</v>
      </c>
      <c r="AU228" s="84"/>
      <c r="AV228" s="84"/>
      <c r="AW228" s="78">
        <v>0</v>
      </c>
      <c r="AX228" s="78">
        <v>0</v>
      </c>
      <c r="AY228" s="78">
        <v>0</v>
      </c>
      <c r="AZ228" s="85">
        <v>0</v>
      </c>
      <c r="BA228" s="91">
        <f t="shared" si="44"/>
        <v>269824.32</v>
      </c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  <c r="DT228" s="81"/>
      <c r="DU228" s="81"/>
      <c r="DV228" s="81"/>
      <c r="DW228" s="81"/>
      <c r="DX228" s="81"/>
      <c r="DY228" s="81"/>
      <c r="DZ228" s="81"/>
      <c r="EA228" s="81"/>
      <c r="EB228" s="81"/>
      <c r="EC228" s="81"/>
      <c r="ED228" s="81"/>
      <c r="EE228" s="81"/>
      <c r="EF228" s="81"/>
      <c r="EG228" s="81"/>
      <c r="EH228" s="81"/>
      <c r="EI228" s="81"/>
      <c r="EJ228" s="81"/>
      <c r="EK228" s="81"/>
      <c r="EL228" s="81"/>
      <c r="EM228" s="81"/>
      <c r="EN228" s="81"/>
      <c r="EO228" s="81"/>
      <c r="EP228" s="81"/>
      <c r="EQ228" s="81"/>
      <c r="ER228" s="81"/>
      <c r="ES228" s="81"/>
      <c r="ET228" s="81"/>
      <c r="EU228" s="81"/>
      <c r="EV228" s="81"/>
      <c r="EW228" s="81"/>
      <c r="EX228" s="81"/>
      <c r="EY228" s="81"/>
      <c r="EZ228" s="81"/>
      <c r="FA228" s="81"/>
      <c r="FB228" s="81"/>
      <c r="FC228" s="81"/>
      <c r="FD228" s="81"/>
      <c r="FE228" s="81"/>
      <c r="FF228" s="81"/>
      <c r="FG228" s="81"/>
      <c r="FH228" s="81"/>
      <c r="FI228" s="81"/>
      <c r="FJ228" s="81"/>
      <c r="FK228" s="81"/>
      <c r="FL228" s="81"/>
      <c r="FM228" s="81"/>
      <c r="FN228" s="81"/>
      <c r="FO228" s="81"/>
      <c r="FP228" s="81"/>
      <c r="FQ228" s="81"/>
      <c r="FR228" s="81"/>
      <c r="FS228" s="81"/>
      <c r="FT228" s="81"/>
      <c r="FU228" s="81"/>
      <c r="FV228" s="81"/>
      <c r="FW228" s="81"/>
      <c r="FX228" s="81"/>
      <c r="FY228" s="81"/>
      <c r="FZ228" s="81"/>
      <c r="GA228" s="81"/>
      <c r="GB228" s="81"/>
      <c r="GC228" s="81"/>
      <c r="GD228" s="81"/>
      <c r="GE228" s="81"/>
      <c r="GF228" s="81"/>
      <c r="GG228" s="81"/>
      <c r="GH228" s="81"/>
      <c r="GI228" s="81"/>
      <c r="GJ228" s="81"/>
      <c r="GK228" s="81"/>
      <c r="GL228" s="81"/>
      <c r="GM228" s="81"/>
      <c r="GN228" s="81"/>
      <c r="GO228" s="81"/>
      <c r="GP228" s="81"/>
      <c r="GQ228" s="81"/>
      <c r="GR228" s="81"/>
      <c r="GS228" s="81"/>
      <c r="GT228" s="81"/>
      <c r="GU228" s="81"/>
      <c r="GV228" s="81"/>
      <c r="GW228" s="81"/>
      <c r="GX228" s="81"/>
      <c r="GY228" s="81"/>
      <c r="GZ228" s="81"/>
      <c r="HA228" s="81"/>
      <c r="HB228" s="81"/>
      <c r="HC228" s="81"/>
      <c r="HD228" s="81"/>
      <c r="HE228" s="81"/>
      <c r="HF228" s="81"/>
      <c r="HG228" s="81"/>
      <c r="HH228" s="81"/>
      <c r="HI228" s="81"/>
      <c r="HJ228" s="81"/>
      <c r="HK228" s="81"/>
      <c r="HL228" s="81"/>
      <c r="HM228" s="81"/>
      <c r="HN228" s="81"/>
      <c r="HO228" s="81"/>
      <c r="HP228" s="81"/>
      <c r="HQ228" s="81"/>
      <c r="HR228" s="81"/>
      <c r="HS228" s="81"/>
      <c r="HT228" s="81"/>
      <c r="HU228" s="81"/>
      <c r="HV228" s="81"/>
      <c r="HW228" s="81"/>
      <c r="HX228" s="81"/>
      <c r="HY228" s="81"/>
      <c r="HZ228" s="81"/>
      <c r="IA228" s="81"/>
      <c r="IB228" s="81"/>
      <c r="IC228" s="81"/>
      <c r="ID228" s="81"/>
      <c r="IE228" s="81"/>
      <c r="IF228" s="81"/>
      <c r="IG228" s="81"/>
      <c r="IH228" s="81"/>
      <c r="II228" s="81"/>
      <c r="IJ228" s="81"/>
      <c r="IK228" s="81"/>
      <c r="IL228" s="81"/>
      <c r="IM228" s="81"/>
      <c r="IN228" s="81"/>
      <c r="IO228" s="81"/>
      <c r="IP228" s="81"/>
      <c r="IQ228" s="81"/>
      <c r="IR228" s="81"/>
      <c r="IS228" s="81"/>
      <c r="IT228" s="81"/>
      <c r="IU228" s="81"/>
      <c r="IV228" s="81"/>
      <c r="IW228" s="81"/>
      <c r="IX228" s="81"/>
      <c r="IY228" s="81"/>
      <c r="IZ228" s="81"/>
    </row>
    <row r="229" spans="1:260" s="82" customFormat="1" ht="25.5" x14ac:dyDescent="0.2">
      <c r="A229" s="65">
        <f t="shared" si="45"/>
        <v>217</v>
      </c>
      <c r="B229" s="66">
        <v>11</v>
      </c>
      <c r="C229" s="67" t="s">
        <v>61</v>
      </c>
      <c r="D229" s="68">
        <v>251</v>
      </c>
      <c r="E229" s="67">
        <v>372</v>
      </c>
      <c r="F229" s="69">
        <v>2</v>
      </c>
      <c r="G229" s="105">
        <v>2255</v>
      </c>
      <c r="H229" s="70" t="s">
        <v>588</v>
      </c>
      <c r="I229" s="70" t="s">
        <v>589</v>
      </c>
      <c r="J229" s="65" t="s">
        <v>78</v>
      </c>
      <c r="K229" s="71">
        <v>43903</v>
      </c>
      <c r="L229" s="72" t="s">
        <v>72</v>
      </c>
      <c r="M229" s="72" t="s">
        <v>73</v>
      </c>
      <c r="N229" s="65">
        <v>6</v>
      </c>
      <c r="O229" s="65">
        <v>60</v>
      </c>
      <c r="P229" s="65" t="s">
        <v>64</v>
      </c>
      <c r="Q229" s="70" t="s">
        <v>158</v>
      </c>
      <c r="R229" s="65">
        <v>15</v>
      </c>
      <c r="S229" s="70" t="s">
        <v>402</v>
      </c>
      <c r="T229" s="65" t="s">
        <v>446</v>
      </c>
      <c r="U229" s="73" t="s">
        <v>557</v>
      </c>
      <c r="V229" s="107">
        <v>13656</v>
      </c>
      <c r="W229" s="84">
        <v>915</v>
      </c>
      <c r="X229" s="84">
        <v>836</v>
      </c>
      <c r="Y229" s="84"/>
      <c r="Z229" s="76">
        <v>0</v>
      </c>
      <c r="AA229" s="77">
        <f>+V229*17.5%</f>
        <v>2389.7999999999997</v>
      </c>
      <c r="AB229" s="77">
        <f>+V229*3%</f>
        <v>409.68</v>
      </c>
      <c r="AC229" s="77">
        <f>+V229*8.5%</f>
        <v>1160.76</v>
      </c>
      <c r="AD229" s="77">
        <f>+V229*2%</f>
        <v>273.12</v>
      </c>
      <c r="AE229" s="74">
        <f>+V229*12</f>
        <v>163872</v>
      </c>
      <c r="AF229" s="75">
        <f>+W229*12</f>
        <v>10980</v>
      </c>
      <c r="AG229" s="75">
        <f>+X229*12</f>
        <v>10032</v>
      </c>
      <c r="AH229" s="84"/>
      <c r="AI229" s="75">
        <f>+Z229*12</f>
        <v>0</v>
      </c>
      <c r="AJ229" s="75">
        <f>+V229/30*50</f>
        <v>22760</v>
      </c>
      <c r="AK229" s="75">
        <f>+V229/30*20*0.25</f>
        <v>2276</v>
      </c>
      <c r="AL229" s="84">
        <v>0</v>
      </c>
      <c r="AM229" s="75">
        <f>+AA229*12</f>
        <v>28677.599999999999</v>
      </c>
      <c r="AN229" s="75">
        <f>+AB229*12</f>
        <v>4916.16</v>
      </c>
      <c r="AO229" s="75">
        <f>+AC229*12</f>
        <v>13929.119999999999</v>
      </c>
      <c r="AP229" s="75">
        <f>+AD229*12</f>
        <v>3277.44</v>
      </c>
      <c r="AQ229" s="75"/>
      <c r="AR229" s="75">
        <f>+V229/30*5</f>
        <v>2276</v>
      </c>
      <c r="AS229" s="84">
        <v>0</v>
      </c>
      <c r="AT229" s="84">
        <v>0</v>
      </c>
      <c r="AU229" s="84"/>
      <c r="AV229" s="84"/>
      <c r="AW229" s="78">
        <v>0</v>
      </c>
      <c r="AX229" s="78">
        <v>0</v>
      </c>
      <c r="AY229" s="78">
        <v>0</v>
      </c>
      <c r="AZ229" s="85">
        <v>0</v>
      </c>
      <c r="BA229" s="80">
        <f>SUM(AE229:AZ229)</f>
        <v>262996.32</v>
      </c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  <c r="DT229" s="81"/>
      <c r="DU229" s="81"/>
      <c r="DV229" s="81"/>
      <c r="DW229" s="81"/>
      <c r="DX229" s="81"/>
      <c r="DY229" s="81"/>
      <c r="DZ229" s="81"/>
      <c r="EA229" s="81"/>
      <c r="EB229" s="81"/>
      <c r="EC229" s="81"/>
      <c r="ED229" s="81"/>
      <c r="EE229" s="81"/>
      <c r="EF229" s="81"/>
      <c r="EG229" s="81"/>
      <c r="EH229" s="81"/>
      <c r="EI229" s="81"/>
      <c r="EJ229" s="81"/>
      <c r="EK229" s="81"/>
      <c r="EL229" s="81"/>
      <c r="EM229" s="81"/>
      <c r="EN229" s="81"/>
      <c r="EO229" s="81"/>
      <c r="EP229" s="81"/>
      <c r="EQ229" s="81"/>
      <c r="ER229" s="81"/>
      <c r="ES229" s="81"/>
      <c r="ET229" s="81"/>
      <c r="EU229" s="81"/>
      <c r="EV229" s="81"/>
      <c r="EW229" s="81"/>
      <c r="EX229" s="81"/>
      <c r="EY229" s="81"/>
      <c r="EZ229" s="81"/>
      <c r="FA229" s="81"/>
      <c r="FB229" s="81"/>
      <c r="FC229" s="81"/>
      <c r="FD229" s="81"/>
      <c r="FE229" s="81"/>
      <c r="FF229" s="81"/>
      <c r="FG229" s="81"/>
      <c r="FH229" s="81"/>
      <c r="FI229" s="81"/>
      <c r="FJ229" s="81"/>
      <c r="FK229" s="81"/>
      <c r="FL229" s="81"/>
      <c r="FM229" s="81"/>
      <c r="FN229" s="81"/>
      <c r="FO229" s="81"/>
      <c r="FP229" s="81"/>
      <c r="FQ229" s="81"/>
      <c r="FR229" s="81"/>
      <c r="FS229" s="81"/>
      <c r="FT229" s="81"/>
      <c r="FU229" s="81"/>
      <c r="FV229" s="81"/>
      <c r="FW229" s="81"/>
      <c r="FX229" s="81"/>
      <c r="FY229" s="81"/>
      <c r="FZ229" s="81"/>
      <c r="GA229" s="81"/>
      <c r="GB229" s="81"/>
      <c r="GC229" s="81"/>
      <c r="GD229" s="81"/>
      <c r="GE229" s="81"/>
      <c r="GF229" s="81"/>
      <c r="GG229" s="81"/>
      <c r="GH229" s="81"/>
      <c r="GI229" s="81"/>
      <c r="GJ229" s="81"/>
      <c r="GK229" s="81"/>
      <c r="GL229" s="81"/>
      <c r="GM229" s="81"/>
      <c r="GN229" s="81"/>
      <c r="GO229" s="81"/>
      <c r="GP229" s="81"/>
      <c r="GQ229" s="81"/>
      <c r="GR229" s="81"/>
      <c r="GS229" s="81"/>
      <c r="GT229" s="81"/>
      <c r="GU229" s="81"/>
      <c r="GV229" s="81"/>
      <c r="GW229" s="81"/>
      <c r="GX229" s="81"/>
      <c r="GY229" s="81"/>
      <c r="GZ229" s="81"/>
      <c r="HA229" s="81"/>
      <c r="HB229" s="81"/>
      <c r="HC229" s="81"/>
      <c r="HD229" s="81"/>
      <c r="HE229" s="81"/>
      <c r="HF229" s="81"/>
      <c r="HG229" s="81"/>
      <c r="HH229" s="81"/>
      <c r="HI229" s="81"/>
      <c r="HJ229" s="81"/>
      <c r="HK229" s="81"/>
      <c r="HL229" s="81"/>
      <c r="HM229" s="81"/>
      <c r="HN229" s="81"/>
      <c r="HO229" s="81"/>
      <c r="HP229" s="81"/>
      <c r="HQ229" s="81"/>
      <c r="HR229" s="81"/>
      <c r="HS229" s="81"/>
      <c r="HT229" s="81"/>
      <c r="HU229" s="81"/>
      <c r="HV229" s="81"/>
      <c r="HW229" s="81"/>
      <c r="HX229" s="81"/>
      <c r="HY229" s="81"/>
      <c r="HZ229" s="81"/>
      <c r="IA229" s="81"/>
      <c r="IB229" s="81"/>
      <c r="IC229" s="81"/>
      <c r="ID229" s="81"/>
      <c r="IE229" s="81"/>
      <c r="IF229" s="81"/>
      <c r="IG229" s="81"/>
      <c r="IH229" s="81"/>
      <c r="II229" s="81"/>
      <c r="IJ229" s="81"/>
      <c r="IK229" s="81"/>
      <c r="IL229" s="81"/>
      <c r="IM229" s="81"/>
      <c r="IN229" s="81"/>
      <c r="IO229" s="81"/>
      <c r="IP229" s="81"/>
      <c r="IQ229" s="81"/>
      <c r="IR229" s="81"/>
      <c r="IS229" s="81"/>
      <c r="IT229" s="81"/>
      <c r="IU229" s="81"/>
      <c r="IV229" s="81"/>
      <c r="IW229" s="81"/>
      <c r="IX229" s="81"/>
      <c r="IY229" s="81"/>
      <c r="IZ229" s="81"/>
    </row>
    <row r="230" spans="1:260" s="82" customFormat="1" ht="25.5" x14ac:dyDescent="0.2">
      <c r="A230" s="65">
        <f t="shared" si="45"/>
        <v>218</v>
      </c>
      <c r="B230" s="66">
        <v>11</v>
      </c>
      <c r="C230" s="67" t="s">
        <v>61</v>
      </c>
      <c r="D230" s="68">
        <v>251</v>
      </c>
      <c r="E230" s="67">
        <v>372</v>
      </c>
      <c r="F230" s="69">
        <v>2</v>
      </c>
      <c r="G230" s="105">
        <v>2262</v>
      </c>
      <c r="H230" s="70" t="s">
        <v>590</v>
      </c>
      <c r="I230" s="70" t="s">
        <v>591</v>
      </c>
      <c r="J230" s="65" t="s">
        <v>78</v>
      </c>
      <c r="K230" s="71">
        <v>44105</v>
      </c>
      <c r="L230" s="72" t="s">
        <v>72</v>
      </c>
      <c r="M230" s="72" t="s">
        <v>63</v>
      </c>
      <c r="N230" s="65">
        <v>6</v>
      </c>
      <c r="O230" s="65">
        <v>60</v>
      </c>
      <c r="P230" s="65" t="s">
        <v>64</v>
      </c>
      <c r="Q230" s="70" t="s">
        <v>158</v>
      </c>
      <c r="R230" s="65">
        <v>15</v>
      </c>
      <c r="S230" s="70" t="s">
        <v>402</v>
      </c>
      <c r="T230" s="65" t="s">
        <v>446</v>
      </c>
      <c r="U230" s="73" t="s">
        <v>557</v>
      </c>
      <c r="V230" s="107">
        <v>13656</v>
      </c>
      <c r="W230" s="84">
        <v>915</v>
      </c>
      <c r="X230" s="84">
        <v>836</v>
      </c>
      <c r="Y230" s="84"/>
      <c r="Z230" s="76">
        <v>0</v>
      </c>
      <c r="AA230" s="77">
        <f t="shared" ref="AA230:AA245" si="49">+V230*17.5%</f>
        <v>2389.7999999999997</v>
      </c>
      <c r="AB230" s="77">
        <f t="shared" ref="AB230:AB245" si="50">+V230*3%</f>
        <v>409.68</v>
      </c>
      <c r="AC230" s="77">
        <f t="shared" si="36"/>
        <v>1160.76</v>
      </c>
      <c r="AD230" s="77">
        <f t="shared" si="37"/>
        <v>273.12</v>
      </c>
      <c r="AE230" s="74">
        <f t="shared" ref="AE230:AG245" si="51">+V230*12</f>
        <v>163872</v>
      </c>
      <c r="AF230" s="75">
        <f t="shared" si="51"/>
        <v>10980</v>
      </c>
      <c r="AG230" s="75">
        <f t="shared" si="51"/>
        <v>10032</v>
      </c>
      <c r="AH230" s="84"/>
      <c r="AI230" s="75">
        <f t="shared" ref="AI230:AI245" si="52">+Z230*12</f>
        <v>0</v>
      </c>
      <c r="AJ230" s="75">
        <f t="shared" ref="AJ230:AJ245" si="53">+V230/30*50</f>
        <v>22760</v>
      </c>
      <c r="AK230" s="75">
        <f t="shared" ref="AK230:AK245" si="54">+V230/30*20*0.25</f>
        <v>2276</v>
      </c>
      <c r="AL230" s="84">
        <v>6828</v>
      </c>
      <c r="AM230" s="75">
        <f t="shared" ref="AM230:AP245" si="55">+AA230*12</f>
        <v>28677.599999999999</v>
      </c>
      <c r="AN230" s="75">
        <f t="shared" si="55"/>
        <v>4916.16</v>
      </c>
      <c r="AO230" s="75">
        <f t="shared" si="47"/>
        <v>13929.119999999999</v>
      </c>
      <c r="AP230" s="75">
        <f t="shared" si="47"/>
        <v>3277.44</v>
      </c>
      <c r="AQ230" s="75"/>
      <c r="AR230" s="75">
        <f t="shared" si="43"/>
        <v>2276</v>
      </c>
      <c r="AS230" s="84">
        <v>0</v>
      </c>
      <c r="AT230" s="84">
        <v>0</v>
      </c>
      <c r="AU230" s="84"/>
      <c r="AV230" s="84"/>
      <c r="AW230" s="78">
        <v>0</v>
      </c>
      <c r="AX230" s="78">
        <v>0</v>
      </c>
      <c r="AY230" s="78">
        <v>0</v>
      </c>
      <c r="AZ230" s="85">
        <v>0</v>
      </c>
      <c r="BA230" s="80">
        <f t="shared" ref="BA230:BA245" si="56">SUM(AE230:AZ230)</f>
        <v>269824.32</v>
      </c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  <c r="CZ230" s="81"/>
      <c r="DA230" s="81"/>
      <c r="DB230" s="81"/>
      <c r="DC230" s="81"/>
      <c r="DD230" s="81"/>
      <c r="DE230" s="81"/>
      <c r="DF230" s="81"/>
      <c r="DG230" s="81"/>
      <c r="DH230" s="81"/>
      <c r="DI230" s="81"/>
      <c r="DJ230" s="81"/>
      <c r="DK230" s="81"/>
      <c r="DL230" s="81"/>
      <c r="DM230" s="81"/>
      <c r="DN230" s="81"/>
      <c r="DO230" s="81"/>
      <c r="DP230" s="81"/>
      <c r="DQ230" s="81"/>
      <c r="DR230" s="81"/>
      <c r="DS230" s="81"/>
      <c r="DT230" s="81"/>
      <c r="DU230" s="81"/>
      <c r="DV230" s="81"/>
      <c r="DW230" s="81"/>
      <c r="DX230" s="81"/>
      <c r="DY230" s="81"/>
      <c r="DZ230" s="81"/>
      <c r="EA230" s="81"/>
      <c r="EB230" s="81"/>
      <c r="EC230" s="81"/>
      <c r="ED230" s="81"/>
      <c r="EE230" s="81"/>
      <c r="EF230" s="81"/>
      <c r="EG230" s="81"/>
      <c r="EH230" s="81"/>
      <c r="EI230" s="81"/>
      <c r="EJ230" s="81"/>
      <c r="EK230" s="81"/>
      <c r="EL230" s="81"/>
      <c r="EM230" s="81"/>
      <c r="EN230" s="81"/>
      <c r="EO230" s="81"/>
      <c r="EP230" s="81"/>
      <c r="EQ230" s="81"/>
      <c r="ER230" s="81"/>
      <c r="ES230" s="81"/>
      <c r="ET230" s="81"/>
      <c r="EU230" s="81"/>
      <c r="EV230" s="81"/>
      <c r="EW230" s="81"/>
      <c r="EX230" s="81"/>
      <c r="EY230" s="81"/>
      <c r="EZ230" s="81"/>
      <c r="FA230" s="81"/>
      <c r="FB230" s="81"/>
      <c r="FC230" s="81"/>
      <c r="FD230" s="81"/>
      <c r="FE230" s="81"/>
      <c r="FF230" s="81"/>
      <c r="FG230" s="81"/>
      <c r="FH230" s="81"/>
      <c r="FI230" s="81"/>
      <c r="FJ230" s="81"/>
      <c r="FK230" s="81"/>
      <c r="FL230" s="81"/>
      <c r="FM230" s="81"/>
      <c r="FN230" s="81"/>
      <c r="FO230" s="81"/>
      <c r="FP230" s="81"/>
      <c r="FQ230" s="81"/>
      <c r="FR230" s="81"/>
      <c r="FS230" s="81"/>
      <c r="FT230" s="81"/>
      <c r="FU230" s="81"/>
      <c r="FV230" s="81"/>
      <c r="FW230" s="81"/>
      <c r="FX230" s="81"/>
      <c r="FY230" s="81"/>
      <c r="FZ230" s="81"/>
      <c r="GA230" s="81"/>
      <c r="GB230" s="81"/>
      <c r="GC230" s="81"/>
      <c r="GD230" s="81"/>
      <c r="GE230" s="81"/>
      <c r="GF230" s="81"/>
      <c r="GG230" s="81"/>
      <c r="GH230" s="81"/>
      <c r="GI230" s="81"/>
      <c r="GJ230" s="81"/>
      <c r="GK230" s="81"/>
      <c r="GL230" s="81"/>
      <c r="GM230" s="81"/>
      <c r="GN230" s="81"/>
      <c r="GO230" s="81"/>
      <c r="GP230" s="81"/>
      <c r="GQ230" s="81"/>
      <c r="GR230" s="81"/>
      <c r="GS230" s="81"/>
      <c r="GT230" s="81"/>
      <c r="GU230" s="81"/>
      <c r="GV230" s="81"/>
      <c r="GW230" s="81"/>
      <c r="GX230" s="81"/>
      <c r="GY230" s="81"/>
      <c r="GZ230" s="81"/>
      <c r="HA230" s="81"/>
      <c r="HB230" s="81"/>
      <c r="HC230" s="81"/>
      <c r="HD230" s="81"/>
      <c r="HE230" s="81"/>
      <c r="HF230" s="81"/>
      <c r="HG230" s="81"/>
      <c r="HH230" s="81"/>
      <c r="HI230" s="81"/>
      <c r="HJ230" s="81"/>
      <c r="HK230" s="81"/>
      <c r="HL230" s="81"/>
      <c r="HM230" s="81"/>
      <c r="HN230" s="81"/>
      <c r="HO230" s="81"/>
      <c r="HP230" s="81"/>
      <c r="HQ230" s="81"/>
      <c r="HR230" s="81"/>
      <c r="HS230" s="81"/>
      <c r="HT230" s="81"/>
      <c r="HU230" s="81"/>
      <c r="HV230" s="81"/>
      <c r="HW230" s="81"/>
      <c r="HX230" s="81"/>
      <c r="HY230" s="81"/>
      <c r="HZ230" s="81"/>
      <c r="IA230" s="81"/>
      <c r="IB230" s="81"/>
      <c r="IC230" s="81"/>
      <c r="ID230" s="81"/>
      <c r="IE230" s="81"/>
      <c r="IF230" s="81"/>
      <c r="IG230" s="81"/>
      <c r="IH230" s="81"/>
      <c r="II230" s="81"/>
      <c r="IJ230" s="81"/>
      <c r="IK230" s="81"/>
      <c r="IL230" s="81"/>
      <c r="IM230" s="81"/>
      <c r="IN230" s="81"/>
      <c r="IO230" s="81"/>
      <c r="IP230" s="81"/>
      <c r="IQ230" s="81"/>
      <c r="IR230" s="81"/>
      <c r="IS230" s="81"/>
      <c r="IT230" s="81"/>
      <c r="IU230" s="81"/>
      <c r="IV230" s="81"/>
      <c r="IW230" s="81"/>
      <c r="IX230" s="81"/>
      <c r="IY230" s="81"/>
      <c r="IZ230" s="81"/>
    </row>
    <row r="231" spans="1:260" s="82" customFormat="1" ht="25.5" x14ac:dyDescent="0.2">
      <c r="A231" s="65">
        <f t="shared" si="45"/>
        <v>219</v>
      </c>
      <c r="B231" s="66">
        <v>11</v>
      </c>
      <c r="C231" s="67" t="s">
        <v>61</v>
      </c>
      <c r="D231" s="68">
        <v>251</v>
      </c>
      <c r="E231" s="67">
        <v>372</v>
      </c>
      <c r="F231" s="69">
        <v>2</v>
      </c>
      <c r="G231" s="105">
        <v>2274</v>
      </c>
      <c r="H231" s="70" t="s">
        <v>592</v>
      </c>
      <c r="I231" s="70" t="s">
        <v>593</v>
      </c>
      <c r="J231" s="65" t="s">
        <v>78</v>
      </c>
      <c r="K231" s="71">
        <v>44136</v>
      </c>
      <c r="L231" s="72" t="s">
        <v>72</v>
      </c>
      <c r="M231" s="72" t="s">
        <v>63</v>
      </c>
      <c r="N231" s="65">
        <v>6</v>
      </c>
      <c r="O231" s="65">
        <v>60</v>
      </c>
      <c r="P231" s="65" t="s">
        <v>143</v>
      </c>
      <c r="Q231" s="70" t="s">
        <v>158</v>
      </c>
      <c r="R231" s="65">
        <v>15</v>
      </c>
      <c r="S231" s="70" t="s">
        <v>402</v>
      </c>
      <c r="T231" s="65" t="s">
        <v>413</v>
      </c>
      <c r="U231" s="73" t="s">
        <v>557</v>
      </c>
      <c r="V231" s="107">
        <v>13656</v>
      </c>
      <c r="W231" s="84">
        <v>915</v>
      </c>
      <c r="X231" s="84">
        <v>836</v>
      </c>
      <c r="Y231" s="84"/>
      <c r="Z231" s="76">
        <v>0</v>
      </c>
      <c r="AA231" s="77">
        <f t="shared" si="49"/>
        <v>2389.7999999999997</v>
      </c>
      <c r="AB231" s="77">
        <f t="shared" si="50"/>
        <v>409.68</v>
      </c>
      <c r="AC231" s="77">
        <f>+V231*8.5%</f>
        <v>1160.76</v>
      </c>
      <c r="AD231" s="77">
        <f>+V231*2%</f>
        <v>273.12</v>
      </c>
      <c r="AE231" s="74">
        <f t="shared" si="51"/>
        <v>163872</v>
      </c>
      <c r="AF231" s="75">
        <f t="shared" si="51"/>
        <v>10980</v>
      </c>
      <c r="AG231" s="75">
        <f t="shared" si="51"/>
        <v>10032</v>
      </c>
      <c r="AH231" s="84"/>
      <c r="AI231" s="75">
        <f t="shared" si="52"/>
        <v>0</v>
      </c>
      <c r="AJ231" s="75">
        <f t="shared" si="53"/>
        <v>22760</v>
      </c>
      <c r="AK231" s="75">
        <f t="shared" si="54"/>
        <v>2276</v>
      </c>
      <c r="AL231" s="84">
        <v>6828</v>
      </c>
      <c r="AM231" s="75">
        <f t="shared" si="55"/>
        <v>28677.599999999999</v>
      </c>
      <c r="AN231" s="75">
        <f t="shared" si="55"/>
        <v>4916.16</v>
      </c>
      <c r="AO231" s="75">
        <f>+AC231*12</f>
        <v>13929.119999999999</v>
      </c>
      <c r="AP231" s="75">
        <f>+AD231*12</f>
        <v>3277.44</v>
      </c>
      <c r="AQ231" s="75"/>
      <c r="AR231" s="75">
        <f>+V231/30*5</f>
        <v>2276</v>
      </c>
      <c r="AS231" s="84">
        <v>0</v>
      </c>
      <c r="AT231" s="84">
        <v>0</v>
      </c>
      <c r="AU231" s="84"/>
      <c r="AV231" s="84"/>
      <c r="AW231" s="78">
        <v>0</v>
      </c>
      <c r="AX231" s="78">
        <v>0</v>
      </c>
      <c r="AY231" s="78">
        <v>0</v>
      </c>
      <c r="AZ231" s="85">
        <v>0</v>
      </c>
      <c r="BA231" s="80">
        <f t="shared" si="56"/>
        <v>269824.32</v>
      </c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  <c r="CZ231" s="81"/>
      <c r="DA231" s="81"/>
      <c r="DB231" s="81"/>
      <c r="DC231" s="81"/>
      <c r="DD231" s="81"/>
      <c r="DE231" s="81"/>
      <c r="DF231" s="81"/>
      <c r="DG231" s="81"/>
      <c r="DH231" s="81"/>
      <c r="DI231" s="81"/>
      <c r="DJ231" s="81"/>
      <c r="DK231" s="81"/>
      <c r="DL231" s="81"/>
      <c r="DM231" s="81"/>
      <c r="DN231" s="81"/>
      <c r="DO231" s="81"/>
      <c r="DP231" s="81"/>
      <c r="DQ231" s="81"/>
      <c r="DR231" s="81"/>
      <c r="DS231" s="81"/>
      <c r="DT231" s="81"/>
      <c r="DU231" s="81"/>
      <c r="DV231" s="81"/>
      <c r="DW231" s="81"/>
      <c r="DX231" s="81"/>
      <c r="DY231" s="81"/>
      <c r="DZ231" s="81"/>
      <c r="EA231" s="81"/>
      <c r="EB231" s="81"/>
      <c r="EC231" s="81"/>
      <c r="ED231" s="81"/>
      <c r="EE231" s="81"/>
      <c r="EF231" s="81"/>
      <c r="EG231" s="81"/>
      <c r="EH231" s="81"/>
      <c r="EI231" s="81"/>
      <c r="EJ231" s="81"/>
      <c r="EK231" s="81"/>
      <c r="EL231" s="81"/>
      <c r="EM231" s="81"/>
      <c r="EN231" s="81"/>
      <c r="EO231" s="81"/>
      <c r="EP231" s="81"/>
      <c r="EQ231" s="81"/>
      <c r="ER231" s="81"/>
      <c r="ES231" s="81"/>
      <c r="ET231" s="81"/>
      <c r="EU231" s="81"/>
      <c r="EV231" s="81"/>
      <c r="EW231" s="81"/>
      <c r="EX231" s="81"/>
      <c r="EY231" s="81"/>
      <c r="EZ231" s="81"/>
      <c r="FA231" s="81"/>
      <c r="FB231" s="81"/>
      <c r="FC231" s="81"/>
      <c r="FD231" s="81"/>
      <c r="FE231" s="81"/>
      <c r="FF231" s="81"/>
      <c r="FG231" s="81"/>
      <c r="FH231" s="81"/>
      <c r="FI231" s="81"/>
      <c r="FJ231" s="81"/>
      <c r="FK231" s="81"/>
      <c r="FL231" s="81"/>
      <c r="FM231" s="81"/>
      <c r="FN231" s="81"/>
      <c r="FO231" s="81"/>
      <c r="FP231" s="81"/>
      <c r="FQ231" s="81"/>
      <c r="FR231" s="81"/>
      <c r="FS231" s="81"/>
      <c r="FT231" s="81"/>
      <c r="FU231" s="81"/>
      <c r="FV231" s="81"/>
      <c r="FW231" s="81"/>
      <c r="FX231" s="81"/>
      <c r="FY231" s="81"/>
      <c r="FZ231" s="81"/>
      <c r="GA231" s="81"/>
      <c r="GB231" s="81"/>
      <c r="GC231" s="81"/>
      <c r="GD231" s="81"/>
      <c r="GE231" s="81"/>
      <c r="GF231" s="81"/>
      <c r="GG231" s="81"/>
      <c r="GH231" s="81"/>
      <c r="GI231" s="81"/>
      <c r="GJ231" s="81"/>
      <c r="GK231" s="81"/>
      <c r="GL231" s="81"/>
      <c r="GM231" s="81"/>
      <c r="GN231" s="81"/>
      <c r="GO231" s="81"/>
      <c r="GP231" s="81"/>
      <c r="GQ231" s="81"/>
      <c r="GR231" s="81"/>
      <c r="GS231" s="81"/>
      <c r="GT231" s="81"/>
      <c r="GU231" s="81"/>
      <c r="GV231" s="81"/>
      <c r="GW231" s="81"/>
      <c r="GX231" s="81"/>
      <c r="GY231" s="81"/>
      <c r="GZ231" s="81"/>
      <c r="HA231" s="81"/>
      <c r="HB231" s="81"/>
      <c r="HC231" s="81"/>
      <c r="HD231" s="81"/>
      <c r="HE231" s="81"/>
      <c r="HF231" s="81"/>
      <c r="HG231" s="81"/>
      <c r="HH231" s="81"/>
      <c r="HI231" s="81"/>
      <c r="HJ231" s="81"/>
      <c r="HK231" s="81"/>
      <c r="HL231" s="81"/>
      <c r="HM231" s="81"/>
      <c r="HN231" s="81"/>
      <c r="HO231" s="81"/>
      <c r="HP231" s="81"/>
      <c r="HQ231" s="81"/>
      <c r="HR231" s="81"/>
      <c r="HS231" s="81"/>
      <c r="HT231" s="81"/>
      <c r="HU231" s="81"/>
      <c r="HV231" s="81"/>
      <c r="HW231" s="81"/>
      <c r="HX231" s="81"/>
      <c r="HY231" s="81"/>
      <c r="HZ231" s="81"/>
      <c r="IA231" s="81"/>
      <c r="IB231" s="81"/>
      <c r="IC231" s="81"/>
      <c r="ID231" s="81"/>
      <c r="IE231" s="81"/>
      <c r="IF231" s="81"/>
      <c r="IG231" s="81"/>
      <c r="IH231" s="81"/>
      <c r="II231" s="81"/>
      <c r="IJ231" s="81"/>
      <c r="IK231" s="81"/>
      <c r="IL231" s="81"/>
      <c r="IM231" s="81"/>
      <c r="IN231" s="81"/>
      <c r="IO231" s="81"/>
      <c r="IP231" s="81"/>
      <c r="IQ231" s="81"/>
      <c r="IR231" s="81"/>
      <c r="IS231" s="81"/>
      <c r="IT231" s="81"/>
      <c r="IU231" s="81"/>
      <c r="IV231" s="81"/>
      <c r="IW231" s="81"/>
      <c r="IX231" s="81"/>
      <c r="IY231" s="81"/>
      <c r="IZ231" s="81"/>
    </row>
    <row r="232" spans="1:260" s="82" customFormat="1" ht="25.5" x14ac:dyDescent="0.2">
      <c r="A232" s="65">
        <f t="shared" si="45"/>
        <v>220</v>
      </c>
      <c r="B232" s="66">
        <v>11</v>
      </c>
      <c r="C232" s="67" t="s">
        <v>61</v>
      </c>
      <c r="D232" s="68">
        <v>251</v>
      </c>
      <c r="E232" s="67">
        <v>372</v>
      </c>
      <c r="F232" s="69">
        <v>2</v>
      </c>
      <c r="G232" s="105">
        <v>2287</v>
      </c>
      <c r="H232" s="70" t="s">
        <v>594</v>
      </c>
      <c r="I232" s="70" t="s">
        <v>595</v>
      </c>
      <c r="J232" s="65" t="s">
        <v>78</v>
      </c>
      <c r="K232" s="71">
        <v>44173</v>
      </c>
      <c r="L232" s="72" t="s">
        <v>72</v>
      </c>
      <c r="M232" s="72" t="s">
        <v>63</v>
      </c>
      <c r="N232" s="65">
        <v>6</v>
      </c>
      <c r="O232" s="65">
        <v>60</v>
      </c>
      <c r="P232" s="65" t="s">
        <v>64</v>
      </c>
      <c r="Q232" s="70" t="s">
        <v>158</v>
      </c>
      <c r="R232" s="65">
        <v>15</v>
      </c>
      <c r="S232" s="70" t="s">
        <v>402</v>
      </c>
      <c r="T232" s="65" t="s">
        <v>446</v>
      </c>
      <c r="U232" s="73" t="s">
        <v>557</v>
      </c>
      <c r="V232" s="107">
        <v>13656</v>
      </c>
      <c r="W232" s="84">
        <v>915</v>
      </c>
      <c r="X232" s="84">
        <v>836</v>
      </c>
      <c r="Y232" s="84"/>
      <c r="Z232" s="76">
        <v>0</v>
      </c>
      <c r="AA232" s="77">
        <f>+V232*17.5%</f>
        <v>2389.7999999999997</v>
      </c>
      <c r="AB232" s="77">
        <f>+V232*3%</f>
        <v>409.68</v>
      </c>
      <c r="AC232" s="77">
        <f>+V232*8.5%</f>
        <v>1160.76</v>
      </c>
      <c r="AD232" s="77">
        <f>+V232*2%</f>
        <v>273.12</v>
      </c>
      <c r="AE232" s="74">
        <f>+V232*12</f>
        <v>163872</v>
      </c>
      <c r="AF232" s="75">
        <f>+W232*12</f>
        <v>10980</v>
      </c>
      <c r="AG232" s="75">
        <f>+X232*12</f>
        <v>10032</v>
      </c>
      <c r="AH232" s="84"/>
      <c r="AI232" s="75">
        <f>+Z232*12</f>
        <v>0</v>
      </c>
      <c r="AJ232" s="75">
        <f>+V232/30*50</f>
        <v>22760</v>
      </c>
      <c r="AK232" s="75">
        <f>+V232/30*20*0.25</f>
        <v>2276</v>
      </c>
      <c r="AL232" s="84">
        <v>6828</v>
      </c>
      <c r="AM232" s="75">
        <f>+AA232*12</f>
        <v>28677.599999999999</v>
      </c>
      <c r="AN232" s="75">
        <f>+AB232*12</f>
        <v>4916.16</v>
      </c>
      <c r="AO232" s="75">
        <f>+AC232*12</f>
        <v>13929.119999999999</v>
      </c>
      <c r="AP232" s="75">
        <f>+AD232*12</f>
        <v>3277.44</v>
      </c>
      <c r="AQ232" s="75"/>
      <c r="AR232" s="75">
        <f>+V232/30*5</f>
        <v>2276</v>
      </c>
      <c r="AS232" s="84">
        <v>0</v>
      </c>
      <c r="AT232" s="84">
        <v>0</v>
      </c>
      <c r="AU232" s="84"/>
      <c r="AV232" s="84"/>
      <c r="AW232" s="78">
        <v>0</v>
      </c>
      <c r="AX232" s="78">
        <v>0</v>
      </c>
      <c r="AY232" s="78">
        <v>0</v>
      </c>
      <c r="AZ232" s="85">
        <v>0</v>
      </c>
      <c r="BA232" s="80">
        <f>SUM(AE232:AZ232)</f>
        <v>269824.32</v>
      </c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  <c r="CZ232" s="81"/>
      <c r="DA232" s="81"/>
      <c r="DB232" s="81"/>
      <c r="DC232" s="81"/>
      <c r="DD232" s="81"/>
      <c r="DE232" s="81"/>
      <c r="DF232" s="81"/>
      <c r="DG232" s="81"/>
      <c r="DH232" s="81"/>
      <c r="DI232" s="81"/>
      <c r="DJ232" s="81"/>
      <c r="DK232" s="81"/>
      <c r="DL232" s="81"/>
      <c r="DM232" s="81"/>
      <c r="DN232" s="81"/>
      <c r="DO232" s="81"/>
      <c r="DP232" s="81"/>
      <c r="DQ232" s="81"/>
      <c r="DR232" s="81"/>
      <c r="DS232" s="81"/>
      <c r="DT232" s="81"/>
      <c r="DU232" s="81"/>
      <c r="DV232" s="81"/>
      <c r="DW232" s="81"/>
      <c r="DX232" s="81"/>
      <c r="DY232" s="81"/>
      <c r="DZ232" s="81"/>
      <c r="EA232" s="81"/>
      <c r="EB232" s="81"/>
      <c r="EC232" s="81"/>
      <c r="ED232" s="81"/>
      <c r="EE232" s="81"/>
      <c r="EF232" s="81"/>
      <c r="EG232" s="81"/>
      <c r="EH232" s="81"/>
      <c r="EI232" s="81"/>
      <c r="EJ232" s="81"/>
      <c r="EK232" s="81"/>
      <c r="EL232" s="81"/>
      <c r="EM232" s="81"/>
      <c r="EN232" s="81"/>
      <c r="EO232" s="81"/>
      <c r="EP232" s="81"/>
      <c r="EQ232" s="81"/>
      <c r="ER232" s="81"/>
      <c r="ES232" s="81"/>
      <c r="ET232" s="81"/>
      <c r="EU232" s="81"/>
      <c r="EV232" s="81"/>
      <c r="EW232" s="81"/>
      <c r="EX232" s="81"/>
      <c r="EY232" s="81"/>
      <c r="EZ232" s="81"/>
      <c r="FA232" s="81"/>
      <c r="FB232" s="81"/>
      <c r="FC232" s="81"/>
      <c r="FD232" s="81"/>
      <c r="FE232" s="81"/>
      <c r="FF232" s="81"/>
      <c r="FG232" s="81"/>
      <c r="FH232" s="81"/>
      <c r="FI232" s="81"/>
      <c r="FJ232" s="81"/>
      <c r="FK232" s="81"/>
      <c r="FL232" s="81"/>
      <c r="FM232" s="81"/>
      <c r="FN232" s="81"/>
      <c r="FO232" s="81"/>
      <c r="FP232" s="81"/>
      <c r="FQ232" s="81"/>
      <c r="FR232" s="81"/>
      <c r="FS232" s="81"/>
      <c r="FT232" s="81"/>
      <c r="FU232" s="81"/>
      <c r="FV232" s="81"/>
      <c r="FW232" s="81"/>
      <c r="FX232" s="81"/>
      <c r="FY232" s="81"/>
      <c r="FZ232" s="81"/>
      <c r="GA232" s="81"/>
      <c r="GB232" s="81"/>
      <c r="GC232" s="81"/>
      <c r="GD232" s="81"/>
      <c r="GE232" s="81"/>
      <c r="GF232" s="81"/>
      <c r="GG232" s="81"/>
      <c r="GH232" s="81"/>
      <c r="GI232" s="81"/>
      <c r="GJ232" s="81"/>
      <c r="GK232" s="81"/>
      <c r="GL232" s="81"/>
      <c r="GM232" s="81"/>
      <c r="GN232" s="81"/>
      <c r="GO232" s="81"/>
      <c r="GP232" s="81"/>
      <c r="GQ232" s="81"/>
      <c r="GR232" s="81"/>
      <c r="GS232" s="81"/>
      <c r="GT232" s="81"/>
      <c r="GU232" s="81"/>
      <c r="GV232" s="81"/>
      <c r="GW232" s="81"/>
      <c r="GX232" s="81"/>
      <c r="GY232" s="81"/>
      <c r="GZ232" s="81"/>
      <c r="HA232" s="81"/>
      <c r="HB232" s="81"/>
      <c r="HC232" s="81"/>
      <c r="HD232" s="81"/>
      <c r="HE232" s="81"/>
      <c r="HF232" s="81"/>
      <c r="HG232" s="81"/>
      <c r="HH232" s="81"/>
      <c r="HI232" s="81"/>
      <c r="HJ232" s="81"/>
      <c r="HK232" s="81"/>
      <c r="HL232" s="81"/>
      <c r="HM232" s="81"/>
      <c r="HN232" s="81"/>
      <c r="HO232" s="81"/>
      <c r="HP232" s="81"/>
      <c r="HQ232" s="81"/>
      <c r="HR232" s="81"/>
      <c r="HS232" s="81"/>
      <c r="HT232" s="81"/>
      <c r="HU232" s="81"/>
      <c r="HV232" s="81"/>
      <c r="HW232" s="81"/>
      <c r="HX232" s="81"/>
      <c r="HY232" s="81"/>
      <c r="HZ232" s="81"/>
      <c r="IA232" s="81"/>
      <c r="IB232" s="81"/>
      <c r="IC232" s="81"/>
      <c r="ID232" s="81"/>
      <c r="IE232" s="81"/>
      <c r="IF232" s="81"/>
      <c r="IG232" s="81"/>
      <c r="IH232" s="81"/>
      <c r="II232" s="81"/>
      <c r="IJ232" s="81"/>
      <c r="IK232" s="81"/>
      <c r="IL232" s="81"/>
      <c r="IM232" s="81"/>
      <c r="IN232" s="81"/>
      <c r="IO232" s="81"/>
      <c r="IP232" s="81"/>
      <c r="IQ232" s="81"/>
      <c r="IR232" s="81"/>
      <c r="IS232" s="81"/>
      <c r="IT232" s="81"/>
      <c r="IU232" s="81"/>
      <c r="IV232" s="81"/>
      <c r="IW232" s="81"/>
      <c r="IX232" s="81"/>
      <c r="IY232" s="81"/>
      <c r="IZ232" s="81"/>
    </row>
    <row r="233" spans="1:260" s="82" customFormat="1" ht="25.5" x14ac:dyDescent="0.2">
      <c r="A233" s="65">
        <f t="shared" si="45"/>
        <v>221</v>
      </c>
      <c r="B233" s="66">
        <v>11</v>
      </c>
      <c r="C233" s="67" t="s">
        <v>61</v>
      </c>
      <c r="D233" s="68">
        <v>251</v>
      </c>
      <c r="E233" s="67">
        <v>372</v>
      </c>
      <c r="F233" s="69">
        <v>2</v>
      </c>
      <c r="G233" s="105">
        <v>2293</v>
      </c>
      <c r="H233" s="70" t="s">
        <v>596</v>
      </c>
      <c r="I233" s="70" t="s">
        <v>597</v>
      </c>
      <c r="J233" s="65" t="s">
        <v>78</v>
      </c>
      <c r="K233" s="71">
        <v>44193</v>
      </c>
      <c r="L233" s="72" t="s">
        <v>72</v>
      </c>
      <c r="M233" s="72" t="s">
        <v>63</v>
      </c>
      <c r="N233" s="65">
        <v>6</v>
      </c>
      <c r="O233" s="65">
        <v>60</v>
      </c>
      <c r="P233" s="65" t="s">
        <v>64</v>
      </c>
      <c r="Q233" s="70" t="s">
        <v>158</v>
      </c>
      <c r="R233" s="65">
        <v>15</v>
      </c>
      <c r="S233" s="70" t="s">
        <v>402</v>
      </c>
      <c r="T233" s="65" t="s">
        <v>446</v>
      </c>
      <c r="U233" s="73" t="s">
        <v>557</v>
      </c>
      <c r="V233" s="107">
        <v>13656</v>
      </c>
      <c r="W233" s="84">
        <v>915</v>
      </c>
      <c r="X233" s="84">
        <v>836</v>
      </c>
      <c r="Y233" s="84"/>
      <c r="Z233" s="76">
        <v>0</v>
      </c>
      <c r="AA233" s="77">
        <f t="shared" si="49"/>
        <v>2389.7999999999997</v>
      </c>
      <c r="AB233" s="77">
        <f t="shared" si="50"/>
        <v>409.68</v>
      </c>
      <c r="AC233" s="77">
        <f t="shared" si="36"/>
        <v>1160.76</v>
      </c>
      <c r="AD233" s="77">
        <f t="shared" si="37"/>
        <v>273.12</v>
      </c>
      <c r="AE233" s="74">
        <f t="shared" si="51"/>
        <v>163872</v>
      </c>
      <c r="AF233" s="75">
        <f t="shared" si="51"/>
        <v>10980</v>
      </c>
      <c r="AG233" s="75">
        <f t="shared" si="51"/>
        <v>10032</v>
      </c>
      <c r="AH233" s="84"/>
      <c r="AI233" s="75">
        <f t="shared" si="52"/>
        <v>0</v>
      </c>
      <c r="AJ233" s="75">
        <f t="shared" si="53"/>
        <v>22760</v>
      </c>
      <c r="AK233" s="75">
        <f t="shared" si="54"/>
        <v>2276</v>
      </c>
      <c r="AL233" s="84">
        <v>6828</v>
      </c>
      <c r="AM233" s="75">
        <f t="shared" si="55"/>
        <v>28677.599999999999</v>
      </c>
      <c r="AN233" s="75">
        <f t="shared" si="55"/>
        <v>4916.16</v>
      </c>
      <c r="AO233" s="75">
        <f t="shared" si="47"/>
        <v>13929.119999999999</v>
      </c>
      <c r="AP233" s="75">
        <f t="shared" si="47"/>
        <v>3277.44</v>
      </c>
      <c r="AQ233" s="75"/>
      <c r="AR233" s="75">
        <f t="shared" si="43"/>
        <v>2276</v>
      </c>
      <c r="AS233" s="84">
        <v>0</v>
      </c>
      <c r="AT233" s="84">
        <v>0</v>
      </c>
      <c r="AU233" s="84"/>
      <c r="AV233" s="84"/>
      <c r="AW233" s="78">
        <v>0</v>
      </c>
      <c r="AX233" s="78">
        <v>0</v>
      </c>
      <c r="AY233" s="78">
        <v>0</v>
      </c>
      <c r="AZ233" s="85">
        <v>0</v>
      </c>
      <c r="BA233" s="80">
        <f t="shared" si="56"/>
        <v>269824.32</v>
      </c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  <c r="CZ233" s="81"/>
      <c r="DA233" s="81"/>
      <c r="DB233" s="81"/>
      <c r="DC233" s="81"/>
      <c r="DD233" s="81"/>
      <c r="DE233" s="81"/>
      <c r="DF233" s="81"/>
      <c r="DG233" s="81"/>
      <c r="DH233" s="81"/>
      <c r="DI233" s="81"/>
      <c r="DJ233" s="81"/>
      <c r="DK233" s="81"/>
      <c r="DL233" s="81"/>
      <c r="DM233" s="81"/>
      <c r="DN233" s="81"/>
      <c r="DO233" s="81"/>
      <c r="DP233" s="81"/>
      <c r="DQ233" s="81"/>
      <c r="DR233" s="81"/>
      <c r="DS233" s="81"/>
      <c r="DT233" s="81"/>
      <c r="DU233" s="81"/>
      <c r="DV233" s="81"/>
      <c r="DW233" s="81"/>
      <c r="DX233" s="81"/>
      <c r="DY233" s="81"/>
      <c r="DZ233" s="81"/>
      <c r="EA233" s="81"/>
      <c r="EB233" s="81"/>
      <c r="EC233" s="81"/>
      <c r="ED233" s="81"/>
      <c r="EE233" s="81"/>
      <c r="EF233" s="81"/>
      <c r="EG233" s="81"/>
      <c r="EH233" s="81"/>
      <c r="EI233" s="81"/>
      <c r="EJ233" s="81"/>
      <c r="EK233" s="81"/>
      <c r="EL233" s="81"/>
      <c r="EM233" s="81"/>
      <c r="EN233" s="81"/>
      <c r="EO233" s="81"/>
      <c r="EP233" s="81"/>
      <c r="EQ233" s="81"/>
      <c r="ER233" s="81"/>
      <c r="ES233" s="81"/>
      <c r="ET233" s="81"/>
      <c r="EU233" s="81"/>
      <c r="EV233" s="81"/>
      <c r="EW233" s="81"/>
      <c r="EX233" s="81"/>
      <c r="EY233" s="81"/>
      <c r="EZ233" s="81"/>
      <c r="FA233" s="81"/>
      <c r="FB233" s="81"/>
      <c r="FC233" s="81"/>
      <c r="FD233" s="81"/>
      <c r="FE233" s="81"/>
      <c r="FF233" s="81"/>
      <c r="FG233" s="81"/>
      <c r="FH233" s="81"/>
      <c r="FI233" s="81"/>
      <c r="FJ233" s="81"/>
      <c r="FK233" s="81"/>
      <c r="FL233" s="81"/>
      <c r="FM233" s="81"/>
      <c r="FN233" s="81"/>
      <c r="FO233" s="81"/>
      <c r="FP233" s="81"/>
      <c r="FQ233" s="81"/>
      <c r="FR233" s="81"/>
      <c r="FS233" s="81"/>
      <c r="FT233" s="81"/>
      <c r="FU233" s="81"/>
      <c r="FV233" s="81"/>
      <c r="FW233" s="81"/>
      <c r="FX233" s="81"/>
      <c r="FY233" s="81"/>
      <c r="FZ233" s="81"/>
      <c r="GA233" s="81"/>
      <c r="GB233" s="81"/>
      <c r="GC233" s="81"/>
      <c r="GD233" s="81"/>
      <c r="GE233" s="81"/>
      <c r="GF233" s="81"/>
      <c r="GG233" s="81"/>
      <c r="GH233" s="81"/>
      <c r="GI233" s="81"/>
      <c r="GJ233" s="81"/>
      <c r="GK233" s="81"/>
      <c r="GL233" s="81"/>
      <c r="GM233" s="81"/>
      <c r="GN233" s="81"/>
      <c r="GO233" s="81"/>
      <c r="GP233" s="81"/>
      <c r="GQ233" s="81"/>
      <c r="GR233" s="81"/>
      <c r="GS233" s="81"/>
      <c r="GT233" s="81"/>
      <c r="GU233" s="81"/>
      <c r="GV233" s="81"/>
      <c r="GW233" s="81"/>
      <c r="GX233" s="81"/>
      <c r="GY233" s="81"/>
      <c r="GZ233" s="81"/>
      <c r="HA233" s="81"/>
      <c r="HB233" s="81"/>
      <c r="HC233" s="81"/>
      <c r="HD233" s="81"/>
      <c r="HE233" s="81"/>
      <c r="HF233" s="81"/>
      <c r="HG233" s="81"/>
      <c r="HH233" s="81"/>
      <c r="HI233" s="81"/>
      <c r="HJ233" s="81"/>
      <c r="HK233" s="81"/>
      <c r="HL233" s="81"/>
      <c r="HM233" s="81"/>
      <c r="HN233" s="81"/>
      <c r="HO233" s="81"/>
      <c r="HP233" s="81"/>
      <c r="HQ233" s="81"/>
      <c r="HR233" s="81"/>
      <c r="HS233" s="81"/>
      <c r="HT233" s="81"/>
      <c r="HU233" s="81"/>
      <c r="HV233" s="81"/>
      <c r="HW233" s="81"/>
      <c r="HX233" s="81"/>
      <c r="HY233" s="81"/>
      <c r="HZ233" s="81"/>
      <c r="IA233" s="81"/>
      <c r="IB233" s="81"/>
      <c r="IC233" s="81"/>
      <c r="ID233" s="81"/>
      <c r="IE233" s="81"/>
      <c r="IF233" s="81"/>
      <c r="IG233" s="81"/>
      <c r="IH233" s="81"/>
      <c r="II233" s="81"/>
      <c r="IJ233" s="81"/>
      <c r="IK233" s="81"/>
      <c r="IL233" s="81"/>
      <c r="IM233" s="81"/>
      <c r="IN233" s="81"/>
      <c r="IO233" s="81"/>
      <c r="IP233" s="81"/>
      <c r="IQ233" s="81"/>
      <c r="IR233" s="81"/>
      <c r="IS233" s="81"/>
      <c r="IT233" s="81"/>
      <c r="IU233" s="81"/>
      <c r="IV233" s="81"/>
      <c r="IW233" s="81"/>
      <c r="IX233" s="81"/>
      <c r="IY233" s="81"/>
      <c r="IZ233" s="81"/>
    </row>
    <row r="234" spans="1:260" s="82" customFormat="1" ht="25.5" x14ac:dyDescent="0.2">
      <c r="A234" s="65">
        <f t="shared" si="45"/>
        <v>222</v>
      </c>
      <c r="B234" s="66">
        <v>11</v>
      </c>
      <c r="C234" s="67" t="s">
        <v>61</v>
      </c>
      <c r="D234" s="68">
        <v>251</v>
      </c>
      <c r="E234" s="67">
        <v>372</v>
      </c>
      <c r="F234" s="69">
        <v>2</v>
      </c>
      <c r="G234" s="105">
        <v>2292</v>
      </c>
      <c r="H234" s="70" t="s">
        <v>598</v>
      </c>
      <c r="I234" s="70" t="s">
        <v>599</v>
      </c>
      <c r="J234" s="65" t="s">
        <v>78</v>
      </c>
      <c r="K234" s="71">
        <v>44193</v>
      </c>
      <c r="L234" s="72" t="s">
        <v>72</v>
      </c>
      <c r="M234" s="72" t="s">
        <v>63</v>
      </c>
      <c r="N234" s="65">
        <v>6</v>
      </c>
      <c r="O234" s="65">
        <v>60</v>
      </c>
      <c r="P234" s="65" t="s">
        <v>64</v>
      </c>
      <c r="Q234" s="70" t="s">
        <v>158</v>
      </c>
      <c r="R234" s="65">
        <v>15</v>
      </c>
      <c r="S234" s="70" t="s">
        <v>402</v>
      </c>
      <c r="T234" s="65" t="s">
        <v>446</v>
      </c>
      <c r="U234" s="73" t="s">
        <v>557</v>
      </c>
      <c r="V234" s="107">
        <v>13656</v>
      </c>
      <c r="W234" s="84">
        <v>915</v>
      </c>
      <c r="X234" s="84">
        <v>836</v>
      </c>
      <c r="Y234" s="84"/>
      <c r="Z234" s="76">
        <v>0</v>
      </c>
      <c r="AA234" s="77">
        <f t="shared" si="49"/>
        <v>2389.7999999999997</v>
      </c>
      <c r="AB234" s="77">
        <f t="shared" si="50"/>
        <v>409.68</v>
      </c>
      <c r="AC234" s="77">
        <f t="shared" si="36"/>
        <v>1160.76</v>
      </c>
      <c r="AD234" s="77">
        <f t="shared" si="37"/>
        <v>273.12</v>
      </c>
      <c r="AE234" s="74">
        <f t="shared" si="51"/>
        <v>163872</v>
      </c>
      <c r="AF234" s="75">
        <f t="shared" si="51"/>
        <v>10980</v>
      </c>
      <c r="AG234" s="75">
        <f t="shared" si="51"/>
        <v>10032</v>
      </c>
      <c r="AH234" s="84"/>
      <c r="AI234" s="75">
        <f t="shared" si="52"/>
        <v>0</v>
      </c>
      <c r="AJ234" s="75">
        <f t="shared" si="53"/>
        <v>22760</v>
      </c>
      <c r="AK234" s="75">
        <f t="shared" si="54"/>
        <v>2276</v>
      </c>
      <c r="AL234" s="84">
        <v>6828</v>
      </c>
      <c r="AM234" s="75">
        <f t="shared" si="55"/>
        <v>28677.599999999999</v>
      </c>
      <c r="AN234" s="75">
        <f t="shared" si="55"/>
        <v>4916.16</v>
      </c>
      <c r="AO234" s="75">
        <f t="shared" si="47"/>
        <v>13929.119999999999</v>
      </c>
      <c r="AP234" s="75">
        <f t="shared" si="47"/>
        <v>3277.44</v>
      </c>
      <c r="AQ234" s="75"/>
      <c r="AR234" s="75">
        <f t="shared" si="43"/>
        <v>2276</v>
      </c>
      <c r="AS234" s="84">
        <v>0</v>
      </c>
      <c r="AT234" s="84">
        <v>0</v>
      </c>
      <c r="AU234" s="84"/>
      <c r="AV234" s="84"/>
      <c r="AW234" s="78">
        <v>0</v>
      </c>
      <c r="AX234" s="78">
        <v>0</v>
      </c>
      <c r="AY234" s="78">
        <v>0</v>
      </c>
      <c r="AZ234" s="85">
        <v>0</v>
      </c>
      <c r="BA234" s="80">
        <f t="shared" si="56"/>
        <v>269824.32</v>
      </c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  <c r="CZ234" s="81"/>
      <c r="DA234" s="81"/>
      <c r="DB234" s="81"/>
      <c r="DC234" s="81"/>
      <c r="DD234" s="81"/>
      <c r="DE234" s="81"/>
      <c r="DF234" s="81"/>
      <c r="DG234" s="81"/>
      <c r="DH234" s="81"/>
      <c r="DI234" s="81"/>
      <c r="DJ234" s="81"/>
      <c r="DK234" s="81"/>
      <c r="DL234" s="81"/>
      <c r="DM234" s="81"/>
      <c r="DN234" s="81"/>
      <c r="DO234" s="81"/>
      <c r="DP234" s="81"/>
      <c r="DQ234" s="81"/>
      <c r="DR234" s="81"/>
      <c r="DS234" s="81"/>
      <c r="DT234" s="81"/>
      <c r="DU234" s="81"/>
      <c r="DV234" s="81"/>
      <c r="DW234" s="81"/>
      <c r="DX234" s="81"/>
      <c r="DY234" s="81"/>
      <c r="DZ234" s="81"/>
      <c r="EA234" s="81"/>
      <c r="EB234" s="81"/>
      <c r="EC234" s="81"/>
      <c r="ED234" s="81"/>
      <c r="EE234" s="81"/>
      <c r="EF234" s="81"/>
      <c r="EG234" s="81"/>
      <c r="EH234" s="81"/>
      <c r="EI234" s="81"/>
      <c r="EJ234" s="81"/>
      <c r="EK234" s="81"/>
      <c r="EL234" s="81"/>
      <c r="EM234" s="81"/>
      <c r="EN234" s="81"/>
      <c r="EO234" s="81"/>
      <c r="EP234" s="81"/>
      <c r="EQ234" s="81"/>
      <c r="ER234" s="81"/>
      <c r="ES234" s="81"/>
      <c r="ET234" s="81"/>
      <c r="EU234" s="81"/>
      <c r="EV234" s="81"/>
      <c r="EW234" s="81"/>
      <c r="EX234" s="81"/>
      <c r="EY234" s="81"/>
      <c r="EZ234" s="81"/>
      <c r="FA234" s="81"/>
      <c r="FB234" s="81"/>
      <c r="FC234" s="81"/>
      <c r="FD234" s="81"/>
      <c r="FE234" s="81"/>
      <c r="FF234" s="81"/>
      <c r="FG234" s="81"/>
      <c r="FH234" s="81"/>
      <c r="FI234" s="81"/>
      <c r="FJ234" s="81"/>
      <c r="FK234" s="81"/>
      <c r="FL234" s="81"/>
      <c r="FM234" s="81"/>
      <c r="FN234" s="81"/>
      <c r="FO234" s="81"/>
      <c r="FP234" s="81"/>
      <c r="FQ234" s="81"/>
      <c r="FR234" s="81"/>
      <c r="FS234" s="81"/>
      <c r="FT234" s="81"/>
      <c r="FU234" s="81"/>
      <c r="FV234" s="81"/>
      <c r="FW234" s="81"/>
      <c r="FX234" s="81"/>
      <c r="FY234" s="81"/>
      <c r="FZ234" s="81"/>
      <c r="GA234" s="81"/>
      <c r="GB234" s="81"/>
      <c r="GC234" s="81"/>
      <c r="GD234" s="81"/>
      <c r="GE234" s="81"/>
      <c r="GF234" s="81"/>
      <c r="GG234" s="81"/>
      <c r="GH234" s="81"/>
      <c r="GI234" s="81"/>
      <c r="GJ234" s="81"/>
      <c r="GK234" s="81"/>
      <c r="GL234" s="81"/>
      <c r="GM234" s="81"/>
      <c r="GN234" s="81"/>
      <c r="GO234" s="81"/>
      <c r="GP234" s="81"/>
      <c r="GQ234" s="81"/>
      <c r="GR234" s="81"/>
      <c r="GS234" s="81"/>
      <c r="GT234" s="81"/>
      <c r="GU234" s="81"/>
      <c r="GV234" s="81"/>
      <c r="GW234" s="81"/>
      <c r="GX234" s="81"/>
      <c r="GY234" s="81"/>
      <c r="GZ234" s="81"/>
      <c r="HA234" s="81"/>
      <c r="HB234" s="81"/>
      <c r="HC234" s="81"/>
      <c r="HD234" s="81"/>
      <c r="HE234" s="81"/>
      <c r="HF234" s="81"/>
      <c r="HG234" s="81"/>
      <c r="HH234" s="81"/>
      <c r="HI234" s="81"/>
      <c r="HJ234" s="81"/>
      <c r="HK234" s="81"/>
      <c r="HL234" s="81"/>
      <c r="HM234" s="81"/>
      <c r="HN234" s="81"/>
      <c r="HO234" s="81"/>
      <c r="HP234" s="81"/>
      <c r="HQ234" s="81"/>
      <c r="HR234" s="81"/>
      <c r="HS234" s="81"/>
      <c r="HT234" s="81"/>
      <c r="HU234" s="81"/>
      <c r="HV234" s="81"/>
      <c r="HW234" s="81"/>
      <c r="HX234" s="81"/>
      <c r="HY234" s="81"/>
      <c r="HZ234" s="81"/>
      <c r="IA234" s="81"/>
      <c r="IB234" s="81"/>
      <c r="IC234" s="81"/>
      <c r="ID234" s="81"/>
      <c r="IE234" s="81"/>
      <c r="IF234" s="81"/>
      <c r="IG234" s="81"/>
      <c r="IH234" s="81"/>
      <c r="II234" s="81"/>
      <c r="IJ234" s="81"/>
      <c r="IK234" s="81"/>
      <c r="IL234" s="81"/>
      <c r="IM234" s="81"/>
      <c r="IN234" s="81"/>
      <c r="IO234" s="81"/>
      <c r="IP234" s="81"/>
      <c r="IQ234" s="81"/>
      <c r="IR234" s="81"/>
      <c r="IS234" s="81"/>
      <c r="IT234" s="81"/>
      <c r="IU234" s="81"/>
      <c r="IV234" s="81"/>
      <c r="IW234" s="81"/>
      <c r="IX234" s="81"/>
      <c r="IY234" s="81"/>
      <c r="IZ234" s="81"/>
    </row>
    <row r="235" spans="1:260" s="82" customFormat="1" ht="25.5" x14ac:dyDescent="0.2">
      <c r="A235" s="65">
        <f t="shared" si="45"/>
        <v>223</v>
      </c>
      <c r="B235" s="66">
        <v>11</v>
      </c>
      <c r="C235" s="67" t="s">
        <v>61</v>
      </c>
      <c r="D235" s="68">
        <v>251</v>
      </c>
      <c r="E235" s="67">
        <v>372</v>
      </c>
      <c r="F235" s="69">
        <v>2</v>
      </c>
      <c r="G235" s="105">
        <v>2303</v>
      </c>
      <c r="H235" s="70" t="s">
        <v>600</v>
      </c>
      <c r="I235" s="70" t="s">
        <v>601</v>
      </c>
      <c r="J235" s="65" t="s">
        <v>78</v>
      </c>
      <c r="K235" s="89">
        <v>44228</v>
      </c>
      <c r="L235" s="90" t="s">
        <v>72</v>
      </c>
      <c r="M235" s="90" t="s">
        <v>73</v>
      </c>
      <c r="N235" s="65">
        <v>6</v>
      </c>
      <c r="O235" s="65">
        <v>60</v>
      </c>
      <c r="P235" s="65" t="s">
        <v>143</v>
      </c>
      <c r="Q235" s="70" t="s">
        <v>158</v>
      </c>
      <c r="R235" s="65">
        <v>15</v>
      </c>
      <c r="S235" s="70" t="s">
        <v>402</v>
      </c>
      <c r="T235" s="65" t="s">
        <v>446</v>
      </c>
      <c r="U235" s="73" t="s">
        <v>557</v>
      </c>
      <c r="V235" s="107">
        <v>13656</v>
      </c>
      <c r="W235" s="84">
        <v>915</v>
      </c>
      <c r="X235" s="84">
        <v>836</v>
      </c>
      <c r="Y235" s="84"/>
      <c r="Z235" s="76">
        <v>0</v>
      </c>
      <c r="AA235" s="77">
        <f>+V235*17.5%</f>
        <v>2389.7999999999997</v>
      </c>
      <c r="AB235" s="77">
        <f>+V235*3%</f>
        <v>409.68</v>
      </c>
      <c r="AC235" s="77">
        <f>+V235*8.5%</f>
        <v>1160.76</v>
      </c>
      <c r="AD235" s="77">
        <f>+V235*2%</f>
        <v>273.12</v>
      </c>
      <c r="AE235" s="74">
        <f>+V235*12</f>
        <v>163872</v>
      </c>
      <c r="AF235" s="75">
        <f>+W235*12</f>
        <v>10980</v>
      </c>
      <c r="AG235" s="75">
        <f>+X235*12</f>
        <v>10032</v>
      </c>
      <c r="AH235" s="84"/>
      <c r="AI235" s="75">
        <f>+Z235*12</f>
        <v>0</v>
      </c>
      <c r="AJ235" s="75">
        <f>+V235/30*50</f>
        <v>22760</v>
      </c>
      <c r="AK235" s="75">
        <f>+V235/30*20*0.25</f>
        <v>2276</v>
      </c>
      <c r="AL235" s="84">
        <v>6828</v>
      </c>
      <c r="AM235" s="75">
        <f>+AA235*12</f>
        <v>28677.599999999999</v>
      </c>
      <c r="AN235" s="75">
        <f>+AB235*12</f>
        <v>4916.16</v>
      </c>
      <c r="AO235" s="75">
        <f>+AC235*12</f>
        <v>13929.119999999999</v>
      </c>
      <c r="AP235" s="75">
        <f>+AD235*12</f>
        <v>3277.44</v>
      </c>
      <c r="AQ235" s="75"/>
      <c r="AR235" s="75">
        <f>+V235/30*5</f>
        <v>2276</v>
      </c>
      <c r="AS235" s="84">
        <v>0</v>
      </c>
      <c r="AT235" s="84">
        <v>0</v>
      </c>
      <c r="AU235" s="84"/>
      <c r="AV235" s="84"/>
      <c r="AW235" s="78">
        <v>0</v>
      </c>
      <c r="AX235" s="78">
        <v>0</v>
      </c>
      <c r="AY235" s="78">
        <v>0</v>
      </c>
      <c r="AZ235" s="85">
        <v>0</v>
      </c>
      <c r="BA235" s="80">
        <f>SUM(AE235:AZ235)</f>
        <v>269824.32</v>
      </c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  <c r="CZ235" s="81"/>
      <c r="DA235" s="81"/>
      <c r="DB235" s="81"/>
      <c r="DC235" s="81"/>
      <c r="DD235" s="81"/>
      <c r="DE235" s="81"/>
      <c r="DF235" s="81"/>
      <c r="DG235" s="81"/>
      <c r="DH235" s="81"/>
      <c r="DI235" s="81"/>
      <c r="DJ235" s="81"/>
      <c r="DK235" s="81"/>
      <c r="DL235" s="81"/>
      <c r="DM235" s="81"/>
      <c r="DN235" s="81"/>
      <c r="DO235" s="81"/>
      <c r="DP235" s="81"/>
      <c r="DQ235" s="81"/>
      <c r="DR235" s="81"/>
      <c r="DS235" s="81"/>
      <c r="DT235" s="81"/>
      <c r="DU235" s="81"/>
      <c r="DV235" s="81"/>
      <c r="DW235" s="81"/>
      <c r="DX235" s="81"/>
      <c r="DY235" s="81"/>
      <c r="DZ235" s="81"/>
      <c r="EA235" s="81"/>
      <c r="EB235" s="81"/>
      <c r="EC235" s="81"/>
      <c r="ED235" s="81"/>
      <c r="EE235" s="81"/>
      <c r="EF235" s="81"/>
      <c r="EG235" s="81"/>
      <c r="EH235" s="81"/>
      <c r="EI235" s="81"/>
      <c r="EJ235" s="81"/>
      <c r="EK235" s="81"/>
      <c r="EL235" s="81"/>
      <c r="EM235" s="81"/>
      <c r="EN235" s="81"/>
      <c r="EO235" s="81"/>
      <c r="EP235" s="81"/>
      <c r="EQ235" s="81"/>
      <c r="ER235" s="81"/>
      <c r="ES235" s="81"/>
      <c r="ET235" s="81"/>
      <c r="EU235" s="81"/>
      <c r="EV235" s="81"/>
      <c r="EW235" s="81"/>
      <c r="EX235" s="81"/>
      <c r="EY235" s="81"/>
      <c r="EZ235" s="81"/>
      <c r="FA235" s="81"/>
      <c r="FB235" s="81"/>
      <c r="FC235" s="81"/>
      <c r="FD235" s="81"/>
      <c r="FE235" s="81"/>
      <c r="FF235" s="81"/>
      <c r="FG235" s="81"/>
      <c r="FH235" s="81"/>
      <c r="FI235" s="81"/>
      <c r="FJ235" s="81"/>
      <c r="FK235" s="81"/>
      <c r="FL235" s="81"/>
      <c r="FM235" s="81"/>
      <c r="FN235" s="81"/>
      <c r="FO235" s="81"/>
      <c r="FP235" s="81"/>
      <c r="FQ235" s="81"/>
      <c r="FR235" s="81"/>
      <c r="FS235" s="81"/>
      <c r="FT235" s="81"/>
      <c r="FU235" s="81"/>
      <c r="FV235" s="81"/>
      <c r="FW235" s="81"/>
      <c r="FX235" s="81"/>
      <c r="FY235" s="81"/>
      <c r="FZ235" s="81"/>
      <c r="GA235" s="81"/>
      <c r="GB235" s="81"/>
      <c r="GC235" s="81"/>
      <c r="GD235" s="81"/>
      <c r="GE235" s="81"/>
      <c r="GF235" s="81"/>
      <c r="GG235" s="81"/>
      <c r="GH235" s="81"/>
      <c r="GI235" s="81"/>
      <c r="GJ235" s="81"/>
      <c r="GK235" s="81"/>
      <c r="GL235" s="81"/>
      <c r="GM235" s="81"/>
      <c r="GN235" s="81"/>
      <c r="GO235" s="81"/>
      <c r="GP235" s="81"/>
      <c r="GQ235" s="81"/>
      <c r="GR235" s="81"/>
      <c r="GS235" s="81"/>
      <c r="GT235" s="81"/>
      <c r="GU235" s="81"/>
      <c r="GV235" s="81"/>
      <c r="GW235" s="81"/>
      <c r="GX235" s="81"/>
      <c r="GY235" s="81"/>
      <c r="GZ235" s="81"/>
      <c r="HA235" s="81"/>
      <c r="HB235" s="81"/>
      <c r="HC235" s="81"/>
      <c r="HD235" s="81"/>
      <c r="HE235" s="81"/>
      <c r="HF235" s="81"/>
      <c r="HG235" s="81"/>
      <c r="HH235" s="81"/>
      <c r="HI235" s="81"/>
      <c r="HJ235" s="81"/>
      <c r="HK235" s="81"/>
      <c r="HL235" s="81"/>
      <c r="HM235" s="81"/>
      <c r="HN235" s="81"/>
      <c r="HO235" s="81"/>
      <c r="HP235" s="81"/>
      <c r="HQ235" s="81"/>
      <c r="HR235" s="81"/>
      <c r="HS235" s="81"/>
      <c r="HT235" s="81"/>
      <c r="HU235" s="81"/>
      <c r="HV235" s="81"/>
      <c r="HW235" s="81"/>
      <c r="HX235" s="81"/>
      <c r="HY235" s="81"/>
      <c r="HZ235" s="81"/>
      <c r="IA235" s="81"/>
      <c r="IB235" s="81"/>
      <c r="IC235" s="81"/>
      <c r="ID235" s="81"/>
      <c r="IE235" s="81"/>
      <c r="IF235" s="81"/>
      <c r="IG235" s="81"/>
      <c r="IH235" s="81"/>
      <c r="II235" s="81"/>
      <c r="IJ235" s="81"/>
      <c r="IK235" s="81"/>
      <c r="IL235" s="81"/>
      <c r="IM235" s="81"/>
      <c r="IN235" s="81"/>
      <c r="IO235" s="81"/>
      <c r="IP235" s="81"/>
      <c r="IQ235" s="81"/>
      <c r="IR235" s="81"/>
      <c r="IS235" s="81"/>
      <c r="IT235" s="81"/>
      <c r="IU235" s="81"/>
      <c r="IV235" s="81"/>
      <c r="IW235" s="81"/>
      <c r="IX235" s="81"/>
      <c r="IY235" s="81"/>
      <c r="IZ235" s="81"/>
    </row>
    <row r="236" spans="1:260" s="82" customFormat="1" x14ac:dyDescent="0.2">
      <c r="A236" s="65">
        <f t="shared" si="45"/>
        <v>224</v>
      </c>
      <c r="B236" s="66">
        <v>11</v>
      </c>
      <c r="C236" s="67" t="s">
        <v>61</v>
      </c>
      <c r="D236" s="68">
        <v>251</v>
      </c>
      <c r="E236" s="67">
        <v>374</v>
      </c>
      <c r="F236" s="69">
        <v>1</v>
      </c>
      <c r="G236" s="105">
        <v>13</v>
      </c>
      <c r="H236" s="70" t="s">
        <v>62</v>
      </c>
      <c r="I236" s="70"/>
      <c r="J236" s="65"/>
      <c r="K236" s="71"/>
      <c r="L236" s="72"/>
      <c r="M236" s="72" t="s">
        <v>63</v>
      </c>
      <c r="N236" s="65">
        <v>11</v>
      </c>
      <c r="O236" s="65">
        <v>40</v>
      </c>
      <c r="P236" s="65" t="s">
        <v>64</v>
      </c>
      <c r="Q236" s="70" t="s">
        <v>158</v>
      </c>
      <c r="R236" s="65">
        <v>11</v>
      </c>
      <c r="S236" s="70" t="s">
        <v>66</v>
      </c>
      <c r="T236" s="65" t="s">
        <v>602</v>
      </c>
      <c r="U236" s="73" t="s">
        <v>399</v>
      </c>
      <c r="V236" s="83">
        <v>15333</v>
      </c>
      <c r="W236" s="84">
        <v>1093</v>
      </c>
      <c r="X236" s="84">
        <v>899</v>
      </c>
      <c r="Y236" s="84"/>
      <c r="Z236" s="76">
        <v>0</v>
      </c>
      <c r="AA236" s="77">
        <f t="shared" si="49"/>
        <v>2683.2749999999996</v>
      </c>
      <c r="AB236" s="77">
        <f t="shared" si="50"/>
        <v>459.99</v>
      </c>
      <c r="AC236" s="77">
        <f t="shared" si="36"/>
        <v>1303.3050000000001</v>
      </c>
      <c r="AD236" s="77">
        <f t="shared" si="37"/>
        <v>306.66000000000003</v>
      </c>
      <c r="AE236" s="74">
        <f t="shared" si="51"/>
        <v>183996</v>
      </c>
      <c r="AF236" s="75">
        <f t="shared" si="51"/>
        <v>13116</v>
      </c>
      <c r="AG236" s="75">
        <f t="shared" si="51"/>
        <v>10788</v>
      </c>
      <c r="AH236" s="84"/>
      <c r="AI236" s="75">
        <f t="shared" si="52"/>
        <v>0</v>
      </c>
      <c r="AJ236" s="75">
        <f t="shared" si="53"/>
        <v>25555</v>
      </c>
      <c r="AK236" s="75">
        <f t="shared" si="54"/>
        <v>2555.5</v>
      </c>
      <c r="AL236" s="84">
        <v>6828</v>
      </c>
      <c r="AM236" s="75">
        <f t="shared" si="55"/>
        <v>32199.299999999996</v>
      </c>
      <c r="AN236" s="75">
        <f t="shared" si="55"/>
        <v>5519.88</v>
      </c>
      <c r="AO236" s="75">
        <f t="shared" si="47"/>
        <v>15639.66</v>
      </c>
      <c r="AP236" s="75">
        <f t="shared" si="47"/>
        <v>3679.92</v>
      </c>
      <c r="AQ236" s="75"/>
      <c r="AR236" s="75">
        <f t="shared" si="43"/>
        <v>2555.5</v>
      </c>
      <c r="AS236" s="84">
        <v>0</v>
      </c>
      <c r="AT236" s="84">
        <v>0</v>
      </c>
      <c r="AU236" s="84"/>
      <c r="AV236" s="84"/>
      <c r="AW236" s="78">
        <v>0</v>
      </c>
      <c r="AX236" s="78">
        <v>0</v>
      </c>
      <c r="AY236" s="78">
        <v>0</v>
      </c>
      <c r="AZ236" s="85">
        <v>0</v>
      </c>
      <c r="BA236" s="80">
        <f t="shared" si="56"/>
        <v>302432.75999999995</v>
      </c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81"/>
      <c r="FD236" s="81"/>
      <c r="FE236" s="81"/>
      <c r="FF236" s="81"/>
      <c r="FG236" s="81"/>
      <c r="FH236" s="81"/>
      <c r="FI236" s="81"/>
      <c r="FJ236" s="81"/>
      <c r="FK236" s="81"/>
      <c r="FL236" s="81"/>
      <c r="FM236" s="81"/>
      <c r="FN236" s="81"/>
      <c r="FO236" s="81"/>
      <c r="FP236" s="81"/>
      <c r="FQ236" s="81"/>
      <c r="FR236" s="81"/>
      <c r="FS236" s="81"/>
      <c r="FT236" s="81"/>
      <c r="FU236" s="81"/>
      <c r="FV236" s="81"/>
      <c r="FW236" s="81"/>
      <c r="FX236" s="81"/>
      <c r="FY236" s="81"/>
      <c r="FZ236" s="81"/>
      <c r="GA236" s="81"/>
      <c r="GB236" s="81"/>
      <c r="GC236" s="81"/>
      <c r="GD236" s="81"/>
      <c r="GE236" s="81"/>
      <c r="GF236" s="81"/>
      <c r="GG236" s="81"/>
      <c r="GH236" s="81"/>
      <c r="GI236" s="81"/>
      <c r="GJ236" s="81"/>
      <c r="GK236" s="81"/>
      <c r="GL236" s="81"/>
      <c r="GM236" s="81"/>
      <c r="GN236" s="81"/>
      <c r="GO236" s="81"/>
      <c r="GP236" s="81"/>
      <c r="GQ236" s="81"/>
      <c r="GR236" s="81"/>
      <c r="GS236" s="81"/>
      <c r="GT236" s="81"/>
      <c r="GU236" s="81"/>
      <c r="GV236" s="81"/>
      <c r="GW236" s="81"/>
      <c r="GX236" s="81"/>
      <c r="GY236" s="81"/>
      <c r="GZ236" s="81"/>
      <c r="HA236" s="81"/>
      <c r="HB236" s="81"/>
      <c r="HC236" s="81"/>
      <c r="HD236" s="81"/>
      <c r="HE236" s="81"/>
      <c r="HF236" s="81"/>
      <c r="HG236" s="81"/>
      <c r="HH236" s="81"/>
      <c r="HI236" s="81"/>
      <c r="HJ236" s="81"/>
      <c r="HK236" s="81"/>
      <c r="HL236" s="81"/>
      <c r="HM236" s="81"/>
      <c r="HN236" s="81"/>
      <c r="HO236" s="81"/>
      <c r="HP236" s="81"/>
      <c r="HQ236" s="81"/>
      <c r="HR236" s="81"/>
      <c r="HS236" s="81"/>
      <c r="HT236" s="81"/>
      <c r="HU236" s="81"/>
      <c r="HV236" s="81"/>
      <c r="HW236" s="81"/>
      <c r="HX236" s="81"/>
      <c r="HY236" s="81"/>
      <c r="HZ236" s="81"/>
      <c r="IA236" s="81"/>
      <c r="IB236" s="81"/>
      <c r="IC236" s="81"/>
      <c r="ID236" s="81"/>
      <c r="IE236" s="81"/>
      <c r="IF236" s="81"/>
      <c r="IG236" s="81"/>
      <c r="IH236" s="81"/>
      <c r="II236" s="81"/>
      <c r="IJ236" s="81"/>
      <c r="IK236" s="81"/>
      <c r="IL236" s="81"/>
      <c r="IM236" s="81"/>
      <c r="IN236" s="81"/>
      <c r="IO236" s="81"/>
      <c r="IP236" s="81"/>
      <c r="IQ236" s="81"/>
      <c r="IR236" s="81"/>
      <c r="IS236" s="81"/>
      <c r="IT236" s="81"/>
      <c r="IU236" s="81"/>
      <c r="IV236" s="81"/>
      <c r="IW236" s="81"/>
      <c r="IX236" s="81"/>
      <c r="IY236" s="81"/>
      <c r="IZ236" s="81"/>
    </row>
    <row r="237" spans="1:260" s="82" customFormat="1" x14ac:dyDescent="0.2">
      <c r="A237" s="65">
        <f t="shared" si="45"/>
        <v>225</v>
      </c>
      <c r="B237" s="66">
        <v>11</v>
      </c>
      <c r="C237" s="67" t="s">
        <v>61</v>
      </c>
      <c r="D237" s="68">
        <v>251</v>
      </c>
      <c r="E237" s="67">
        <v>372</v>
      </c>
      <c r="F237" s="69">
        <v>2</v>
      </c>
      <c r="G237" s="105">
        <v>1964</v>
      </c>
      <c r="H237" s="70" t="s">
        <v>603</v>
      </c>
      <c r="I237" s="70" t="s">
        <v>604</v>
      </c>
      <c r="J237" s="65" t="s">
        <v>71</v>
      </c>
      <c r="K237" s="71">
        <v>41183</v>
      </c>
      <c r="L237" s="71" t="s">
        <v>79</v>
      </c>
      <c r="M237" s="72" t="s">
        <v>73</v>
      </c>
      <c r="N237" s="65">
        <v>6</v>
      </c>
      <c r="O237" s="65">
        <v>60</v>
      </c>
      <c r="P237" s="65" t="s">
        <v>143</v>
      </c>
      <c r="Q237" s="70" t="s">
        <v>158</v>
      </c>
      <c r="R237" s="65">
        <v>15</v>
      </c>
      <c r="S237" s="70" t="s">
        <v>402</v>
      </c>
      <c r="T237" s="65" t="s">
        <v>413</v>
      </c>
      <c r="U237" s="73" t="s">
        <v>241</v>
      </c>
      <c r="V237" s="107">
        <v>13656</v>
      </c>
      <c r="W237" s="84">
        <v>915</v>
      </c>
      <c r="X237" s="84">
        <v>836</v>
      </c>
      <c r="Y237" s="84"/>
      <c r="Z237" s="76">
        <v>290</v>
      </c>
      <c r="AA237" s="77">
        <f t="shared" si="49"/>
        <v>2389.7999999999997</v>
      </c>
      <c r="AB237" s="77">
        <f t="shared" si="50"/>
        <v>409.68</v>
      </c>
      <c r="AC237" s="77">
        <f t="shared" si="36"/>
        <v>1160.76</v>
      </c>
      <c r="AD237" s="77">
        <f t="shared" si="37"/>
        <v>273.12</v>
      </c>
      <c r="AE237" s="74">
        <f t="shared" si="51"/>
        <v>163872</v>
      </c>
      <c r="AF237" s="75">
        <f t="shared" si="51"/>
        <v>10980</v>
      </c>
      <c r="AG237" s="75">
        <f t="shared" si="51"/>
        <v>10032</v>
      </c>
      <c r="AH237" s="84"/>
      <c r="AI237" s="75">
        <f t="shared" si="52"/>
        <v>3480</v>
      </c>
      <c r="AJ237" s="75">
        <f t="shared" si="53"/>
        <v>22760</v>
      </c>
      <c r="AK237" s="75">
        <f t="shared" si="54"/>
        <v>2276</v>
      </c>
      <c r="AL237" s="84">
        <v>6828</v>
      </c>
      <c r="AM237" s="75">
        <f t="shared" si="55"/>
        <v>28677.599999999999</v>
      </c>
      <c r="AN237" s="75">
        <f t="shared" si="55"/>
        <v>4916.16</v>
      </c>
      <c r="AO237" s="75">
        <f t="shared" si="47"/>
        <v>13929.119999999999</v>
      </c>
      <c r="AP237" s="75">
        <f t="shared" si="47"/>
        <v>3277.44</v>
      </c>
      <c r="AQ237" s="75"/>
      <c r="AR237" s="75">
        <f t="shared" si="43"/>
        <v>2276</v>
      </c>
      <c r="AS237" s="84">
        <v>0</v>
      </c>
      <c r="AT237" s="84">
        <v>0</v>
      </c>
      <c r="AU237" s="84"/>
      <c r="AV237" s="84"/>
      <c r="AW237" s="78">
        <v>0</v>
      </c>
      <c r="AX237" s="78">
        <v>0</v>
      </c>
      <c r="AY237" s="78">
        <v>0</v>
      </c>
      <c r="AZ237" s="85">
        <v>0</v>
      </c>
      <c r="BA237" s="80">
        <f t="shared" si="56"/>
        <v>273304.32000000001</v>
      </c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  <c r="CZ237" s="81"/>
      <c r="DA237" s="81"/>
      <c r="DB237" s="81"/>
      <c r="DC237" s="81"/>
      <c r="DD237" s="81"/>
      <c r="DE237" s="81"/>
      <c r="DF237" s="81"/>
      <c r="DG237" s="81"/>
      <c r="DH237" s="81"/>
      <c r="DI237" s="81"/>
      <c r="DJ237" s="81"/>
      <c r="DK237" s="81"/>
      <c r="DL237" s="81"/>
      <c r="DM237" s="81"/>
      <c r="DN237" s="81"/>
      <c r="DO237" s="81"/>
      <c r="DP237" s="81"/>
      <c r="DQ237" s="81"/>
      <c r="DR237" s="81"/>
      <c r="DS237" s="81"/>
      <c r="DT237" s="81"/>
      <c r="DU237" s="81"/>
      <c r="DV237" s="81"/>
      <c r="DW237" s="81"/>
      <c r="DX237" s="81"/>
      <c r="DY237" s="81"/>
      <c r="DZ237" s="81"/>
      <c r="EA237" s="81"/>
      <c r="EB237" s="81"/>
      <c r="EC237" s="81"/>
      <c r="ED237" s="81"/>
      <c r="EE237" s="81"/>
      <c r="EF237" s="81"/>
      <c r="EG237" s="81"/>
      <c r="EH237" s="81"/>
      <c r="EI237" s="81"/>
      <c r="EJ237" s="81"/>
      <c r="EK237" s="81"/>
      <c r="EL237" s="81"/>
      <c r="EM237" s="81"/>
      <c r="EN237" s="81"/>
      <c r="EO237" s="81"/>
      <c r="EP237" s="81"/>
      <c r="EQ237" s="81"/>
      <c r="ER237" s="81"/>
      <c r="ES237" s="81"/>
      <c r="ET237" s="81"/>
      <c r="EU237" s="81"/>
      <c r="EV237" s="81"/>
      <c r="EW237" s="81"/>
      <c r="EX237" s="81"/>
      <c r="EY237" s="81"/>
      <c r="EZ237" s="81"/>
      <c r="FA237" s="81"/>
      <c r="FB237" s="81"/>
      <c r="FC237" s="81"/>
      <c r="FD237" s="81"/>
      <c r="FE237" s="81"/>
      <c r="FF237" s="81"/>
      <c r="FG237" s="81"/>
      <c r="FH237" s="81"/>
      <c r="FI237" s="81"/>
      <c r="FJ237" s="81"/>
      <c r="FK237" s="81"/>
      <c r="FL237" s="81"/>
      <c r="FM237" s="81"/>
      <c r="FN237" s="81"/>
      <c r="FO237" s="81"/>
      <c r="FP237" s="81"/>
      <c r="FQ237" s="81"/>
      <c r="FR237" s="81"/>
      <c r="FS237" s="81"/>
      <c r="FT237" s="81"/>
      <c r="FU237" s="81"/>
      <c r="FV237" s="81"/>
      <c r="FW237" s="81"/>
      <c r="FX237" s="81"/>
      <c r="FY237" s="81"/>
      <c r="FZ237" s="81"/>
      <c r="GA237" s="81"/>
      <c r="GB237" s="81"/>
      <c r="GC237" s="81"/>
      <c r="GD237" s="81"/>
      <c r="GE237" s="81"/>
      <c r="GF237" s="81"/>
      <c r="GG237" s="81"/>
      <c r="GH237" s="81"/>
      <c r="GI237" s="81"/>
      <c r="GJ237" s="81"/>
      <c r="GK237" s="81"/>
      <c r="GL237" s="81"/>
      <c r="GM237" s="81"/>
      <c r="GN237" s="81"/>
      <c r="GO237" s="81"/>
      <c r="GP237" s="81"/>
      <c r="GQ237" s="81"/>
      <c r="GR237" s="81"/>
      <c r="GS237" s="81"/>
      <c r="GT237" s="81"/>
      <c r="GU237" s="81"/>
      <c r="GV237" s="81"/>
      <c r="GW237" s="81"/>
      <c r="GX237" s="81"/>
      <c r="GY237" s="81"/>
      <c r="GZ237" s="81"/>
      <c r="HA237" s="81"/>
      <c r="HB237" s="81"/>
      <c r="HC237" s="81"/>
      <c r="HD237" s="81"/>
      <c r="HE237" s="81"/>
      <c r="HF237" s="81"/>
      <c r="HG237" s="81"/>
      <c r="HH237" s="81"/>
      <c r="HI237" s="81"/>
      <c r="HJ237" s="81"/>
      <c r="HK237" s="81"/>
      <c r="HL237" s="81"/>
      <c r="HM237" s="81"/>
      <c r="HN237" s="81"/>
      <c r="HO237" s="81"/>
      <c r="HP237" s="81"/>
      <c r="HQ237" s="81"/>
      <c r="HR237" s="81"/>
      <c r="HS237" s="81"/>
      <c r="HT237" s="81"/>
      <c r="HU237" s="81"/>
      <c r="HV237" s="81"/>
      <c r="HW237" s="81"/>
      <c r="HX237" s="81"/>
      <c r="HY237" s="81"/>
      <c r="HZ237" s="81"/>
      <c r="IA237" s="81"/>
      <c r="IB237" s="81"/>
      <c r="IC237" s="81"/>
      <c r="ID237" s="81"/>
      <c r="IE237" s="81"/>
      <c r="IF237" s="81"/>
      <c r="IG237" s="81"/>
      <c r="IH237" s="81"/>
      <c r="II237" s="81"/>
      <c r="IJ237" s="81"/>
      <c r="IK237" s="81"/>
      <c r="IL237" s="81"/>
      <c r="IM237" s="81"/>
      <c r="IN237" s="81"/>
      <c r="IO237" s="81"/>
      <c r="IP237" s="81"/>
      <c r="IQ237" s="81"/>
      <c r="IR237" s="81"/>
      <c r="IS237" s="81"/>
      <c r="IT237" s="81"/>
      <c r="IU237" s="81"/>
      <c r="IV237" s="81"/>
      <c r="IW237" s="81"/>
      <c r="IX237" s="81"/>
      <c r="IY237" s="81"/>
      <c r="IZ237" s="81"/>
    </row>
    <row r="238" spans="1:260" s="82" customFormat="1" x14ac:dyDescent="0.2">
      <c r="A238" s="65">
        <f t="shared" si="45"/>
        <v>226</v>
      </c>
      <c r="B238" s="66">
        <v>11</v>
      </c>
      <c r="C238" s="67" t="s">
        <v>61</v>
      </c>
      <c r="D238" s="68">
        <v>251</v>
      </c>
      <c r="E238" s="67">
        <v>372</v>
      </c>
      <c r="F238" s="69">
        <v>2</v>
      </c>
      <c r="G238" s="105">
        <v>2185</v>
      </c>
      <c r="H238" s="70" t="s">
        <v>605</v>
      </c>
      <c r="I238" s="70" t="s">
        <v>606</v>
      </c>
      <c r="J238" s="65" t="s">
        <v>71</v>
      </c>
      <c r="K238" s="71">
        <v>43374</v>
      </c>
      <c r="L238" s="71" t="s">
        <v>79</v>
      </c>
      <c r="M238" s="72" t="s">
        <v>73</v>
      </c>
      <c r="N238" s="65">
        <v>6</v>
      </c>
      <c r="O238" s="65">
        <v>60</v>
      </c>
      <c r="P238" s="65" t="s">
        <v>143</v>
      </c>
      <c r="Q238" s="70" t="s">
        <v>158</v>
      </c>
      <c r="R238" s="65">
        <v>15</v>
      </c>
      <c r="S238" s="70" t="s">
        <v>402</v>
      </c>
      <c r="T238" s="65" t="s">
        <v>413</v>
      </c>
      <c r="U238" s="73" t="s">
        <v>241</v>
      </c>
      <c r="V238" s="107">
        <v>13656</v>
      </c>
      <c r="W238" s="84">
        <v>915</v>
      </c>
      <c r="X238" s="84">
        <v>836</v>
      </c>
      <c r="Y238" s="84"/>
      <c r="Z238" s="76">
        <v>0</v>
      </c>
      <c r="AA238" s="77">
        <f t="shared" si="49"/>
        <v>2389.7999999999997</v>
      </c>
      <c r="AB238" s="77">
        <f t="shared" si="50"/>
        <v>409.68</v>
      </c>
      <c r="AC238" s="77">
        <f t="shared" si="36"/>
        <v>1160.76</v>
      </c>
      <c r="AD238" s="77">
        <f t="shared" si="37"/>
        <v>273.12</v>
      </c>
      <c r="AE238" s="74">
        <f t="shared" si="51"/>
        <v>163872</v>
      </c>
      <c r="AF238" s="75">
        <f t="shared" si="51"/>
        <v>10980</v>
      </c>
      <c r="AG238" s="75">
        <f t="shared" si="51"/>
        <v>10032</v>
      </c>
      <c r="AH238" s="84"/>
      <c r="AI238" s="75">
        <f t="shared" si="52"/>
        <v>0</v>
      </c>
      <c r="AJ238" s="75">
        <f t="shared" si="53"/>
        <v>22760</v>
      </c>
      <c r="AK238" s="75">
        <f t="shared" si="54"/>
        <v>2276</v>
      </c>
      <c r="AL238" s="84">
        <v>6828</v>
      </c>
      <c r="AM238" s="75">
        <f t="shared" si="55"/>
        <v>28677.599999999999</v>
      </c>
      <c r="AN238" s="75">
        <f t="shared" si="55"/>
        <v>4916.16</v>
      </c>
      <c r="AO238" s="75">
        <f t="shared" si="47"/>
        <v>13929.119999999999</v>
      </c>
      <c r="AP238" s="75">
        <f t="shared" si="47"/>
        <v>3277.44</v>
      </c>
      <c r="AQ238" s="75"/>
      <c r="AR238" s="75">
        <f t="shared" si="43"/>
        <v>2276</v>
      </c>
      <c r="AS238" s="84">
        <v>0</v>
      </c>
      <c r="AT238" s="84">
        <v>0</v>
      </c>
      <c r="AU238" s="84"/>
      <c r="AV238" s="84"/>
      <c r="AW238" s="78">
        <v>0</v>
      </c>
      <c r="AX238" s="78">
        <v>0</v>
      </c>
      <c r="AY238" s="78">
        <v>0</v>
      </c>
      <c r="AZ238" s="85">
        <v>0</v>
      </c>
      <c r="BA238" s="80">
        <f t="shared" si="56"/>
        <v>269824.32</v>
      </c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  <c r="CZ238" s="81"/>
      <c r="DA238" s="81"/>
      <c r="DB238" s="81"/>
      <c r="DC238" s="81"/>
      <c r="DD238" s="81"/>
      <c r="DE238" s="81"/>
      <c r="DF238" s="81"/>
      <c r="DG238" s="81"/>
      <c r="DH238" s="81"/>
      <c r="DI238" s="81"/>
      <c r="DJ238" s="81"/>
      <c r="DK238" s="81"/>
      <c r="DL238" s="81"/>
      <c r="DM238" s="81"/>
      <c r="DN238" s="81"/>
      <c r="DO238" s="81"/>
      <c r="DP238" s="81"/>
      <c r="DQ238" s="81"/>
      <c r="DR238" s="81"/>
      <c r="DS238" s="81"/>
      <c r="DT238" s="81"/>
      <c r="DU238" s="81"/>
      <c r="DV238" s="81"/>
      <c r="DW238" s="81"/>
      <c r="DX238" s="81"/>
      <c r="DY238" s="81"/>
      <c r="DZ238" s="81"/>
      <c r="EA238" s="81"/>
      <c r="EB238" s="81"/>
      <c r="EC238" s="81"/>
      <c r="ED238" s="81"/>
      <c r="EE238" s="81"/>
      <c r="EF238" s="81"/>
      <c r="EG238" s="81"/>
      <c r="EH238" s="81"/>
      <c r="EI238" s="81"/>
      <c r="EJ238" s="81"/>
      <c r="EK238" s="81"/>
      <c r="EL238" s="81"/>
      <c r="EM238" s="81"/>
      <c r="EN238" s="81"/>
      <c r="EO238" s="81"/>
      <c r="EP238" s="81"/>
      <c r="EQ238" s="81"/>
      <c r="ER238" s="81"/>
      <c r="ES238" s="81"/>
      <c r="ET238" s="81"/>
      <c r="EU238" s="81"/>
      <c r="EV238" s="81"/>
      <c r="EW238" s="81"/>
      <c r="EX238" s="81"/>
      <c r="EY238" s="81"/>
      <c r="EZ238" s="81"/>
      <c r="FA238" s="81"/>
      <c r="FB238" s="81"/>
      <c r="FC238" s="81"/>
      <c r="FD238" s="81"/>
      <c r="FE238" s="81"/>
      <c r="FF238" s="81"/>
      <c r="FG238" s="81"/>
      <c r="FH238" s="81"/>
      <c r="FI238" s="81"/>
      <c r="FJ238" s="81"/>
      <c r="FK238" s="81"/>
      <c r="FL238" s="81"/>
      <c r="FM238" s="81"/>
      <c r="FN238" s="81"/>
      <c r="FO238" s="81"/>
      <c r="FP238" s="81"/>
      <c r="FQ238" s="81"/>
      <c r="FR238" s="81"/>
      <c r="FS238" s="81"/>
      <c r="FT238" s="81"/>
      <c r="FU238" s="81"/>
      <c r="FV238" s="81"/>
      <c r="FW238" s="81"/>
      <c r="FX238" s="81"/>
      <c r="FY238" s="81"/>
      <c r="FZ238" s="81"/>
      <c r="GA238" s="81"/>
      <c r="GB238" s="81"/>
      <c r="GC238" s="81"/>
      <c r="GD238" s="81"/>
      <c r="GE238" s="81"/>
      <c r="GF238" s="81"/>
      <c r="GG238" s="81"/>
      <c r="GH238" s="81"/>
      <c r="GI238" s="81"/>
      <c r="GJ238" s="81"/>
      <c r="GK238" s="81"/>
      <c r="GL238" s="81"/>
      <c r="GM238" s="81"/>
      <c r="GN238" s="81"/>
      <c r="GO238" s="81"/>
      <c r="GP238" s="81"/>
      <c r="GQ238" s="81"/>
      <c r="GR238" s="81"/>
      <c r="GS238" s="81"/>
      <c r="GT238" s="81"/>
      <c r="GU238" s="81"/>
      <c r="GV238" s="81"/>
      <c r="GW238" s="81"/>
      <c r="GX238" s="81"/>
      <c r="GY238" s="81"/>
      <c r="GZ238" s="81"/>
      <c r="HA238" s="81"/>
      <c r="HB238" s="81"/>
      <c r="HC238" s="81"/>
      <c r="HD238" s="81"/>
      <c r="HE238" s="81"/>
      <c r="HF238" s="81"/>
      <c r="HG238" s="81"/>
      <c r="HH238" s="81"/>
      <c r="HI238" s="81"/>
      <c r="HJ238" s="81"/>
      <c r="HK238" s="81"/>
      <c r="HL238" s="81"/>
      <c r="HM238" s="81"/>
      <c r="HN238" s="81"/>
      <c r="HO238" s="81"/>
      <c r="HP238" s="81"/>
      <c r="HQ238" s="81"/>
      <c r="HR238" s="81"/>
      <c r="HS238" s="81"/>
      <c r="HT238" s="81"/>
      <c r="HU238" s="81"/>
      <c r="HV238" s="81"/>
      <c r="HW238" s="81"/>
      <c r="HX238" s="81"/>
      <c r="HY238" s="81"/>
      <c r="HZ238" s="81"/>
      <c r="IA238" s="81"/>
      <c r="IB238" s="81"/>
      <c r="IC238" s="81"/>
      <c r="ID238" s="81"/>
      <c r="IE238" s="81"/>
      <c r="IF238" s="81"/>
      <c r="IG238" s="81"/>
      <c r="IH238" s="81"/>
      <c r="II238" s="81"/>
      <c r="IJ238" s="81"/>
      <c r="IK238" s="81"/>
      <c r="IL238" s="81"/>
      <c r="IM238" s="81"/>
      <c r="IN238" s="81"/>
      <c r="IO238" s="81"/>
      <c r="IP238" s="81"/>
      <c r="IQ238" s="81"/>
      <c r="IR238" s="81"/>
      <c r="IS238" s="81"/>
      <c r="IT238" s="81"/>
      <c r="IU238" s="81"/>
      <c r="IV238" s="81"/>
      <c r="IW238" s="81"/>
      <c r="IX238" s="81"/>
      <c r="IY238" s="81"/>
      <c r="IZ238" s="81"/>
    </row>
    <row r="239" spans="1:260" s="82" customFormat="1" ht="25.5" x14ac:dyDescent="0.2">
      <c r="A239" s="65">
        <f t="shared" si="45"/>
        <v>227</v>
      </c>
      <c r="B239" s="66">
        <v>11</v>
      </c>
      <c r="C239" s="67" t="s">
        <v>61</v>
      </c>
      <c r="D239" s="68">
        <v>251</v>
      </c>
      <c r="E239" s="67">
        <v>372</v>
      </c>
      <c r="F239" s="69">
        <v>2</v>
      </c>
      <c r="G239" s="105">
        <v>2258</v>
      </c>
      <c r="H239" s="70" t="s">
        <v>607</v>
      </c>
      <c r="I239" s="70" t="s">
        <v>608</v>
      </c>
      <c r="J239" s="65" t="s">
        <v>71</v>
      </c>
      <c r="K239" s="71">
        <v>44105</v>
      </c>
      <c r="L239" s="72" t="s">
        <v>72</v>
      </c>
      <c r="M239" s="72" t="s">
        <v>73</v>
      </c>
      <c r="N239" s="65">
        <v>6</v>
      </c>
      <c r="O239" s="65">
        <v>60</v>
      </c>
      <c r="P239" s="65" t="s">
        <v>64</v>
      </c>
      <c r="Q239" s="70" t="s">
        <v>158</v>
      </c>
      <c r="R239" s="65">
        <v>15</v>
      </c>
      <c r="S239" s="70" t="s">
        <v>402</v>
      </c>
      <c r="T239" s="65" t="s">
        <v>413</v>
      </c>
      <c r="U239" s="73" t="s">
        <v>241</v>
      </c>
      <c r="V239" s="107">
        <v>13656</v>
      </c>
      <c r="W239" s="84">
        <v>915</v>
      </c>
      <c r="X239" s="84">
        <v>836</v>
      </c>
      <c r="Y239" s="84"/>
      <c r="Z239" s="76">
        <v>0</v>
      </c>
      <c r="AA239" s="77">
        <f>+V239*17.5%</f>
        <v>2389.7999999999997</v>
      </c>
      <c r="AB239" s="77">
        <f>+V239*3%</f>
        <v>409.68</v>
      </c>
      <c r="AC239" s="77">
        <f>+V239*8.5%</f>
        <v>1160.76</v>
      </c>
      <c r="AD239" s="77">
        <f>+V239*2%</f>
        <v>273.12</v>
      </c>
      <c r="AE239" s="74">
        <f t="shared" si="51"/>
        <v>163872</v>
      </c>
      <c r="AF239" s="75">
        <f t="shared" si="51"/>
        <v>10980</v>
      </c>
      <c r="AG239" s="75">
        <f t="shared" si="51"/>
        <v>10032</v>
      </c>
      <c r="AH239" s="84"/>
      <c r="AI239" s="75">
        <f>+Z239*12</f>
        <v>0</v>
      </c>
      <c r="AJ239" s="75">
        <f>+V239/30*50</f>
        <v>22760</v>
      </c>
      <c r="AK239" s="75">
        <f>+V239/30*20*0.25</f>
        <v>2276</v>
      </c>
      <c r="AL239" s="84">
        <v>9149.4</v>
      </c>
      <c r="AM239" s="75">
        <f t="shared" si="55"/>
        <v>28677.599999999999</v>
      </c>
      <c r="AN239" s="75">
        <f t="shared" si="55"/>
        <v>4916.16</v>
      </c>
      <c r="AO239" s="75">
        <f t="shared" si="55"/>
        <v>13929.119999999999</v>
      </c>
      <c r="AP239" s="75">
        <f t="shared" si="55"/>
        <v>3277.44</v>
      </c>
      <c r="AQ239" s="75"/>
      <c r="AR239" s="75">
        <f>+V239/30*5</f>
        <v>2276</v>
      </c>
      <c r="AS239" s="84">
        <v>0</v>
      </c>
      <c r="AT239" s="84">
        <v>0</v>
      </c>
      <c r="AU239" s="84"/>
      <c r="AV239" s="84"/>
      <c r="AW239" s="78">
        <v>0</v>
      </c>
      <c r="AX239" s="78">
        <v>0</v>
      </c>
      <c r="AY239" s="78">
        <v>0</v>
      </c>
      <c r="AZ239" s="85">
        <v>0</v>
      </c>
      <c r="BA239" s="80">
        <f>SUM(AE239:AZ239)</f>
        <v>272145.72000000003</v>
      </c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  <c r="CZ239" s="81"/>
      <c r="DA239" s="81"/>
      <c r="DB239" s="81"/>
      <c r="DC239" s="81"/>
      <c r="DD239" s="81"/>
      <c r="DE239" s="81"/>
      <c r="DF239" s="81"/>
      <c r="DG239" s="81"/>
      <c r="DH239" s="81"/>
      <c r="DI239" s="81"/>
      <c r="DJ239" s="81"/>
      <c r="DK239" s="81"/>
      <c r="DL239" s="81"/>
      <c r="DM239" s="81"/>
      <c r="DN239" s="81"/>
      <c r="DO239" s="81"/>
      <c r="DP239" s="81"/>
      <c r="DQ239" s="81"/>
      <c r="DR239" s="81"/>
      <c r="DS239" s="81"/>
      <c r="DT239" s="81"/>
      <c r="DU239" s="81"/>
      <c r="DV239" s="81"/>
      <c r="DW239" s="81"/>
      <c r="DX239" s="81"/>
      <c r="DY239" s="81"/>
      <c r="DZ239" s="81"/>
      <c r="EA239" s="81"/>
      <c r="EB239" s="81"/>
      <c r="EC239" s="81"/>
      <c r="ED239" s="81"/>
      <c r="EE239" s="81"/>
      <c r="EF239" s="81"/>
      <c r="EG239" s="81"/>
      <c r="EH239" s="81"/>
      <c r="EI239" s="81"/>
      <c r="EJ239" s="81"/>
      <c r="EK239" s="81"/>
      <c r="EL239" s="81"/>
      <c r="EM239" s="81"/>
      <c r="EN239" s="81"/>
      <c r="EO239" s="81"/>
      <c r="EP239" s="81"/>
      <c r="EQ239" s="81"/>
      <c r="ER239" s="81"/>
      <c r="ES239" s="81"/>
      <c r="ET239" s="81"/>
      <c r="EU239" s="81"/>
      <c r="EV239" s="81"/>
      <c r="EW239" s="81"/>
      <c r="EX239" s="81"/>
      <c r="EY239" s="81"/>
      <c r="EZ239" s="81"/>
      <c r="FA239" s="81"/>
      <c r="FB239" s="81"/>
      <c r="FC239" s="81"/>
      <c r="FD239" s="81"/>
      <c r="FE239" s="81"/>
      <c r="FF239" s="81"/>
      <c r="FG239" s="81"/>
      <c r="FH239" s="81"/>
      <c r="FI239" s="81"/>
      <c r="FJ239" s="81"/>
      <c r="FK239" s="81"/>
      <c r="FL239" s="81"/>
      <c r="FM239" s="81"/>
      <c r="FN239" s="81"/>
      <c r="FO239" s="81"/>
      <c r="FP239" s="81"/>
      <c r="FQ239" s="81"/>
      <c r="FR239" s="81"/>
      <c r="FS239" s="81"/>
      <c r="FT239" s="81"/>
      <c r="FU239" s="81"/>
      <c r="FV239" s="81"/>
      <c r="FW239" s="81"/>
      <c r="FX239" s="81"/>
      <c r="FY239" s="81"/>
      <c r="FZ239" s="81"/>
      <c r="GA239" s="81"/>
      <c r="GB239" s="81"/>
      <c r="GC239" s="81"/>
      <c r="GD239" s="81"/>
      <c r="GE239" s="81"/>
      <c r="GF239" s="81"/>
      <c r="GG239" s="81"/>
      <c r="GH239" s="81"/>
      <c r="GI239" s="81"/>
      <c r="GJ239" s="81"/>
      <c r="GK239" s="81"/>
      <c r="GL239" s="81"/>
      <c r="GM239" s="81"/>
      <c r="GN239" s="81"/>
      <c r="GO239" s="81"/>
      <c r="GP239" s="81"/>
      <c r="GQ239" s="81"/>
      <c r="GR239" s="81"/>
      <c r="GS239" s="81"/>
      <c r="GT239" s="81"/>
      <c r="GU239" s="81"/>
      <c r="GV239" s="81"/>
      <c r="GW239" s="81"/>
      <c r="GX239" s="81"/>
      <c r="GY239" s="81"/>
      <c r="GZ239" s="81"/>
      <c r="HA239" s="81"/>
      <c r="HB239" s="81"/>
      <c r="HC239" s="81"/>
      <c r="HD239" s="81"/>
      <c r="HE239" s="81"/>
      <c r="HF239" s="81"/>
      <c r="HG239" s="81"/>
      <c r="HH239" s="81"/>
      <c r="HI239" s="81"/>
      <c r="HJ239" s="81"/>
      <c r="HK239" s="81"/>
      <c r="HL239" s="81"/>
      <c r="HM239" s="81"/>
      <c r="HN239" s="81"/>
      <c r="HO239" s="81"/>
      <c r="HP239" s="81"/>
      <c r="HQ239" s="81"/>
      <c r="HR239" s="81"/>
      <c r="HS239" s="81"/>
      <c r="HT239" s="81"/>
      <c r="HU239" s="81"/>
      <c r="HV239" s="81"/>
      <c r="HW239" s="81"/>
      <c r="HX239" s="81"/>
      <c r="HY239" s="81"/>
      <c r="HZ239" s="81"/>
      <c r="IA239" s="81"/>
      <c r="IB239" s="81"/>
      <c r="IC239" s="81"/>
      <c r="ID239" s="81"/>
      <c r="IE239" s="81"/>
      <c r="IF239" s="81"/>
      <c r="IG239" s="81"/>
      <c r="IH239" s="81"/>
      <c r="II239" s="81"/>
      <c r="IJ239" s="81"/>
      <c r="IK239" s="81"/>
      <c r="IL239" s="81"/>
      <c r="IM239" s="81"/>
      <c r="IN239" s="81"/>
      <c r="IO239" s="81"/>
      <c r="IP239" s="81"/>
      <c r="IQ239" s="81"/>
      <c r="IR239" s="81"/>
      <c r="IS239" s="81"/>
      <c r="IT239" s="81"/>
      <c r="IU239" s="81"/>
      <c r="IV239" s="81"/>
      <c r="IW239" s="81"/>
      <c r="IX239" s="81"/>
      <c r="IY239" s="81"/>
      <c r="IZ239" s="81"/>
    </row>
    <row r="240" spans="1:260" s="82" customFormat="1" ht="25.5" x14ac:dyDescent="0.2">
      <c r="A240" s="65">
        <f t="shared" si="45"/>
        <v>228</v>
      </c>
      <c r="B240" s="66">
        <v>11</v>
      </c>
      <c r="C240" s="67" t="s">
        <v>61</v>
      </c>
      <c r="D240" s="68">
        <v>251</v>
      </c>
      <c r="E240" s="67">
        <v>372</v>
      </c>
      <c r="F240" s="69">
        <v>2</v>
      </c>
      <c r="G240" s="105">
        <v>2273</v>
      </c>
      <c r="H240" s="70" t="s">
        <v>609</v>
      </c>
      <c r="I240" s="70" t="s">
        <v>610</v>
      </c>
      <c r="J240" s="65" t="s">
        <v>78</v>
      </c>
      <c r="K240" s="71">
        <v>44136</v>
      </c>
      <c r="L240" s="72" t="s">
        <v>72</v>
      </c>
      <c r="M240" s="72" t="s">
        <v>63</v>
      </c>
      <c r="N240" s="65">
        <v>6</v>
      </c>
      <c r="O240" s="65">
        <v>60</v>
      </c>
      <c r="P240" s="65" t="s">
        <v>64</v>
      </c>
      <c r="Q240" s="70" t="s">
        <v>158</v>
      </c>
      <c r="R240" s="65">
        <v>15</v>
      </c>
      <c r="S240" s="70" t="s">
        <v>402</v>
      </c>
      <c r="T240" s="65" t="s">
        <v>446</v>
      </c>
      <c r="U240" s="73" t="s">
        <v>241</v>
      </c>
      <c r="V240" s="107">
        <v>13656</v>
      </c>
      <c r="W240" s="84">
        <v>915</v>
      </c>
      <c r="X240" s="84">
        <v>836</v>
      </c>
      <c r="Y240" s="84"/>
      <c r="Z240" s="76">
        <v>0</v>
      </c>
      <c r="AA240" s="77">
        <f>+V240*17.5%</f>
        <v>2389.7999999999997</v>
      </c>
      <c r="AB240" s="77">
        <f>+V240*3%</f>
        <v>409.68</v>
      </c>
      <c r="AC240" s="77">
        <f>+V240*8.5%</f>
        <v>1160.76</v>
      </c>
      <c r="AD240" s="77">
        <f>+V240*2%</f>
        <v>273.12</v>
      </c>
      <c r="AE240" s="74">
        <f t="shared" si="51"/>
        <v>163872</v>
      </c>
      <c r="AF240" s="75">
        <f t="shared" si="51"/>
        <v>10980</v>
      </c>
      <c r="AG240" s="75">
        <f t="shared" si="51"/>
        <v>10032</v>
      </c>
      <c r="AH240" s="84"/>
      <c r="AI240" s="75">
        <f>+Z240*12</f>
        <v>0</v>
      </c>
      <c r="AJ240" s="75">
        <f>+V240/30*50</f>
        <v>22760</v>
      </c>
      <c r="AK240" s="75">
        <f>+V240/30*20*0.25</f>
        <v>2276</v>
      </c>
      <c r="AL240" s="84">
        <v>6828</v>
      </c>
      <c r="AM240" s="75">
        <f t="shared" si="55"/>
        <v>28677.599999999999</v>
      </c>
      <c r="AN240" s="75">
        <f t="shared" si="55"/>
        <v>4916.16</v>
      </c>
      <c r="AO240" s="75">
        <f t="shared" si="55"/>
        <v>13929.119999999999</v>
      </c>
      <c r="AP240" s="75">
        <f t="shared" si="55"/>
        <v>3277.44</v>
      </c>
      <c r="AQ240" s="75"/>
      <c r="AR240" s="75">
        <f>+V240/30*5</f>
        <v>2276</v>
      </c>
      <c r="AS240" s="84">
        <v>0</v>
      </c>
      <c r="AT240" s="84">
        <v>0</v>
      </c>
      <c r="AU240" s="84"/>
      <c r="AV240" s="84"/>
      <c r="AW240" s="78">
        <v>0</v>
      </c>
      <c r="AX240" s="78">
        <v>0</v>
      </c>
      <c r="AY240" s="78">
        <v>0</v>
      </c>
      <c r="AZ240" s="85">
        <v>0</v>
      </c>
      <c r="BA240" s="80">
        <f>SUM(AE240:AZ240)</f>
        <v>269824.32</v>
      </c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  <c r="CZ240" s="81"/>
      <c r="DA240" s="81"/>
      <c r="DB240" s="81"/>
      <c r="DC240" s="81"/>
      <c r="DD240" s="81"/>
      <c r="DE240" s="81"/>
      <c r="DF240" s="81"/>
      <c r="DG240" s="81"/>
      <c r="DH240" s="81"/>
      <c r="DI240" s="81"/>
      <c r="DJ240" s="81"/>
      <c r="DK240" s="81"/>
      <c r="DL240" s="81"/>
      <c r="DM240" s="81"/>
      <c r="DN240" s="81"/>
      <c r="DO240" s="81"/>
      <c r="DP240" s="81"/>
      <c r="DQ240" s="81"/>
      <c r="DR240" s="81"/>
      <c r="DS240" s="81"/>
      <c r="DT240" s="81"/>
      <c r="DU240" s="81"/>
      <c r="DV240" s="81"/>
      <c r="DW240" s="81"/>
      <c r="DX240" s="81"/>
      <c r="DY240" s="81"/>
      <c r="DZ240" s="81"/>
      <c r="EA240" s="81"/>
      <c r="EB240" s="81"/>
      <c r="EC240" s="81"/>
      <c r="ED240" s="81"/>
      <c r="EE240" s="81"/>
      <c r="EF240" s="81"/>
      <c r="EG240" s="81"/>
      <c r="EH240" s="81"/>
      <c r="EI240" s="81"/>
      <c r="EJ240" s="81"/>
      <c r="EK240" s="81"/>
      <c r="EL240" s="81"/>
      <c r="EM240" s="81"/>
      <c r="EN240" s="81"/>
      <c r="EO240" s="81"/>
      <c r="EP240" s="81"/>
      <c r="EQ240" s="81"/>
      <c r="ER240" s="81"/>
      <c r="ES240" s="81"/>
      <c r="ET240" s="81"/>
      <c r="EU240" s="81"/>
      <c r="EV240" s="81"/>
      <c r="EW240" s="81"/>
      <c r="EX240" s="81"/>
      <c r="EY240" s="81"/>
      <c r="EZ240" s="81"/>
      <c r="FA240" s="81"/>
      <c r="FB240" s="81"/>
      <c r="FC240" s="81"/>
      <c r="FD240" s="81"/>
      <c r="FE240" s="81"/>
      <c r="FF240" s="81"/>
      <c r="FG240" s="81"/>
      <c r="FH240" s="81"/>
      <c r="FI240" s="81"/>
      <c r="FJ240" s="81"/>
      <c r="FK240" s="81"/>
      <c r="FL240" s="81"/>
      <c r="FM240" s="81"/>
      <c r="FN240" s="81"/>
      <c r="FO240" s="81"/>
      <c r="FP240" s="81"/>
      <c r="FQ240" s="81"/>
      <c r="FR240" s="81"/>
      <c r="FS240" s="81"/>
      <c r="FT240" s="81"/>
      <c r="FU240" s="81"/>
      <c r="FV240" s="81"/>
      <c r="FW240" s="81"/>
      <c r="FX240" s="81"/>
      <c r="FY240" s="81"/>
      <c r="FZ240" s="81"/>
      <c r="GA240" s="81"/>
      <c r="GB240" s="81"/>
      <c r="GC240" s="81"/>
      <c r="GD240" s="81"/>
      <c r="GE240" s="81"/>
      <c r="GF240" s="81"/>
      <c r="GG240" s="81"/>
      <c r="GH240" s="81"/>
      <c r="GI240" s="81"/>
      <c r="GJ240" s="81"/>
      <c r="GK240" s="81"/>
      <c r="GL240" s="81"/>
      <c r="GM240" s="81"/>
      <c r="GN240" s="81"/>
      <c r="GO240" s="81"/>
      <c r="GP240" s="81"/>
      <c r="GQ240" s="81"/>
      <c r="GR240" s="81"/>
      <c r="GS240" s="81"/>
      <c r="GT240" s="81"/>
      <c r="GU240" s="81"/>
      <c r="GV240" s="81"/>
      <c r="GW240" s="81"/>
      <c r="GX240" s="81"/>
      <c r="GY240" s="81"/>
      <c r="GZ240" s="81"/>
      <c r="HA240" s="81"/>
      <c r="HB240" s="81"/>
      <c r="HC240" s="81"/>
      <c r="HD240" s="81"/>
      <c r="HE240" s="81"/>
      <c r="HF240" s="81"/>
      <c r="HG240" s="81"/>
      <c r="HH240" s="81"/>
      <c r="HI240" s="81"/>
      <c r="HJ240" s="81"/>
      <c r="HK240" s="81"/>
      <c r="HL240" s="81"/>
      <c r="HM240" s="81"/>
      <c r="HN240" s="81"/>
      <c r="HO240" s="81"/>
      <c r="HP240" s="81"/>
      <c r="HQ240" s="81"/>
      <c r="HR240" s="81"/>
      <c r="HS240" s="81"/>
      <c r="HT240" s="81"/>
      <c r="HU240" s="81"/>
      <c r="HV240" s="81"/>
      <c r="HW240" s="81"/>
      <c r="HX240" s="81"/>
      <c r="HY240" s="81"/>
      <c r="HZ240" s="81"/>
      <c r="IA240" s="81"/>
      <c r="IB240" s="81"/>
      <c r="IC240" s="81"/>
      <c r="ID240" s="81"/>
      <c r="IE240" s="81"/>
      <c r="IF240" s="81"/>
      <c r="IG240" s="81"/>
      <c r="IH240" s="81"/>
      <c r="II240" s="81"/>
      <c r="IJ240" s="81"/>
      <c r="IK240" s="81"/>
      <c r="IL240" s="81"/>
      <c r="IM240" s="81"/>
      <c r="IN240" s="81"/>
      <c r="IO240" s="81"/>
      <c r="IP240" s="81"/>
      <c r="IQ240" s="81"/>
      <c r="IR240" s="81"/>
      <c r="IS240" s="81"/>
      <c r="IT240" s="81"/>
      <c r="IU240" s="81"/>
      <c r="IV240" s="81"/>
      <c r="IW240" s="81"/>
      <c r="IX240" s="81"/>
      <c r="IY240" s="81"/>
      <c r="IZ240" s="81"/>
    </row>
    <row r="241" spans="1:260" s="82" customFormat="1" ht="25.5" x14ac:dyDescent="0.2">
      <c r="A241" s="65">
        <f t="shared" si="45"/>
        <v>229</v>
      </c>
      <c r="B241" s="66">
        <v>11</v>
      </c>
      <c r="C241" s="67" t="s">
        <v>61</v>
      </c>
      <c r="D241" s="68">
        <v>251</v>
      </c>
      <c r="E241" s="67">
        <v>372</v>
      </c>
      <c r="F241" s="69">
        <v>2</v>
      </c>
      <c r="G241" s="105">
        <v>2299</v>
      </c>
      <c r="H241" s="70" t="s">
        <v>611</v>
      </c>
      <c r="I241" s="70" t="s">
        <v>612</v>
      </c>
      <c r="J241" s="65" t="s">
        <v>71</v>
      </c>
      <c r="K241" s="71">
        <v>43838</v>
      </c>
      <c r="L241" s="72" t="s">
        <v>72</v>
      </c>
      <c r="M241" s="72" t="s">
        <v>73</v>
      </c>
      <c r="N241" s="65">
        <v>6</v>
      </c>
      <c r="O241" s="65">
        <v>60</v>
      </c>
      <c r="P241" s="65" t="s">
        <v>64</v>
      </c>
      <c r="Q241" s="70" t="s">
        <v>158</v>
      </c>
      <c r="R241" s="65">
        <v>15</v>
      </c>
      <c r="S241" s="70" t="s">
        <v>402</v>
      </c>
      <c r="T241" s="65" t="s">
        <v>413</v>
      </c>
      <c r="U241" s="73" t="s">
        <v>241</v>
      </c>
      <c r="V241" s="107">
        <v>13656</v>
      </c>
      <c r="W241" s="84">
        <v>915</v>
      </c>
      <c r="X241" s="84">
        <v>836</v>
      </c>
      <c r="Y241" s="84"/>
      <c r="Z241" s="76">
        <v>0</v>
      </c>
      <c r="AA241" s="77">
        <f t="shared" si="49"/>
        <v>2389.7999999999997</v>
      </c>
      <c r="AB241" s="77">
        <f t="shared" si="50"/>
        <v>409.68</v>
      </c>
      <c r="AC241" s="77">
        <f t="shared" si="36"/>
        <v>1160.76</v>
      </c>
      <c r="AD241" s="77">
        <f t="shared" si="37"/>
        <v>273.12</v>
      </c>
      <c r="AE241" s="74">
        <f t="shared" si="51"/>
        <v>163872</v>
      </c>
      <c r="AF241" s="75">
        <f t="shared" si="51"/>
        <v>10980</v>
      </c>
      <c r="AG241" s="75">
        <f t="shared" si="51"/>
        <v>10032</v>
      </c>
      <c r="AH241" s="84"/>
      <c r="AI241" s="75">
        <f t="shared" si="52"/>
        <v>0</v>
      </c>
      <c r="AJ241" s="75">
        <f t="shared" si="53"/>
        <v>22760</v>
      </c>
      <c r="AK241" s="75">
        <f t="shared" si="54"/>
        <v>2276</v>
      </c>
      <c r="AL241" s="84">
        <v>6828</v>
      </c>
      <c r="AM241" s="75">
        <f t="shared" si="55"/>
        <v>28677.599999999999</v>
      </c>
      <c r="AN241" s="75">
        <f t="shared" si="55"/>
        <v>4916.16</v>
      </c>
      <c r="AO241" s="75">
        <f t="shared" si="47"/>
        <v>13929.119999999999</v>
      </c>
      <c r="AP241" s="75">
        <f t="shared" si="47"/>
        <v>3277.44</v>
      </c>
      <c r="AQ241" s="75"/>
      <c r="AR241" s="75">
        <f t="shared" si="43"/>
        <v>2276</v>
      </c>
      <c r="AS241" s="84">
        <v>0</v>
      </c>
      <c r="AT241" s="84">
        <v>0</v>
      </c>
      <c r="AU241" s="84"/>
      <c r="AV241" s="84"/>
      <c r="AW241" s="78">
        <v>0</v>
      </c>
      <c r="AX241" s="78">
        <v>0</v>
      </c>
      <c r="AY241" s="78">
        <v>0</v>
      </c>
      <c r="AZ241" s="85">
        <v>0</v>
      </c>
      <c r="BA241" s="80">
        <f t="shared" si="56"/>
        <v>269824.32</v>
      </c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  <c r="CZ241" s="81"/>
      <c r="DA241" s="81"/>
      <c r="DB241" s="81"/>
      <c r="DC241" s="81"/>
      <c r="DD241" s="81"/>
      <c r="DE241" s="81"/>
      <c r="DF241" s="81"/>
      <c r="DG241" s="81"/>
      <c r="DH241" s="81"/>
      <c r="DI241" s="81"/>
      <c r="DJ241" s="81"/>
      <c r="DK241" s="81"/>
      <c r="DL241" s="81"/>
      <c r="DM241" s="81"/>
      <c r="DN241" s="81"/>
      <c r="DO241" s="81"/>
      <c r="DP241" s="81"/>
      <c r="DQ241" s="81"/>
      <c r="DR241" s="81"/>
      <c r="DS241" s="81"/>
      <c r="DT241" s="81"/>
      <c r="DU241" s="81"/>
      <c r="DV241" s="81"/>
      <c r="DW241" s="81"/>
      <c r="DX241" s="81"/>
      <c r="DY241" s="81"/>
      <c r="DZ241" s="81"/>
      <c r="EA241" s="81"/>
      <c r="EB241" s="81"/>
      <c r="EC241" s="81"/>
      <c r="ED241" s="81"/>
      <c r="EE241" s="81"/>
      <c r="EF241" s="81"/>
      <c r="EG241" s="81"/>
      <c r="EH241" s="81"/>
      <c r="EI241" s="81"/>
      <c r="EJ241" s="81"/>
      <c r="EK241" s="81"/>
      <c r="EL241" s="81"/>
      <c r="EM241" s="81"/>
      <c r="EN241" s="81"/>
      <c r="EO241" s="81"/>
      <c r="EP241" s="81"/>
      <c r="EQ241" s="81"/>
      <c r="ER241" s="81"/>
      <c r="ES241" s="81"/>
      <c r="ET241" s="81"/>
      <c r="EU241" s="81"/>
      <c r="EV241" s="81"/>
      <c r="EW241" s="81"/>
      <c r="EX241" s="81"/>
      <c r="EY241" s="81"/>
      <c r="EZ241" s="81"/>
      <c r="FA241" s="81"/>
      <c r="FB241" s="81"/>
      <c r="FC241" s="81"/>
      <c r="FD241" s="81"/>
      <c r="FE241" s="81"/>
      <c r="FF241" s="81"/>
      <c r="FG241" s="81"/>
      <c r="FH241" s="81"/>
      <c r="FI241" s="81"/>
      <c r="FJ241" s="81"/>
      <c r="FK241" s="81"/>
      <c r="FL241" s="81"/>
      <c r="FM241" s="81"/>
      <c r="FN241" s="81"/>
      <c r="FO241" s="81"/>
      <c r="FP241" s="81"/>
      <c r="FQ241" s="81"/>
      <c r="FR241" s="81"/>
      <c r="FS241" s="81"/>
      <c r="FT241" s="81"/>
      <c r="FU241" s="81"/>
      <c r="FV241" s="81"/>
      <c r="FW241" s="81"/>
      <c r="FX241" s="81"/>
      <c r="FY241" s="81"/>
      <c r="FZ241" s="81"/>
      <c r="GA241" s="81"/>
      <c r="GB241" s="81"/>
      <c r="GC241" s="81"/>
      <c r="GD241" s="81"/>
      <c r="GE241" s="81"/>
      <c r="GF241" s="81"/>
      <c r="GG241" s="81"/>
      <c r="GH241" s="81"/>
      <c r="GI241" s="81"/>
      <c r="GJ241" s="81"/>
      <c r="GK241" s="81"/>
      <c r="GL241" s="81"/>
      <c r="GM241" s="81"/>
      <c r="GN241" s="81"/>
      <c r="GO241" s="81"/>
      <c r="GP241" s="81"/>
      <c r="GQ241" s="81"/>
      <c r="GR241" s="81"/>
      <c r="GS241" s="81"/>
      <c r="GT241" s="81"/>
      <c r="GU241" s="81"/>
      <c r="GV241" s="81"/>
      <c r="GW241" s="81"/>
      <c r="GX241" s="81"/>
      <c r="GY241" s="81"/>
      <c r="GZ241" s="81"/>
      <c r="HA241" s="81"/>
      <c r="HB241" s="81"/>
      <c r="HC241" s="81"/>
      <c r="HD241" s="81"/>
      <c r="HE241" s="81"/>
      <c r="HF241" s="81"/>
      <c r="HG241" s="81"/>
      <c r="HH241" s="81"/>
      <c r="HI241" s="81"/>
      <c r="HJ241" s="81"/>
      <c r="HK241" s="81"/>
      <c r="HL241" s="81"/>
      <c r="HM241" s="81"/>
      <c r="HN241" s="81"/>
      <c r="HO241" s="81"/>
      <c r="HP241" s="81"/>
      <c r="HQ241" s="81"/>
      <c r="HR241" s="81"/>
      <c r="HS241" s="81"/>
      <c r="HT241" s="81"/>
      <c r="HU241" s="81"/>
      <c r="HV241" s="81"/>
      <c r="HW241" s="81"/>
      <c r="HX241" s="81"/>
      <c r="HY241" s="81"/>
      <c r="HZ241" s="81"/>
      <c r="IA241" s="81"/>
      <c r="IB241" s="81"/>
      <c r="IC241" s="81"/>
      <c r="ID241" s="81"/>
      <c r="IE241" s="81"/>
      <c r="IF241" s="81"/>
      <c r="IG241" s="81"/>
      <c r="IH241" s="81"/>
      <c r="II241" s="81"/>
      <c r="IJ241" s="81"/>
      <c r="IK241" s="81"/>
      <c r="IL241" s="81"/>
      <c r="IM241" s="81"/>
      <c r="IN241" s="81"/>
      <c r="IO241" s="81"/>
      <c r="IP241" s="81"/>
      <c r="IQ241" s="81"/>
      <c r="IR241" s="81"/>
      <c r="IS241" s="81"/>
      <c r="IT241" s="81"/>
      <c r="IU241" s="81"/>
      <c r="IV241" s="81"/>
      <c r="IW241" s="81"/>
      <c r="IX241" s="81"/>
      <c r="IY241" s="81"/>
      <c r="IZ241" s="81"/>
    </row>
    <row r="242" spans="1:260" s="82" customFormat="1" x14ac:dyDescent="0.2">
      <c r="A242" s="65">
        <f t="shared" si="45"/>
        <v>230</v>
      </c>
      <c r="B242" s="66">
        <v>11</v>
      </c>
      <c r="C242" s="67" t="s">
        <v>61</v>
      </c>
      <c r="D242" s="68">
        <v>251</v>
      </c>
      <c r="E242" s="67">
        <v>372</v>
      </c>
      <c r="F242" s="69">
        <v>1</v>
      </c>
      <c r="G242" s="105">
        <v>830</v>
      </c>
      <c r="H242" s="70" t="s">
        <v>613</v>
      </c>
      <c r="I242" s="70" t="s">
        <v>614</v>
      </c>
      <c r="J242" s="65" t="s">
        <v>78</v>
      </c>
      <c r="K242" s="71">
        <v>29015</v>
      </c>
      <c r="L242" s="71" t="s">
        <v>79</v>
      </c>
      <c r="M242" s="72" t="s">
        <v>73</v>
      </c>
      <c r="N242" s="65">
        <v>2</v>
      </c>
      <c r="O242" s="65">
        <v>40</v>
      </c>
      <c r="P242" s="65" t="s">
        <v>143</v>
      </c>
      <c r="Q242" s="70" t="s">
        <v>158</v>
      </c>
      <c r="R242" s="65">
        <v>15</v>
      </c>
      <c r="S242" s="70" t="s">
        <v>66</v>
      </c>
      <c r="T242" s="65" t="s">
        <v>486</v>
      </c>
      <c r="U242" s="73" t="s">
        <v>557</v>
      </c>
      <c r="V242" s="83">
        <v>11279</v>
      </c>
      <c r="W242" s="84">
        <v>737</v>
      </c>
      <c r="X242" s="84">
        <v>675</v>
      </c>
      <c r="Y242" s="84"/>
      <c r="Z242" s="76">
        <v>0</v>
      </c>
      <c r="AA242" s="77">
        <f t="shared" si="49"/>
        <v>1973.8249999999998</v>
      </c>
      <c r="AB242" s="77">
        <f t="shared" si="50"/>
        <v>338.37</v>
      </c>
      <c r="AC242" s="77">
        <f t="shared" si="36"/>
        <v>958.71500000000003</v>
      </c>
      <c r="AD242" s="77">
        <f t="shared" si="37"/>
        <v>225.58</v>
      </c>
      <c r="AE242" s="74">
        <f t="shared" si="51"/>
        <v>135348</v>
      </c>
      <c r="AF242" s="75">
        <f t="shared" si="51"/>
        <v>8844</v>
      </c>
      <c r="AG242" s="75">
        <f t="shared" si="51"/>
        <v>8100</v>
      </c>
      <c r="AH242" s="84"/>
      <c r="AI242" s="75">
        <f t="shared" si="52"/>
        <v>0</v>
      </c>
      <c r="AJ242" s="75">
        <f t="shared" si="53"/>
        <v>18798.333333333332</v>
      </c>
      <c r="AK242" s="75">
        <f t="shared" si="54"/>
        <v>1879.8333333333333</v>
      </c>
      <c r="AL242" s="84">
        <v>5639.5</v>
      </c>
      <c r="AM242" s="75">
        <f t="shared" si="55"/>
        <v>23685.899999999998</v>
      </c>
      <c r="AN242" s="75">
        <f t="shared" si="55"/>
        <v>4060.44</v>
      </c>
      <c r="AO242" s="75">
        <f t="shared" si="47"/>
        <v>11504.58</v>
      </c>
      <c r="AP242" s="75">
        <f t="shared" si="47"/>
        <v>2706.96</v>
      </c>
      <c r="AQ242" s="75"/>
      <c r="AR242" s="75">
        <f t="shared" si="43"/>
        <v>1879.8333333333333</v>
      </c>
      <c r="AS242" s="84">
        <v>0</v>
      </c>
      <c r="AT242" s="84">
        <v>0</v>
      </c>
      <c r="AU242" s="84"/>
      <c r="AV242" s="84"/>
      <c r="AW242" s="78">
        <v>0</v>
      </c>
      <c r="AX242" s="78">
        <v>0</v>
      </c>
      <c r="AY242" s="78">
        <v>0</v>
      </c>
      <c r="AZ242" s="85">
        <v>0</v>
      </c>
      <c r="BA242" s="80">
        <f t="shared" si="56"/>
        <v>222447.38</v>
      </c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  <c r="CZ242" s="81"/>
      <c r="DA242" s="81"/>
      <c r="DB242" s="81"/>
      <c r="DC242" s="81"/>
      <c r="DD242" s="81"/>
      <c r="DE242" s="81"/>
      <c r="DF242" s="81"/>
      <c r="DG242" s="81"/>
      <c r="DH242" s="81"/>
      <c r="DI242" s="81"/>
      <c r="DJ242" s="81"/>
      <c r="DK242" s="81"/>
      <c r="DL242" s="81"/>
      <c r="DM242" s="81"/>
      <c r="DN242" s="81"/>
      <c r="DO242" s="81"/>
      <c r="DP242" s="81"/>
      <c r="DQ242" s="81"/>
      <c r="DR242" s="81"/>
      <c r="DS242" s="81"/>
      <c r="DT242" s="81"/>
      <c r="DU242" s="81"/>
      <c r="DV242" s="81"/>
      <c r="DW242" s="81"/>
      <c r="DX242" s="81"/>
      <c r="DY242" s="81"/>
      <c r="DZ242" s="81"/>
      <c r="EA242" s="81"/>
      <c r="EB242" s="81"/>
      <c r="EC242" s="81"/>
      <c r="ED242" s="81"/>
      <c r="EE242" s="81"/>
      <c r="EF242" s="81"/>
      <c r="EG242" s="81"/>
      <c r="EH242" s="81"/>
      <c r="EI242" s="81"/>
      <c r="EJ242" s="81"/>
      <c r="EK242" s="81"/>
      <c r="EL242" s="81"/>
      <c r="EM242" s="81"/>
      <c r="EN242" s="81"/>
      <c r="EO242" s="81"/>
      <c r="EP242" s="81"/>
      <c r="EQ242" s="81"/>
      <c r="ER242" s="81"/>
      <c r="ES242" s="81"/>
      <c r="ET242" s="81"/>
      <c r="EU242" s="81"/>
      <c r="EV242" s="81"/>
      <c r="EW242" s="81"/>
      <c r="EX242" s="81"/>
      <c r="EY242" s="81"/>
      <c r="EZ242" s="81"/>
      <c r="FA242" s="81"/>
      <c r="FB242" s="81"/>
      <c r="FC242" s="81"/>
      <c r="FD242" s="81"/>
      <c r="FE242" s="81"/>
      <c r="FF242" s="81"/>
      <c r="FG242" s="81"/>
      <c r="FH242" s="81"/>
      <c r="FI242" s="81"/>
      <c r="FJ242" s="81"/>
      <c r="FK242" s="81"/>
      <c r="FL242" s="81"/>
      <c r="FM242" s="81"/>
      <c r="FN242" s="81"/>
      <c r="FO242" s="81"/>
      <c r="FP242" s="81"/>
      <c r="FQ242" s="81"/>
      <c r="FR242" s="81"/>
      <c r="FS242" s="81"/>
      <c r="FT242" s="81"/>
      <c r="FU242" s="81"/>
      <c r="FV242" s="81"/>
      <c r="FW242" s="81"/>
      <c r="FX242" s="81"/>
      <c r="FY242" s="81"/>
      <c r="FZ242" s="81"/>
      <c r="GA242" s="81"/>
      <c r="GB242" s="81"/>
      <c r="GC242" s="81"/>
      <c r="GD242" s="81"/>
      <c r="GE242" s="81"/>
      <c r="GF242" s="81"/>
      <c r="GG242" s="81"/>
      <c r="GH242" s="81"/>
      <c r="GI242" s="81"/>
      <c r="GJ242" s="81"/>
      <c r="GK242" s="81"/>
      <c r="GL242" s="81"/>
      <c r="GM242" s="81"/>
      <c r="GN242" s="81"/>
      <c r="GO242" s="81"/>
      <c r="GP242" s="81"/>
      <c r="GQ242" s="81"/>
      <c r="GR242" s="81"/>
      <c r="GS242" s="81"/>
      <c r="GT242" s="81"/>
      <c r="GU242" s="81"/>
      <c r="GV242" s="81"/>
      <c r="GW242" s="81"/>
      <c r="GX242" s="81"/>
      <c r="GY242" s="81"/>
      <c r="GZ242" s="81"/>
      <c r="HA242" s="81"/>
      <c r="HB242" s="81"/>
      <c r="HC242" s="81"/>
      <c r="HD242" s="81"/>
      <c r="HE242" s="81"/>
      <c r="HF242" s="81"/>
      <c r="HG242" s="81"/>
      <c r="HH242" s="81"/>
      <c r="HI242" s="81"/>
      <c r="HJ242" s="81"/>
      <c r="HK242" s="81"/>
      <c r="HL242" s="81"/>
      <c r="HM242" s="81"/>
      <c r="HN242" s="81"/>
      <c r="HO242" s="81"/>
      <c r="HP242" s="81"/>
      <c r="HQ242" s="81"/>
      <c r="HR242" s="81"/>
      <c r="HS242" s="81"/>
      <c r="HT242" s="81"/>
      <c r="HU242" s="81"/>
      <c r="HV242" s="81"/>
      <c r="HW242" s="81"/>
      <c r="HX242" s="81"/>
      <c r="HY242" s="81"/>
      <c r="HZ242" s="81"/>
      <c r="IA242" s="81"/>
      <c r="IB242" s="81"/>
      <c r="IC242" s="81"/>
      <c r="ID242" s="81"/>
      <c r="IE242" s="81"/>
      <c r="IF242" s="81"/>
      <c r="IG242" s="81"/>
      <c r="IH242" s="81"/>
      <c r="II242" s="81"/>
      <c r="IJ242" s="81"/>
      <c r="IK242" s="81"/>
      <c r="IL242" s="81"/>
      <c r="IM242" s="81"/>
      <c r="IN242" s="81"/>
      <c r="IO242" s="81"/>
      <c r="IP242" s="81"/>
      <c r="IQ242" s="81"/>
      <c r="IR242" s="81"/>
      <c r="IS242" s="81"/>
      <c r="IT242" s="81"/>
      <c r="IU242" s="81"/>
      <c r="IV242" s="81"/>
      <c r="IW242" s="81"/>
      <c r="IX242" s="81"/>
      <c r="IY242" s="81"/>
      <c r="IZ242" s="81"/>
    </row>
    <row r="243" spans="1:260" s="82" customFormat="1" x14ac:dyDescent="0.2">
      <c r="A243" s="65">
        <f t="shared" si="45"/>
        <v>231</v>
      </c>
      <c r="B243" s="66">
        <v>11</v>
      </c>
      <c r="C243" s="67" t="s">
        <v>61</v>
      </c>
      <c r="D243" s="68">
        <v>251</v>
      </c>
      <c r="E243" s="67">
        <v>372</v>
      </c>
      <c r="F243" s="69">
        <v>1</v>
      </c>
      <c r="G243" s="105">
        <v>2239</v>
      </c>
      <c r="H243" s="70" t="s">
        <v>615</v>
      </c>
      <c r="I243" s="70" t="s">
        <v>616</v>
      </c>
      <c r="J243" s="65" t="s">
        <v>78</v>
      </c>
      <c r="K243" s="71">
        <v>43892</v>
      </c>
      <c r="L243" s="71" t="s">
        <v>79</v>
      </c>
      <c r="M243" s="72" t="s">
        <v>73</v>
      </c>
      <c r="N243" s="65">
        <v>2</v>
      </c>
      <c r="O243" s="65">
        <v>40</v>
      </c>
      <c r="P243" s="65" t="s">
        <v>143</v>
      </c>
      <c r="Q243" s="70" t="s">
        <v>158</v>
      </c>
      <c r="R243" s="65">
        <v>15</v>
      </c>
      <c r="S243" s="70" t="s">
        <v>66</v>
      </c>
      <c r="T243" s="65" t="s">
        <v>486</v>
      </c>
      <c r="U243" s="73" t="s">
        <v>557</v>
      </c>
      <c r="V243" s="83">
        <v>11279</v>
      </c>
      <c r="W243" s="84">
        <v>737</v>
      </c>
      <c r="X243" s="84">
        <v>675</v>
      </c>
      <c r="Y243" s="84"/>
      <c r="Z243" s="76">
        <v>0</v>
      </c>
      <c r="AA243" s="77">
        <f t="shared" si="49"/>
        <v>1973.8249999999998</v>
      </c>
      <c r="AB243" s="77">
        <f t="shared" si="50"/>
        <v>338.37</v>
      </c>
      <c r="AC243" s="77">
        <f t="shared" si="36"/>
        <v>958.71500000000003</v>
      </c>
      <c r="AD243" s="77">
        <f>+V243*2%</f>
        <v>225.58</v>
      </c>
      <c r="AE243" s="74">
        <f t="shared" si="51"/>
        <v>135348</v>
      </c>
      <c r="AF243" s="75">
        <f t="shared" si="51"/>
        <v>8844</v>
      </c>
      <c r="AG243" s="75">
        <f t="shared" si="51"/>
        <v>8100</v>
      </c>
      <c r="AH243" s="84"/>
      <c r="AI243" s="75">
        <f t="shared" si="52"/>
        <v>0</v>
      </c>
      <c r="AJ243" s="75">
        <f t="shared" si="53"/>
        <v>18798.333333333332</v>
      </c>
      <c r="AK243" s="75">
        <f t="shared" si="54"/>
        <v>1879.8333333333333</v>
      </c>
      <c r="AL243" s="84">
        <v>5639.5</v>
      </c>
      <c r="AM243" s="75">
        <f t="shared" si="55"/>
        <v>23685.899999999998</v>
      </c>
      <c r="AN243" s="75">
        <f t="shared" si="55"/>
        <v>4060.44</v>
      </c>
      <c r="AO243" s="75">
        <f t="shared" si="47"/>
        <v>11504.58</v>
      </c>
      <c r="AP243" s="75">
        <f t="shared" si="47"/>
        <v>2706.96</v>
      </c>
      <c r="AQ243" s="75"/>
      <c r="AR243" s="75">
        <f t="shared" si="43"/>
        <v>1879.8333333333333</v>
      </c>
      <c r="AS243" s="84">
        <v>0</v>
      </c>
      <c r="AT243" s="84">
        <v>0</v>
      </c>
      <c r="AU243" s="84"/>
      <c r="AV243" s="84"/>
      <c r="AW243" s="111">
        <v>0</v>
      </c>
      <c r="AX243" s="111">
        <v>0</v>
      </c>
      <c r="AY243" s="111">
        <v>0</v>
      </c>
      <c r="AZ243" s="85">
        <v>0</v>
      </c>
      <c r="BA243" s="80">
        <f t="shared" si="56"/>
        <v>222447.38</v>
      </c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  <c r="CZ243" s="81"/>
      <c r="DA243" s="81"/>
      <c r="DB243" s="81"/>
      <c r="DC243" s="81"/>
      <c r="DD243" s="81"/>
      <c r="DE243" s="81"/>
      <c r="DF243" s="81"/>
      <c r="DG243" s="81"/>
      <c r="DH243" s="81"/>
      <c r="DI243" s="81"/>
      <c r="DJ243" s="81"/>
      <c r="DK243" s="81"/>
      <c r="DL243" s="81"/>
      <c r="DM243" s="81"/>
      <c r="DN243" s="81"/>
      <c r="DO243" s="81"/>
      <c r="DP243" s="81"/>
      <c r="DQ243" s="81"/>
      <c r="DR243" s="81"/>
      <c r="DS243" s="81"/>
      <c r="DT243" s="81"/>
      <c r="DU243" s="81"/>
      <c r="DV243" s="81"/>
      <c r="DW243" s="81"/>
      <c r="DX243" s="81"/>
      <c r="DY243" s="81"/>
      <c r="DZ243" s="81"/>
      <c r="EA243" s="81"/>
      <c r="EB243" s="81"/>
      <c r="EC243" s="81"/>
      <c r="ED243" s="81"/>
      <c r="EE243" s="81"/>
      <c r="EF243" s="81"/>
      <c r="EG243" s="81"/>
      <c r="EH243" s="81"/>
      <c r="EI243" s="81"/>
      <c r="EJ243" s="81"/>
      <c r="EK243" s="81"/>
      <c r="EL243" s="81"/>
      <c r="EM243" s="81"/>
      <c r="EN243" s="81"/>
      <c r="EO243" s="81"/>
      <c r="EP243" s="81"/>
      <c r="EQ243" s="81"/>
      <c r="ER243" s="81"/>
      <c r="ES243" s="81"/>
      <c r="ET243" s="81"/>
      <c r="EU243" s="81"/>
      <c r="EV243" s="81"/>
      <c r="EW243" s="81"/>
      <c r="EX243" s="81"/>
      <c r="EY243" s="81"/>
      <c r="EZ243" s="81"/>
      <c r="FA243" s="81"/>
      <c r="FB243" s="81"/>
      <c r="FC243" s="81"/>
      <c r="FD243" s="81"/>
      <c r="FE243" s="81"/>
      <c r="FF243" s="81"/>
      <c r="FG243" s="81"/>
      <c r="FH243" s="81"/>
      <c r="FI243" s="81"/>
      <c r="FJ243" s="81"/>
      <c r="FK243" s="81"/>
      <c r="FL243" s="81"/>
      <c r="FM243" s="81"/>
      <c r="FN243" s="81"/>
      <c r="FO243" s="81"/>
      <c r="FP243" s="81"/>
      <c r="FQ243" s="81"/>
      <c r="FR243" s="81"/>
      <c r="FS243" s="81"/>
      <c r="FT243" s="81"/>
      <c r="FU243" s="81"/>
      <c r="FV243" s="81"/>
      <c r="FW243" s="81"/>
      <c r="FX243" s="81"/>
      <c r="FY243" s="81"/>
      <c r="FZ243" s="81"/>
      <c r="GA243" s="81"/>
      <c r="GB243" s="81"/>
      <c r="GC243" s="81"/>
      <c r="GD243" s="81"/>
      <c r="GE243" s="81"/>
      <c r="GF243" s="81"/>
      <c r="GG243" s="81"/>
      <c r="GH243" s="81"/>
      <c r="GI243" s="81"/>
      <c r="GJ243" s="81"/>
      <c r="GK243" s="81"/>
      <c r="GL243" s="81"/>
      <c r="GM243" s="81"/>
      <c r="GN243" s="81"/>
      <c r="GO243" s="81"/>
      <c r="GP243" s="81"/>
      <c r="GQ243" s="81"/>
      <c r="GR243" s="81"/>
      <c r="GS243" s="81"/>
      <c r="GT243" s="81"/>
      <c r="GU243" s="81"/>
      <c r="GV243" s="81"/>
      <c r="GW243" s="81"/>
      <c r="GX243" s="81"/>
      <c r="GY243" s="81"/>
      <c r="GZ243" s="81"/>
      <c r="HA243" s="81"/>
      <c r="HB243" s="81"/>
      <c r="HC243" s="81"/>
      <c r="HD243" s="81"/>
      <c r="HE243" s="81"/>
      <c r="HF243" s="81"/>
      <c r="HG243" s="81"/>
      <c r="HH243" s="81"/>
      <c r="HI243" s="81"/>
      <c r="HJ243" s="81"/>
      <c r="HK243" s="81"/>
      <c r="HL243" s="81"/>
      <c r="HM243" s="81"/>
      <c r="HN243" s="81"/>
      <c r="HO243" s="81"/>
      <c r="HP243" s="81"/>
      <c r="HQ243" s="81"/>
      <c r="HR243" s="81"/>
      <c r="HS243" s="81"/>
      <c r="HT243" s="81"/>
      <c r="HU243" s="81"/>
      <c r="HV243" s="81"/>
      <c r="HW243" s="81"/>
      <c r="HX243" s="81"/>
      <c r="HY243" s="81"/>
      <c r="HZ243" s="81"/>
      <c r="IA243" s="81"/>
      <c r="IB243" s="81"/>
      <c r="IC243" s="81"/>
      <c r="ID243" s="81"/>
      <c r="IE243" s="81"/>
      <c r="IF243" s="81"/>
      <c r="IG243" s="81"/>
      <c r="IH243" s="81"/>
      <c r="II243" s="81"/>
      <c r="IJ243" s="81"/>
      <c r="IK243" s="81"/>
      <c r="IL243" s="81"/>
      <c r="IM243" s="81"/>
      <c r="IN243" s="81"/>
      <c r="IO243" s="81"/>
      <c r="IP243" s="81"/>
      <c r="IQ243" s="81"/>
      <c r="IR243" s="81"/>
      <c r="IS243" s="81"/>
      <c r="IT243" s="81"/>
      <c r="IU243" s="81"/>
      <c r="IV243" s="81"/>
      <c r="IW243" s="81"/>
      <c r="IX243" s="81"/>
      <c r="IY243" s="81"/>
      <c r="IZ243" s="81"/>
    </row>
    <row r="244" spans="1:260" s="82" customFormat="1" x14ac:dyDescent="0.2">
      <c r="A244" s="65">
        <f t="shared" si="45"/>
        <v>232</v>
      </c>
      <c r="B244" s="66">
        <v>11</v>
      </c>
      <c r="C244" s="67" t="s">
        <v>61</v>
      </c>
      <c r="D244" s="68">
        <v>251</v>
      </c>
      <c r="E244" s="67">
        <v>372</v>
      </c>
      <c r="F244" s="69">
        <v>1</v>
      </c>
      <c r="G244" s="105">
        <v>2306</v>
      </c>
      <c r="H244" s="70" t="s">
        <v>617</v>
      </c>
      <c r="I244" s="102" t="s">
        <v>618</v>
      </c>
      <c r="J244" s="103" t="s">
        <v>78</v>
      </c>
      <c r="K244" s="104">
        <v>44271</v>
      </c>
      <c r="L244" s="71" t="s">
        <v>79</v>
      </c>
      <c r="M244" s="72" t="s">
        <v>73</v>
      </c>
      <c r="N244" s="65">
        <v>2</v>
      </c>
      <c r="O244" s="65">
        <v>40</v>
      </c>
      <c r="P244" s="65" t="s">
        <v>143</v>
      </c>
      <c r="Q244" s="70" t="s">
        <v>158</v>
      </c>
      <c r="R244" s="65">
        <v>15</v>
      </c>
      <c r="S244" s="70" t="s">
        <v>66</v>
      </c>
      <c r="T244" s="65" t="s">
        <v>486</v>
      </c>
      <c r="U244" s="73" t="s">
        <v>557</v>
      </c>
      <c r="V244" s="83">
        <v>11279</v>
      </c>
      <c r="W244" s="84">
        <v>737</v>
      </c>
      <c r="X244" s="84">
        <v>675</v>
      </c>
      <c r="Y244" s="84"/>
      <c r="Z244" s="76">
        <v>290</v>
      </c>
      <c r="AA244" s="77">
        <f t="shared" si="49"/>
        <v>1973.8249999999998</v>
      </c>
      <c r="AB244" s="77">
        <f t="shared" si="50"/>
        <v>338.37</v>
      </c>
      <c r="AC244" s="77">
        <f t="shared" si="36"/>
        <v>958.71500000000003</v>
      </c>
      <c r="AD244" s="77">
        <f>+V244*2%</f>
        <v>225.58</v>
      </c>
      <c r="AE244" s="74">
        <f t="shared" si="51"/>
        <v>135348</v>
      </c>
      <c r="AF244" s="75">
        <f t="shared" si="51"/>
        <v>8844</v>
      </c>
      <c r="AG244" s="75">
        <f t="shared" si="51"/>
        <v>8100</v>
      </c>
      <c r="AH244" s="84"/>
      <c r="AI244" s="75">
        <f t="shared" si="52"/>
        <v>3480</v>
      </c>
      <c r="AJ244" s="75">
        <f t="shared" si="53"/>
        <v>18798.333333333332</v>
      </c>
      <c r="AK244" s="75">
        <f t="shared" si="54"/>
        <v>1879.8333333333333</v>
      </c>
      <c r="AL244" s="84">
        <v>5639.5</v>
      </c>
      <c r="AM244" s="75">
        <f t="shared" si="55"/>
        <v>23685.899999999998</v>
      </c>
      <c r="AN244" s="75">
        <f t="shared" si="55"/>
        <v>4060.44</v>
      </c>
      <c r="AO244" s="75">
        <f t="shared" si="47"/>
        <v>11504.58</v>
      </c>
      <c r="AP244" s="75">
        <f t="shared" si="47"/>
        <v>2706.96</v>
      </c>
      <c r="AQ244" s="75"/>
      <c r="AR244" s="75">
        <f t="shared" si="43"/>
        <v>1879.8333333333333</v>
      </c>
      <c r="AS244" s="84">
        <v>0</v>
      </c>
      <c r="AT244" s="84">
        <v>0</v>
      </c>
      <c r="AU244" s="84"/>
      <c r="AV244" s="84"/>
      <c r="AW244" s="78">
        <v>0</v>
      </c>
      <c r="AX244" s="78">
        <v>0</v>
      </c>
      <c r="AY244" s="78">
        <v>0</v>
      </c>
      <c r="AZ244" s="85">
        <v>0</v>
      </c>
      <c r="BA244" s="80">
        <f t="shared" si="56"/>
        <v>225927.38</v>
      </c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  <c r="CZ244" s="81"/>
      <c r="DA244" s="81"/>
      <c r="DB244" s="81"/>
      <c r="DC244" s="81"/>
      <c r="DD244" s="81"/>
      <c r="DE244" s="81"/>
      <c r="DF244" s="81"/>
      <c r="DG244" s="81"/>
      <c r="DH244" s="81"/>
      <c r="DI244" s="81"/>
      <c r="DJ244" s="81"/>
      <c r="DK244" s="81"/>
      <c r="DL244" s="81"/>
      <c r="DM244" s="81"/>
      <c r="DN244" s="81"/>
      <c r="DO244" s="81"/>
      <c r="DP244" s="81"/>
      <c r="DQ244" s="81"/>
      <c r="DR244" s="81"/>
      <c r="DS244" s="81"/>
      <c r="DT244" s="81"/>
      <c r="DU244" s="81"/>
      <c r="DV244" s="81"/>
      <c r="DW244" s="81"/>
      <c r="DX244" s="81"/>
      <c r="DY244" s="81"/>
      <c r="DZ244" s="81"/>
      <c r="EA244" s="81"/>
      <c r="EB244" s="81"/>
      <c r="EC244" s="81"/>
      <c r="ED244" s="81"/>
      <c r="EE244" s="81"/>
      <c r="EF244" s="81"/>
      <c r="EG244" s="81"/>
      <c r="EH244" s="81"/>
      <c r="EI244" s="81"/>
      <c r="EJ244" s="81"/>
      <c r="EK244" s="81"/>
      <c r="EL244" s="81"/>
      <c r="EM244" s="81"/>
      <c r="EN244" s="81"/>
      <c r="EO244" s="81"/>
      <c r="EP244" s="81"/>
      <c r="EQ244" s="81"/>
      <c r="ER244" s="81"/>
      <c r="ES244" s="81"/>
      <c r="ET244" s="81"/>
      <c r="EU244" s="81"/>
      <c r="EV244" s="81"/>
      <c r="EW244" s="81"/>
      <c r="EX244" s="81"/>
      <c r="EY244" s="81"/>
      <c r="EZ244" s="81"/>
      <c r="FA244" s="81"/>
      <c r="FB244" s="81"/>
      <c r="FC244" s="81"/>
      <c r="FD244" s="81"/>
      <c r="FE244" s="81"/>
      <c r="FF244" s="81"/>
      <c r="FG244" s="81"/>
      <c r="FH244" s="81"/>
      <c r="FI244" s="81"/>
      <c r="FJ244" s="81"/>
      <c r="FK244" s="81"/>
      <c r="FL244" s="81"/>
      <c r="FM244" s="81"/>
      <c r="FN244" s="81"/>
      <c r="FO244" s="81"/>
      <c r="FP244" s="81"/>
      <c r="FQ244" s="81"/>
      <c r="FR244" s="81"/>
      <c r="FS244" s="81"/>
      <c r="FT244" s="81"/>
      <c r="FU244" s="81"/>
      <c r="FV244" s="81"/>
      <c r="FW244" s="81"/>
      <c r="FX244" s="81"/>
      <c r="FY244" s="81"/>
      <c r="FZ244" s="81"/>
      <c r="GA244" s="81"/>
      <c r="GB244" s="81"/>
      <c r="GC244" s="81"/>
      <c r="GD244" s="81"/>
      <c r="GE244" s="81"/>
      <c r="GF244" s="81"/>
      <c r="GG244" s="81"/>
      <c r="GH244" s="81"/>
      <c r="GI244" s="81"/>
      <c r="GJ244" s="81"/>
      <c r="GK244" s="81"/>
      <c r="GL244" s="81"/>
      <c r="GM244" s="81"/>
      <c r="GN244" s="81"/>
      <c r="GO244" s="81"/>
      <c r="GP244" s="81"/>
      <c r="GQ244" s="81"/>
      <c r="GR244" s="81"/>
      <c r="GS244" s="81"/>
      <c r="GT244" s="81"/>
      <c r="GU244" s="81"/>
      <c r="GV244" s="81"/>
      <c r="GW244" s="81"/>
      <c r="GX244" s="81"/>
      <c r="GY244" s="81"/>
      <c r="GZ244" s="81"/>
      <c r="HA244" s="81"/>
      <c r="HB244" s="81"/>
      <c r="HC244" s="81"/>
      <c r="HD244" s="81"/>
      <c r="HE244" s="81"/>
      <c r="HF244" s="81"/>
      <c r="HG244" s="81"/>
      <c r="HH244" s="81"/>
      <c r="HI244" s="81"/>
      <c r="HJ244" s="81"/>
      <c r="HK244" s="81"/>
      <c r="HL244" s="81"/>
      <c r="HM244" s="81"/>
      <c r="HN244" s="81"/>
      <c r="HO244" s="81"/>
      <c r="HP244" s="81"/>
      <c r="HQ244" s="81"/>
      <c r="HR244" s="81"/>
      <c r="HS244" s="81"/>
      <c r="HT244" s="81"/>
      <c r="HU244" s="81"/>
      <c r="HV244" s="81"/>
      <c r="HW244" s="81"/>
      <c r="HX244" s="81"/>
      <c r="HY244" s="81"/>
      <c r="HZ244" s="81"/>
      <c r="IA244" s="81"/>
      <c r="IB244" s="81"/>
      <c r="IC244" s="81"/>
      <c r="ID244" s="81"/>
      <c r="IE244" s="81"/>
      <c r="IF244" s="81"/>
      <c r="IG244" s="81"/>
      <c r="IH244" s="81"/>
      <c r="II244" s="81"/>
      <c r="IJ244" s="81"/>
      <c r="IK244" s="81"/>
      <c r="IL244" s="81"/>
      <c r="IM244" s="81"/>
      <c r="IN244" s="81"/>
      <c r="IO244" s="81"/>
      <c r="IP244" s="81"/>
      <c r="IQ244" s="81"/>
      <c r="IR244" s="81"/>
      <c r="IS244" s="81"/>
      <c r="IT244" s="81"/>
      <c r="IU244" s="81"/>
      <c r="IV244" s="81"/>
      <c r="IW244" s="81"/>
      <c r="IX244" s="81"/>
      <c r="IY244" s="81"/>
      <c r="IZ244" s="81"/>
    </row>
    <row r="245" spans="1:260" s="82" customFormat="1" x14ac:dyDescent="0.2">
      <c r="A245" s="65">
        <f>+A244+1</f>
        <v>233</v>
      </c>
      <c r="B245" s="66">
        <v>11</v>
      </c>
      <c r="C245" s="67">
        <v>11</v>
      </c>
      <c r="D245" s="68">
        <v>251</v>
      </c>
      <c r="E245" s="67">
        <v>372</v>
      </c>
      <c r="F245" s="69">
        <v>1</v>
      </c>
      <c r="G245" s="105">
        <v>1623</v>
      </c>
      <c r="H245" s="70" t="s">
        <v>619</v>
      </c>
      <c r="I245" s="70" t="s">
        <v>620</v>
      </c>
      <c r="J245" s="65" t="s">
        <v>78</v>
      </c>
      <c r="K245" s="71">
        <v>37806</v>
      </c>
      <c r="L245" s="71" t="s">
        <v>79</v>
      </c>
      <c r="M245" s="72" t="s">
        <v>73</v>
      </c>
      <c r="N245" s="65">
        <v>2</v>
      </c>
      <c r="O245" s="65">
        <v>40</v>
      </c>
      <c r="P245" s="65" t="s">
        <v>621</v>
      </c>
      <c r="Q245" s="70" t="s">
        <v>158</v>
      </c>
      <c r="R245" s="65">
        <v>15</v>
      </c>
      <c r="S245" s="70" t="s">
        <v>66</v>
      </c>
      <c r="T245" s="65" t="s">
        <v>486</v>
      </c>
      <c r="U245" s="73" t="s">
        <v>241</v>
      </c>
      <c r="V245" s="83">
        <v>11279</v>
      </c>
      <c r="W245" s="84">
        <v>737</v>
      </c>
      <c r="X245" s="84">
        <v>675</v>
      </c>
      <c r="Y245" s="84"/>
      <c r="Z245" s="78"/>
      <c r="AA245" s="77">
        <f t="shared" si="49"/>
        <v>1973.8249999999998</v>
      </c>
      <c r="AB245" s="77">
        <f t="shared" si="50"/>
        <v>338.37</v>
      </c>
      <c r="AC245" s="77">
        <f t="shared" si="36"/>
        <v>958.71500000000003</v>
      </c>
      <c r="AD245" s="77">
        <f>+V245*2%</f>
        <v>225.58</v>
      </c>
      <c r="AE245" s="74">
        <f t="shared" si="51"/>
        <v>135348</v>
      </c>
      <c r="AF245" s="75">
        <f t="shared" si="51"/>
        <v>8844</v>
      </c>
      <c r="AG245" s="75">
        <f t="shared" si="51"/>
        <v>8100</v>
      </c>
      <c r="AH245" s="84"/>
      <c r="AI245" s="75">
        <f t="shared" si="52"/>
        <v>0</v>
      </c>
      <c r="AJ245" s="75">
        <f t="shared" si="53"/>
        <v>18798.333333333332</v>
      </c>
      <c r="AK245" s="75">
        <f t="shared" si="54"/>
        <v>1879.8333333333333</v>
      </c>
      <c r="AL245" s="84">
        <v>5639.5</v>
      </c>
      <c r="AM245" s="75">
        <f t="shared" si="55"/>
        <v>23685.899999999998</v>
      </c>
      <c r="AN245" s="75">
        <f t="shared" si="55"/>
        <v>4060.44</v>
      </c>
      <c r="AO245" s="75">
        <f t="shared" si="47"/>
        <v>11504.58</v>
      </c>
      <c r="AP245" s="75">
        <f t="shared" si="47"/>
        <v>2706.96</v>
      </c>
      <c r="AQ245" s="112">
        <v>0</v>
      </c>
      <c r="AR245" s="75">
        <f t="shared" si="43"/>
        <v>1879.8333333333333</v>
      </c>
      <c r="AS245" s="84">
        <v>0</v>
      </c>
      <c r="AT245" s="84">
        <v>0</v>
      </c>
      <c r="AU245" s="84"/>
      <c r="AV245" s="84"/>
      <c r="AW245" s="78">
        <v>0</v>
      </c>
      <c r="AX245" s="78">
        <v>0</v>
      </c>
      <c r="AY245" s="78">
        <v>0</v>
      </c>
      <c r="AZ245" s="85">
        <v>0</v>
      </c>
      <c r="BA245" s="80">
        <f t="shared" si="56"/>
        <v>222447.38</v>
      </c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  <c r="CZ245" s="81"/>
      <c r="DA245" s="81"/>
      <c r="DB245" s="81"/>
      <c r="DC245" s="81"/>
      <c r="DD245" s="81"/>
      <c r="DE245" s="81"/>
      <c r="DF245" s="81"/>
      <c r="DG245" s="81"/>
      <c r="DH245" s="81"/>
      <c r="DI245" s="81"/>
      <c r="DJ245" s="81"/>
      <c r="DK245" s="81"/>
      <c r="DL245" s="81"/>
      <c r="DM245" s="81"/>
      <c r="DN245" s="81"/>
      <c r="DO245" s="81"/>
      <c r="DP245" s="81"/>
      <c r="DQ245" s="81"/>
      <c r="DR245" s="81"/>
      <c r="DS245" s="81"/>
      <c r="DT245" s="81"/>
      <c r="DU245" s="81"/>
      <c r="DV245" s="81"/>
      <c r="DW245" s="81"/>
      <c r="DX245" s="81"/>
      <c r="DY245" s="81"/>
      <c r="DZ245" s="81"/>
      <c r="EA245" s="81"/>
      <c r="EB245" s="81"/>
      <c r="EC245" s="81"/>
      <c r="ED245" s="81"/>
      <c r="EE245" s="81"/>
      <c r="EF245" s="81"/>
      <c r="EG245" s="81"/>
      <c r="EH245" s="81"/>
      <c r="EI245" s="81"/>
      <c r="EJ245" s="81"/>
      <c r="EK245" s="81"/>
      <c r="EL245" s="81"/>
      <c r="EM245" s="81"/>
      <c r="EN245" s="81"/>
      <c r="EO245" s="81"/>
      <c r="EP245" s="81"/>
      <c r="EQ245" s="81"/>
      <c r="ER245" s="81"/>
      <c r="ES245" s="81"/>
      <c r="ET245" s="81"/>
      <c r="EU245" s="81"/>
      <c r="EV245" s="81"/>
      <c r="EW245" s="81"/>
      <c r="EX245" s="81"/>
      <c r="EY245" s="81"/>
      <c r="EZ245" s="81"/>
      <c r="FA245" s="81"/>
      <c r="FB245" s="81"/>
      <c r="FC245" s="81"/>
      <c r="FD245" s="81"/>
      <c r="FE245" s="81"/>
      <c r="FF245" s="81"/>
      <c r="FG245" s="81"/>
      <c r="FH245" s="81"/>
      <c r="FI245" s="81"/>
      <c r="FJ245" s="81"/>
      <c r="FK245" s="81"/>
      <c r="FL245" s="81"/>
      <c r="FM245" s="81"/>
      <c r="FN245" s="81"/>
      <c r="FO245" s="81"/>
      <c r="FP245" s="81"/>
      <c r="FQ245" s="81"/>
      <c r="FR245" s="81"/>
      <c r="FS245" s="81"/>
      <c r="FT245" s="81"/>
      <c r="FU245" s="81"/>
      <c r="FV245" s="81"/>
      <c r="FW245" s="81"/>
      <c r="FX245" s="81"/>
      <c r="FY245" s="81"/>
      <c r="FZ245" s="81"/>
      <c r="GA245" s="81"/>
      <c r="GB245" s="81"/>
      <c r="GC245" s="81"/>
      <c r="GD245" s="81"/>
      <c r="GE245" s="81"/>
      <c r="GF245" s="81"/>
      <c r="GG245" s="81"/>
      <c r="GH245" s="81"/>
      <c r="GI245" s="81"/>
      <c r="GJ245" s="81"/>
      <c r="GK245" s="81"/>
      <c r="GL245" s="81"/>
      <c r="GM245" s="81"/>
      <c r="GN245" s="81"/>
      <c r="GO245" s="81"/>
      <c r="GP245" s="81"/>
      <c r="GQ245" s="81"/>
      <c r="GR245" s="81"/>
      <c r="GS245" s="81"/>
      <c r="GT245" s="81"/>
      <c r="GU245" s="81"/>
      <c r="GV245" s="81"/>
      <c r="GW245" s="81"/>
      <c r="GX245" s="81"/>
      <c r="GY245" s="81"/>
      <c r="GZ245" s="81"/>
      <c r="HA245" s="81"/>
      <c r="HB245" s="81"/>
      <c r="HC245" s="81"/>
      <c r="HD245" s="81"/>
      <c r="HE245" s="81"/>
      <c r="HF245" s="81"/>
      <c r="HG245" s="81"/>
      <c r="HH245" s="81"/>
      <c r="HI245" s="81"/>
      <c r="HJ245" s="81"/>
      <c r="HK245" s="81"/>
      <c r="HL245" s="81"/>
      <c r="HM245" s="81"/>
      <c r="HN245" s="81"/>
      <c r="HO245" s="81"/>
      <c r="HP245" s="81"/>
      <c r="HQ245" s="81"/>
      <c r="HR245" s="81"/>
      <c r="HS245" s="81"/>
      <c r="HT245" s="81"/>
      <c r="HU245" s="81"/>
      <c r="HV245" s="81"/>
      <c r="HW245" s="81"/>
      <c r="HX245" s="81"/>
      <c r="HY245" s="81"/>
      <c r="HZ245" s="81"/>
      <c r="IA245" s="81"/>
      <c r="IB245" s="81"/>
      <c r="IC245" s="81"/>
      <c r="ID245" s="81"/>
      <c r="IE245" s="81"/>
      <c r="IF245" s="81"/>
      <c r="IG245" s="81"/>
      <c r="IH245" s="81"/>
      <c r="II245" s="81"/>
      <c r="IJ245" s="81"/>
      <c r="IK245" s="81"/>
      <c r="IL245" s="81"/>
      <c r="IM245" s="81"/>
      <c r="IN245" s="81"/>
      <c r="IO245" s="81"/>
      <c r="IP245" s="81"/>
      <c r="IQ245" s="81"/>
      <c r="IR245" s="81"/>
      <c r="IS245" s="81"/>
      <c r="IT245" s="81"/>
      <c r="IU245" s="81"/>
      <c r="IV245" s="81"/>
      <c r="IW245" s="81"/>
      <c r="IX245" s="81"/>
      <c r="IY245" s="81"/>
      <c r="IZ245" s="81"/>
    </row>
    <row r="246" spans="1:260" s="82" customFormat="1" ht="13.5" thickBot="1" x14ac:dyDescent="0.25">
      <c r="A246" s="65"/>
      <c r="B246" s="66"/>
      <c r="C246" s="67"/>
      <c r="D246" s="68"/>
      <c r="E246" s="67"/>
      <c r="F246" s="69"/>
      <c r="G246" s="69"/>
      <c r="H246" s="70"/>
      <c r="I246" s="70"/>
      <c r="J246" s="70"/>
      <c r="K246" s="71"/>
      <c r="L246" s="71"/>
      <c r="M246" s="72"/>
      <c r="N246" s="65"/>
      <c r="O246" s="65"/>
      <c r="P246" s="65"/>
      <c r="Q246" s="70"/>
      <c r="R246" s="65"/>
      <c r="S246" s="70"/>
      <c r="T246" s="65"/>
      <c r="U246" s="73"/>
      <c r="V246" s="113"/>
      <c r="W246" s="113"/>
      <c r="X246" s="113"/>
      <c r="Y246" s="113"/>
      <c r="Z246" s="114"/>
      <c r="AA246" s="115"/>
      <c r="AB246" s="115"/>
      <c r="AC246" s="115"/>
      <c r="AD246" s="115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6">
        <v>4816577</v>
      </c>
      <c r="AR246" s="116"/>
      <c r="AS246" s="116">
        <v>60000</v>
      </c>
      <c r="AT246" s="116">
        <v>1200000</v>
      </c>
      <c r="AU246" s="116">
        <v>1000000</v>
      </c>
      <c r="AV246" s="116">
        <v>20000</v>
      </c>
      <c r="AW246" s="116">
        <v>560000</v>
      </c>
      <c r="AX246" s="116">
        <v>546460</v>
      </c>
      <c r="AY246" s="116">
        <v>450000</v>
      </c>
      <c r="AZ246" s="116">
        <v>500000</v>
      </c>
      <c r="BA246" s="116">
        <f>SUM(AE246:AZ246)</f>
        <v>9153037</v>
      </c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  <c r="BW246" s="81"/>
      <c r="BX246" s="81"/>
      <c r="BY246" s="81"/>
      <c r="BZ246" s="81"/>
      <c r="CA246" s="81"/>
      <c r="CB246" s="81"/>
      <c r="CC246" s="81"/>
      <c r="CD246" s="81"/>
      <c r="CE246" s="81"/>
      <c r="CF246" s="81"/>
      <c r="CG246" s="81"/>
      <c r="CH246" s="81"/>
      <c r="CI246" s="81"/>
      <c r="CJ246" s="81"/>
      <c r="CK246" s="81"/>
      <c r="CL246" s="81"/>
      <c r="CM246" s="81"/>
      <c r="CN246" s="81"/>
      <c r="CO246" s="81"/>
      <c r="CP246" s="81"/>
      <c r="CQ246" s="81"/>
      <c r="CR246" s="81"/>
      <c r="CS246" s="81"/>
      <c r="CT246" s="81"/>
      <c r="CU246" s="81"/>
      <c r="CV246" s="81"/>
      <c r="CW246" s="81"/>
      <c r="CX246" s="81"/>
      <c r="CY246" s="81"/>
      <c r="CZ246" s="81"/>
      <c r="DA246" s="81"/>
      <c r="DB246" s="81"/>
      <c r="DC246" s="81"/>
      <c r="DD246" s="81"/>
      <c r="DE246" s="81"/>
      <c r="DF246" s="81"/>
      <c r="DG246" s="81"/>
      <c r="DH246" s="81"/>
      <c r="DI246" s="81"/>
      <c r="DJ246" s="81"/>
      <c r="DK246" s="81"/>
      <c r="DL246" s="81"/>
      <c r="DM246" s="81"/>
      <c r="DN246" s="81"/>
      <c r="DO246" s="81"/>
      <c r="DP246" s="81"/>
      <c r="DQ246" s="81"/>
      <c r="DR246" s="81"/>
      <c r="DS246" s="81"/>
      <c r="DT246" s="81"/>
      <c r="DU246" s="81"/>
      <c r="DV246" s="81"/>
      <c r="DW246" s="81"/>
      <c r="DX246" s="81"/>
      <c r="DY246" s="81"/>
      <c r="DZ246" s="81"/>
      <c r="EA246" s="81"/>
      <c r="EB246" s="81"/>
      <c r="EC246" s="81"/>
      <c r="ED246" s="81"/>
      <c r="EE246" s="81"/>
      <c r="EF246" s="81"/>
      <c r="EG246" s="81"/>
      <c r="EH246" s="81"/>
      <c r="EI246" s="81"/>
      <c r="EJ246" s="81"/>
      <c r="EK246" s="81"/>
      <c r="EL246" s="81"/>
      <c r="EM246" s="81"/>
      <c r="EN246" s="81"/>
      <c r="EO246" s="81"/>
      <c r="EP246" s="81"/>
      <c r="EQ246" s="81"/>
      <c r="ER246" s="81"/>
      <c r="ES246" s="81"/>
      <c r="ET246" s="81"/>
      <c r="EU246" s="81"/>
      <c r="EV246" s="81"/>
      <c r="EW246" s="81"/>
      <c r="EX246" s="81"/>
      <c r="EY246" s="81"/>
      <c r="EZ246" s="81"/>
      <c r="FA246" s="81"/>
      <c r="FB246" s="81"/>
      <c r="FC246" s="81"/>
      <c r="FD246" s="81"/>
      <c r="FE246" s="81"/>
      <c r="FF246" s="81"/>
      <c r="FG246" s="81"/>
      <c r="FH246" s="81"/>
      <c r="FI246" s="81"/>
      <c r="FJ246" s="81"/>
      <c r="FK246" s="81"/>
      <c r="FL246" s="81"/>
      <c r="FM246" s="81"/>
      <c r="FN246" s="81"/>
      <c r="FO246" s="81"/>
      <c r="FP246" s="81"/>
      <c r="FQ246" s="81"/>
      <c r="FR246" s="81"/>
      <c r="FS246" s="81"/>
      <c r="FT246" s="81"/>
      <c r="FU246" s="81"/>
      <c r="FV246" s="81"/>
      <c r="FW246" s="81"/>
      <c r="FX246" s="81"/>
      <c r="FY246" s="81"/>
      <c r="FZ246" s="81"/>
      <c r="GA246" s="81"/>
      <c r="GB246" s="81"/>
      <c r="GC246" s="81"/>
      <c r="GD246" s="81"/>
      <c r="GE246" s="81"/>
      <c r="GF246" s="81"/>
      <c r="GG246" s="81"/>
      <c r="GH246" s="81"/>
      <c r="GI246" s="81"/>
      <c r="GJ246" s="81"/>
      <c r="GK246" s="81"/>
      <c r="GL246" s="81"/>
      <c r="GM246" s="81"/>
      <c r="GN246" s="81"/>
      <c r="GO246" s="81"/>
      <c r="GP246" s="81"/>
      <c r="GQ246" s="81"/>
      <c r="GR246" s="81"/>
      <c r="GS246" s="81"/>
      <c r="GT246" s="81"/>
      <c r="GU246" s="81"/>
      <c r="GV246" s="81"/>
      <c r="GW246" s="81"/>
      <c r="GX246" s="81"/>
      <c r="GY246" s="81"/>
      <c r="GZ246" s="81"/>
      <c r="HA246" s="81"/>
      <c r="HB246" s="81"/>
      <c r="HC246" s="81"/>
      <c r="HD246" s="81"/>
      <c r="HE246" s="81"/>
      <c r="HF246" s="81"/>
      <c r="HG246" s="81"/>
      <c r="HH246" s="81"/>
      <c r="HI246" s="81"/>
      <c r="HJ246" s="81"/>
      <c r="HK246" s="81"/>
      <c r="HL246" s="81"/>
      <c r="HM246" s="81"/>
      <c r="HN246" s="81"/>
      <c r="HO246" s="81"/>
      <c r="HP246" s="81"/>
      <c r="HQ246" s="81"/>
      <c r="HR246" s="81"/>
      <c r="HS246" s="81"/>
      <c r="HT246" s="81"/>
      <c r="HU246" s="81"/>
      <c r="HV246" s="81"/>
      <c r="HW246" s="81"/>
      <c r="HX246" s="81"/>
      <c r="HY246" s="81"/>
      <c r="HZ246" s="81"/>
      <c r="IA246" s="81"/>
      <c r="IB246" s="81"/>
      <c r="IC246" s="81"/>
      <c r="ID246" s="81"/>
      <c r="IE246" s="81"/>
      <c r="IF246" s="81"/>
      <c r="IG246" s="81"/>
      <c r="IH246" s="81"/>
      <c r="II246" s="81"/>
      <c r="IJ246" s="81"/>
      <c r="IK246" s="81"/>
      <c r="IL246" s="81"/>
      <c r="IM246" s="81"/>
      <c r="IN246" s="81"/>
      <c r="IO246" s="81"/>
      <c r="IP246" s="81"/>
      <c r="IQ246" s="81"/>
      <c r="IR246" s="81"/>
      <c r="IS246" s="81"/>
      <c r="IT246" s="81"/>
      <c r="IU246" s="81"/>
      <c r="IV246" s="81"/>
      <c r="IW246" s="81"/>
      <c r="IX246" s="81"/>
      <c r="IY246" s="81"/>
      <c r="IZ246" s="81"/>
    </row>
    <row r="247" spans="1:260" x14ac:dyDescent="0.2">
      <c r="A247" s="65"/>
      <c r="B247" s="66"/>
      <c r="C247" s="67"/>
      <c r="D247" s="68"/>
      <c r="E247" s="67"/>
      <c r="F247" s="69"/>
      <c r="G247" s="69"/>
      <c r="H247" s="70"/>
      <c r="I247" s="70"/>
      <c r="J247" s="70"/>
      <c r="K247" s="71"/>
      <c r="L247" s="72"/>
      <c r="M247" s="72"/>
      <c r="N247" s="65"/>
      <c r="O247" s="65"/>
      <c r="P247" s="65"/>
      <c r="Q247" s="70"/>
      <c r="R247" s="65" t="s">
        <v>622</v>
      </c>
      <c r="S247" s="70"/>
      <c r="T247" s="65"/>
      <c r="U247" s="73"/>
      <c r="Z247" s="117"/>
      <c r="AA247" s="115"/>
      <c r="AB247" s="115"/>
      <c r="AC247" s="115"/>
      <c r="AD247" s="115"/>
      <c r="AW247" s="118"/>
      <c r="AX247" s="119"/>
      <c r="AY247" s="119"/>
      <c r="BA247" s="120"/>
    </row>
    <row r="248" spans="1:260" ht="15.75" x14ac:dyDescent="0.25">
      <c r="U248" s="121"/>
      <c r="V248" s="122">
        <f>SUM(V13:V247)</f>
        <v>3019316.25</v>
      </c>
      <c r="W248" s="122">
        <f>SUM(W13:W247)</f>
        <v>199387.25</v>
      </c>
      <c r="X248" s="122">
        <f>SUM(X13:X247)</f>
        <v>176420</v>
      </c>
      <c r="Y248" s="122">
        <f t="shared" ref="Y248:AP248" si="57">SUM(Y13:Y245)</f>
        <v>0</v>
      </c>
      <c r="Z248" s="122">
        <f t="shared" si="57"/>
        <v>59893.462200000002</v>
      </c>
      <c r="AA248" s="122">
        <f t="shared" si="57"/>
        <v>528380.34374999942</v>
      </c>
      <c r="AB248" s="122">
        <f t="shared" si="57"/>
        <v>90579.487499999625</v>
      </c>
      <c r="AC248" s="122">
        <f t="shared" si="57"/>
        <v>256641.88125000047</v>
      </c>
      <c r="AD248" s="122">
        <f t="shared" si="57"/>
        <v>60386.325000000237</v>
      </c>
      <c r="AE248" s="122">
        <f t="shared" si="57"/>
        <v>36231795</v>
      </c>
      <c r="AF248" s="122">
        <f t="shared" si="57"/>
        <v>2392647</v>
      </c>
      <c r="AG248" s="122">
        <f t="shared" si="57"/>
        <v>2117040</v>
      </c>
      <c r="AH248" s="122">
        <f t="shared" si="57"/>
        <v>0</v>
      </c>
      <c r="AI248" s="122">
        <f t="shared" si="57"/>
        <v>718721.54639999999</v>
      </c>
      <c r="AJ248" s="122">
        <f t="shared" si="57"/>
        <v>5032193.7499999981</v>
      </c>
      <c r="AK248" s="122">
        <f t="shared" si="57"/>
        <v>503219.37499999994</v>
      </c>
      <c r="AL248" s="122">
        <f t="shared" si="57"/>
        <v>1205768.0500000003</v>
      </c>
      <c r="AM248" s="122">
        <f t="shared" si="57"/>
        <v>6340564.1249999832</v>
      </c>
      <c r="AN248" s="122">
        <f t="shared" si="57"/>
        <v>1086953.8500000013</v>
      </c>
      <c r="AO248" s="122">
        <f t="shared" si="57"/>
        <v>3079702.5750000086</v>
      </c>
      <c r="AP248" s="122">
        <f t="shared" si="57"/>
        <v>724635.899999997</v>
      </c>
      <c r="AQ248" s="122">
        <f>+AQ246</f>
        <v>4816577</v>
      </c>
      <c r="AR248" s="122">
        <f>SUM(AR13:AR245)</f>
        <v>503219.37499999994</v>
      </c>
      <c r="AS248" s="122">
        <f t="shared" ref="AS248:AZ248" si="58">+AS246</f>
        <v>60000</v>
      </c>
      <c r="AT248" s="122">
        <f t="shared" si="58"/>
        <v>1200000</v>
      </c>
      <c r="AU248" s="122">
        <f t="shared" si="58"/>
        <v>1000000</v>
      </c>
      <c r="AV248" s="122">
        <f t="shared" si="58"/>
        <v>20000</v>
      </c>
      <c r="AW248" s="122">
        <f t="shared" si="58"/>
        <v>560000</v>
      </c>
      <c r="AX248" s="122">
        <f t="shared" si="58"/>
        <v>546460</v>
      </c>
      <c r="AY248" s="122">
        <f t="shared" si="58"/>
        <v>450000</v>
      </c>
      <c r="AZ248" s="122">
        <f t="shared" si="58"/>
        <v>500000</v>
      </c>
      <c r="BA248" s="123">
        <f>+AE248+AF248+AG248+AI248+AJ248+AK248+AL248+AM248+AN248+AO248+AP248+AQ248+AR248+AS248+AT248+AU248+AV248+AW248+AX248+AY248+AZ248</f>
        <v>69089497.546399996</v>
      </c>
      <c r="BB248" s="124"/>
    </row>
    <row r="249" spans="1:260" ht="15.75" x14ac:dyDescent="0.25">
      <c r="A249" s="125">
        <v>233</v>
      </c>
      <c r="B249" s="126" t="s">
        <v>623</v>
      </c>
      <c r="C249" s="121"/>
      <c r="D249" s="121"/>
      <c r="E249" s="121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8"/>
      <c r="S249" s="127"/>
      <c r="T249" s="127"/>
      <c r="AA249" s="10"/>
      <c r="BA249" s="4">
        <v>69089498</v>
      </c>
    </row>
    <row r="250" spans="1:260" x14ac:dyDescent="0.25">
      <c r="AA250" s="10"/>
      <c r="AB250" s="10"/>
      <c r="AC250" s="10"/>
      <c r="AD250" s="10"/>
    </row>
    <row r="251" spans="1:260" ht="15.75" x14ac:dyDescent="0.25">
      <c r="A251" s="129" t="s">
        <v>624</v>
      </c>
      <c r="B251" s="130"/>
      <c r="AX251" s="131"/>
    </row>
    <row r="252" spans="1:260" ht="15" x14ac:dyDescent="0.25">
      <c r="A252" s="130"/>
      <c r="B252" s="132" t="s">
        <v>625</v>
      </c>
      <c r="V252" s="133"/>
    </row>
    <row r="253" spans="1:260" ht="15" x14ac:dyDescent="0.25">
      <c r="A253" s="130"/>
      <c r="B253" s="134" t="s">
        <v>626</v>
      </c>
    </row>
    <row r="254" spans="1:260" ht="15" x14ac:dyDescent="0.25">
      <c r="A254" s="130"/>
      <c r="B254" s="134" t="s">
        <v>627</v>
      </c>
      <c r="V254" s="133"/>
    </row>
    <row r="255" spans="1:260" ht="15" x14ac:dyDescent="0.25">
      <c r="A255" s="130"/>
      <c r="B255" s="134" t="s">
        <v>628</v>
      </c>
    </row>
    <row r="256" spans="1:260" ht="15.75" x14ac:dyDescent="0.25">
      <c r="A256" s="5"/>
      <c r="B256" s="135" t="s">
        <v>629</v>
      </c>
    </row>
    <row r="257" spans="1:5" ht="15.75" x14ac:dyDescent="0.25">
      <c r="A257" s="5"/>
      <c r="B257" s="135" t="s">
        <v>630</v>
      </c>
      <c r="C257" s="130"/>
      <c r="D257" s="130"/>
    </row>
    <row r="259" spans="1:5" x14ac:dyDescent="0.25">
      <c r="C259" s="136"/>
      <c r="D259" s="137"/>
      <c r="E259" s="137" t="s">
        <v>631</v>
      </c>
    </row>
  </sheetData>
  <mergeCells count="9">
    <mergeCell ref="AE9:AW9"/>
    <mergeCell ref="AA11:AD11"/>
    <mergeCell ref="AR11:AW11"/>
    <mergeCell ref="Q2:Z2"/>
    <mergeCell ref="G5:I5"/>
    <mergeCell ref="G6:I6"/>
    <mergeCell ref="G7:I7"/>
    <mergeCell ref="G8:I8"/>
    <mergeCell ref="V9:AD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Nominas</cp:lastModifiedBy>
  <dcterms:created xsi:type="dcterms:W3CDTF">2022-01-27T17:38:48Z</dcterms:created>
  <dcterms:modified xsi:type="dcterms:W3CDTF">2022-01-27T17:39:54Z</dcterms:modified>
</cp:coreProperties>
</file>