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omez\Desktop\Mama\"/>
    </mc:Choice>
  </mc:AlternateContent>
  <xr:revisionPtr revIDLastSave="0" documentId="8_{FE30787B-0B8A-494D-9DA0-75649A9E0950}" xr6:coauthVersionLast="46" xr6:coauthVersionMax="46" xr10:uidLastSave="{00000000-0000-0000-0000-000000000000}"/>
  <bookViews>
    <workbookView xWindow="-120" yWindow="-120" windowWidth="20640" windowHeight="11160" xr2:uid="{00000000-000D-0000-FFFF-FFFF00000000}"/>
  </bookViews>
  <sheets>
    <sheet name="Pagos y perfiles 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42" i="1" l="1"/>
  <c r="H342" i="1" s="1"/>
  <c r="H341" i="1"/>
  <c r="G341" i="1"/>
  <c r="G340" i="1"/>
  <c r="H340" i="1" s="1"/>
  <c r="H343" i="1" s="1"/>
  <c r="G309" i="1" l="1"/>
  <c r="H309" i="1" s="1"/>
  <c r="G308" i="1"/>
  <c r="H308" i="1" s="1"/>
  <c r="G307" i="1"/>
  <c r="H307" i="1" s="1"/>
  <c r="G306" i="1"/>
  <c r="H306" i="1" s="1"/>
  <c r="G305" i="1"/>
  <c r="H305" i="1" s="1"/>
  <c r="G304" i="1"/>
  <c r="H304" i="1" s="1"/>
  <c r="G303" i="1"/>
  <c r="H303" i="1" s="1"/>
  <c r="G302" i="1"/>
  <c r="H302" i="1" s="1"/>
  <c r="G301" i="1"/>
  <c r="H301" i="1" s="1"/>
  <c r="G300" i="1"/>
  <c r="H300" i="1" s="1"/>
  <c r="H299" i="1"/>
  <c r="G298" i="1"/>
  <c r="H298" i="1" s="1"/>
  <c r="H297" i="1"/>
  <c r="G296" i="1"/>
  <c r="H296" i="1" s="1"/>
  <c r="G295" i="1"/>
  <c r="H295" i="1" s="1"/>
  <c r="H294" i="1"/>
  <c r="H293" i="1"/>
  <c r="G293" i="1"/>
  <c r="G292" i="1"/>
  <c r="H292" i="1" s="1"/>
  <c r="G291" i="1"/>
  <c r="H291" i="1" s="1"/>
  <c r="H290" i="1"/>
  <c r="G289" i="1"/>
  <c r="H289" i="1" s="1"/>
  <c r="G288" i="1"/>
  <c r="H288" i="1" s="1"/>
  <c r="G287" i="1"/>
  <c r="H287" i="1" s="1"/>
  <c r="H286" i="1"/>
  <c r="G281" i="1"/>
  <c r="H281" i="1" s="1"/>
  <c r="G280" i="1"/>
  <c r="H280" i="1" s="1"/>
  <c r="G279" i="1"/>
  <c r="H279" i="1" s="1"/>
  <c r="G278" i="1"/>
  <c r="H278" i="1" s="1"/>
  <c r="G277" i="1"/>
  <c r="H277" i="1" s="1"/>
  <c r="G276" i="1"/>
  <c r="H276" i="1" s="1"/>
  <c r="G275" i="1"/>
  <c r="H275" i="1" s="1"/>
  <c r="G274" i="1"/>
  <c r="H274" i="1" s="1"/>
  <c r="G273" i="1"/>
  <c r="H273" i="1" s="1"/>
  <c r="G272" i="1"/>
  <c r="H272" i="1" s="1"/>
  <c r="H271" i="1"/>
  <c r="G270" i="1"/>
  <c r="H270" i="1" s="1"/>
  <c r="H269" i="1"/>
  <c r="G268" i="1"/>
  <c r="H268" i="1" s="1"/>
  <c r="G267" i="1"/>
  <c r="H267" i="1" s="1"/>
  <c r="H266" i="1"/>
  <c r="G265" i="1"/>
  <c r="H265" i="1" s="1"/>
  <c r="G264" i="1"/>
  <c r="H264" i="1" s="1"/>
  <c r="G263" i="1"/>
  <c r="H263" i="1" s="1"/>
  <c r="H262" i="1"/>
  <c r="G261" i="1"/>
  <c r="H261" i="1" s="1"/>
  <c r="G260" i="1"/>
  <c r="H260" i="1" s="1"/>
  <c r="G259" i="1"/>
  <c r="H259" i="1" s="1"/>
  <c r="H258" i="1"/>
  <c r="G253" i="1"/>
  <c r="H253" i="1" s="1"/>
  <c r="G252" i="1"/>
  <c r="H252" i="1" s="1"/>
  <c r="G251" i="1"/>
  <c r="H251" i="1" s="1"/>
  <c r="G250" i="1"/>
  <c r="H250" i="1" s="1"/>
  <c r="H249" i="1"/>
  <c r="G249" i="1"/>
  <c r="G248" i="1"/>
  <c r="H248" i="1" s="1"/>
  <c r="G247" i="1"/>
  <c r="H247" i="1" s="1"/>
  <c r="G246" i="1"/>
  <c r="H246" i="1" s="1"/>
  <c r="G245" i="1"/>
  <c r="H245" i="1" s="1"/>
  <c r="G244" i="1"/>
  <c r="H244" i="1" s="1"/>
  <c r="H243" i="1"/>
  <c r="G242" i="1"/>
  <c r="H242" i="1" s="1"/>
  <c r="H241" i="1"/>
  <c r="G240" i="1"/>
  <c r="H240" i="1" s="1"/>
  <c r="G239" i="1"/>
  <c r="H239" i="1" s="1"/>
  <c r="H238" i="1"/>
  <c r="G237" i="1"/>
  <c r="H237" i="1" s="1"/>
  <c r="G236" i="1"/>
  <c r="H236" i="1" s="1"/>
  <c r="G235" i="1"/>
  <c r="H235" i="1" s="1"/>
  <c r="H234" i="1"/>
  <c r="G233" i="1"/>
  <c r="H233" i="1" s="1"/>
  <c r="G232" i="1"/>
  <c r="H232" i="1" s="1"/>
  <c r="G231" i="1"/>
  <c r="H231" i="1" s="1"/>
  <c r="H230" i="1"/>
  <c r="H254" i="1" l="1"/>
  <c r="H282" i="1"/>
  <c r="H310" i="1"/>
  <c r="G225" i="1"/>
  <c r="H225" i="1" s="1"/>
  <c r="G224" i="1"/>
  <c r="H224" i="1" s="1"/>
  <c r="G223" i="1"/>
  <c r="H223" i="1" s="1"/>
  <c r="G222" i="1"/>
  <c r="H222" i="1" s="1"/>
  <c r="G221" i="1"/>
  <c r="H221" i="1" s="1"/>
  <c r="G220" i="1"/>
  <c r="H220" i="1" s="1"/>
  <c r="G219" i="1"/>
  <c r="H219" i="1" s="1"/>
  <c r="G218" i="1"/>
  <c r="H218" i="1" s="1"/>
  <c r="G217" i="1"/>
  <c r="H217" i="1" s="1"/>
  <c r="G216" i="1"/>
  <c r="H216" i="1" s="1"/>
  <c r="H215" i="1"/>
  <c r="G214" i="1"/>
  <c r="H214" i="1" s="1"/>
  <c r="H213" i="1"/>
  <c r="G212" i="1"/>
  <c r="H212" i="1" s="1"/>
  <c r="G211" i="1"/>
  <c r="H211" i="1" s="1"/>
  <c r="H210" i="1"/>
  <c r="G209" i="1"/>
  <c r="H209" i="1" s="1"/>
  <c r="G208" i="1"/>
  <c r="H208" i="1" s="1"/>
  <c r="G207" i="1"/>
  <c r="H207" i="1" s="1"/>
  <c r="H206" i="1"/>
  <c r="G205" i="1"/>
  <c r="H205" i="1" s="1"/>
  <c r="G204" i="1"/>
  <c r="H204" i="1" s="1"/>
  <c r="G203" i="1"/>
  <c r="H203" i="1" s="1"/>
  <c r="H202" i="1"/>
  <c r="G197" i="1"/>
  <c r="H197" i="1" s="1"/>
  <c r="G196" i="1"/>
  <c r="H196" i="1" s="1"/>
  <c r="G195" i="1"/>
  <c r="H195" i="1" s="1"/>
  <c r="G194" i="1"/>
  <c r="H194" i="1" s="1"/>
  <c r="G193" i="1"/>
  <c r="H193" i="1" s="1"/>
  <c r="G192" i="1"/>
  <c r="H192" i="1" s="1"/>
  <c r="G191" i="1"/>
  <c r="H191" i="1" s="1"/>
  <c r="G190" i="1"/>
  <c r="H190" i="1" s="1"/>
  <c r="G189" i="1"/>
  <c r="H189" i="1" s="1"/>
  <c r="G188" i="1"/>
  <c r="H188" i="1" s="1"/>
  <c r="H187" i="1"/>
  <c r="G186" i="1"/>
  <c r="H186" i="1" s="1"/>
  <c r="H185" i="1"/>
  <c r="G184" i="1"/>
  <c r="H184" i="1" s="1"/>
  <c r="G183" i="1"/>
  <c r="H183" i="1" s="1"/>
  <c r="H182" i="1"/>
  <c r="G181" i="1"/>
  <c r="H181" i="1" s="1"/>
  <c r="G180" i="1"/>
  <c r="H180" i="1" s="1"/>
  <c r="G179" i="1"/>
  <c r="H179" i="1" s="1"/>
  <c r="H178" i="1"/>
  <c r="G177" i="1"/>
  <c r="H177" i="1" s="1"/>
  <c r="G176" i="1"/>
  <c r="H176" i="1" s="1"/>
  <c r="G175" i="1"/>
  <c r="H175" i="1" s="1"/>
  <c r="H174" i="1"/>
  <c r="G168" i="1"/>
  <c r="H168" i="1" s="1"/>
  <c r="G167" i="1"/>
  <c r="H167" i="1" s="1"/>
  <c r="G166" i="1"/>
  <c r="H166" i="1" s="1"/>
  <c r="G165" i="1"/>
  <c r="H165" i="1" s="1"/>
  <c r="G164" i="1"/>
  <c r="H164" i="1" s="1"/>
  <c r="G163" i="1"/>
  <c r="H163" i="1" s="1"/>
  <c r="G162" i="1"/>
  <c r="H162" i="1" s="1"/>
  <c r="G161" i="1"/>
  <c r="H161" i="1" s="1"/>
  <c r="G160" i="1"/>
  <c r="H160" i="1" s="1"/>
  <c r="G159" i="1"/>
  <c r="H159" i="1" s="1"/>
  <c r="H158" i="1"/>
  <c r="G157" i="1"/>
  <c r="H157" i="1" s="1"/>
  <c r="H156" i="1"/>
  <c r="G155" i="1"/>
  <c r="H155" i="1" s="1"/>
  <c r="G154" i="1"/>
  <c r="H154" i="1" s="1"/>
  <c r="H153" i="1"/>
  <c r="G152" i="1"/>
  <c r="H152" i="1" s="1"/>
  <c r="G151" i="1"/>
  <c r="H151" i="1" s="1"/>
  <c r="G150" i="1"/>
  <c r="H150" i="1" s="1"/>
  <c r="H149" i="1"/>
  <c r="G148" i="1"/>
  <c r="H148" i="1" s="1"/>
  <c r="G147" i="1"/>
  <c r="H147" i="1" s="1"/>
  <c r="G146" i="1"/>
  <c r="H146" i="1" s="1"/>
  <c r="H145" i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H129" i="1"/>
  <c r="G128" i="1"/>
  <c r="H128" i="1" s="1"/>
  <c r="H127" i="1"/>
  <c r="G126" i="1"/>
  <c r="H126" i="1" s="1"/>
  <c r="G125" i="1"/>
  <c r="H125" i="1" s="1"/>
  <c r="H124" i="1"/>
  <c r="G123" i="1"/>
  <c r="H123" i="1" s="1"/>
  <c r="G122" i="1"/>
  <c r="H122" i="1" s="1"/>
  <c r="G121" i="1"/>
  <c r="H121" i="1" s="1"/>
  <c r="H120" i="1"/>
  <c r="G119" i="1"/>
  <c r="H119" i="1" s="1"/>
  <c r="G118" i="1"/>
  <c r="H118" i="1" s="1"/>
  <c r="G117" i="1"/>
  <c r="H117" i="1" s="1"/>
  <c r="H116" i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H100" i="1"/>
  <c r="G99" i="1"/>
  <c r="H99" i="1" s="1"/>
  <c r="H98" i="1"/>
  <c r="G97" i="1"/>
  <c r="H97" i="1" s="1"/>
  <c r="G96" i="1"/>
  <c r="H96" i="1" s="1"/>
  <c r="H95" i="1"/>
  <c r="G94" i="1"/>
  <c r="H94" i="1" s="1"/>
  <c r="G93" i="1"/>
  <c r="H93" i="1" s="1"/>
  <c r="G92" i="1"/>
  <c r="H92" i="1" s="1"/>
  <c r="H91" i="1"/>
  <c r="G90" i="1"/>
  <c r="H90" i="1" s="1"/>
  <c r="G89" i="1"/>
  <c r="H89" i="1" s="1"/>
  <c r="G88" i="1"/>
  <c r="H88" i="1" s="1"/>
  <c r="H87" i="1"/>
  <c r="G81" i="1"/>
  <c r="H81" i="1" s="1"/>
  <c r="G80" i="1"/>
  <c r="H80" i="1" s="1"/>
  <c r="G79" i="1"/>
  <c r="H79" i="1" s="1"/>
  <c r="G78" i="1"/>
  <c r="H78" i="1" s="1"/>
  <c r="G77" i="1"/>
  <c r="H77" i="1" s="1"/>
  <c r="G76" i="1"/>
  <c r="H76" i="1" s="1"/>
  <c r="G75" i="1"/>
  <c r="H75" i="1" s="1"/>
  <c r="G74" i="1"/>
  <c r="H74" i="1" s="1"/>
  <c r="G73" i="1"/>
  <c r="H73" i="1" s="1"/>
  <c r="G72" i="1"/>
  <c r="H72" i="1" s="1"/>
  <c r="G71" i="1"/>
  <c r="H71" i="1" s="1"/>
  <c r="G70" i="1"/>
  <c r="H70" i="1" s="1"/>
  <c r="H69" i="1"/>
  <c r="G68" i="1"/>
  <c r="H68" i="1" s="1"/>
  <c r="G67" i="1"/>
  <c r="H67" i="1" s="1"/>
  <c r="H66" i="1"/>
  <c r="G65" i="1"/>
  <c r="H65" i="1" s="1"/>
  <c r="G64" i="1"/>
  <c r="H64" i="1" s="1"/>
  <c r="G63" i="1"/>
  <c r="H63" i="1" s="1"/>
  <c r="H62" i="1"/>
  <c r="G61" i="1"/>
  <c r="H61" i="1" s="1"/>
  <c r="G60" i="1"/>
  <c r="H60" i="1" s="1"/>
  <c r="G59" i="1"/>
  <c r="H59" i="1" s="1"/>
  <c r="H34" i="1"/>
  <c r="G53" i="1"/>
  <c r="H53" i="1" s="1"/>
  <c r="G52" i="1"/>
  <c r="H52" i="1" s="1"/>
  <c r="G51" i="1"/>
  <c r="H51" i="1" s="1"/>
  <c r="G50" i="1"/>
  <c r="H50" i="1" s="1"/>
  <c r="G49" i="1"/>
  <c r="H49" i="1" s="1"/>
  <c r="G48" i="1"/>
  <c r="H48" i="1" s="1"/>
  <c r="G47" i="1"/>
  <c r="H47" i="1" s="1"/>
  <c r="G46" i="1"/>
  <c r="H46" i="1" s="1"/>
  <c r="G45" i="1"/>
  <c r="H45" i="1" s="1"/>
  <c r="G44" i="1"/>
  <c r="H44" i="1" s="1"/>
  <c r="G43" i="1"/>
  <c r="H43" i="1" s="1"/>
  <c r="G42" i="1"/>
  <c r="H42" i="1" s="1"/>
  <c r="H41" i="1"/>
  <c r="G40" i="1"/>
  <c r="H40" i="1" s="1"/>
  <c r="G39" i="1"/>
  <c r="H39" i="1" s="1"/>
  <c r="H38" i="1"/>
  <c r="G37" i="1"/>
  <c r="H37" i="1" s="1"/>
  <c r="G36" i="1"/>
  <c r="H36" i="1" s="1"/>
  <c r="G35" i="1"/>
  <c r="H35" i="1" s="1"/>
  <c r="G33" i="1"/>
  <c r="H33" i="1" s="1"/>
  <c r="G32" i="1"/>
  <c r="H32" i="1" s="1"/>
  <c r="G31" i="1"/>
  <c r="H31" i="1" s="1"/>
  <c r="H226" i="1" l="1"/>
  <c r="H140" i="1"/>
  <c r="H169" i="1"/>
  <c r="H54" i="1"/>
  <c r="H198" i="1"/>
  <c r="H111" i="1"/>
  <c r="H82" i="1"/>
  <c r="H25" i="1" l="1"/>
  <c r="G25" i="1"/>
  <c r="H24" i="1"/>
  <c r="G24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8" i="1"/>
  <c r="G8" i="1"/>
  <c r="H7" i="1"/>
  <c r="G7" i="1"/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3" i="1"/>
  <c r="I24" i="1"/>
  <c r="I25" i="1"/>
  <c r="I22" i="1"/>
  <c r="I26" i="1" l="1"/>
</calcChain>
</file>

<file path=xl/sharedStrings.xml><?xml version="1.0" encoding="utf-8"?>
<sst xmlns="http://schemas.openxmlformats.org/spreadsheetml/2006/main" count="865" uniqueCount="84">
  <si>
    <t xml:space="preserve">INSTITUTO DE FORMACIÓN PARA EL TRABAJO DEL ESTADO DE JALISCO </t>
  </si>
  <si>
    <t>CONCENTRADO DE PAGOS VOLUNTARIADO COVIT -19</t>
  </si>
  <si>
    <t>CAPACITACION 25 DE MAYO 2020 AL 15 DE JUNIO 2020</t>
  </si>
  <si>
    <t xml:space="preserve">No. </t>
  </si>
  <si>
    <t>Folio</t>
  </si>
  <si>
    <t>Sexo</t>
  </si>
  <si>
    <t>Perfil</t>
  </si>
  <si>
    <t>Apoyo Económico Mensual</t>
  </si>
  <si>
    <t>Capacitación del 25 al 31 de mayo</t>
  </si>
  <si>
    <t>1er quincena de junio</t>
  </si>
  <si>
    <t>Total a Pagar</t>
  </si>
  <si>
    <t xml:space="preserve">Hombre </t>
  </si>
  <si>
    <t>Biomédico</t>
  </si>
  <si>
    <t>$30,000,00</t>
  </si>
  <si>
    <t xml:space="preserve">Mujer </t>
  </si>
  <si>
    <t xml:space="preserve">Médico General </t>
  </si>
  <si>
    <t xml:space="preserve">Biomédico </t>
  </si>
  <si>
    <t xml:space="preserve">Servicios Generales - cocina </t>
  </si>
  <si>
    <t xml:space="preserve">Auxiliar de enfermería </t>
  </si>
  <si>
    <t xml:space="preserve">Técnico en enfermería </t>
  </si>
  <si>
    <t xml:space="preserve">Sevicios Generales - Camillero </t>
  </si>
  <si>
    <t>TOTAL:</t>
  </si>
  <si>
    <t>El Nombre de los seleccionados, corresponde a información clasificada como reservada mediante la primera sesión extraordinaria, llevada a cabo el 22 de junio de 2020, por el Comité de Transparencia de este instituto.  Lo anterior por considerar el nombre vinculatorio con su actividad y su lugar de trabajo.</t>
  </si>
  <si>
    <t>Nombre</t>
  </si>
  <si>
    <t>del 16 al 30 de junio</t>
  </si>
  <si>
    <t>Total a pagar</t>
  </si>
  <si>
    <t>Cocina</t>
  </si>
  <si>
    <t>Aux. Enfermería</t>
  </si>
  <si>
    <t>Téc. En Enfermería</t>
  </si>
  <si>
    <t>Camillero</t>
  </si>
  <si>
    <t>Médico General</t>
  </si>
  <si>
    <t>Enfermera General</t>
  </si>
  <si>
    <t>Aux. en Enfermería</t>
  </si>
  <si>
    <t>TOTAL</t>
  </si>
  <si>
    <t>baja</t>
  </si>
  <si>
    <t>Observaciones</t>
  </si>
  <si>
    <t>Periodo 16 al 30 de Junio 2020</t>
  </si>
  <si>
    <t>del 1 al 15 de julio</t>
  </si>
  <si>
    <t>total:</t>
  </si>
  <si>
    <t>Baja</t>
  </si>
  <si>
    <t>Periodo 1 al 15 de Julio 2020</t>
  </si>
  <si>
    <t>Periodo del 16 al 31 de Julio 2020</t>
  </si>
  <si>
    <t>del 16 al 31 de julio</t>
  </si>
  <si>
    <t>Periodo del 1 al 15 de Agosto 2020</t>
  </si>
  <si>
    <t>del 1 al 15 de AGOSTO</t>
  </si>
  <si>
    <t>Periodo del 16 al 31 de Agosto 2020</t>
  </si>
  <si>
    <t>Periodo del 1 al 15 de Septiembre 2020</t>
  </si>
  <si>
    <t>Periodo del 16 al 30 de Septiembre 2020</t>
  </si>
  <si>
    <t>Periodo del 01 al 15 octubre 2020</t>
  </si>
  <si>
    <t>Periodo del 16 al 31 octubre 2020</t>
  </si>
  <si>
    <t>del 16 al 31 de AGOSTO</t>
  </si>
  <si>
    <t>del 1 al 15 de SEPTIEMBRE</t>
  </si>
  <si>
    <t>del 16 al 30 de SEPTIEMBRE</t>
  </si>
  <si>
    <t>del 1 al 15 de OCTUBRE</t>
  </si>
  <si>
    <t>del 16 al 31 de OCTUBRE</t>
  </si>
  <si>
    <t>Periodo del 1 al 15 Noviembre 2020</t>
  </si>
  <si>
    <t>del 1 al 15 Noviembre</t>
  </si>
  <si>
    <t>PERIODO DEL  16 al 25  de NOVIEMBRE</t>
  </si>
  <si>
    <t>Observaciónes</t>
  </si>
  <si>
    <t>$10.000,00</t>
  </si>
  <si>
    <t>$30.000,00</t>
  </si>
  <si>
    <t>$23.000,00</t>
  </si>
  <si>
    <t>$7.666,67</t>
  </si>
  <si>
    <t>$3.333,33</t>
  </si>
  <si>
    <t>$14.000,00</t>
  </si>
  <si>
    <t>$4.666,67</t>
  </si>
  <si>
    <t>$69.000,00</t>
  </si>
  <si>
    <t xml:space="preserve">Observaciones </t>
  </si>
  <si>
    <t>Se concluye el contrato el 25 de Noviembre 2020</t>
  </si>
  <si>
    <t>sexo</t>
  </si>
  <si>
    <t>PERIODO DEL  16 al 30  de NOVIEMBRE</t>
  </si>
  <si>
    <t xml:space="preserve"> $ 23.000,00 </t>
  </si>
  <si>
    <t>$11.500,00</t>
  </si>
  <si>
    <t xml:space="preserve"> $ 20.000,00 </t>
  </si>
  <si>
    <t xml:space="preserve"> $ 14.000,00 </t>
  </si>
  <si>
    <t>$7.000,00</t>
  </si>
  <si>
    <t>$28.500,00</t>
  </si>
  <si>
    <t>Hombre</t>
  </si>
  <si>
    <t>Mujer</t>
  </si>
  <si>
    <t>PERIODO DEL  1 AL 13 DE DICIEMBRE</t>
  </si>
  <si>
    <t>PAGO DEL 16 AL 25 DE NOVIEMBRE DE 2020</t>
  </si>
  <si>
    <t>PAGO DEL 16 AL 30 DE NOVIEMBRE DE 2020</t>
  </si>
  <si>
    <t>PAGO DEL 1 AL 13 DE DICIEMBRE DE 2020</t>
  </si>
  <si>
    <t>Nota: Del mes de enero al mes de mayo de 2021 no se ha realizado pago a ningún voluntario por parte de este instituto. Asimismo informo que ya no se realizaran más pagos conforme a esta convocatoria.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</si>
</sst>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$&quot;* #,##0.00_-;\-&quot;$&quot;* #,##0.00_-;_-&quot;$&quot;* &quot;-&quot;??_-;_-@_-"/>
    <numFmt numFmtId="165" formatCode="[$$-80A]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2" fontId="0" fillId="2" borderId="1" xfId="0" applyNumberFormat="1" applyFill="1" applyBorder="1"/>
    <xf numFmtId="2" fontId="0" fillId="2" borderId="1" xfId="0" applyNumberFormat="1" applyFill="1" applyBorder="1" applyAlignment="1">
      <alignment horizontal="center" wrapText="1"/>
    </xf>
    <xf numFmtId="2" fontId="0" fillId="2" borderId="1" xfId="0" applyNumberFormat="1" applyFill="1" applyBorder="1" applyAlignment="1">
      <alignment wrapText="1"/>
    </xf>
    <xf numFmtId="1" fontId="0" fillId="3" borderId="3" xfId="0" applyNumberFormat="1" applyFill="1" applyBorder="1"/>
    <xf numFmtId="0" fontId="0" fillId="3" borderId="4" xfId="0" applyFill="1" applyBorder="1"/>
    <xf numFmtId="2" fontId="0" fillId="3" borderId="4" xfId="0" applyNumberFormat="1" applyFill="1" applyBorder="1"/>
    <xf numFmtId="2" fontId="0" fillId="3" borderId="4" xfId="0" applyNumberFormat="1" applyFill="1" applyBorder="1" applyAlignment="1">
      <alignment wrapText="1"/>
    </xf>
    <xf numFmtId="165" fontId="0" fillId="3" borderId="4" xfId="0" applyNumberFormat="1" applyFill="1" applyBorder="1"/>
    <xf numFmtId="0" fontId="0" fillId="3" borderId="0" xfId="0" applyFill="1"/>
    <xf numFmtId="1" fontId="0" fillId="3" borderId="5" xfId="0" applyNumberFormat="1" applyFill="1" applyBorder="1"/>
    <xf numFmtId="0" fontId="0" fillId="3" borderId="6" xfId="0" applyFill="1" applyBorder="1"/>
    <xf numFmtId="0" fontId="0" fillId="3" borderId="6" xfId="0" applyFill="1" applyBorder="1" applyAlignment="1">
      <alignment wrapText="1"/>
    </xf>
    <xf numFmtId="165" fontId="0" fillId="3" borderId="6" xfId="0" applyNumberFormat="1" applyFill="1" applyBorder="1"/>
    <xf numFmtId="1" fontId="0" fillId="3" borderId="8" xfId="0" applyNumberFormat="1" applyFill="1" applyBorder="1"/>
    <xf numFmtId="0" fontId="0" fillId="3" borderId="9" xfId="0" applyFill="1" applyBorder="1"/>
    <xf numFmtId="0" fontId="0" fillId="3" borderId="9" xfId="0" applyFill="1" applyBorder="1" applyAlignment="1">
      <alignment wrapText="1"/>
    </xf>
    <xf numFmtId="165" fontId="0" fillId="3" borderId="9" xfId="0" applyNumberFormat="1" applyFill="1" applyBorder="1"/>
    <xf numFmtId="0" fontId="3" fillId="0" borderId="10" xfId="0" applyFont="1" applyBorder="1"/>
    <xf numFmtId="165" fontId="3" fillId="0" borderId="11" xfId="0" applyNumberFormat="1" applyFont="1" applyBorder="1"/>
    <xf numFmtId="0" fontId="0" fillId="0" borderId="0" xfId="0" applyAlignment="1"/>
    <xf numFmtId="2" fontId="0" fillId="2" borderId="1" xfId="0" applyNumberFormat="1" applyFill="1" applyBorder="1" applyAlignment="1"/>
    <xf numFmtId="0" fontId="0" fillId="0" borderId="4" xfId="0" applyFill="1" applyBorder="1" applyAlignment="1"/>
    <xf numFmtId="0" fontId="0" fillId="0" borderId="4" xfId="0" applyBorder="1" applyAlignment="1"/>
    <xf numFmtId="165" fontId="0" fillId="0" borderId="4" xfId="0" applyNumberFormat="1" applyBorder="1" applyAlignment="1">
      <alignment horizontal="right"/>
    </xf>
    <xf numFmtId="165" fontId="0" fillId="0" borderId="6" xfId="0" applyNumberFormat="1" applyBorder="1" applyAlignment="1"/>
    <xf numFmtId="165" fontId="0" fillId="0" borderId="4" xfId="0" applyNumberFormat="1" applyBorder="1" applyAlignment="1"/>
    <xf numFmtId="0" fontId="0" fillId="0" borderId="6" xfId="0" applyFill="1" applyBorder="1" applyAlignment="1"/>
    <xf numFmtId="0" fontId="0" fillId="0" borderId="6" xfId="0" applyBorder="1" applyAlignment="1"/>
    <xf numFmtId="0" fontId="0" fillId="4" borderId="6" xfId="0" applyFill="1" applyBorder="1" applyAlignment="1"/>
    <xf numFmtId="165" fontId="0" fillId="4" borderId="6" xfId="0" applyNumberFormat="1" applyFill="1" applyBorder="1" applyAlignment="1"/>
    <xf numFmtId="165" fontId="0" fillId="4" borderId="4" xfId="0" applyNumberFormat="1" applyFill="1" applyBorder="1" applyAlignment="1"/>
    <xf numFmtId="0" fontId="0" fillId="0" borderId="9" xfId="0" applyFill="1" applyBorder="1" applyAlignment="1"/>
    <xf numFmtId="0" fontId="0" fillId="0" borderId="9" xfId="0" applyBorder="1" applyAlignment="1"/>
    <xf numFmtId="165" fontId="0" fillId="0" borderId="9" xfId="0" applyNumberFormat="1" applyBorder="1" applyAlignment="1"/>
    <xf numFmtId="0" fontId="0" fillId="0" borderId="6" xfId="0" applyBorder="1" applyAlignment="1">
      <alignment horizontal="left"/>
    </xf>
    <xf numFmtId="164" fontId="5" fillId="0" borderId="6" xfId="1" applyFont="1" applyFill="1" applyBorder="1" applyAlignment="1"/>
    <xf numFmtId="0" fontId="5" fillId="0" borderId="6" xfId="0" applyFont="1" applyBorder="1" applyAlignment="1">
      <alignment horizontal="left"/>
    </xf>
    <xf numFmtId="165" fontId="1" fillId="0" borderId="6" xfId="0" applyNumberFormat="1" applyFont="1" applyBorder="1" applyAlignment="1"/>
    <xf numFmtId="165" fontId="1" fillId="0" borderId="0" xfId="0" applyNumberFormat="1" applyFont="1" applyAlignment="1"/>
    <xf numFmtId="0" fontId="0" fillId="3" borderId="12" xfId="0" applyFill="1" applyBorder="1"/>
    <xf numFmtId="2" fontId="0" fillId="2" borderId="15" xfId="0" applyNumberFormat="1" applyFill="1" applyBorder="1" applyAlignment="1">
      <alignment wrapText="1"/>
    </xf>
    <xf numFmtId="2" fontId="6" fillId="2" borderId="1" xfId="0" applyNumberFormat="1" applyFont="1" applyFill="1" applyBorder="1" applyAlignment="1"/>
    <xf numFmtId="0" fontId="7" fillId="0" borderId="4" xfId="0" applyFont="1" applyBorder="1" applyAlignment="1"/>
    <xf numFmtId="0" fontId="7" fillId="4" borderId="6" xfId="0" applyFont="1" applyFill="1" applyBorder="1" applyAlignment="1"/>
    <xf numFmtId="0" fontId="7" fillId="0" borderId="6" xfId="0" applyFont="1" applyBorder="1" applyAlignment="1"/>
    <xf numFmtId="0" fontId="7" fillId="0" borderId="9" xfId="0" applyFont="1" applyBorder="1" applyAlignment="1"/>
    <xf numFmtId="0" fontId="7" fillId="0" borderId="6" xfId="0" applyFont="1" applyBorder="1" applyAlignment="1">
      <alignment horizontal="left"/>
    </xf>
    <xf numFmtId="0" fontId="7" fillId="4" borderId="6" xfId="0" applyFont="1" applyFill="1" applyBorder="1" applyAlignment="1">
      <alignment horizontal="left"/>
    </xf>
    <xf numFmtId="2" fontId="6" fillId="2" borderId="1" xfId="0" applyNumberFormat="1" applyFont="1" applyFill="1" applyBorder="1" applyAlignment="1">
      <alignment wrapText="1"/>
    </xf>
    <xf numFmtId="165" fontId="7" fillId="0" borderId="4" xfId="0" applyNumberFormat="1" applyFont="1" applyBorder="1" applyAlignment="1">
      <alignment horizontal="right"/>
    </xf>
    <xf numFmtId="165" fontId="7" fillId="0" borderId="6" xfId="0" applyNumberFormat="1" applyFont="1" applyBorder="1" applyAlignment="1"/>
    <xf numFmtId="165" fontId="7" fillId="0" borderId="4" xfId="0" applyNumberFormat="1" applyFont="1" applyBorder="1" applyAlignment="1"/>
    <xf numFmtId="165" fontId="7" fillId="4" borderId="6" xfId="0" applyNumberFormat="1" applyFont="1" applyFill="1" applyBorder="1" applyAlignment="1"/>
    <xf numFmtId="165" fontId="7" fillId="4" borderId="4" xfId="0" applyNumberFormat="1" applyFont="1" applyFill="1" applyBorder="1" applyAlignment="1"/>
    <xf numFmtId="165" fontId="7" fillId="0" borderId="9" xfId="0" applyNumberFormat="1" applyFont="1" applyBorder="1" applyAlignment="1"/>
    <xf numFmtId="164" fontId="7" fillId="0" borderId="6" xfId="1" applyFont="1" applyFill="1" applyBorder="1" applyAlignment="1"/>
    <xf numFmtId="164" fontId="7" fillId="4" borderId="6" xfId="1" applyFont="1" applyFill="1" applyBorder="1" applyAlignment="1"/>
    <xf numFmtId="165" fontId="6" fillId="0" borderId="11" xfId="0" applyNumberFormat="1" applyFont="1" applyBorder="1"/>
    <xf numFmtId="1" fontId="0" fillId="0" borderId="3" xfId="0" applyNumberFormat="1" applyFill="1" applyBorder="1" applyAlignment="1">
      <alignment horizontal="right"/>
    </xf>
    <xf numFmtId="1" fontId="0" fillId="0" borderId="5" xfId="0" applyNumberFormat="1" applyFill="1" applyBorder="1" applyAlignment="1">
      <alignment horizontal="right"/>
    </xf>
    <xf numFmtId="1" fontId="0" fillId="0" borderId="8" xfId="0" applyNumberFormat="1" applyFill="1" applyBorder="1" applyAlignment="1">
      <alignment horizontal="right"/>
    </xf>
    <xf numFmtId="1" fontId="0" fillId="0" borderId="6" xfId="0" applyNumberFormat="1" applyFill="1" applyBorder="1" applyAlignment="1">
      <alignment horizontal="right"/>
    </xf>
    <xf numFmtId="0" fontId="0" fillId="0" borderId="6" xfId="0" applyBorder="1" applyAlignment="1">
      <alignment horizontal="right"/>
    </xf>
    <xf numFmtId="1" fontId="7" fillId="0" borderId="3" xfId="0" applyNumberFormat="1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1" fontId="7" fillId="0" borderId="5" xfId="0" applyNumberFormat="1" applyFont="1" applyFill="1" applyBorder="1" applyAlignment="1">
      <alignment horizontal="right"/>
    </xf>
    <xf numFmtId="0" fontId="7" fillId="4" borderId="6" xfId="0" applyFont="1" applyFill="1" applyBorder="1" applyAlignment="1">
      <alignment horizontal="right"/>
    </xf>
    <xf numFmtId="0" fontId="7" fillId="0" borderId="6" xfId="0" applyFont="1" applyFill="1" applyBorder="1" applyAlignment="1">
      <alignment horizontal="right"/>
    </xf>
    <xf numFmtId="1" fontId="7" fillId="0" borderId="8" xfId="0" applyNumberFormat="1" applyFont="1" applyFill="1" applyBorder="1" applyAlignment="1">
      <alignment horizontal="right"/>
    </xf>
    <xf numFmtId="0" fontId="7" fillId="0" borderId="9" xfId="0" applyFont="1" applyFill="1" applyBorder="1" applyAlignment="1">
      <alignment horizontal="right"/>
    </xf>
    <xf numFmtId="1" fontId="7" fillId="0" borderId="6" xfId="0" applyNumberFormat="1" applyFont="1" applyFill="1" applyBorder="1" applyAlignment="1">
      <alignment horizontal="right"/>
    </xf>
    <xf numFmtId="0" fontId="7" fillId="0" borderId="6" xfId="0" applyFont="1" applyBorder="1" applyAlignment="1">
      <alignment horizontal="right"/>
    </xf>
    <xf numFmtId="2" fontId="6" fillId="2" borderId="15" xfId="0" applyNumberFormat="1" applyFont="1" applyFill="1" applyBorder="1" applyAlignment="1">
      <alignment wrapText="1"/>
    </xf>
    <xf numFmtId="2" fontId="0" fillId="0" borderId="0" xfId="0" applyNumberFormat="1" applyFill="1" applyBorder="1" applyAlignment="1">
      <alignment vertical="center" wrapText="1"/>
    </xf>
    <xf numFmtId="0" fontId="0" fillId="0" borderId="6" xfId="0" applyBorder="1"/>
    <xf numFmtId="0" fontId="0" fillId="0" borderId="6" xfId="0" applyBorder="1" applyAlignment="1">
      <alignment wrapText="1"/>
    </xf>
    <xf numFmtId="0" fontId="0" fillId="0" borderId="17" xfId="0" applyBorder="1"/>
    <xf numFmtId="0" fontId="0" fillId="0" borderId="10" xfId="0" applyBorder="1"/>
    <xf numFmtId="0" fontId="0" fillId="0" borderId="16" xfId="0" applyBorder="1"/>
    <xf numFmtId="0" fontId="0" fillId="0" borderId="11" xfId="0" applyBorder="1"/>
    <xf numFmtId="2" fontId="0" fillId="0" borderId="6" xfId="0" applyNumberFormat="1" applyFill="1" applyBorder="1" applyAlignment="1">
      <alignment vertical="center" wrapText="1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7" fillId="0" borderId="9" xfId="1" applyFont="1" applyFill="1" applyBorder="1" applyAlignment="1"/>
    <xf numFmtId="165" fontId="6" fillId="0" borderId="23" xfId="0" applyNumberFormat="1" applyFont="1" applyBorder="1"/>
    <xf numFmtId="0" fontId="1" fillId="0" borderId="0" xfId="0" applyFont="1" applyAlignment="1">
      <alignment wrapText="1"/>
    </xf>
    <xf numFmtId="2" fontId="0" fillId="2" borderId="6" xfId="0" applyNumberFormat="1" applyFill="1" applyBorder="1" applyAlignment="1">
      <alignment horizontal="center" vertical="center" wrapText="1"/>
    </xf>
    <xf numFmtId="165" fontId="6" fillId="0" borderId="21" xfId="0" applyNumberFormat="1" applyFont="1" applyBorder="1" applyAlignment="1">
      <alignment horizontal="center"/>
    </xf>
    <xf numFmtId="165" fontId="6" fillId="0" borderId="22" xfId="0" applyNumberFormat="1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165" fontId="6" fillId="0" borderId="16" xfId="0" applyNumberFormat="1" applyFont="1" applyBorder="1" applyAlignment="1">
      <alignment horizontal="center"/>
    </xf>
    <xf numFmtId="2" fontId="0" fillId="2" borderId="13" xfId="0" applyNumberFormat="1" applyFill="1" applyBorder="1" applyAlignment="1">
      <alignment horizontal="center" vertical="center" wrapText="1"/>
    </xf>
    <xf numFmtId="2" fontId="0" fillId="2" borderId="12" xfId="0" applyNumberFormat="1" applyFill="1" applyBorder="1" applyAlignment="1">
      <alignment horizontal="center" vertical="center" wrapText="1"/>
    </xf>
    <xf numFmtId="2" fontId="0" fillId="2" borderId="14" xfId="0" applyNumberForma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2" fontId="0" fillId="2" borderId="2" xfId="0" applyNumberFormat="1" applyFill="1" applyBorder="1" applyAlignment="1">
      <alignment horizontal="center" wrapText="1"/>
    </xf>
    <xf numFmtId="2" fontId="0" fillId="2" borderId="0" xfId="0" applyNumberFormat="1" applyFill="1" applyBorder="1" applyAlignment="1">
      <alignment horizontal="center" wrapText="1"/>
    </xf>
    <xf numFmtId="2" fontId="0" fillId="2" borderId="7" xfId="0" applyNumberFormat="1" applyFill="1" applyBorder="1" applyAlignment="1">
      <alignment horizont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45"/>
  <sheetViews>
    <sheetView tabSelected="1" topLeftCell="A333" workbookViewId="0">
      <selection activeCell="G349" sqref="G349"/>
    </sheetView>
  </sheetViews>
  <sheetFormatPr baseColWidth="10" defaultRowHeight="15" x14ac:dyDescent="0.25"/>
  <cols>
    <col min="3" max="3" width="38.28515625" style="2" customWidth="1"/>
    <col min="4" max="4" width="20.7109375" customWidth="1"/>
    <col min="5" max="5" width="35.85546875" style="2" customWidth="1"/>
    <col min="6" max="6" width="12.7109375" bestFit="1" customWidth="1"/>
    <col min="7" max="7" width="12.85546875" customWidth="1"/>
    <col min="9" max="9" width="14.28515625" customWidth="1"/>
  </cols>
  <sheetData>
    <row r="1" spans="1:9" ht="18.75" x14ac:dyDescent="0.3">
      <c r="A1" s="98" t="s">
        <v>0</v>
      </c>
      <c r="B1" s="98"/>
      <c r="C1" s="98"/>
      <c r="D1" s="98"/>
      <c r="E1" s="98"/>
      <c r="F1" s="98"/>
      <c r="G1" s="98"/>
      <c r="H1" s="98"/>
      <c r="I1" s="98"/>
    </row>
    <row r="2" spans="1:9" x14ac:dyDescent="0.25">
      <c r="A2" s="99" t="s">
        <v>1</v>
      </c>
      <c r="B2" s="99"/>
      <c r="C2" s="99"/>
      <c r="D2" s="99"/>
      <c r="E2" s="99"/>
      <c r="F2" s="99"/>
      <c r="G2" s="99"/>
      <c r="H2" s="99"/>
      <c r="I2" s="99"/>
    </row>
    <row r="4" spans="1:9" x14ac:dyDescent="0.25">
      <c r="A4" s="1" t="s">
        <v>2</v>
      </c>
    </row>
    <row r="5" spans="1:9" ht="15.75" thickBot="1" x14ac:dyDescent="0.3"/>
    <row r="6" spans="1:9" ht="45.75" customHeight="1" thickBot="1" x14ac:dyDescent="0.3">
      <c r="A6" s="3" t="s">
        <v>3</v>
      </c>
      <c r="B6" s="3" t="s">
        <v>4</v>
      </c>
      <c r="C6" s="100" t="s">
        <v>22</v>
      </c>
      <c r="D6" s="3" t="s">
        <v>5</v>
      </c>
      <c r="E6" s="4" t="s">
        <v>6</v>
      </c>
      <c r="F6" s="5" t="s">
        <v>7</v>
      </c>
      <c r="G6" s="5" t="s">
        <v>8</v>
      </c>
      <c r="H6" s="5" t="s">
        <v>9</v>
      </c>
      <c r="I6" s="5" t="s">
        <v>10</v>
      </c>
    </row>
    <row r="7" spans="1:9" s="11" customFormat="1" x14ac:dyDescent="0.25">
      <c r="A7" s="6">
        <v>1</v>
      </c>
      <c r="B7" s="7">
        <v>20</v>
      </c>
      <c r="C7" s="101"/>
      <c r="D7" s="8" t="s">
        <v>11</v>
      </c>
      <c r="E7" s="9" t="s">
        <v>12</v>
      </c>
      <c r="F7" s="10" t="s">
        <v>13</v>
      </c>
      <c r="G7" s="10">
        <f>30000/30*7</f>
        <v>7000</v>
      </c>
      <c r="H7" s="10">
        <f>30000/30*15</f>
        <v>15000</v>
      </c>
      <c r="I7" s="10">
        <f t="shared" ref="I7:I25" si="0">G7+H7</f>
        <v>22000</v>
      </c>
    </row>
    <row r="8" spans="1:9" s="11" customFormat="1" x14ac:dyDescent="0.25">
      <c r="A8" s="12">
        <v>2</v>
      </c>
      <c r="B8" s="13">
        <v>24</v>
      </c>
      <c r="C8" s="101"/>
      <c r="D8" s="13" t="s">
        <v>14</v>
      </c>
      <c r="E8" s="14" t="s">
        <v>15</v>
      </c>
      <c r="F8" s="15">
        <v>23000</v>
      </c>
      <c r="G8" s="15">
        <f>23000/30*7</f>
        <v>5366.6666666666661</v>
      </c>
      <c r="H8" s="15">
        <f>23000/30*15</f>
        <v>11500</v>
      </c>
      <c r="I8" s="15">
        <f t="shared" si="0"/>
        <v>16866.666666666664</v>
      </c>
    </row>
    <row r="9" spans="1:9" s="11" customFormat="1" x14ac:dyDescent="0.25">
      <c r="A9" s="12">
        <v>3</v>
      </c>
      <c r="B9" s="13">
        <v>59</v>
      </c>
      <c r="C9" s="101"/>
      <c r="D9" s="13" t="s">
        <v>11</v>
      </c>
      <c r="E9" s="14" t="s">
        <v>16</v>
      </c>
      <c r="F9" s="15">
        <v>30000</v>
      </c>
      <c r="G9" s="15">
        <f>30000/30*7</f>
        <v>7000</v>
      </c>
      <c r="H9" s="15">
        <f>30000/30*15</f>
        <v>15000</v>
      </c>
      <c r="I9" s="15">
        <f t="shared" si="0"/>
        <v>22000</v>
      </c>
    </row>
    <row r="10" spans="1:9" s="11" customFormat="1" x14ac:dyDescent="0.25">
      <c r="A10" s="12">
        <v>4</v>
      </c>
      <c r="B10" s="13">
        <v>88</v>
      </c>
      <c r="C10" s="101"/>
      <c r="D10" s="13" t="s">
        <v>11</v>
      </c>
      <c r="E10" s="14" t="s">
        <v>15</v>
      </c>
      <c r="F10" s="15">
        <v>23000</v>
      </c>
      <c r="G10" s="15">
        <f>23000/30*7</f>
        <v>5366.6666666666661</v>
      </c>
      <c r="H10" s="15">
        <f>23000/30*15</f>
        <v>11500</v>
      </c>
      <c r="I10" s="15">
        <f t="shared" si="0"/>
        <v>16866.666666666664</v>
      </c>
    </row>
    <row r="11" spans="1:9" s="11" customFormat="1" x14ac:dyDescent="0.25">
      <c r="A11" s="12">
        <v>5</v>
      </c>
      <c r="B11" s="13">
        <v>150</v>
      </c>
      <c r="C11" s="101"/>
      <c r="D11" s="13" t="s">
        <v>14</v>
      </c>
      <c r="E11" s="14" t="s">
        <v>15</v>
      </c>
      <c r="F11" s="15">
        <v>23000</v>
      </c>
      <c r="G11" s="15">
        <f>23000/30*7</f>
        <v>5366.6666666666661</v>
      </c>
      <c r="H11" s="15">
        <f>23000/30*15</f>
        <v>11500</v>
      </c>
      <c r="I11" s="15">
        <f t="shared" si="0"/>
        <v>16866.666666666664</v>
      </c>
    </row>
    <row r="12" spans="1:9" s="11" customFormat="1" x14ac:dyDescent="0.25">
      <c r="A12" s="12">
        <v>6</v>
      </c>
      <c r="B12" s="13">
        <v>435</v>
      </c>
      <c r="C12" s="101"/>
      <c r="D12" s="13" t="s">
        <v>11</v>
      </c>
      <c r="E12" s="14" t="s">
        <v>15</v>
      </c>
      <c r="F12" s="15">
        <v>23000</v>
      </c>
      <c r="G12" s="15">
        <f>23000/30*7</f>
        <v>5366.6666666666661</v>
      </c>
      <c r="H12" s="15">
        <f>23000/30*15</f>
        <v>11500</v>
      </c>
      <c r="I12" s="15">
        <f t="shared" si="0"/>
        <v>16866.666666666664</v>
      </c>
    </row>
    <row r="13" spans="1:9" s="11" customFormat="1" x14ac:dyDescent="0.25">
      <c r="A13" s="12">
        <v>7</v>
      </c>
      <c r="B13" s="13">
        <v>480</v>
      </c>
      <c r="C13" s="101"/>
      <c r="D13" s="13" t="s">
        <v>14</v>
      </c>
      <c r="E13" s="14" t="s">
        <v>17</v>
      </c>
      <c r="F13" s="15">
        <v>10000</v>
      </c>
      <c r="G13" s="15">
        <f>10000/30*7</f>
        <v>2333.333333333333</v>
      </c>
      <c r="H13" s="15">
        <f>10000/30*15</f>
        <v>5000</v>
      </c>
      <c r="I13" s="15">
        <f t="shared" si="0"/>
        <v>7333.333333333333</v>
      </c>
    </row>
    <row r="14" spans="1:9" s="11" customFormat="1" x14ac:dyDescent="0.25">
      <c r="A14" s="12">
        <v>8</v>
      </c>
      <c r="B14" s="13">
        <v>483</v>
      </c>
      <c r="C14" s="101"/>
      <c r="D14" s="13" t="s">
        <v>14</v>
      </c>
      <c r="E14" s="14" t="s">
        <v>18</v>
      </c>
      <c r="F14" s="15">
        <v>22000</v>
      </c>
      <c r="G14" s="15">
        <f>22000/30*4</f>
        <v>2933.3333333333335</v>
      </c>
      <c r="H14" s="15">
        <f>22000/30*15</f>
        <v>11000</v>
      </c>
      <c r="I14" s="15">
        <f t="shared" si="0"/>
        <v>13933.333333333334</v>
      </c>
    </row>
    <row r="15" spans="1:9" s="11" customFormat="1" x14ac:dyDescent="0.25">
      <c r="A15" s="12">
        <v>9</v>
      </c>
      <c r="B15" s="13">
        <v>516</v>
      </c>
      <c r="C15" s="101"/>
      <c r="D15" s="13" t="s">
        <v>11</v>
      </c>
      <c r="E15" s="14" t="s">
        <v>15</v>
      </c>
      <c r="F15" s="15">
        <v>23000</v>
      </c>
      <c r="G15" s="15">
        <f>23000/30*7</f>
        <v>5366.6666666666661</v>
      </c>
      <c r="H15" s="15">
        <f>23000/30*15</f>
        <v>11500</v>
      </c>
      <c r="I15" s="15">
        <f t="shared" si="0"/>
        <v>16866.666666666664</v>
      </c>
    </row>
    <row r="16" spans="1:9" s="11" customFormat="1" x14ac:dyDescent="0.25">
      <c r="A16" s="12">
        <v>10</v>
      </c>
      <c r="B16" s="13">
        <v>528</v>
      </c>
      <c r="C16" s="101"/>
      <c r="D16" s="13" t="s">
        <v>14</v>
      </c>
      <c r="E16" s="14" t="s">
        <v>19</v>
      </c>
      <c r="F16" s="15">
        <v>14000</v>
      </c>
      <c r="G16" s="15">
        <f>14000/30*6</f>
        <v>2800</v>
      </c>
      <c r="H16" s="15">
        <f>14000/30*15</f>
        <v>7000</v>
      </c>
      <c r="I16" s="15">
        <f t="shared" si="0"/>
        <v>9800</v>
      </c>
    </row>
    <row r="17" spans="1:9" s="11" customFormat="1" x14ac:dyDescent="0.25">
      <c r="A17" s="12">
        <v>11</v>
      </c>
      <c r="B17" s="13">
        <v>565</v>
      </c>
      <c r="C17" s="101"/>
      <c r="D17" s="13" t="s">
        <v>11</v>
      </c>
      <c r="E17" s="14" t="s">
        <v>20</v>
      </c>
      <c r="F17" s="15">
        <v>10000</v>
      </c>
      <c r="G17" s="15">
        <f>10000/30*5</f>
        <v>1666.6666666666665</v>
      </c>
      <c r="H17" s="15">
        <f>10000/30*15</f>
        <v>5000</v>
      </c>
      <c r="I17" s="15">
        <f t="shared" si="0"/>
        <v>6666.6666666666661</v>
      </c>
    </row>
    <row r="18" spans="1:9" s="11" customFormat="1" x14ac:dyDescent="0.25">
      <c r="A18" s="12">
        <v>12</v>
      </c>
      <c r="B18" s="13">
        <v>626</v>
      </c>
      <c r="C18" s="101"/>
      <c r="D18" s="13" t="s">
        <v>14</v>
      </c>
      <c r="E18" s="14" t="s">
        <v>15</v>
      </c>
      <c r="F18" s="15">
        <v>23000</v>
      </c>
      <c r="G18" s="15">
        <f>23000/30*7</f>
        <v>5366.6666666666661</v>
      </c>
      <c r="H18" s="15">
        <f>23000/30*15</f>
        <v>11500</v>
      </c>
      <c r="I18" s="15">
        <f t="shared" si="0"/>
        <v>16866.666666666664</v>
      </c>
    </row>
    <row r="19" spans="1:9" s="11" customFormat="1" x14ac:dyDescent="0.25">
      <c r="A19" s="12">
        <v>13</v>
      </c>
      <c r="B19" s="13">
        <v>661</v>
      </c>
      <c r="C19" s="101"/>
      <c r="D19" s="13" t="s">
        <v>14</v>
      </c>
      <c r="E19" s="14" t="s">
        <v>15</v>
      </c>
      <c r="F19" s="15">
        <v>23000</v>
      </c>
      <c r="G19" s="15">
        <f>23000/30*7</f>
        <v>5366.6666666666661</v>
      </c>
      <c r="H19" s="15">
        <f>23000/30*15</f>
        <v>11500</v>
      </c>
      <c r="I19" s="15">
        <f t="shared" si="0"/>
        <v>16866.666666666664</v>
      </c>
    </row>
    <row r="20" spans="1:9" s="11" customFormat="1" x14ac:dyDescent="0.25">
      <c r="A20" s="12">
        <v>14</v>
      </c>
      <c r="B20" s="13">
        <v>724</v>
      </c>
      <c r="C20" s="101"/>
      <c r="D20" s="13" t="s">
        <v>11</v>
      </c>
      <c r="E20" s="14" t="s">
        <v>18</v>
      </c>
      <c r="F20" s="15">
        <v>14000</v>
      </c>
      <c r="G20" s="15">
        <f>14000/30*3</f>
        <v>1400</v>
      </c>
      <c r="H20" s="15">
        <f>14000/30*11</f>
        <v>5133.3333333333339</v>
      </c>
      <c r="I20" s="15">
        <f t="shared" si="0"/>
        <v>6533.3333333333339</v>
      </c>
    </row>
    <row r="21" spans="1:9" s="11" customFormat="1" x14ac:dyDescent="0.25">
      <c r="A21" s="12">
        <v>15</v>
      </c>
      <c r="B21" s="13">
        <v>785</v>
      </c>
      <c r="C21" s="101"/>
      <c r="D21" s="13" t="s">
        <v>11</v>
      </c>
      <c r="E21" s="14" t="s">
        <v>15</v>
      </c>
      <c r="F21" s="15">
        <v>23000</v>
      </c>
      <c r="G21" s="15">
        <f>23000/30*7</f>
        <v>5366.6666666666661</v>
      </c>
      <c r="H21" s="15">
        <f>23000/30*15</f>
        <v>11500</v>
      </c>
      <c r="I21" s="15">
        <f t="shared" si="0"/>
        <v>16866.666666666664</v>
      </c>
    </row>
    <row r="22" spans="1:9" s="11" customFormat="1" x14ac:dyDescent="0.25">
      <c r="A22" s="12">
        <v>16</v>
      </c>
      <c r="B22" s="13">
        <v>802</v>
      </c>
      <c r="C22" s="102"/>
      <c r="D22" s="13" t="s">
        <v>11</v>
      </c>
      <c r="E22" s="14" t="s">
        <v>20</v>
      </c>
      <c r="F22" s="15">
        <v>10000</v>
      </c>
      <c r="G22" s="15">
        <f>10000/30*7</f>
        <v>2333.333333333333</v>
      </c>
      <c r="H22" s="15">
        <f>10000/30*15</f>
        <v>5000</v>
      </c>
      <c r="I22" s="15">
        <f t="shared" si="0"/>
        <v>7333.333333333333</v>
      </c>
    </row>
    <row r="23" spans="1:9" s="11" customFormat="1" x14ac:dyDescent="0.25">
      <c r="A23" s="12">
        <v>17</v>
      </c>
      <c r="B23" s="13">
        <v>1114</v>
      </c>
      <c r="C23" s="14"/>
      <c r="D23" s="13" t="s">
        <v>11</v>
      </c>
      <c r="E23" s="14" t="s">
        <v>20</v>
      </c>
      <c r="F23" s="15">
        <v>10000</v>
      </c>
      <c r="G23" s="15">
        <f>10000/30*7</f>
        <v>2333.333333333333</v>
      </c>
      <c r="H23" s="15">
        <f>10000/30*15</f>
        <v>5000</v>
      </c>
      <c r="I23" s="15">
        <f t="shared" si="0"/>
        <v>7333.333333333333</v>
      </c>
    </row>
    <row r="24" spans="1:9" s="11" customFormat="1" x14ac:dyDescent="0.25">
      <c r="A24" s="12">
        <v>18</v>
      </c>
      <c r="B24" s="13">
        <v>1151</v>
      </c>
      <c r="C24" s="14"/>
      <c r="D24" s="13" t="s">
        <v>11</v>
      </c>
      <c r="E24" s="14" t="s">
        <v>20</v>
      </c>
      <c r="F24" s="15">
        <v>10000</v>
      </c>
      <c r="G24" s="15">
        <f>10000/30*7</f>
        <v>2333.333333333333</v>
      </c>
      <c r="H24" s="15">
        <f>10000/30*15</f>
        <v>5000</v>
      </c>
      <c r="I24" s="15">
        <f t="shared" si="0"/>
        <v>7333.333333333333</v>
      </c>
    </row>
    <row r="25" spans="1:9" s="11" customFormat="1" ht="15.75" thickBot="1" x14ac:dyDescent="0.3">
      <c r="A25" s="16">
        <v>19</v>
      </c>
      <c r="B25" s="17">
        <v>1239</v>
      </c>
      <c r="C25" s="18"/>
      <c r="D25" s="17" t="s">
        <v>14</v>
      </c>
      <c r="E25" s="18" t="s">
        <v>18</v>
      </c>
      <c r="F25" s="19">
        <v>14000</v>
      </c>
      <c r="G25" s="19">
        <f>14000/30*7</f>
        <v>3266.666666666667</v>
      </c>
      <c r="H25" s="17">
        <f>14000/30*13</f>
        <v>6066.666666666667</v>
      </c>
      <c r="I25" s="19">
        <f t="shared" si="0"/>
        <v>9333.3333333333339</v>
      </c>
    </row>
    <row r="26" spans="1:9" ht="18" thickBot="1" x14ac:dyDescent="0.35">
      <c r="H26" s="20" t="s">
        <v>21</v>
      </c>
      <c r="I26" s="21">
        <f>SUM(I7:I25)</f>
        <v>254533.33333333331</v>
      </c>
    </row>
    <row r="28" spans="1:9" ht="15.75" thickBot="1" x14ac:dyDescent="0.3">
      <c r="A28" t="s">
        <v>36</v>
      </c>
    </row>
    <row r="29" spans="1:9" ht="45.75" customHeight="1" thickBot="1" x14ac:dyDescent="0.3">
      <c r="A29" s="23" t="s">
        <v>3</v>
      </c>
      <c r="B29" s="23" t="s">
        <v>4</v>
      </c>
      <c r="C29" s="23" t="s">
        <v>23</v>
      </c>
      <c r="D29" s="3" t="s">
        <v>5</v>
      </c>
      <c r="E29" s="23" t="s">
        <v>6</v>
      </c>
      <c r="F29" s="5" t="s">
        <v>7</v>
      </c>
      <c r="G29" s="5" t="s">
        <v>24</v>
      </c>
      <c r="H29" s="5" t="s">
        <v>25</v>
      </c>
      <c r="I29" s="43" t="s">
        <v>35</v>
      </c>
    </row>
    <row r="30" spans="1:9" ht="15.75" customHeight="1" thickBot="1" x14ac:dyDescent="0.3">
      <c r="A30" s="61">
        <v>1</v>
      </c>
      <c r="B30" s="24">
        <v>20</v>
      </c>
      <c r="C30" s="95" t="s">
        <v>22</v>
      </c>
      <c r="D30" s="8" t="s">
        <v>11</v>
      </c>
      <c r="E30" s="25" t="s">
        <v>12</v>
      </c>
      <c r="F30" s="26" t="s">
        <v>13</v>
      </c>
      <c r="G30" s="27">
        <v>15000</v>
      </c>
      <c r="H30" s="28">
        <v>15000</v>
      </c>
    </row>
    <row r="31" spans="1:9" ht="15.75" thickBot="1" x14ac:dyDescent="0.3">
      <c r="A31" s="62">
        <v>2</v>
      </c>
      <c r="B31" s="29">
        <v>24</v>
      </c>
      <c r="C31" s="96"/>
      <c r="D31" s="13" t="s">
        <v>14</v>
      </c>
      <c r="E31" s="30" t="s">
        <v>15</v>
      </c>
      <c r="F31" s="27">
        <v>23000</v>
      </c>
      <c r="G31" s="27">
        <f>F31/30*15</f>
        <v>11500</v>
      </c>
      <c r="H31" s="28">
        <f t="shared" ref="H31:H53" si="1">G31</f>
        <v>11500</v>
      </c>
    </row>
    <row r="32" spans="1:9" ht="15.75" thickBot="1" x14ac:dyDescent="0.3">
      <c r="A32" s="62">
        <v>3</v>
      </c>
      <c r="B32" s="29">
        <v>59</v>
      </c>
      <c r="C32" s="96"/>
      <c r="D32" s="13" t="s">
        <v>11</v>
      </c>
      <c r="E32" s="30" t="s">
        <v>12</v>
      </c>
      <c r="F32" s="27">
        <v>30000</v>
      </c>
      <c r="G32" s="27">
        <f t="shared" ref="G32:G53" si="2">F32/30*15</f>
        <v>15000</v>
      </c>
      <c r="H32" s="28">
        <f t="shared" si="1"/>
        <v>15000</v>
      </c>
    </row>
    <row r="33" spans="1:9" ht="15.75" thickBot="1" x14ac:dyDescent="0.3">
      <c r="A33" s="62">
        <v>4</v>
      </c>
      <c r="B33" s="29">
        <v>88</v>
      </c>
      <c r="C33" s="96"/>
      <c r="D33" s="13" t="s">
        <v>11</v>
      </c>
      <c r="E33" s="30" t="s">
        <v>15</v>
      </c>
      <c r="F33" s="27">
        <v>23000</v>
      </c>
      <c r="G33" s="27">
        <f t="shared" si="2"/>
        <v>11500</v>
      </c>
      <c r="H33" s="28">
        <f t="shared" si="1"/>
        <v>11500</v>
      </c>
    </row>
    <row r="34" spans="1:9" ht="15.75" thickBot="1" x14ac:dyDescent="0.3">
      <c r="A34" s="62">
        <v>5</v>
      </c>
      <c r="B34" s="31">
        <v>150</v>
      </c>
      <c r="C34" s="96"/>
      <c r="D34" s="13" t="s">
        <v>14</v>
      </c>
      <c r="E34" s="31" t="s">
        <v>15</v>
      </c>
      <c r="F34" s="32"/>
      <c r="G34" s="32"/>
      <c r="H34" s="33">
        <f t="shared" si="1"/>
        <v>0</v>
      </c>
      <c r="I34" t="s">
        <v>34</v>
      </c>
    </row>
    <row r="35" spans="1:9" ht="15.75" thickBot="1" x14ac:dyDescent="0.3">
      <c r="A35" s="62">
        <v>6</v>
      </c>
      <c r="B35" s="29">
        <v>435</v>
      </c>
      <c r="C35" s="96"/>
      <c r="D35" s="13" t="s">
        <v>11</v>
      </c>
      <c r="E35" s="30" t="s">
        <v>15</v>
      </c>
      <c r="F35" s="27">
        <v>23000</v>
      </c>
      <c r="G35" s="27">
        <f t="shared" si="2"/>
        <v>11500</v>
      </c>
      <c r="H35" s="28">
        <f t="shared" si="1"/>
        <v>11500</v>
      </c>
    </row>
    <row r="36" spans="1:9" ht="15.75" thickBot="1" x14ac:dyDescent="0.3">
      <c r="A36" s="62">
        <v>7</v>
      </c>
      <c r="B36" s="29">
        <v>480</v>
      </c>
      <c r="C36" s="96"/>
      <c r="D36" s="13" t="s">
        <v>14</v>
      </c>
      <c r="E36" s="30" t="s">
        <v>26</v>
      </c>
      <c r="F36" s="27">
        <v>10000</v>
      </c>
      <c r="G36" s="27">
        <f t="shared" si="2"/>
        <v>5000</v>
      </c>
      <c r="H36" s="28">
        <f t="shared" si="1"/>
        <v>5000</v>
      </c>
    </row>
    <row r="37" spans="1:9" ht="15.75" thickBot="1" x14ac:dyDescent="0.3">
      <c r="A37" s="62">
        <v>8</v>
      </c>
      <c r="B37" s="29">
        <v>483</v>
      </c>
      <c r="C37" s="96"/>
      <c r="D37" s="13" t="s">
        <v>14</v>
      </c>
      <c r="E37" s="30" t="s">
        <v>27</v>
      </c>
      <c r="F37" s="27">
        <v>14000</v>
      </c>
      <c r="G37" s="27">
        <f t="shared" si="2"/>
        <v>7000</v>
      </c>
      <c r="H37" s="28">
        <f t="shared" si="1"/>
        <v>7000</v>
      </c>
    </row>
    <row r="38" spans="1:9" ht="15.75" thickBot="1" x14ac:dyDescent="0.3">
      <c r="A38" s="62">
        <v>9</v>
      </c>
      <c r="B38" s="31">
        <v>516</v>
      </c>
      <c r="C38" s="96"/>
      <c r="D38" s="13" t="s">
        <v>11</v>
      </c>
      <c r="E38" s="31" t="s">
        <v>15</v>
      </c>
      <c r="F38" s="32"/>
      <c r="G38" s="32"/>
      <c r="H38" s="33">
        <f t="shared" si="1"/>
        <v>0</v>
      </c>
      <c r="I38" t="s">
        <v>34</v>
      </c>
    </row>
    <row r="39" spans="1:9" ht="15.75" thickBot="1" x14ac:dyDescent="0.3">
      <c r="A39" s="62">
        <v>10</v>
      </c>
      <c r="B39" s="29">
        <v>528</v>
      </c>
      <c r="C39" s="96"/>
      <c r="D39" s="13" t="s">
        <v>14</v>
      </c>
      <c r="E39" s="30" t="s">
        <v>28</v>
      </c>
      <c r="F39" s="27">
        <v>14000</v>
      </c>
      <c r="G39" s="27">
        <f t="shared" si="2"/>
        <v>7000</v>
      </c>
      <c r="H39" s="28">
        <f t="shared" si="1"/>
        <v>7000</v>
      </c>
    </row>
    <row r="40" spans="1:9" ht="15.75" thickBot="1" x14ac:dyDescent="0.3">
      <c r="A40" s="62">
        <v>11</v>
      </c>
      <c r="B40" s="29">
        <v>565</v>
      </c>
      <c r="C40" s="96"/>
      <c r="D40" s="13" t="s">
        <v>11</v>
      </c>
      <c r="E40" s="30" t="s">
        <v>29</v>
      </c>
      <c r="F40" s="27">
        <v>10000</v>
      </c>
      <c r="G40" s="27">
        <f t="shared" si="2"/>
        <v>5000</v>
      </c>
      <c r="H40" s="28">
        <f t="shared" si="1"/>
        <v>5000</v>
      </c>
    </row>
    <row r="41" spans="1:9" ht="15.75" thickBot="1" x14ac:dyDescent="0.3">
      <c r="A41" s="62">
        <v>12</v>
      </c>
      <c r="B41" s="31">
        <v>626</v>
      </c>
      <c r="C41" s="96"/>
      <c r="D41" s="13" t="s">
        <v>14</v>
      </c>
      <c r="E41" s="31" t="s">
        <v>15</v>
      </c>
      <c r="F41" s="32"/>
      <c r="G41" s="32"/>
      <c r="H41" s="33">
        <f t="shared" si="1"/>
        <v>0</v>
      </c>
      <c r="I41" t="s">
        <v>34</v>
      </c>
    </row>
    <row r="42" spans="1:9" ht="15.75" thickBot="1" x14ac:dyDescent="0.3">
      <c r="A42" s="62">
        <v>13</v>
      </c>
      <c r="B42" s="29">
        <v>661</v>
      </c>
      <c r="C42" s="96"/>
      <c r="D42" s="13" t="s">
        <v>14</v>
      </c>
      <c r="E42" s="30" t="s">
        <v>15</v>
      </c>
      <c r="F42" s="27">
        <v>23000</v>
      </c>
      <c r="G42" s="27">
        <f t="shared" si="2"/>
        <v>11500</v>
      </c>
      <c r="H42" s="28">
        <f t="shared" si="1"/>
        <v>11500</v>
      </c>
    </row>
    <row r="43" spans="1:9" ht="15.75" thickBot="1" x14ac:dyDescent="0.3">
      <c r="A43" s="62">
        <v>14</v>
      </c>
      <c r="B43" s="29">
        <v>724</v>
      </c>
      <c r="C43" s="96"/>
      <c r="D43" s="13" t="s">
        <v>11</v>
      </c>
      <c r="E43" s="30" t="s">
        <v>27</v>
      </c>
      <c r="F43" s="27">
        <v>14000</v>
      </c>
      <c r="G43" s="27">
        <f t="shared" si="2"/>
        <v>7000</v>
      </c>
      <c r="H43" s="28">
        <f t="shared" si="1"/>
        <v>7000</v>
      </c>
    </row>
    <row r="44" spans="1:9" ht="15.75" thickBot="1" x14ac:dyDescent="0.3">
      <c r="A44" s="62">
        <v>15</v>
      </c>
      <c r="B44" s="29">
        <v>785</v>
      </c>
      <c r="C44" s="96"/>
      <c r="D44" s="13" t="s">
        <v>11</v>
      </c>
      <c r="E44" s="30" t="s">
        <v>15</v>
      </c>
      <c r="F44" s="27">
        <v>23000</v>
      </c>
      <c r="G44" s="27">
        <f t="shared" si="2"/>
        <v>11500</v>
      </c>
      <c r="H44" s="28">
        <f t="shared" si="1"/>
        <v>11500</v>
      </c>
    </row>
    <row r="45" spans="1:9" ht="15.75" thickBot="1" x14ac:dyDescent="0.3">
      <c r="A45" s="62">
        <v>16</v>
      </c>
      <c r="B45" s="29">
        <v>802</v>
      </c>
      <c r="C45" s="96"/>
      <c r="D45" s="13" t="s">
        <v>11</v>
      </c>
      <c r="E45" s="30" t="s">
        <v>29</v>
      </c>
      <c r="F45" s="27">
        <v>10000</v>
      </c>
      <c r="G45" s="27">
        <f t="shared" si="2"/>
        <v>5000</v>
      </c>
      <c r="H45" s="28">
        <f t="shared" si="1"/>
        <v>5000</v>
      </c>
    </row>
    <row r="46" spans="1:9" ht="15.75" thickBot="1" x14ac:dyDescent="0.3">
      <c r="A46" s="62">
        <v>17</v>
      </c>
      <c r="B46" s="29">
        <v>1114</v>
      </c>
      <c r="C46" s="96"/>
      <c r="D46" s="13" t="s">
        <v>11</v>
      </c>
      <c r="E46" s="30" t="s">
        <v>29</v>
      </c>
      <c r="F46" s="27">
        <v>10000</v>
      </c>
      <c r="G46" s="27">
        <f t="shared" si="2"/>
        <v>5000</v>
      </c>
      <c r="H46" s="28">
        <f t="shared" si="1"/>
        <v>5000</v>
      </c>
    </row>
    <row r="47" spans="1:9" ht="15.75" thickBot="1" x14ac:dyDescent="0.3">
      <c r="A47" s="62">
        <v>18</v>
      </c>
      <c r="B47" s="29">
        <v>1151</v>
      </c>
      <c r="C47" s="96"/>
      <c r="D47" s="13" t="s">
        <v>11</v>
      </c>
      <c r="E47" s="30" t="s">
        <v>29</v>
      </c>
      <c r="F47" s="27">
        <v>10000</v>
      </c>
      <c r="G47" s="27">
        <f t="shared" si="2"/>
        <v>5000</v>
      </c>
      <c r="H47" s="28">
        <f t="shared" si="1"/>
        <v>5000</v>
      </c>
    </row>
    <row r="48" spans="1:9" ht="15.75" thickBot="1" x14ac:dyDescent="0.3">
      <c r="A48" s="63">
        <v>19</v>
      </c>
      <c r="B48" s="34">
        <v>1239</v>
      </c>
      <c r="C48" s="96"/>
      <c r="D48" s="17" t="s">
        <v>14</v>
      </c>
      <c r="E48" s="35" t="s">
        <v>27</v>
      </c>
      <c r="F48" s="36">
        <v>14000</v>
      </c>
      <c r="G48" s="27">
        <f t="shared" si="2"/>
        <v>7000</v>
      </c>
      <c r="H48" s="28">
        <f t="shared" si="1"/>
        <v>7000</v>
      </c>
    </row>
    <row r="49" spans="1:9" ht="15.75" thickBot="1" x14ac:dyDescent="0.3">
      <c r="A49" s="64">
        <v>20</v>
      </c>
      <c r="B49" s="65">
        <v>132</v>
      </c>
      <c r="C49" s="96"/>
      <c r="D49" s="42" t="s">
        <v>11</v>
      </c>
      <c r="E49" s="37" t="s">
        <v>30</v>
      </c>
      <c r="F49" s="38">
        <v>23000</v>
      </c>
      <c r="G49" s="27">
        <f t="shared" si="2"/>
        <v>11500</v>
      </c>
      <c r="H49" s="28">
        <f t="shared" si="1"/>
        <v>11500</v>
      </c>
    </row>
    <row r="50" spans="1:9" ht="15.75" thickBot="1" x14ac:dyDescent="0.3">
      <c r="A50" s="64">
        <v>21</v>
      </c>
      <c r="B50" s="65">
        <v>142</v>
      </c>
      <c r="C50" s="96"/>
      <c r="D50" s="42" t="s">
        <v>14</v>
      </c>
      <c r="E50" s="37" t="s">
        <v>31</v>
      </c>
      <c r="F50" s="38">
        <v>20000</v>
      </c>
      <c r="G50" s="27">
        <f t="shared" si="2"/>
        <v>10000</v>
      </c>
      <c r="H50" s="28">
        <f t="shared" si="1"/>
        <v>10000</v>
      </c>
    </row>
    <row r="51" spans="1:9" ht="15.75" thickBot="1" x14ac:dyDescent="0.3">
      <c r="A51" s="64">
        <v>22</v>
      </c>
      <c r="B51" s="65">
        <v>183</v>
      </c>
      <c r="C51" s="96"/>
      <c r="D51" s="42" t="s">
        <v>11</v>
      </c>
      <c r="E51" s="37" t="s">
        <v>32</v>
      </c>
      <c r="F51" s="38">
        <v>14000</v>
      </c>
      <c r="G51" s="27">
        <f t="shared" si="2"/>
        <v>7000</v>
      </c>
      <c r="H51" s="28">
        <f t="shared" si="1"/>
        <v>7000</v>
      </c>
    </row>
    <row r="52" spans="1:9" ht="15.75" thickBot="1" x14ac:dyDescent="0.3">
      <c r="A52" s="64">
        <v>23</v>
      </c>
      <c r="B52" s="65">
        <v>304</v>
      </c>
      <c r="C52" s="96"/>
      <c r="D52" s="42" t="s">
        <v>14</v>
      </c>
      <c r="E52" s="39" t="s">
        <v>32</v>
      </c>
      <c r="F52" s="38">
        <v>14000</v>
      </c>
      <c r="G52" s="27">
        <f t="shared" si="2"/>
        <v>7000</v>
      </c>
      <c r="H52" s="28">
        <f t="shared" si="1"/>
        <v>7000</v>
      </c>
    </row>
    <row r="53" spans="1:9" x14ac:dyDescent="0.25">
      <c r="A53" s="64">
        <v>24</v>
      </c>
      <c r="B53" s="65">
        <v>443</v>
      </c>
      <c r="C53" s="97"/>
      <c r="D53" s="42" t="s">
        <v>11</v>
      </c>
      <c r="E53" s="39" t="s">
        <v>31</v>
      </c>
      <c r="F53" s="38">
        <v>20000</v>
      </c>
      <c r="G53" s="27">
        <f t="shared" si="2"/>
        <v>10000</v>
      </c>
      <c r="H53" s="28">
        <f t="shared" si="1"/>
        <v>10000</v>
      </c>
    </row>
    <row r="54" spans="1:9" x14ac:dyDescent="0.25">
      <c r="F54" s="22"/>
      <c r="G54" s="40" t="s">
        <v>33</v>
      </c>
      <c r="H54" s="41">
        <f>SUM(H30:H53)</f>
        <v>186000</v>
      </c>
    </row>
    <row r="56" spans="1:9" ht="15.75" thickBot="1" x14ac:dyDescent="0.3">
      <c r="A56" t="s">
        <v>40</v>
      </c>
    </row>
    <row r="57" spans="1:9" ht="39.75" thickBot="1" x14ac:dyDescent="0.3">
      <c r="A57" s="44" t="s">
        <v>3</v>
      </c>
      <c r="B57" s="44" t="s">
        <v>4</v>
      </c>
      <c r="C57" s="44" t="s">
        <v>23</v>
      </c>
      <c r="D57" s="3" t="s">
        <v>5</v>
      </c>
      <c r="E57" s="44" t="s">
        <v>6</v>
      </c>
      <c r="F57" s="51" t="s">
        <v>7</v>
      </c>
      <c r="G57" s="51" t="s">
        <v>37</v>
      </c>
      <c r="H57" s="51" t="s">
        <v>25</v>
      </c>
      <c r="I57" s="75" t="s">
        <v>35</v>
      </c>
    </row>
    <row r="58" spans="1:9" ht="15.75" thickBot="1" x14ac:dyDescent="0.3">
      <c r="A58" s="66">
        <v>1</v>
      </c>
      <c r="B58" s="67">
        <v>20</v>
      </c>
      <c r="C58" s="95" t="s">
        <v>22</v>
      </c>
      <c r="D58" s="8" t="s">
        <v>11</v>
      </c>
      <c r="E58" s="45" t="s">
        <v>12</v>
      </c>
      <c r="F58" s="52" t="s">
        <v>13</v>
      </c>
      <c r="G58" s="53">
        <v>8000</v>
      </c>
      <c r="H58" s="54">
        <v>8000</v>
      </c>
    </row>
    <row r="59" spans="1:9" ht="15.75" thickBot="1" x14ac:dyDescent="0.3">
      <c r="A59" s="68">
        <v>2</v>
      </c>
      <c r="B59" s="69">
        <v>24</v>
      </c>
      <c r="C59" s="96"/>
      <c r="D59" s="13" t="s">
        <v>14</v>
      </c>
      <c r="E59" s="46" t="s">
        <v>15</v>
      </c>
      <c r="F59" s="55">
        <v>0</v>
      </c>
      <c r="G59" s="55">
        <f>F59/30*15</f>
        <v>0</v>
      </c>
      <c r="H59" s="56">
        <f t="shared" ref="H59:H81" si="3">G59</f>
        <v>0</v>
      </c>
      <c r="I59" t="s">
        <v>39</v>
      </c>
    </row>
    <row r="60" spans="1:9" ht="15.75" thickBot="1" x14ac:dyDescent="0.3">
      <c r="A60" s="68">
        <v>3</v>
      </c>
      <c r="B60" s="70">
        <v>59</v>
      </c>
      <c r="C60" s="96"/>
      <c r="D60" s="13" t="s">
        <v>11</v>
      </c>
      <c r="E60" s="47" t="s">
        <v>12</v>
      </c>
      <c r="F60" s="53">
        <v>30000</v>
      </c>
      <c r="G60" s="53">
        <f t="shared" ref="G60:G81" si="4">F60/30*15</f>
        <v>15000</v>
      </c>
      <c r="H60" s="54">
        <f t="shared" si="3"/>
        <v>15000</v>
      </c>
    </row>
    <row r="61" spans="1:9" ht="15.75" thickBot="1" x14ac:dyDescent="0.3">
      <c r="A61" s="68">
        <v>4</v>
      </c>
      <c r="B61" s="69">
        <v>88</v>
      </c>
      <c r="C61" s="96"/>
      <c r="D61" s="13" t="s">
        <v>11</v>
      </c>
      <c r="E61" s="46" t="s">
        <v>15</v>
      </c>
      <c r="F61" s="55">
        <v>0</v>
      </c>
      <c r="G61" s="55">
        <f t="shared" si="4"/>
        <v>0</v>
      </c>
      <c r="H61" s="56">
        <f t="shared" si="3"/>
        <v>0</v>
      </c>
      <c r="I61" t="s">
        <v>34</v>
      </c>
    </row>
    <row r="62" spans="1:9" ht="15.75" thickBot="1" x14ac:dyDescent="0.3">
      <c r="A62" s="68">
        <v>5</v>
      </c>
      <c r="B62" s="69">
        <v>150</v>
      </c>
      <c r="C62" s="96"/>
      <c r="D62" s="13" t="s">
        <v>14</v>
      </c>
      <c r="E62" s="46" t="s">
        <v>15</v>
      </c>
      <c r="F62" s="55"/>
      <c r="G62" s="55"/>
      <c r="H62" s="56">
        <f t="shared" si="3"/>
        <v>0</v>
      </c>
      <c r="I62" t="s">
        <v>34</v>
      </c>
    </row>
    <row r="63" spans="1:9" ht="15.75" thickBot="1" x14ac:dyDescent="0.3">
      <c r="A63" s="68">
        <v>6</v>
      </c>
      <c r="B63" s="70">
        <v>435</v>
      </c>
      <c r="C63" s="96"/>
      <c r="D63" s="13" t="s">
        <v>11</v>
      </c>
      <c r="E63" s="47" t="s">
        <v>15</v>
      </c>
      <c r="F63" s="53">
        <v>23000</v>
      </c>
      <c r="G63" s="53">
        <f t="shared" si="4"/>
        <v>11500</v>
      </c>
      <c r="H63" s="54">
        <f t="shared" si="3"/>
        <v>11500</v>
      </c>
    </row>
    <row r="64" spans="1:9" ht="15.75" thickBot="1" x14ac:dyDescent="0.3">
      <c r="A64" s="68">
        <v>7</v>
      </c>
      <c r="B64" s="70">
        <v>480</v>
      </c>
      <c r="C64" s="96"/>
      <c r="D64" s="13" t="s">
        <v>14</v>
      </c>
      <c r="E64" s="47" t="s">
        <v>26</v>
      </c>
      <c r="F64" s="53">
        <v>10000</v>
      </c>
      <c r="G64" s="53">
        <f t="shared" si="4"/>
        <v>5000</v>
      </c>
      <c r="H64" s="54">
        <f t="shared" si="3"/>
        <v>5000</v>
      </c>
    </row>
    <row r="65" spans="1:9" ht="15.75" thickBot="1" x14ac:dyDescent="0.3">
      <c r="A65" s="68">
        <v>8</v>
      </c>
      <c r="B65" s="70">
        <v>483</v>
      </c>
      <c r="C65" s="96"/>
      <c r="D65" s="13" t="s">
        <v>14</v>
      </c>
      <c r="E65" s="47" t="s">
        <v>27</v>
      </c>
      <c r="F65" s="53">
        <v>14000</v>
      </c>
      <c r="G65" s="53">
        <f t="shared" si="4"/>
        <v>7000</v>
      </c>
      <c r="H65" s="54">
        <f t="shared" si="3"/>
        <v>7000</v>
      </c>
    </row>
    <row r="66" spans="1:9" ht="15.75" thickBot="1" x14ac:dyDescent="0.3">
      <c r="A66" s="68">
        <v>9</v>
      </c>
      <c r="B66" s="69">
        <v>516</v>
      </c>
      <c r="C66" s="96"/>
      <c r="D66" s="13" t="s">
        <v>11</v>
      </c>
      <c r="E66" s="46" t="s">
        <v>15</v>
      </c>
      <c r="F66" s="55"/>
      <c r="G66" s="55"/>
      <c r="H66" s="56">
        <f t="shared" si="3"/>
        <v>0</v>
      </c>
      <c r="I66" t="s">
        <v>39</v>
      </c>
    </row>
    <row r="67" spans="1:9" ht="15.75" thickBot="1" x14ac:dyDescent="0.3">
      <c r="A67" s="68">
        <v>10</v>
      </c>
      <c r="B67" s="69">
        <v>528</v>
      </c>
      <c r="C67" s="96"/>
      <c r="D67" s="13" t="s">
        <v>14</v>
      </c>
      <c r="E67" s="46" t="s">
        <v>28</v>
      </c>
      <c r="F67" s="55">
        <v>0</v>
      </c>
      <c r="G67" s="55">
        <f t="shared" si="4"/>
        <v>0</v>
      </c>
      <c r="H67" s="56">
        <f t="shared" si="3"/>
        <v>0</v>
      </c>
      <c r="I67" t="s">
        <v>39</v>
      </c>
    </row>
    <row r="68" spans="1:9" ht="15.75" thickBot="1" x14ac:dyDescent="0.3">
      <c r="A68" s="68">
        <v>11</v>
      </c>
      <c r="B68" s="70">
        <v>565</v>
      </c>
      <c r="C68" s="96"/>
      <c r="D68" s="13" t="s">
        <v>11</v>
      </c>
      <c r="E68" s="47" t="s">
        <v>29</v>
      </c>
      <c r="F68" s="53">
        <v>10000</v>
      </c>
      <c r="G68" s="53">
        <f t="shared" si="4"/>
        <v>5000</v>
      </c>
      <c r="H68" s="54">
        <f t="shared" si="3"/>
        <v>5000</v>
      </c>
    </row>
    <row r="69" spans="1:9" ht="15.75" thickBot="1" x14ac:dyDescent="0.3">
      <c r="A69" s="68">
        <v>12</v>
      </c>
      <c r="B69" s="69">
        <v>626</v>
      </c>
      <c r="C69" s="96"/>
      <c r="D69" s="13" t="s">
        <v>14</v>
      </c>
      <c r="E69" s="46" t="s">
        <v>15</v>
      </c>
      <c r="F69" s="55"/>
      <c r="G69" s="55"/>
      <c r="H69" s="56">
        <f t="shared" si="3"/>
        <v>0</v>
      </c>
      <c r="I69" t="s">
        <v>39</v>
      </c>
    </row>
    <row r="70" spans="1:9" ht="15.75" thickBot="1" x14ac:dyDescent="0.3">
      <c r="A70" s="68">
        <v>13</v>
      </c>
      <c r="B70" s="70">
        <v>661</v>
      </c>
      <c r="C70" s="96"/>
      <c r="D70" s="13" t="s">
        <v>14</v>
      </c>
      <c r="E70" s="47" t="s">
        <v>15</v>
      </c>
      <c r="F70" s="53">
        <v>23000</v>
      </c>
      <c r="G70" s="53">
        <f t="shared" si="4"/>
        <v>11500</v>
      </c>
      <c r="H70" s="54">
        <f t="shared" si="3"/>
        <v>11500</v>
      </c>
    </row>
    <row r="71" spans="1:9" ht="15.75" thickBot="1" x14ac:dyDescent="0.3">
      <c r="A71" s="68">
        <v>14</v>
      </c>
      <c r="B71" s="70">
        <v>724</v>
      </c>
      <c r="C71" s="96"/>
      <c r="D71" s="13" t="s">
        <v>11</v>
      </c>
      <c r="E71" s="47" t="s">
        <v>27</v>
      </c>
      <c r="F71" s="53">
        <v>14000</v>
      </c>
      <c r="G71" s="53">
        <f>F71/30*8</f>
        <v>3733.3333333333335</v>
      </c>
      <c r="H71" s="54">
        <f t="shared" si="3"/>
        <v>3733.3333333333335</v>
      </c>
    </row>
    <row r="72" spans="1:9" ht="15.75" thickBot="1" x14ac:dyDescent="0.3">
      <c r="A72" s="68">
        <v>15</v>
      </c>
      <c r="B72" s="70">
        <v>785</v>
      </c>
      <c r="C72" s="96"/>
      <c r="D72" s="13" t="s">
        <v>11</v>
      </c>
      <c r="E72" s="47" t="s">
        <v>15</v>
      </c>
      <c r="F72" s="53">
        <v>23000</v>
      </c>
      <c r="G72" s="53">
        <f t="shared" si="4"/>
        <v>11500</v>
      </c>
      <c r="H72" s="54">
        <f t="shared" si="3"/>
        <v>11500</v>
      </c>
    </row>
    <row r="73" spans="1:9" ht="15.75" thickBot="1" x14ac:dyDescent="0.3">
      <c r="A73" s="68">
        <v>16</v>
      </c>
      <c r="B73" s="70">
        <v>802</v>
      </c>
      <c r="C73" s="96"/>
      <c r="D73" s="13" t="s">
        <v>11</v>
      </c>
      <c r="E73" s="47" t="s">
        <v>29</v>
      </c>
      <c r="F73" s="53">
        <v>10000</v>
      </c>
      <c r="G73" s="53">
        <f t="shared" si="4"/>
        <v>5000</v>
      </c>
      <c r="H73" s="54">
        <f t="shared" si="3"/>
        <v>5000</v>
      </c>
    </row>
    <row r="74" spans="1:9" ht="15.75" thickBot="1" x14ac:dyDescent="0.3">
      <c r="A74" s="68">
        <v>17</v>
      </c>
      <c r="B74" s="70">
        <v>1114</v>
      </c>
      <c r="C74" s="96"/>
      <c r="D74" s="13" t="s">
        <v>11</v>
      </c>
      <c r="E74" s="47" t="s">
        <v>29</v>
      </c>
      <c r="F74" s="53">
        <v>10000</v>
      </c>
      <c r="G74" s="53">
        <f t="shared" si="4"/>
        <v>5000</v>
      </c>
      <c r="H74" s="54">
        <f t="shared" si="3"/>
        <v>5000</v>
      </c>
    </row>
    <row r="75" spans="1:9" ht="15.75" thickBot="1" x14ac:dyDescent="0.3">
      <c r="A75" s="68">
        <v>18</v>
      </c>
      <c r="B75" s="70">
        <v>1151</v>
      </c>
      <c r="C75" s="96"/>
      <c r="D75" s="13" t="s">
        <v>11</v>
      </c>
      <c r="E75" s="47" t="s">
        <v>29</v>
      </c>
      <c r="F75" s="53">
        <v>10000</v>
      </c>
      <c r="G75" s="53">
        <f t="shared" si="4"/>
        <v>5000</v>
      </c>
      <c r="H75" s="54">
        <f t="shared" si="3"/>
        <v>5000</v>
      </c>
    </row>
    <row r="76" spans="1:9" ht="15.75" thickBot="1" x14ac:dyDescent="0.3">
      <c r="A76" s="71">
        <v>19</v>
      </c>
      <c r="B76" s="72">
        <v>1239</v>
      </c>
      <c r="C76" s="96"/>
      <c r="D76" s="17" t="s">
        <v>14</v>
      </c>
      <c r="E76" s="48" t="s">
        <v>27</v>
      </c>
      <c r="F76" s="57">
        <v>14000</v>
      </c>
      <c r="G76" s="53">
        <f t="shared" si="4"/>
        <v>7000</v>
      </c>
      <c r="H76" s="54">
        <f t="shared" si="3"/>
        <v>7000</v>
      </c>
    </row>
    <row r="77" spans="1:9" ht="15.75" thickBot="1" x14ac:dyDescent="0.3">
      <c r="A77" s="73">
        <v>20</v>
      </c>
      <c r="B77" s="74">
        <v>132</v>
      </c>
      <c r="C77" s="96"/>
      <c r="D77" s="42" t="s">
        <v>11</v>
      </c>
      <c r="E77" s="49" t="s">
        <v>30</v>
      </c>
      <c r="F77" s="58">
        <v>23000</v>
      </c>
      <c r="G77" s="53">
        <f t="shared" si="4"/>
        <v>11500</v>
      </c>
      <c r="H77" s="54">
        <f t="shared" si="3"/>
        <v>11500</v>
      </c>
    </row>
    <row r="78" spans="1:9" ht="15.75" thickBot="1" x14ac:dyDescent="0.3">
      <c r="A78" s="73">
        <v>21</v>
      </c>
      <c r="B78" s="74">
        <v>142</v>
      </c>
      <c r="C78" s="96"/>
      <c r="D78" s="42" t="s">
        <v>14</v>
      </c>
      <c r="E78" s="49" t="s">
        <v>31</v>
      </c>
      <c r="F78" s="58">
        <v>20000</v>
      </c>
      <c r="G78" s="53">
        <f t="shared" si="4"/>
        <v>10000</v>
      </c>
      <c r="H78" s="54">
        <f t="shared" si="3"/>
        <v>10000</v>
      </c>
    </row>
    <row r="79" spans="1:9" ht="15.75" thickBot="1" x14ac:dyDescent="0.3">
      <c r="A79" s="73">
        <v>22</v>
      </c>
      <c r="B79" s="74">
        <v>183</v>
      </c>
      <c r="C79" s="96"/>
      <c r="D79" s="42" t="s">
        <v>11</v>
      </c>
      <c r="E79" s="49" t="s">
        <v>32</v>
      </c>
      <c r="F79" s="58">
        <v>14000</v>
      </c>
      <c r="G79" s="53">
        <f t="shared" si="4"/>
        <v>7000</v>
      </c>
      <c r="H79" s="54">
        <f t="shared" si="3"/>
        <v>7000</v>
      </c>
    </row>
    <row r="80" spans="1:9" ht="15.75" thickBot="1" x14ac:dyDescent="0.3">
      <c r="A80" s="73">
        <v>23</v>
      </c>
      <c r="B80" s="69">
        <v>304</v>
      </c>
      <c r="C80" s="96"/>
      <c r="D80" s="42" t="s">
        <v>14</v>
      </c>
      <c r="E80" s="50" t="s">
        <v>32</v>
      </c>
      <c r="F80" s="59">
        <v>0</v>
      </c>
      <c r="G80" s="55">
        <f t="shared" si="4"/>
        <v>0</v>
      </c>
      <c r="H80" s="56">
        <f t="shared" si="3"/>
        <v>0</v>
      </c>
      <c r="I80" t="s">
        <v>39</v>
      </c>
    </row>
    <row r="81" spans="1:9" ht="15.75" thickBot="1" x14ac:dyDescent="0.3">
      <c r="A81" s="73">
        <v>24</v>
      </c>
      <c r="B81" s="69">
        <v>443</v>
      </c>
      <c r="C81" s="97"/>
      <c r="D81" s="42" t="s">
        <v>11</v>
      </c>
      <c r="E81" s="50" t="s">
        <v>31</v>
      </c>
      <c r="F81" s="59">
        <v>0</v>
      </c>
      <c r="G81" s="55">
        <f t="shared" si="4"/>
        <v>0</v>
      </c>
      <c r="H81" s="56">
        <f t="shared" si="3"/>
        <v>0</v>
      </c>
      <c r="I81" t="s">
        <v>39</v>
      </c>
    </row>
    <row r="82" spans="1:9" ht="15.75" thickBot="1" x14ac:dyDescent="0.3">
      <c r="F82" s="93" t="s">
        <v>38</v>
      </c>
      <c r="G82" s="94"/>
      <c r="H82" s="60">
        <f>SUM(H58:H81)</f>
        <v>128733.33333333333</v>
      </c>
    </row>
    <row r="85" spans="1:9" ht="15.75" thickBot="1" x14ac:dyDescent="0.3">
      <c r="A85" t="s">
        <v>41</v>
      </c>
    </row>
    <row r="86" spans="1:9" ht="39.75" thickBot="1" x14ac:dyDescent="0.3">
      <c r="A86" s="44" t="s">
        <v>3</v>
      </c>
      <c r="B86" s="44" t="s">
        <v>4</v>
      </c>
      <c r="C86" s="44" t="s">
        <v>23</v>
      </c>
      <c r="D86" s="3" t="s">
        <v>5</v>
      </c>
      <c r="E86" s="44" t="s">
        <v>6</v>
      </c>
      <c r="F86" s="51" t="s">
        <v>7</v>
      </c>
      <c r="G86" s="51" t="s">
        <v>42</v>
      </c>
      <c r="H86" s="51" t="s">
        <v>25</v>
      </c>
      <c r="I86" s="75" t="s">
        <v>35</v>
      </c>
    </row>
    <row r="87" spans="1:9" ht="15.75" thickBot="1" x14ac:dyDescent="0.3">
      <c r="A87" s="66">
        <v>1</v>
      </c>
      <c r="B87" s="67">
        <v>20</v>
      </c>
      <c r="C87" s="95" t="s">
        <v>22</v>
      </c>
      <c r="D87" s="8" t="s">
        <v>11</v>
      </c>
      <c r="E87" s="45" t="s">
        <v>12</v>
      </c>
      <c r="F87" s="52" t="s">
        <v>13</v>
      </c>
      <c r="G87" s="53">
        <v>15000</v>
      </c>
      <c r="H87" s="54">
        <f>G87</f>
        <v>15000</v>
      </c>
    </row>
    <row r="88" spans="1:9" ht="15.75" thickBot="1" x14ac:dyDescent="0.3">
      <c r="A88" s="68">
        <v>2</v>
      </c>
      <c r="B88" s="69">
        <v>24</v>
      </c>
      <c r="C88" s="96"/>
      <c r="D88" s="13" t="s">
        <v>14</v>
      </c>
      <c r="E88" s="46" t="s">
        <v>15</v>
      </c>
      <c r="F88" s="55">
        <v>0</v>
      </c>
      <c r="G88" s="55">
        <f>F88/30*15</f>
        <v>0</v>
      </c>
      <c r="H88" s="56">
        <f t="shared" ref="H88:H110" si="5">G88</f>
        <v>0</v>
      </c>
      <c r="I88" t="s">
        <v>39</v>
      </c>
    </row>
    <row r="89" spans="1:9" ht="15.75" thickBot="1" x14ac:dyDescent="0.3">
      <c r="A89" s="68">
        <v>3</v>
      </c>
      <c r="B89" s="70">
        <v>59</v>
      </c>
      <c r="C89" s="96"/>
      <c r="D89" s="13" t="s">
        <v>11</v>
      </c>
      <c r="E89" s="47" t="s">
        <v>12</v>
      </c>
      <c r="F89" s="53">
        <v>30000</v>
      </c>
      <c r="G89" s="53">
        <f t="shared" ref="G89:G110" si="6">F89/30*15</f>
        <v>15000</v>
      </c>
      <c r="H89" s="54">
        <f t="shared" si="5"/>
        <v>15000</v>
      </c>
    </row>
    <row r="90" spans="1:9" ht="15.75" thickBot="1" x14ac:dyDescent="0.3">
      <c r="A90" s="68">
        <v>4</v>
      </c>
      <c r="B90" s="69">
        <v>88</v>
      </c>
      <c r="C90" s="96"/>
      <c r="D90" s="13" t="s">
        <v>11</v>
      </c>
      <c r="E90" s="46" t="s">
        <v>15</v>
      </c>
      <c r="F90" s="55">
        <v>0</v>
      </c>
      <c r="G90" s="55">
        <f t="shared" si="6"/>
        <v>0</v>
      </c>
      <c r="H90" s="56">
        <f t="shared" si="5"/>
        <v>0</v>
      </c>
      <c r="I90" t="s">
        <v>39</v>
      </c>
    </row>
    <row r="91" spans="1:9" ht="15.75" thickBot="1" x14ac:dyDescent="0.3">
      <c r="A91" s="68">
        <v>5</v>
      </c>
      <c r="B91" s="69">
        <v>150</v>
      </c>
      <c r="C91" s="96"/>
      <c r="D91" s="13" t="s">
        <v>14</v>
      </c>
      <c r="E91" s="46" t="s">
        <v>15</v>
      </c>
      <c r="F91" s="55"/>
      <c r="G91" s="55"/>
      <c r="H91" s="56">
        <f t="shared" si="5"/>
        <v>0</v>
      </c>
      <c r="I91" t="s">
        <v>39</v>
      </c>
    </row>
    <row r="92" spans="1:9" ht="15.75" thickBot="1" x14ac:dyDescent="0.3">
      <c r="A92" s="68">
        <v>6</v>
      </c>
      <c r="B92" s="70">
        <v>435</v>
      </c>
      <c r="C92" s="96"/>
      <c r="D92" s="13" t="s">
        <v>11</v>
      </c>
      <c r="E92" s="47" t="s">
        <v>15</v>
      </c>
      <c r="F92" s="53">
        <v>23000</v>
      </c>
      <c r="G92" s="53">
        <f t="shared" si="6"/>
        <v>11500</v>
      </c>
      <c r="H92" s="54">
        <f t="shared" si="5"/>
        <v>11500</v>
      </c>
    </row>
    <row r="93" spans="1:9" ht="15.75" thickBot="1" x14ac:dyDescent="0.3">
      <c r="A93" s="68">
        <v>7</v>
      </c>
      <c r="B93" s="70">
        <v>480</v>
      </c>
      <c r="C93" s="96"/>
      <c r="D93" s="13" t="s">
        <v>14</v>
      </c>
      <c r="E93" s="47" t="s">
        <v>26</v>
      </c>
      <c r="F93" s="53">
        <v>10000</v>
      </c>
      <c r="G93" s="53">
        <f t="shared" si="6"/>
        <v>5000</v>
      </c>
      <c r="H93" s="54">
        <f t="shared" si="5"/>
        <v>5000</v>
      </c>
    </row>
    <row r="94" spans="1:9" ht="15.75" thickBot="1" x14ac:dyDescent="0.3">
      <c r="A94" s="68">
        <v>8</v>
      </c>
      <c r="B94" s="70">
        <v>483</v>
      </c>
      <c r="C94" s="96"/>
      <c r="D94" s="13" t="s">
        <v>14</v>
      </c>
      <c r="E94" s="47" t="s">
        <v>27</v>
      </c>
      <c r="F94" s="53">
        <v>14000</v>
      </c>
      <c r="G94" s="53">
        <f t="shared" si="6"/>
        <v>7000</v>
      </c>
      <c r="H94" s="54">
        <f t="shared" si="5"/>
        <v>7000</v>
      </c>
    </row>
    <row r="95" spans="1:9" ht="15.75" thickBot="1" x14ac:dyDescent="0.3">
      <c r="A95" s="68">
        <v>9</v>
      </c>
      <c r="B95" s="69">
        <v>516</v>
      </c>
      <c r="C95" s="96"/>
      <c r="D95" s="13" t="s">
        <v>11</v>
      </c>
      <c r="E95" s="46" t="s">
        <v>15</v>
      </c>
      <c r="F95" s="55"/>
      <c r="G95" s="55"/>
      <c r="H95" s="56">
        <f t="shared" si="5"/>
        <v>0</v>
      </c>
      <c r="I95" t="s">
        <v>39</v>
      </c>
    </row>
    <row r="96" spans="1:9" ht="15.75" thickBot="1" x14ac:dyDescent="0.3">
      <c r="A96" s="68">
        <v>10</v>
      </c>
      <c r="B96" s="69">
        <v>528</v>
      </c>
      <c r="C96" s="96"/>
      <c r="D96" s="13" t="s">
        <v>14</v>
      </c>
      <c r="E96" s="46" t="s">
        <v>28</v>
      </c>
      <c r="F96" s="55">
        <v>0</v>
      </c>
      <c r="G96" s="55">
        <f t="shared" si="6"/>
        <v>0</v>
      </c>
      <c r="H96" s="56">
        <f t="shared" si="5"/>
        <v>0</v>
      </c>
    </row>
    <row r="97" spans="1:9" ht="15.75" thickBot="1" x14ac:dyDescent="0.3">
      <c r="A97" s="68">
        <v>11</v>
      </c>
      <c r="B97" s="70">
        <v>565</v>
      </c>
      <c r="C97" s="96"/>
      <c r="D97" s="13" t="s">
        <v>11</v>
      </c>
      <c r="E97" s="47" t="s">
        <v>29</v>
      </c>
      <c r="F97" s="53">
        <v>10000</v>
      </c>
      <c r="G97" s="53">
        <f t="shared" si="6"/>
        <v>5000</v>
      </c>
      <c r="H97" s="54">
        <f t="shared" si="5"/>
        <v>5000</v>
      </c>
    </row>
    <row r="98" spans="1:9" ht="15.75" thickBot="1" x14ac:dyDescent="0.3">
      <c r="A98" s="68">
        <v>12</v>
      </c>
      <c r="B98" s="69">
        <v>626</v>
      </c>
      <c r="C98" s="96"/>
      <c r="D98" s="13" t="s">
        <v>14</v>
      </c>
      <c r="E98" s="46" t="s">
        <v>15</v>
      </c>
      <c r="F98" s="55"/>
      <c r="G98" s="55"/>
      <c r="H98" s="56">
        <f t="shared" si="5"/>
        <v>0</v>
      </c>
      <c r="I98" t="s">
        <v>39</v>
      </c>
    </row>
    <row r="99" spans="1:9" ht="15.75" thickBot="1" x14ac:dyDescent="0.3">
      <c r="A99" s="68">
        <v>13</v>
      </c>
      <c r="B99" s="70">
        <v>661</v>
      </c>
      <c r="C99" s="96"/>
      <c r="D99" s="13" t="s">
        <v>14</v>
      </c>
      <c r="E99" s="47" t="s">
        <v>15</v>
      </c>
      <c r="F99" s="53">
        <v>23000</v>
      </c>
      <c r="G99" s="53">
        <f t="shared" si="6"/>
        <v>11500</v>
      </c>
      <c r="H99" s="54">
        <f t="shared" si="5"/>
        <v>11500</v>
      </c>
    </row>
    <row r="100" spans="1:9" ht="15.75" thickBot="1" x14ac:dyDescent="0.3">
      <c r="A100" s="68">
        <v>14</v>
      </c>
      <c r="B100" s="69">
        <v>724</v>
      </c>
      <c r="C100" s="96"/>
      <c r="D100" s="13" t="s">
        <v>11</v>
      </c>
      <c r="E100" s="46" t="s">
        <v>27</v>
      </c>
      <c r="F100" s="55">
        <v>14000</v>
      </c>
      <c r="G100" s="55">
        <v>0</v>
      </c>
      <c r="H100" s="56">
        <f t="shared" si="5"/>
        <v>0</v>
      </c>
      <c r="I100" t="s">
        <v>39</v>
      </c>
    </row>
    <row r="101" spans="1:9" ht="15.75" thickBot="1" x14ac:dyDescent="0.3">
      <c r="A101" s="68">
        <v>15</v>
      </c>
      <c r="B101" s="70">
        <v>785</v>
      </c>
      <c r="C101" s="96"/>
      <c r="D101" s="13" t="s">
        <v>11</v>
      </c>
      <c r="E101" s="47" t="s">
        <v>15</v>
      </c>
      <c r="F101" s="53">
        <v>23000</v>
      </c>
      <c r="G101" s="53">
        <f t="shared" si="6"/>
        <v>11500</v>
      </c>
      <c r="H101" s="54">
        <f t="shared" si="5"/>
        <v>11500</v>
      </c>
    </row>
    <row r="102" spans="1:9" ht="15.75" thickBot="1" x14ac:dyDescent="0.3">
      <c r="A102" s="68">
        <v>16</v>
      </c>
      <c r="B102" s="70">
        <v>802</v>
      </c>
      <c r="C102" s="96"/>
      <c r="D102" s="13" t="s">
        <v>11</v>
      </c>
      <c r="E102" s="47" t="s">
        <v>29</v>
      </c>
      <c r="F102" s="53">
        <v>10000</v>
      </c>
      <c r="G102" s="53">
        <f t="shared" si="6"/>
        <v>5000</v>
      </c>
      <c r="H102" s="54">
        <f t="shared" si="5"/>
        <v>5000</v>
      </c>
    </row>
    <row r="103" spans="1:9" ht="15.75" thickBot="1" x14ac:dyDescent="0.3">
      <c r="A103" s="68">
        <v>17</v>
      </c>
      <c r="B103" s="70">
        <v>1114</v>
      </c>
      <c r="C103" s="96"/>
      <c r="D103" s="13" t="s">
        <v>11</v>
      </c>
      <c r="E103" s="47" t="s">
        <v>29</v>
      </c>
      <c r="F103" s="53">
        <v>10000</v>
      </c>
      <c r="G103" s="53">
        <f t="shared" si="6"/>
        <v>5000</v>
      </c>
      <c r="H103" s="54">
        <f t="shared" si="5"/>
        <v>5000</v>
      </c>
    </row>
    <row r="104" spans="1:9" ht="15.75" thickBot="1" x14ac:dyDescent="0.3">
      <c r="A104" s="68">
        <v>18</v>
      </c>
      <c r="B104" s="70">
        <v>1151</v>
      </c>
      <c r="C104" s="96"/>
      <c r="D104" s="13" t="s">
        <v>11</v>
      </c>
      <c r="E104" s="47" t="s">
        <v>29</v>
      </c>
      <c r="F104" s="53">
        <v>10000</v>
      </c>
      <c r="G104" s="53">
        <f t="shared" si="6"/>
        <v>5000</v>
      </c>
      <c r="H104" s="54">
        <f t="shared" si="5"/>
        <v>5000</v>
      </c>
    </row>
    <row r="105" spans="1:9" ht="15.75" thickBot="1" x14ac:dyDescent="0.3">
      <c r="A105" s="71">
        <v>19</v>
      </c>
      <c r="B105" s="72">
        <v>1239</v>
      </c>
      <c r="C105" s="96"/>
      <c r="D105" s="17" t="s">
        <v>14</v>
      </c>
      <c r="E105" s="48" t="s">
        <v>27</v>
      </c>
      <c r="F105" s="57">
        <v>14000</v>
      </c>
      <c r="G105" s="53">
        <f t="shared" si="6"/>
        <v>7000</v>
      </c>
      <c r="H105" s="54">
        <f t="shared" si="5"/>
        <v>7000</v>
      </c>
    </row>
    <row r="106" spans="1:9" ht="15.75" thickBot="1" x14ac:dyDescent="0.3">
      <c r="A106" s="73">
        <v>20</v>
      </c>
      <c r="B106" s="74">
        <v>132</v>
      </c>
      <c r="C106" s="96"/>
      <c r="D106" s="42" t="s">
        <v>11</v>
      </c>
      <c r="E106" s="49" t="s">
        <v>30</v>
      </c>
      <c r="F106" s="58">
        <v>23000</v>
      </c>
      <c r="G106" s="53">
        <f t="shared" si="6"/>
        <v>11500</v>
      </c>
      <c r="H106" s="54">
        <f t="shared" si="5"/>
        <v>11500</v>
      </c>
    </row>
    <row r="107" spans="1:9" ht="15.75" thickBot="1" x14ac:dyDescent="0.3">
      <c r="A107" s="73">
        <v>21</v>
      </c>
      <c r="B107" s="74">
        <v>142</v>
      </c>
      <c r="C107" s="96"/>
      <c r="D107" s="42" t="s">
        <v>14</v>
      </c>
      <c r="E107" s="49" t="s">
        <v>31</v>
      </c>
      <c r="F107" s="58">
        <v>20000</v>
      </c>
      <c r="G107" s="53">
        <f t="shared" si="6"/>
        <v>10000</v>
      </c>
      <c r="H107" s="54">
        <f t="shared" si="5"/>
        <v>10000</v>
      </c>
    </row>
    <row r="108" spans="1:9" ht="15.75" thickBot="1" x14ac:dyDescent="0.3">
      <c r="A108" s="73">
        <v>22</v>
      </c>
      <c r="B108" s="74">
        <v>183</v>
      </c>
      <c r="C108" s="96"/>
      <c r="D108" s="42" t="s">
        <v>11</v>
      </c>
      <c r="E108" s="49" t="s">
        <v>32</v>
      </c>
      <c r="F108" s="58">
        <v>14000</v>
      </c>
      <c r="G108" s="53">
        <f t="shared" si="6"/>
        <v>7000</v>
      </c>
      <c r="H108" s="54">
        <f t="shared" si="5"/>
        <v>7000</v>
      </c>
    </row>
    <row r="109" spans="1:9" ht="15.75" thickBot="1" x14ac:dyDescent="0.3">
      <c r="A109" s="73">
        <v>23</v>
      </c>
      <c r="B109" s="69">
        <v>304</v>
      </c>
      <c r="C109" s="96"/>
      <c r="D109" s="42" t="s">
        <v>14</v>
      </c>
      <c r="E109" s="50" t="s">
        <v>32</v>
      </c>
      <c r="F109" s="59">
        <v>0</v>
      </c>
      <c r="G109" s="55">
        <f t="shared" si="6"/>
        <v>0</v>
      </c>
      <c r="H109" s="56">
        <f t="shared" si="5"/>
        <v>0</v>
      </c>
      <c r="I109" t="s">
        <v>39</v>
      </c>
    </row>
    <row r="110" spans="1:9" ht="15.75" thickBot="1" x14ac:dyDescent="0.3">
      <c r="A110" s="73">
        <v>24</v>
      </c>
      <c r="B110" s="69">
        <v>443</v>
      </c>
      <c r="C110" s="97"/>
      <c r="D110" s="42" t="s">
        <v>11</v>
      </c>
      <c r="E110" s="50" t="s">
        <v>31</v>
      </c>
      <c r="F110" s="59">
        <v>0</v>
      </c>
      <c r="G110" s="55">
        <f t="shared" si="6"/>
        <v>0</v>
      </c>
      <c r="H110" s="56">
        <f t="shared" si="5"/>
        <v>0</v>
      </c>
      <c r="I110" t="s">
        <v>39</v>
      </c>
    </row>
    <row r="111" spans="1:9" ht="15.75" thickBot="1" x14ac:dyDescent="0.3">
      <c r="F111" s="93" t="s">
        <v>38</v>
      </c>
      <c r="G111" s="94"/>
      <c r="H111" s="60">
        <f>SUM(H87:H110)</f>
        <v>132000</v>
      </c>
    </row>
    <row r="114" spans="1:9" ht="15.75" thickBot="1" x14ac:dyDescent="0.3">
      <c r="A114" t="s">
        <v>43</v>
      </c>
    </row>
    <row r="115" spans="1:9" ht="39.75" thickBot="1" x14ac:dyDescent="0.3">
      <c r="A115" s="44" t="s">
        <v>3</v>
      </c>
      <c r="B115" s="44" t="s">
        <v>4</v>
      </c>
      <c r="C115" s="44" t="s">
        <v>23</v>
      </c>
      <c r="D115" s="3" t="s">
        <v>5</v>
      </c>
      <c r="E115" s="44" t="s">
        <v>6</v>
      </c>
      <c r="F115" s="51" t="s">
        <v>7</v>
      </c>
      <c r="G115" s="51" t="s">
        <v>44</v>
      </c>
      <c r="H115" s="51" t="s">
        <v>25</v>
      </c>
      <c r="I115" s="75" t="s">
        <v>35</v>
      </c>
    </row>
    <row r="116" spans="1:9" ht="15.75" thickBot="1" x14ac:dyDescent="0.3">
      <c r="A116" s="66">
        <v>1</v>
      </c>
      <c r="B116" s="67">
        <v>20</v>
      </c>
      <c r="C116" s="95" t="s">
        <v>22</v>
      </c>
      <c r="D116" s="8" t="s">
        <v>11</v>
      </c>
      <c r="E116" s="45" t="s">
        <v>12</v>
      </c>
      <c r="F116" s="52" t="s">
        <v>13</v>
      </c>
      <c r="G116" s="53">
        <v>15000</v>
      </c>
      <c r="H116" s="54">
        <f>G116</f>
        <v>15000</v>
      </c>
    </row>
    <row r="117" spans="1:9" ht="15.75" thickBot="1" x14ac:dyDescent="0.3">
      <c r="A117" s="68">
        <v>2</v>
      </c>
      <c r="B117" s="69">
        <v>24</v>
      </c>
      <c r="C117" s="96"/>
      <c r="D117" s="13" t="s">
        <v>14</v>
      </c>
      <c r="E117" s="46" t="s">
        <v>15</v>
      </c>
      <c r="F117" s="55">
        <v>0</v>
      </c>
      <c r="G117" s="55">
        <f>F117/30*15</f>
        <v>0</v>
      </c>
      <c r="H117" s="56">
        <f t="shared" ref="H117:H139" si="7">G117</f>
        <v>0</v>
      </c>
      <c r="I117" t="s">
        <v>39</v>
      </c>
    </row>
    <row r="118" spans="1:9" ht="15.75" thickBot="1" x14ac:dyDescent="0.3">
      <c r="A118" s="68">
        <v>3</v>
      </c>
      <c r="B118" s="70">
        <v>59</v>
      </c>
      <c r="C118" s="96"/>
      <c r="D118" s="13" t="s">
        <v>11</v>
      </c>
      <c r="E118" s="47" t="s">
        <v>12</v>
      </c>
      <c r="F118" s="53">
        <v>30000</v>
      </c>
      <c r="G118" s="53">
        <f t="shared" ref="G118:G139" si="8">F118/30*15</f>
        <v>15000</v>
      </c>
      <c r="H118" s="54">
        <f t="shared" si="7"/>
        <v>15000</v>
      </c>
    </row>
    <row r="119" spans="1:9" ht="15.75" thickBot="1" x14ac:dyDescent="0.3">
      <c r="A119" s="68">
        <v>4</v>
      </c>
      <c r="B119" s="69">
        <v>88</v>
      </c>
      <c r="C119" s="96"/>
      <c r="D119" s="13" t="s">
        <v>11</v>
      </c>
      <c r="E119" s="46" t="s">
        <v>15</v>
      </c>
      <c r="F119" s="55">
        <v>0</v>
      </c>
      <c r="G119" s="55">
        <f t="shared" si="8"/>
        <v>0</v>
      </c>
      <c r="H119" s="56">
        <f t="shared" si="7"/>
        <v>0</v>
      </c>
      <c r="I119" t="s">
        <v>39</v>
      </c>
    </row>
    <row r="120" spans="1:9" ht="15.75" thickBot="1" x14ac:dyDescent="0.3">
      <c r="A120" s="68">
        <v>5</v>
      </c>
      <c r="B120" s="69">
        <v>150</v>
      </c>
      <c r="C120" s="96"/>
      <c r="D120" s="13" t="s">
        <v>14</v>
      </c>
      <c r="E120" s="46" t="s">
        <v>15</v>
      </c>
      <c r="F120" s="55"/>
      <c r="G120" s="55"/>
      <c r="H120" s="56">
        <f t="shared" si="7"/>
        <v>0</v>
      </c>
      <c r="I120" t="s">
        <v>39</v>
      </c>
    </row>
    <row r="121" spans="1:9" ht="15.75" thickBot="1" x14ac:dyDescent="0.3">
      <c r="A121" s="68">
        <v>6</v>
      </c>
      <c r="B121" s="70">
        <v>435</v>
      </c>
      <c r="C121" s="96"/>
      <c r="D121" s="13" t="s">
        <v>11</v>
      </c>
      <c r="E121" s="47" t="s">
        <v>15</v>
      </c>
      <c r="F121" s="53">
        <v>23000</v>
      </c>
      <c r="G121" s="53">
        <f t="shared" si="8"/>
        <v>11500</v>
      </c>
      <c r="H121" s="54">
        <f t="shared" si="7"/>
        <v>11500</v>
      </c>
    </row>
    <row r="122" spans="1:9" ht="15.75" thickBot="1" x14ac:dyDescent="0.3">
      <c r="A122" s="68">
        <v>7</v>
      </c>
      <c r="B122" s="70">
        <v>480</v>
      </c>
      <c r="C122" s="96"/>
      <c r="D122" s="13" t="s">
        <v>14</v>
      </c>
      <c r="E122" s="47" t="s">
        <v>26</v>
      </c>
      <c r="F122" s="53">
        <v>10000</v>
      </c>
      <c r="G122" s="53">
        <f t="shared" si="8"/>
        <v>5000</v>
      </c>
      <c r="H122" s="54">
        <f t="shared" si="7"/>
        <v>5000</v>
      </c>
    </row>
    <row r="123" spans="1:9" ht="15.75" thickBot="1" x14ac:dyDescent="0.3">
      <c r="A123" s="68">
        <v>8</v>
      </c>
      <c r="B123" s="70">
        <v>483</v>
      </c>
      <c r="C123" s="96"/>
      <c r="D123" s="13" t="s">
        <v>14</v>
      </c>
      <c r="E123" s="47" t="s">
        <v>27</v>
      </c>
      <c r="F123" s="53">
        <v>14000</v>
      </c>
      <c r="G123" s="53">
        <f t="shared" si="8"/>
        <v>7000</v>
      </c>
      <c r="H123" s="54">
        <f t="shared" si="7"/>
        <v>7000</v>
      </c>
    </row>
    <row r="124" spans="1:9" ht="15.75" thickBot="1" x14ac:dyDescent="0.3">
      <c r="A124" s="68">
        <v>9</v>
      </c>
      <c r="B124" s="69">
        <v>516</v>
      </c>
      <c r="C124" s="96"/>
      <c r="D124" s="13" t="s">
        <v>11</v>
      </c>
      <c r="E124" s="46" t="s">
        <v>15</v>
      </c>
      <c r="F124" s="55"/>
      <c r="G124" s="55"/>
      <c r="H124" s="56">
        <f t="shared" si="7"/>
        <v>0</v>
      </c>
      <c r="I124" t="s">
        <v>39</v>
      </c>
    </row>
    <row r="125" spans="1:9" ht="15.75" thickBot="1" x14ac:dyDescent="0.3">
      <c r="A125" s="68">
        <v>10</v>
      </c>
      <c r="B125" s="69">
        <v>528</v>
      </c>
      <c r="C125" s="96"/>
      <c r="D125" s="13" t="s">
        <v>14</v>
      </c>
      <c r="E125" s="46" t="s">
        <v>28</v>
      </c>
      <c r="F125" s="55">
        <v>0</v>
      </c>
      <c r="G125" s="55">
        <f t="shared" si="8"/>
        <v>0</v>
      </c>
      <c r="H125" s="56">
        <f t="shared" si="7"/>
        <v>0</v>
      </c>
      <c r="I125" t="s">
        <v>39</v>
      </c>
    </row>
    <row r="126" spans="1:9" ht="15.75" thickBot="1" x14ac:dyDescent="0.3">
      <c r="A126" s="68">
        <v>11</v>
      </c>
      <c r="B126" s="70">
        <v>565</v>
      </c>
      <c r="C126" s="96"/>
      <c r="D126" s="13" t="s">
        <v>11</v>
      </c>
      <c r="E126" s="47" t="s">
        <v>29</v>
      </c>
      <c r="F126" s="53">
        <v>10000</v>
      </c>
      <c r="G126" s="53">
        <f t="shared" si="8"/>
        <v>5000</v>
      </c>
      <c r="H126" s="54">
        <f t="shared" si="7"/>
        <v>5000</v>
      </c>
    </row>
    <row r="127" spans="1:9" ht="15.75" thickBot="1" x14ac:dyDescent="0.3">
      <c r="A127" s="68">
        <v>12</v>
      </c>
      <c r="B127" s="69">
        <v>626</v>
      </c>
      <c r="C127" s="96"/>
      <c r="D127" s="13" t="s">
        <v>14</v>
      </c>
      <c r="E127" s="46" t="s">
        <v>15</v>
      </c>
      <c r="F127" s="55"/>
      <c r="G127" s="55"/>
      <c r="H127" s="56">
        <f t="shared" si="7"/>
        <v>0</v>
      </c>
      <c r="I127" t="s">
        <v>39</v>
      </c>
    </row>
    <row r="128" spans="1:9" ht="15.75" thickBot="1" x14ac:dyDescent="0.3">
      <c r="A128" s="68">
        <v>13</v>
      </c>
      <c r="B128" s="70">
        <v>661</v>
      </c>
      <c r="C128" s="96"/>
      <c r="D128" s="13" t="s">
        <v>14</v>
      </c>
      <c r="E128" s="47" t="s">
        <v>15</v>
      </c>
      <c r="F128" s="53">
        <v>23000</v>
      </c>
      <c r="G128" s="53">
        <f t="shared" si="8"/>
        <v>11500</v>
      </c>
      <c r="H128" s="54">
        <f t="shared" si="7"/>
        <v>11500</v>
      </c>
    </row>
    <row r="129" spans="1:9" ht="15.75" thickBot="1" x14ac:dyDescent="0.3">
      <c r="A129" s="68">
        <v>14</v>
      </c>
      <c r="B129" s="69">
        <v>724</v>
      </c>
      <c r="C129" s="96"/>
      <c r="D129" s="13" t="s">
        <v>11</v>
      </c>
      <c r="E129" s="46" t="s">
        <v>27</v>
      </c>
      <c r="F129" s="55">
        <v>14000</v>
      </c>
      <c r="G129" s="55">
        <v>0</v>
      </c>
      <c r="H129" s="56">
        <f t="shared" si="7"/>
        <v>0</v>
      </c>
      <c r="I129" t="s">
        <v>39</v>
      </c>
    </row>
    <row r="130" spans="1:9" ht="15.75" thickBot="1" x14ac:dyDescent="0.3">
      <c r="A130" s="68">
        <v>15</v>
      </c>
      <c r="B130" s="70">
        <v>785</v>
      </c>
      <c r="C130" s="96"/>
      <c r="D130" s="13" t="s">
        <v>11</v>
      </c>
      <c r="E130" s="47" t="s">
        <v>15</v>
      </c>
      <c r="F130" s="53">
        <v>23000</v>
      </c>
      <c r="G130" s="53">
        <f t="shared" si="8"/>
        <v>11500</v>
      </c>
      <c r="H130" s="54">
        <f t="shared" si="7"/>
        <v>11500</v>
      </c>
    </row>
    <row r="131" spans="1:9" ht="15.75" thickBot="1" x14ac:dyDescent="0.3">
      <c r="A131" s="68">
        <v>16</v>
      </c>
      <c r="B131" s="70">
        <v>802</v>
      </c>
      <c r="C131" s="96"/>
      <c r="D131" s="13" t="s">
        <v>11</v>
      </c>
      <c r="E131" s="47" t="s">
        <v>29</v>
      </c>
      <c r="F131" s="53">
        <v>10000</v>
      </c>
      <c r="G131" s="53">
        <f t="shared" si="8"/>
        <v>5000</v>
      </c>
      <c r="H131" s="54">
        <f t="shared" si="7"/>
        <v>5000</v>
      </c>
    </row>
    <row r="132" spans="1:9" ht="15.75" thickBot="1" x14ac:dyDescent="0.3">
      <c r="A132" s="68">
        <v>17</v>
      </c>
      <c r="B132" s="70">
        <v>1114</v>
      </c>
      <c r="C132" s="96"/>
      <c r="D132" s="13" t="s">
        <v>11</v>
      </c>
      <c r="E132" s="47" t="s">
        <v>29</v>
      </c>
      <c r="F132" s="53">
        <v>10000</v>
      </c>
      <c r="G132" s="53">
        <f t="shared" si="8"/>
        <v>5000</v>
      </c>
      <c r="H132" s="54">
        <f t="shared" si="7"/>
        <v>5000</v>
      </c>
    </row>
    <row r="133" spans="1:9" ht="15.75" thickBot="1" x14ac:dyDescent="0.3">
      <c r="A133" s="68">
        <v>18</v>
      </c>
      <c r="B133" s="70">
        <v>1151</v>
      </c>
      <c r="C133" s="96"/>
      <c r="D133" s="13" t="s">
        <v>11</v>
      </c>
      <c r="E133" s="47" t="s">
        <v>29</v>
      </c>
      <c r="F133" s="53">
        <v>10000</v>
      </c>
      <c r="G133" s="53">
        <f t="shared" si="8"/>
        <v>5000</v>
      </c>
      <c r="H133" s="54">
        <f t="shared" si="7"/>
        <v>5000</v>
      </c>
    </row>
    <row r="134" spans="1:9" ht="15.75" thickBot="1" x14ac:dyDescent="0.3">
      <c r="A134" s="71">
        <v>19</v>
      </c>
      <c r="B134" s="72">
        <v>1239</v>
      </c>
      <c r="C134" s="96"/>
      <c r="D134" s="17" t="s">
        <v>14</v>
      </c>
      <c r="E134" s="48" t="s">
        <v>27</v>
      </c>
      <c r="F134" s="57">
        <v>14000</v>
      </c>
      <c r="G134" s="53">
        <f t="shared" si="8"/>
        <v>7000</v>
      </c>
      <c r="H134" s="54">
        <f t="shared" si="7"/>
        <v>7000</v>
      </c>
    </row>
    <row r="135" spans="1:9" ht="15.75" thickBot="1" x14ac:dyDescent="0.3">
      <c r="A135" s="73">
        <v>20</v>
      </c>
      <c r="B135" s="74">
        <v>132</v>
      </c>
      <c r="C135" s="96"/>
      <c r="D135" s="42" t="s">
        <v>11</v>
      </c>
      <c r="E135" s="49" t="s">
        <v>30</v>
      </c>
      <c r="F135" s="58">
        <v>23000</v>
      </c>
      <c r="G135" s="53">
        <f t="shared" si="8"/>
        <v>11500</v>
      </c>
      <c r="H135" s="54">
        <f t="shared" si="7"/>
        <v>11500</v>
      </c>
    </row>
    <row r="136" spans="1:9" ht="15.75" thickBot="1" x14ac:dyDescent="0.3">
      <c r="A136" s="73">
        <v>21</v>
      </c>
      <c r="B136" s="74">
        <v>142</v>
      </c>
      <c r="C136" s="96"/>
      <c r="D136" s="42" t="s">
        <v>14</v>
      </c>
      <c r="E136" s="49" t="s">
        <v>31</v>
      </c>
      <c r="F136" s="58">
        <v>20000</v>
      </c>
      <c r="G136" s="53">
        <f t="shared" si="8"/>
        <v>10000</v>
      </c>
      <c r="H136" s="54">
        <f t="shared" si="7"/>
        <v>10000</v>
      </c>
    </row>
    <row r="137" spans="1:9" ht="15.75" thickBot="1" x14ac:dyDescent="0.3">
      <c r="A137" s="73">
        <v>22</v>
      </c>
      <c r="B137" s="74">
        <v>183</v>
      </c>
      <c r="C137" s="96"/>
      <c r="D137" s="42" t="s">
        <v>11</v>
      </c>
      <c r="E137" s="49" t="s">
        <v>32</v>
      </c>
      <c r="F137" s="58">
        <v>14000</v>
      </c>
      <c r="G137" s="53">
        <f t="shared" si="8"/>
        <v>7000</v>
      </c>
      <c r="H137" s="54">
        <f t="shared" si="7"/>
        <v>7000</v>
      </c>
    </row>
    <row r="138" spans="1:9" ht="15.75" thickBot="1" x14ac:dyDescent="0.3">
      <c r="A138" s="73">
        <v>23</v>
      </c>
      <c r="B138" s="69">
        <v>304</v>
      </c>
      <c r="C138" s="96"/>
      <c r="D138" s="42" t="s">
        <v>14</v>
      </c>
      <c r="E138" s="50" t="s">
        <v>32</v>
      </c>
      <c r="F138" s="59">
        <v>0</v>
      </c>
      <c r="G138" s="55">
        <f t="shared" si="8"/>
        <v>0</v>
      </c>
      <c r="H138" s="56">
        <f t="shared" si="7"/>
        <v>0</v>
      </c>
      <c r="I138" t="s">
        <v>39</v>
      </c>
    </row>
    <row r="139" spans="1:9" ht="15.75" thickBot="1" x14ac:dyDescent="0.3">
      <c r="A139" s="73">
        <v>24</v>
      </c>
      <c r="B139" s="69">
        <v>443</v>
      </c>
      <c r="C139" s="97"/>
      <c r="D139" s="42" t="s">
        <v>11</v>
      </c>
      <c r="E139" s="50" t="s">
        <v>31</v>
      </c>
      <c r="F139" s="59">
        <v>0</v>
      </c>
      <c r="G139" s="55">
        <f t="shared" si="8"/>
        <v>0</v>
      </c>
      <c r="H139" s="56">
        <f t="shared" si="7"/>
        <v>0</v>
      </c>
      <c r="I139" t="s">
        <v>39</v>
      </c>
    </row>
    <row r="140" spans="1:9" ht="15.75" thickBot="1" x14ac:dyDescent="0.3">
      <c r="F140" s="93" t="s">
        <v>38</v>
      </c>
      <c r="G140" s="94"/>
      <c r="H140" s="60">
        <f>SUM(H116:H139)</f>
        <v>132000</v>
      </c>
    </row>
    <row r="143" spans="1:9" ht="15.75" thickBot="1" x14ac:dyDescent="0.3">
      <c r="A143" t="s">
        <v>45</v>
      </c>
    </row>
    <row r="144" spans="1:9" ht="39.75" thickBot="1" x14ac:dyDescent="0.3">
      <c r="A144" s="44" t="s">
        <v>3</v>
      </c>
      <c r="B144" s="44" t="s">
        <v>4</v>
      </c>
      <c r="C144" s="44" t="s">
        <v>23</v>
      </c>
      <c r="D144" s="3" t="s">
        <v>5</v>
      </c>
      <c r="E144" s="44" t="s">
        <v>6</v>
      </c>
      <c r="F144" s="51" t="s">
        <v>7</v>
      </c>
      <c r="G144" s="51" t="s">
        <v>50</v>
      </c>
      <c r="H144" s="51" t="s">
        <v>25</v>
      </c>
      <c r="I144" s="75" t="s">
        <v>35</v>
      </c>
    </row>
    <row r="145" spans="1:9" ht="15.75" thickBot="1" x14ac:dyDescent="0.3">
      <c r="A145" s="66">
        <v>1</v>
      </c>
      <c r="B145" s="67">
        <v>20</v>
      </c>
      <c r="C145" s="95" t="s">
        <v>22</v>
      </c>
      <c r="D145" s="8" t="s">
        <v>11</v>
      </c>
      <c r="E145" s="45" t="s">
        <v>12</v>
      </c>
      <c r="F145" s="52" t="s">
        <v>13</v>
      </c>
      <c r="G145" s="53">
        <v>15000</v>
      </c>
      <c r="H145" s="54">
        <f>G145</f>
        <v>15000</v>
      </c>
    </row>
    <row r="146" spans="1:9" ht="15.75" thickBot="1" x14ac:dyDescent="0.3">
      <c r="A146" s="68">
        <v>2</v>
      </c>
      <c r="B146" s="69">
        <v>24</v>
      </c>
      <c r="C146" s="96"/>
      <c r="D146" s="13" t="s">
        <v>14</v>
      </c>
      <c r="E146" s="46" t="s">
        <v>15</v>
      </c>
      <c r="F146" s="55">
        <v>0</v>
      </c>
      <c r="G146" s="55">
        <f>F146/30*15</f>
        <v>0</v>
      </c>
      <c r="H146" s="56">
        <f t="shared" ref="H146:H168" si="9">G146</f>
        <v>0</v>
      </c>
      <c r="I146" t="s">
        <v>39</v>
      </c>
    </row>
    <row r="147" spans="1:9" ht="15.75" thickBot="1" x14ac:dyDescent="0.3">
      <c r="A147" s="68">
        <v>3</v>
      </c>
      <c r="B147" s="70">
        <v>59</v>
      </c>
      <c r="C147" s="96"/>
      <c r="D147" s="13" t="s">
        <v>11</v>
      </c>
      <c r="E147" s="47" t="s">
        <v>12</v>
      </c>
      <c r="F147" s="53">
        <v>30000</v>
      </c>
      <c r="G147" s="53">
        <f t="shared" ref="G147:G148" si="10">F147/30*15</f>
        <v>15000</v>
      </c>
      <c r="H147" s="54">
        <f t="shared" si="9"/>
        <v>15000</v>
      </c>
    </row>
    <row r="148" spans="1:9" ht="15.75" thickBot="1" x14ac:dyDescent="0.3">
      <c r="A148" s="68">
        <v>4</v>
      </c>
      <c r="B148" s="69">
        <v>88</v>
      </c>
      <c r="C148" s="96"/>
      <c r="D148" s="13" t="s">
        <v>11</v>
      </c>
      <c r="E148" s="46" t="s">
        <v>15</v>
      </c>
      <c r="F148" s="55">
        <v>0</v>
      </c>
      <c r="G148" s="55">
        <f t="shared" si="10"/>
        <v>0</v>
      </c>
      <c r="H148" s="56">
        <f t="shared" si="9"/>
        <v>0</v>
      </c>
      <c r="I148" t="s">
        <v>39</v>
      </c>
    </row>
    <row r="149" spans="1:9" ht="15.75" thickBot="1" x14ac:dyDescent="0.3">
      <c r="A149" s="68">
        <v>5</v>
      </c>
      <c r="B149" s="69">
        <v>150</v>
      </c>
      <c r="C149" s="96"/>
      <c r="D149" s="13" t="s">
        <v>14</v>
      </c>
      <c r="E149" s="46" t="s">
        <v>15</v>
      </c>
      <c r="F149" s="55"/>
      <c r="G149" s="55"/>
      <c r="H149" s="56">
        <f t="shared" si="9"/>
        <v>0</v>
      </c>
      <c r="I149" t="s">
        <v>39</v>
      </c>
    </row>
    <row r="150" spans="1:9" ht="15.75" thickBot="1" x14ac:dyDescent="0.3">
      <c r="A150" s="68">
        <v>6</v>
      </c>
      <c r="B150" s="70">
        <v>435</v>
      </c>
      <c r="C150" s="96"/>
      <c r="D150" s="13" t="s">
        <v>11</v>
      </c>
      <c r="E150" s="47" t="s">
        <v>15</v>
      </c>
      <c r="F150" s="53">
        <v>23000</v>
      </c>
      <c r="G150" s="53">
        <f t="shared" ref="G150:G152" si="11">F150/30*15</f>
        <v>11500</v>
      </c>
      <c r="H150" s="54">
        <f t="shared" si="9"/>
        <v>11500</v>
      </c>
    </row>
    <row r="151" spans="1:9" ht="15.75" thickBot="1" x14ac:dyDescent="0.3">
      <c r="A151" s="68">
        <v>7</v>
      </c>
      <c r="B151" s="70">
        <v>480</v>
      </c>
      <c r="C151" s="96"/>
      <c r="D151" s="13" t="s">
        <v>14</v>
      </c>
      <c r="E151" s="47" t="s">
        <v>26</v>
      </c>
      <c r="F151" s="53">
        <v>10000</v>
      </c>
      <c r="G151" s="53">
        <f t="shared" si="11"/>
        <v>5000</v>
      </c>
      <c r="H151" s="54">
        <f t="shared" si="9"/>
        <v>5000</v>
      </c>
    </row>
    <row r="152" spans="1:9" ht="15.75" thickBot="1" x14ac:dyDescent="0.3">
      <c r="A152" s="68">
        <v>8</v>
      </c>
      <c r="B152" s="70">
        <v>483</v>
      </c>
      <c r="C152" s="96"/>
      <c r="D152" s="13" t="s">
        <v>14</v>
      </c>
      <c r="E152" s="47" t="s">
        <v>27</v>
      </c>
      <c r="F152" s="53">
        <v>14000</v>
      </c>
      <c r="G152" s="53">
        <f t="shared" si="11"/>
        <v>7000</v>
      </c>
      <c r="H152" s="54">
        <f t="shared" si="9"/>
        <v>7000</v>
      </c>
    </row>
    <row r="153" spans="1:9" ht="15.75" thickBot="1" x14ac:dyDescent="0.3">
      <c r="A153" s="68">
        <v>9</v>
      </c>
      <c r="B153" s="69">
        <v>516</v>
      </c>
      <c r="C153" s="96"/>
      <c r="D153" s="13" t="s">
        <v>11</v>
      </c>
      <c r="E153" s="46" t="s">
        <v>15</v>
      </c>
      <c r="F153" s="55"/>
      <c r="G153" s="55"/>
      <c r="H153" s="56">
        <f t="shared" si="9"/>
        <v>0</v>
      </c>
      <c r="I153" t="s">
        <v>39</v>
      </c>
    </row>
    <row r="154" spans="1:9" ht="15.75" thickBot="1" x14ac:dyDescent="0.3">
      <c r="A154" s="68">
        <v>10</v>
      </c>
      <c r="B154" s="69">
        <v>528</v>
      </c>
      <c r="C154" s="96"/>
      <c r="D154" s="13" t="s">
        <v>14</v>
      </c>
      <c r="E154" s="46" t="s">
        <v>28</v>
      </c>
      <c r="F154" s="55">
        <v>0</v>
      </c>
      <c r="G154" s="55">
        <f t="shared" ref="G154:G155" si="12">F154/30*15</f>
        <v>0</v>
      </c>
      <c r="H154" s="56">
        <f t="shared" si="9"/>
        <v>0</v>
      </c>
      <c r="I154" t="s">
        <v>39</v>
      </c>
    </row>
    <row r="155" spans="1:9" ht="15.75" thickBot="1" x14ac:dyDescent="0.3">
      <c r="A155" s="68">
        <v>11</v>
      </c>
      <c r="B155" s="70">
        <v>565</v>
      </c>
      <c r="C155" s="96"/>
      <c r="D155" s="13" t="s">
        <v>11</v>
      </c>
      <c r="E155" s="47" t="s">
        <v>29</v>
      </c>
      <c r="F155" s="53">
        <v>10000</v>
      </c>
      <c r="G155" s="53">
        <f t="shared" si="12"/>
        <v>5000</v>
      </c>
      <c r="H155" s="54">
        <f t="shared" si="9"/>
        <v>5000</v>
      </c>
    </row>
    <row r="156" spans="1:9" ht="15.75" thickBot="1" x14ac:dyDescent="0.3">
      <c r="A156" s="68">
        <v>12</v>
      </c>
      <c r="B156" s="69">
        <v>626</v>
      </c>
      <c r="C156" s="96"/>
      <c r="D156" s="13" t="s">
        <v>14</v>
      </c>
      <c r="E156" s="46" t="s">
        <v>15</v>
      </c>
      <c r="F156" s="55"/>
      <c r="G156" s="55"/>
      <c r="H156" s="56">
        <f t="shared" si="9"/>
        <v>0</v>
      </c>
      <c r="I156" t="s">
        <v>39</v>
      </c>
    </row>
    <row r="157" spans="1:9" ht="15.75" thickBot="1" x14ac:dyDescent="0.3">
      <c r="A157" s="68">
        <v>13</v>
      </c>
      <c r="B157" s="70">
        <v>661</v>
      </c>
      <c r="C157" s="96"/>
      <c r="D157" s="13" t="s">
        <v>14</v>
      </c>
      <c r="E157" s="47" t="s">
        <v>15</v>
      </c>
      <c r="F157" s="53">
        <v>23000</v>
      </c>
      <c r="G157" s="53">
        <f t="shared" ref="G157" si="13">F157/30*15</f>
        <v>11500</v>
      </c>
      <c r="H157" s="54">
        <f t="shared" si="9"/>
        <v>11500</v>
      </c>
    </row>
    <row r="158" spans="1:9" ht="15.75" thickBot="1" x14ac:dyDescent="0.3">
      <c r="A158" s="68">
        <v>14</v>
      </c>
      <c r="B158" s="69">
        <v>724</v>
      </c>
      <c r="C158" s="96"/>
      <c r="D158" s="13" t="s">
        <v>11</v>
      </c>
      <c r="E158" s="46" t="s">
        <v>27</v>
      </c>
      <c r="F158" s="55">
        <v>14000</v>
      </c>
      <c r="G158" s="55">
        <v>0</v>
      </c>
      <c r="H158" s="56">
        <f t="shared" si="9"/>
        <v>0</v>
      </c>
      <c r="I158" t="s">
        <v>39</v>
      </c>
    </row>
    <row r="159" spans="1:9" ht="15.75" thickBot="1" x14ac:dyDescent="0.3">
      <c r="A159" s="68">
        <v>15</v>
      </c>
      <c r="B159" s="70">
        <v>785</v>
      </c>
      <c r="C159" s="96"/>
      <c r="D159" s="13" t="s">
        <v>11</v>
      </c>
      <c r="E159" s="47" t="s">
        <v>15</v>
      </c>
      <c r="F159" s="53">
        <v>23000</v>
      </c>
      <c r="G159" s="53">
        <f t="shared" ref="G159:G168" si="14">F159/30*15</f>
        <v>11500</v>
      </c>
      <c r="H159" s="54">
        <f t="shared" si="9"/>
        <v>11500</v>
      </c>
    </row>
    <row r="160" spans="1:9" ht="15.75" thickBot="1" x14ac:dyDescent="0.3">
      <c r="A160" s="68">
        <v>16</v>
      </c>
      <c r="B160" s="70">
        <v>802</v>
      </c>
      <c r="C160" s="96"/>
      <c r="D160" s="13" t="s">
        <v>11</v>
      </c>
      <c r="E160" s="47" t="s">
        <v>29</v>
      </c>
      <c r="F160" s="53">
        <v>10000</v>
      </c>
      <c r="G160" s="53">
        <f t="shared" si="14"/>
        <v>5000</v>
      </c>
      <c r="H160" s="54">
        <f t="shared" si="9"/>
        <v>5000</v>
      </c>
    </row>
    <row r="161" spans="1:9" ht="15.75" thickBot="1" x14ac:dyDescent="0.3">
      <c r="A161" s="68">
        <v>17</v>
      </c>
      <c r="B161" s="70">
        <v>1114</v>
      </c>
      <c r="C161" s="96"/>
      <c r="D161" s="13" t="s">
        <v>11</v>
      </c>
      <c r="E161" s="47" t="s">
        <v>29</v>
      </c>
      <c r="F161" s="53">
        <v>10000</v>
      </c>
      <c r="G161" s="53">
        <f t="shared" si="14"/>
        <v>5000</v>
      </c>
      <c r="H161" s="54">
        <f t="shared" si="9"/>
        <v>5000</v>
      </c>
    </row>
    <row r="162" spans="1:9" ht="15.75" thickBot="1" x14ac:dyDescent="0.3">
      <c r="A162" s="68">
        <v>18</v>
      </c>
      <c r="B162" s="70">
        <v>1151</v>
      </c>
      <c r="C162" s="96"/>
      <c r="D162" s="13" t="s">
        <v>11</v>
      </c>
      <c r="E162" s="47" t="s">
        <v>29</v>
      </c>
      <c r="F162" s="53">
        <v>10000</v>
      </c>
      <c r="G162" s="53">
        <f t="shared" si="14"/>
        <v>5000</v>
      </c>
      <c r="H162" s="54">
        <f t="shared" si="9"/>
        <v>5000</v>
      </c>
    </row>
    <row r="163" spans="1:9" ht="15.75" thickBot="1" x14ac:dyDescent="0.3">
      <c r="A163" s="71">
        <v>19</v>
      </c>
      <c r="B163" s="72">
        <v>1239</v>
      </c>
      <c r="C163" s="96"/>
      <c r="D163" s="17" t="s">
        <v>14</v>
      </c>
      <c r="E163" s="48" t="s">
        <v>27</v>
      </c>
      <c r="F163" s="57">
        <v>14000</v>
      </c>
      <c r="G163" s="53">
        <f t="shared" si="14"/>
        <v>7000</v>
      </c>
      <c r="H163" s="54">
        <f t="shared" si="9"/>
        <v>7000</v>
      </c>
    </row>
    <row r="164" spans="1:9" ht="15.75" thickBot="1" x14ac:dyDescent="0.3">
      <c r="A164" s="73">
        <v>20</v>
      </c>
      <c r="B164" s="74">
        <v>132</v>
      </c>
      <c r="C164" s="96"/>
      <c r="D164" s="42" t="s">
        <v>11</v>
      </c>
      <c r="E164" s="49" t="s">
        <v>30</v>
      </c>
      <c r="F164" s="58">
        <v>23000</v>
      </c>
      <c r="G164" s="53">
        <f t="shared" si="14"/>
        <v>11500</v>
      </c>
      <c r="H164" s="54">
        <f t="shared" si="9"/>
        <v>11500</v>
      </c>
    </row>
    <row r="165" spans="1:9" ht="15.75" thickBot="1" x14ac:dyDescent="0.3">
      <c r="A165" s="73">
        <v>21</v>
      </c>
      <c r="B165" s="74">
        <v>142</v>
      </c>
      <c r="C165" s="96"/>
      <c r="D165" s="42" t="s">
        <v>14</v>
      </c>
      <c r="E165" s="49" t="s">
        <v>31</v>
      </c>
      <c r="F165" s="58">
        <v>20000</v>
      </c>
      <c r="G165" s="53">
        <f t="shared" si="14"/>
        <v>10000</v>
      </c>
      <c r="H165" s="54">
        <f t="shared" si="9"/>
        <v>10000</v>
      </c>
    </row>
    <row r="166" spans="1:9" ht="15.75" thickBot="1" x14ac:dyDescent="0.3">
      <c r="A166" s="73">
        <v>22</v>
      </c>
      <c r="B166" s="74">
        <v>183</v>
      </c>
      <c r="C166" s="96"/>
      <c r="D166" s="42" t="s">
        <v>11</v>
      </c>
      <c r="E166" s="49" t="s">
        <v>32</v>
      </c>
      <c r="F166" s="58">
        <v>14000</v>
      </c>
      <c r="G166" s="53">
        <f t="shared" si="14"/>
        <v>7000</v>
      </c>
      <c r="H166" s="54">
        <f t="shared" si="9"/>
        <v>7000</v>
      </c>
    </row>
    <row r="167" spans="1:9" ht="15.75" thickBot="1" x14ac:dyDescent="0.3">
      <c r="A167" s="73">
        <v>23</v>
      </c>
      <c r="B167" s="69">
        <v>304</v>
      </c>
      <c r="C167" s="96"/>
      <c r="D167" s="42" t="s">
        <v>14</v>
      </c>
      <c r="E167" s="50" t="s">
        <v>32</v>
      </c>
      <c r="F167" s="59">
        <v>0</v>
      </c>
      <c r="G167" s="55">
        <f t="shared" si="14"/>
        <v>0</v>
      </c>
      <c r="H167" s="56">
        <f t="shared" si="9"/>
        <v>0</v>
      </c>
      <c r="I167" t="s">
        <v>39</v>
      </c>
    </row>
    <row r="168" spans="1:9" ht="15.75" thickBot="1" x14ac:dyDescent="0.3">
      <c r="A168" s="73">
        <v>24</v>
      </c>
      <c r="B168" s="69">
        <v>443</v>
      </c>
      <c r="C168" s="97"/>
      <c r="D168" s="42" t="s">
        <v>11</v>
      </c>
      <c r="E168" s="50" t="s">
        <v>31</v>
      </c>
      <c r="F168" s="59">
        <v>0</v>
      </c>
      <c r="G168" s="55">
        <f t="shared" si="14"/>
        <v>0</v>
      </c>
      <c r="H168" s="56">
        <f t="shared" si="9"/>
        <v>0</v>
      </c>
      <c r="I168" t="s">
        <v>39</v>
      </c>
    </row>
    <row r="169" spans="1:9" ht="15.75" thickBot="1" x14ac:dyDescent="0.3">
      <c r="F169" s="93" t="s">
        <v>38</v>
      </c>
      <c r="G169" s="94"/>
      <c r="H169" s="60">
        <f>SUM(H145:H168)</f>
        <v>132000</v>
      </c>
    </row>
    <row r="172" spans="1:9" ht="15.75" thickBot="1" x14ac:dyDescent="0.3">
      <c r="A172" t="s">
        <v>46</v>
      </c>
    </row>
    <row r="173" spans="1:9" ht="39.75" thickBot="1" x14ac:dyDescent="0.3">
      <c r="A173" s="44" t="s">
        <v>3</v>
      </c>
      <c r="B173" s="44" t="s">
        <v>4</v>
      </c>
      <c r="C173" s="44" t="s">
        <v>23</v>
      </c>
      <c r="D173" s="3" t="s">
        <v>5</v>
      </c>
      <c r="E173" s="44" t="s">
        <v>6</v>
      </c>
      <c r="F173" s="51" t="s">
        <v>7</v>
      </c>
      <c r="G173" s="51" t="s">
        <v>51</v>
      </c>
      <c r="H173" s="51" t="s">
        <v>25</v>
      </c>
      <c r="I173" s="75" t="s">
        <v>35</v>
      </c>
    </row>
    <row r="174" spans="1:9" ht="15.75" thickBot="1" x14ac:dyDescent="0.3">
      <c r="A174" s="66">
        <v>1</v>
      </c>
      <c r="B174" s="67">
        <v>20</v>
      </c>
      <c r="C174" s="95" t="s">
        <v>22</v>
      </c>
      <c r="D174" s="8" t="s">
        <v>11</v>
      </c>
      <c r="E174" s="45" t="s">
        <v>12</v>
      </c>
      <c r="F174" s="52" t="s">
        <v>13</v>
      </c>
      <c r="G174" s="53">
        <v>15000</v>
      </c>
      <c r="H174" s="54">
        <f>G174</f>
        <v>15000</v>
      </c>
    </row>
    <row r="175" spans="1:9" ht="15.75" thickBot="1" x14ac:dyDescent="0.3">
      <c r="A175" s="68">
        <v>2</v>
      </c>
      <c r="B175" s="69">
        <v>24</v>
      </c>
      <c r="C175" s="96"/>
      <c r="D175" s="13" t="s">
        <v>14</v>
      </c>
      <c r="E175" s="46" t="s">
        <v>15</v>
      </c>
      <c r="F175" s="55">
        <v>0</v>
      </c>
      <c r="G175" s="55">
        <f>F175/30*15</f>
        <v>0</v>
      </c>
      <c r="H175" s="56">
        <f t="shared" ref="H175:H197" si="15">G175</f>
        <v>0</v>
      </c>
      <c r="I175" t="s">
        <v>39</v>
      </c>
    </row>
    <row r="176" spans="1:9" ht="15.75" thickBot="1" x14ac:dyDescent="0.3">
      <c r="A176" s="68">
        <v>3</v>
      </c>
      <c r="B176" s="70">
        <v>59</v>
      </c>
      <c r="C176" s="96"/>
      <c r="D176" s="13" t="s">
        <v>11</v>
      </c>
      <c r="E176" s="47" t="s">
        <v>12</v>
      </c>
      <c r="F176" s="53">
        <v>30000</v>
      </c>
      <c r="G176" s="53">
        <f t="shared" ref="G176:G177" si="16">F176/30*15</f>
        <v>15000</v>
      </c>
      <c r="H176" s="54">
        <f t="shared" si="15"/>
        <v>15000</v>
      </c>
    </row>
    <row r="177" spans="1:9" ht="15.75" thickBot="1" x14ac:dyDescent="0.3">
      <c r="A177" s="68">
        <v>4</v>
      </c>
      <c r="B177" s="69">
        <v>88</v>
      </c>
      <c r="C177" s="96"/>
      <c r="D177" s="13" t="s">
        <v>11</v>
      </c>
      <c r="E177" s="46" t="s">
        <v>15</v>
      </c>
      <c r="F177" s="55">
        <v>0</v>
      </c>
      <c r="G177" s="55">
        <f t="shared" si="16"/>
        <v>0</v>
      </c>
      <c r="H177" s="56">
        <f t="shared" si="15"/>
        <v>0</v>
      </c>
      <c r="I177" t="s">
        <v>39</v>
      </c>
    </row>
    <row r="178" spans="1:9" ht="15.75" thickBot="1" x14ac:dyDescent="0.3">
      <c r="A178" s="68">
        <v>5</v>
      </c>
      <c r="B178" s="69">
        <v>150</v>
      </c>
      <c r="C178" s="96"/>
      <c r="D178" s="13" t="s">
        <v>14</v>
      </c>
      <c r="E178" s="46" t="s">
        <v>15</v>
      </c>
      <c r="F178" s="55"/>
      <c r="G178" s="55"/>
      <c r="H178" s="56">
        <f t="shared" si="15"/>
        <v>0</v>
      </c>
      <c r="I178" t="s">
        <v>39</v>
      </c>
    </row>
    <row r="179" spans="1:9" ht="15.75" thickBot="1" x14ac:dyDescent="0.3">
      <c r="A179" s="68">
        <v>6</v>
      </c>
      <c r="B179" s="70">
        <v>435</v>
      </c>
      <c r="C179" s="96"/>
      <c r="D179" s="13" t="s">
        <v>11</v>
      </c>
      <c r="E179" s="47" t="s">
        <v>15</v>
      </c>
      <c r="F179" s="53">
        <v>23000</v>
      </c>
      <c r="G179" s="53">
        <f t="shared" ref="G179:G181" si="17">F179/30*15</f>
        <v>11500</v>
      </c>
      <c r="H179" s="54">
        <f t="shared" si="15"/>
        <v>11500</v>
      </c>
    </row>
    <row r="180" spans="1:9" ht="15.75" thickBot="1" x14ac:dyDescent="0.3">
      <c r="A180" s="68">
        <v>7</v>
      </c>
      <c r="B180" s="70">
        <v>480</v>
      </c>
      <c r="C180" s="96"/>
      <c r="D180" s="13" t="s">
        <v>14</v>
      </c>
      <c r="E180" s="47" t="s">
        <v>26</v>
      </c>
      <c r="F180" s="53">
        <v>10000</v>
      </c>
      <c r="G180" s="53">
        <f t="shared" si="17"/>
        <v>5000</v>
      </c>
      <c r="H180" s="54">
        <f t="shared" si="15"/>
        <v>5000</v>
      </c>
    </row>
    <row r="181" spans="1:9" ht="15.75" thickBot="1" x14ac:dyDescent="0.3">
      <c r="A181" s="68">
        <v>8</v>
      </c>
      <c r="B181" s="70">
        <v>483</v>
      </c>
      <c r="C181" s="96"/>
      <c r="D181" s="13" t="s">
        <v>14</v>
      </c>
      <c r="E181" s="47" t="s">
        <v>27</v>
      </c>
      <c r="F181" s="53">
        <v>14000</v>
      </c>
      <c r="G181" s="53">
        <f t="shared" si="17"/>
        <v>7000</v>
      </c>
      <c r="H181" s="54">
        <f t="shared" si="15"/>
        <v>7000</v>
      </c>
    </row>
    <row r="182" spans="1:9" ht="15.75" thickBot="1" x14ac:dyDescent="0.3">
      <c r="A182" s="68">
        <v>9</v>
      </c>
      <c r="B182" s="69">
        <v>516</v>
      </c>
      <c r="C182" s="96"/>
      <c r="D182" s="13" t="s">
        <v>11</v>
      </c>
      <c r="E182" s="46" t="s">
        <v>15</v>
      </c>
      <c r="F182" s="55"/>
      <c r="G182" s="55"/>
      <c r="H182" s="56">
        <f t="shared" si="15"/>
        <v>0</v>
      </c>
      <c r="I182" t="s">
        <v>39</v>
      </c>
    </row>
    <row r="183" spans="1:9" ht="15.75" thickBot="1" x14ac:dyDescent="0.3">
      <c r="A183" s="68">
        <v>10</v>
      </c>
      <c r="B183" s="69">
        <v>528</v>
      </c>
      <c r="C183" s="96"/>
      <c r="D183" s="13" t="s">
        <v>14</v>
      </c>
      <c r="E183" s="46" t="s">
        <v>28</v>
      </c>
      <c r="F183" s="55">
        <v>0</v>
      </c>
      <c r="G183" s="55">
        <f t="shared" ref="G183:G184" si="18">F183/30*15</f>
        <v>0</v>
      </c>
      <c r="H183" s="56">
        <f t="shared" si="15"/>
        <v>0</v>
      </c>
      <c r="I183" t="s">
        <v>39</v>
      </c>
    </row>
    <row r="184" spans="1:9" ht="15.75" thickBot="1" x14ac:dyDescent="0.3">
      <c r="A184" s="68">
        <v>11</v>
      </c>
      <c r="B184" s="70">
        <v>565</v>
      </c>
      <c r="C184" s="96"/>
      <c r="D184" s="13" t="s">
        <v>11</v>
      </c>
      <c r="E184" s="47" t="s">
        <v>29</v>
      </c>
      <c r="F184" s="53">
        <v>10000</v>
      </c>
      <c r="G184" s="53">
        <f t="shared" si="18"/>
        <v>5000</v>
      </c>
      <c r="H184" s="54">
        <f t="shared" si="15"/>
        <v>5000</v>
      </c>
    </row>
    <row r="185" spans="1:9" ht="15.75" thickBot="1" x14ac:dyDescent="0.3">
      <c r="A185" s="68">
        <v>12</v>
      </c>
      <c r="B185" s="69">
        <v>626</v>
      </c>
      <c r="C185" s="96"/>
      <c r="D185" s="13" t="s">
        <v>14</v>
      </c>
      <c r="E185" s="46" t="s">
        <v>15</v>
      </c>
      <c r="F185" s="55"/>
      <c r="G185" s="55"/>
      <c r="H185" s="56">
        <f t="shared" si="15"/>
        <v>0</v>
      </c>
      <c r="I185" t="s">
        <v>39</v>
      </c>
    </row>
    <row r="186" spans="1:9" ht="15.75" thickBot="1" x14ac:dyDescent="0.3">
      <c r="A186" s="68">
        <v>13</v>
      </c>
      <c r="B186" s="70">
        <v>661</v>
      </c>
      <c r="C186" s="96"/>
      <c r="D186" s="13" t="s">
        <v>14</v>
      </c>
      <c r="E186" s="47" t="s">
        <v>15</v>
      </c>
      <c r="F186" s="53">
        <v>23000</v>
      </c>
      <c r="G186" s="53">
        <f t="shared" ref="G186" si="19">F186/30*15</f>
        <v>11500</v>
      </c>
      <c r="H186" s="54">
        <f t="shared" si="15"/>
        <v>11500</v>
      </c>
    </row>
    <row r="187" spans="1:9" ht="15.75" thickBot="1" x14ac:dyDescent="0.3">
      <c r="A187" s="68">
        <v>14</v>
      </c>
      <c r="B187" s="69">
        <v>724</v>
      </c>
      <c r="C187" s="96"/>
      <c r="D187" s="13" t="s">
        <v>11</v>
      </c>
      <c r="E187" s="46" t="s">
        <v>27</v>
      </c>
      <c r="F187" s="55">
        <v>14000</v>
      </c>
      <c r="G187" s="55">
        <v>0</v>
      </c>
      <c r="H187" s="56">
        <f t="shared" si="15"/>
        <v>0</v>
      </c>
      <c r="I187" t="s">
        <v>39</v>
      </c>
    </row>
    <row r="188" spans="1:9" ht="15.75" thickBot="1" x14ac:dyDescent="0.3">
      <c r="A188" s="68">
        <v>15</v>
      </c>
      <c r="B188" s="70">
        <v>785</v>
      </c>
      <c r="C188" s="96"/>
      <c r="D188" s="13" t="s">
        <v>11</v>
      </c>
      <c r="E188" s="47" t="s">
        <v>15</v>
      </c>
      <c r="F188" s="53">
        <v>23000</v>
      </c>
      <c r="G188" s="53">
        <f t="shared" ref="G188:G197" si="20">F188/30*15</f>
        <v>11500</v>
      </c>
      <c r="H188" s="54">
        <f t="shared" si="15"/>
        <v>11500</v>
      </c>
    </row>
    <row r="189" spans="1:9" ht="15.75" thickBot="1" x14ac:dyDescent="0.3">
      <c r="A189" s="68">
        <v>16</v>
      </c>
      <c r="B189" s="70">
        <v>802</v>
      </c>
      <c r="C189" s="96"/>
      <c r="D189" s="13" t="s">
        <v>11</v>
      </c>
      <c r="E189" s="47" t="s">
        <v>29</v>
      </c>
      <c r="F189" s="53">
        <v>10000</v>
      </c>
      <c r="G189" s="53">
        <f t="shared" si="20"/>
        <v>5000</v>
      </c>
      <c r="H189" s="54">
        <f t="shared" si="15"/>
        <v>5000</v>
      </c>
    </row>
    <row r="190" spans="1:9" ht="15.75" thickBot="1" x14ac:dyDescent="0.3">
      <c r="A190" s="68">
        <v>17</v>
      </c>
      <c r="B190" s="70">
        <v>1114</v>
      </c>
      <c r="C190" s="96"/>
      <c r="D190" s="13" t="s">
        <v>11</v>
      </c>
      <c r="E190" s="47" t="s">
        <v>29</v>
      </c>
      <c r="F190" s="53">
        <v>10000</v>
      </c>
      <c r="G190" s="53">
        <f t="shared" si="20"/>
        <v>5000</v>
      </c>
      <c r="H190" s="54">
        <f t="shared" si="15"/>
        <v>5000</v>
      </c>
    </row>
    <row r="191" spans="1:9" ht="15.75" thickBot="1" x14ac:dyDescent="0.3">
      <c r="A191" s="68">
        <v>18</v>
      </c>
      <c r="B191" s="70">
        <v>1151</v>
      </c>
      <c r="C191" s="96"/>
      <c r="D191" s="13" t="s">
        <v>11</v>
      </c>
      <c r="E191" s="47" t="s">
        <v>29</v>
      </c>
      <c r="F191" s="53">
        <v>10000</v>
      </c>
      <c r="G191" s="53">
        <f t="shared" si="20"/>
        <v>5000</v>
      </c>
      <c r="H191" s="54">
        <f t="shared" si="15"/>
        <v>5000</v>
      </c>
    </row>
    <row r="192" spans="1:9" ht="15.75" thickBot="1" x14ac:dyDescent="0.3">
      <c r="A192" s="71">
        <v>19</v>
      </c>
      <c r="B192" s="72">
        <v>1239</v>
      </c>
      <c r="C192" s="96"/>
      <c r="D192" s="17" t="s">
        <v>14</v>
      </c>
      <c r="E192" s="48" t="s">
        <v>27</v>
      </c>
      <c r="F192" s="57">
        <v>14000</v>
      </c>
      <c r="G192" s="53">
        <f t="shared" si="20"/>
        <v>7000</v>
      </c>
      <c r="H192" s="54">
        <f t="shared" si="15"/>
        <v>7000</v>
      </c>
    </row>
    <row r="193" spans="1:9" ht="15.75" thickBot="1" x14ac:dyDescent="0.3">
      <c r="A193" s="73">
        <v>20</v>
      </c>
      <c r="B193" s="74">
        <v>132</v>
      </c>
      <c r="C193" s="96"/>
      <c r="D193" s="42" t="s">
        <v>11</v>
      </c>
      <c r="E193" s="49" t="s">
        <v>30</v>
      </c>
      <c r="F193" s="58">
        <v>23000</v>
      </c>
      <c r="G193" s="53">
        <f t="shared" si="20"/>
        <v>11500</v>
      </c>
      <c r="H193" s="54">
        <f t="shared" si="15"/>
        <v>11500</v>
      </c>
    </row>
    <row r="194" spans="1:9" ht="15.75" thickBot="1" x14ac:dyDescent="0.3">
      <c r="A194" s="73">
        <v>21</v>
      </c>
      <c r="B194" s="74">
        <v>142</v>
      </c>
      <c r="C194" s="96"/>
      <c r="D194" s="42" t="s">
        <v>14</v>
      </c>
      <c r="E194" s="49" t="s">
        <v>31</v>
      </c>
      <c r="F194" s="58">
        <v>20000</v>
      </c>
      <c r="G194" s="53">
        <f t="shared" si="20"/>
        <v>10000</v>
      </c>
      <c r="H194" s="54">
        <f t="shared" si="15"/>
        <v>10000</v>
      </c>
    </row>
    <row r="195" spans="1:9" ht="15.75" thickBot="1" x14ac:dyDescent="0.3">
      <c r="A195" s="73">
        <v>22</v>
      </c>
      <c r="B195" s="74">
        <v>183</v>
      </c>
      <c r="C195" s="96"/>
      <c r="D195" s="42" t="s">
        <v>11</v>
      </c>
      <c r="E195" s="49" t="s">
        <v>32</v>
      </c>
      <c r="F195" s="58">
        <v>14000</v>
      </c>
      <c r="G195" s="53">
        <f t="shared" si="20"/>
        <v>7000</v>
      </c>
      <c r="H195" s="54">
        <f t="shared" si="15"/>
        <v>7000</v>
      </c>
    </row>
    <row r="196" spans="1:9" ht="15.75" thickBot="1" x14ac:dyDescent="0.3">
      <c r="A196" s="73">
        <v>23</v>
      </c>
      <c r="B196" s="69">
        <v>304</v>
      </c>
      <c r="C196" s="96"/>
      <c r="D196" s="42" t="s">
        <v>14</v>
      </c>
      <c r="E196" s="50" t="s">
        <v>32</v>
      </c>
      <c r="F196" s="59">
        <v>0</v>
      </c>
      <c r="G196" s="55">
        <f t="shared" si="20"/>
        <v>0</v>
      </c>
      <c r="H196" s="56">
        <f t="shared" si="15"/>
        <v>0</v>
      </c>
      <c r="I196" t="s">
        <v>39</v>
      </c>
    </row>
    <row r="197" spans="1:9" ht="15.75" thickBot="1" x14ac:dyDescent="0.3">
      <c r="A197" s="73">
        <v>24</v>
      </c>
      <c r="B197" s="69">
        <v>443</v>
      </c>
      <c r="C197" s="97"/>
      <c r="D197" s="42" t="s">
        <v>11</v>
      </c>
      <c r="E197" s="50" t="s">
        <v>31</v>
      </c>
      <c r="F197" s="59">
        <v>0</v>
      </c>
      <c r="G197" s="55">
        <f t="shared" si="20"/>
        <v>0</v>
      </c>
      <c r="H197" s="56">
        <f t="shared" si="15"/>
        <v>0</v>
      </c>
      <c r="I197" t="s">
        <v>39</v>
      </c>
    </row>
    <row r="198" spans="1:9" ht="15.75" thickBot="1" x14ac:dyDescent="0.3">
      <c r="F198" s="93" t="s">
        <v>38</v>
      </c>
      <c r="G198" s="94"/>
      <c r="H198" s="60">
        <f>SUM(H174:H197)</f>
        <v>132000</v>
      </c>
    </row>
    <row r="200" spans="1:9" ht="15.75" thickBot="1" x14ac:dyDescent="0.3">
      <c r="A200" t="s">
        <v>47</v>
      </c>
    </row>
    <row r="201" spans="1:9" ht="39.75" thickBot="1" x14ac:dyDescent="0.3">
      <c r="A201" s="44" t="s">
        <v>3</v>
      </c>
      <c r="B201" s="44" t="s">
        <v>4</v>
      </c>
      <c r="C201" s="44" t="s">
        <v>23</v>
      </c>
      <c r="D201" s="3" t="s">
        <v>5</v>
      </c>
      <c r="E201" s="44" t="s">
        <v>6</v>
      </c>
      <c r="F201" s="51" t="s">
        <v>7</v>
      </c>
      <c r="G201" s="51" t="s">
        <v>52</v>
      </c>
      <c r="H201" s="51" t="s">
        <v>25</v>
      </c>
      <c r="I201" s="75" t="s">
        <v>35</v>
      </c>
    </row>
    <row r="202" spans="1:9" ht="15.75" thickBot="1" x14ac:dyDescent="0.3">
      <c r="A202" s="66">
        <v>1</v>
      </c>
      <c r="B202" s="67">
        <v>20</v>
      </c>
      <c r="C202" s="95" t="s">
        <v>22</v>
      </c>
      <c r="D202" s="8" t="s">
        <v>11</v>
      </c>
      <c r="E202" s="45" t="s">
        <v>12</v>
      </c>
      <c r="F202" s="52" t="s">
        <v>13</v>
      </c>
      <c r="G202" s="53">
        <v>15000</v>
      </c>
      <c r="H202" s="54">
        <f>G202</f>
        <v>15000</v>
      </c>
    </row>
    <row r="203" spans="1:9" ht="15.75" thickBot="1" x14ac:dyDescent="0.3">
      <c r="A203" s="66">
        <v>2</v>
      </c>
      <c r="B203" s="69">
        <v>24</v>
      </c>
      <c r="C203" s="96"/>
      <c r="D203" s="13" t="s">
        <v>14</v>
      </c>
      <c r="E203" s="46" t="s">
        <v>15</v>
      </c>
      <c r="F203" s="55">
        <v>0</v>
      </c>
      <c r="G203" s="55">
        <f>F203/30*15</f>
        <v>0</v>
      </c>
      <c r="H203" s="56">
        <f t="shared" ref="H203:H225" si="21">G203</f>
        <v>0</v>
      </c>
      <c r="I203" t="s">
        <v>39</v>
      </c>
    </row>
    <row r="204" spans="1:9" ht="15.75" thickBot="1" x14ac:dyDescent="0.3">
      <c r="A204" s="66">
        <v>3</v>
      </c>
      <c r="B204" s="70">
        <v>59</v>
      </c>
      <c r="C204" s="96"/>
      <c r="D204" s="13" t="s">
        <v>11</v>
      </c>
      <c r="E204" s="47" t="s">
        <v>12</v>
      </c>
      <c r="F204" s="53">
        <v>30000</v>
      </c>
      <c r="G204" s="53">
        <f t="shared" ref="G204:G205" si="22">F204/30*15</f>
        <v>15000</v>
      </c>
      <c r="H204" s="54">
        <f t="shared" si="21"/>
        <v>15000</v>
      </c>
    </row>
    <row r="205" spans="1:9" ht="15.75" thickBot="1" x14ac:dyDescent="0.3">
      <c r="A205" s="66">
        <v>4</v>
      </c>
      <c r="B205" s="69">
        <v>88</v>
      </c>
      <c r="C205" s="96"/>
      <c r="D205" s="13" t="s">
        <v>11</v>
      </c>
      <c r="E205" s="46" t="s">
        <v>15</v>
      </c>
      <c r="F205" s="55">
        <v>0</v>
      </c>
      <c r="G205" s="55">
        <f t="shared" si="22"/>
        <v>0</v>
      </c>
      <c r="H205" s="56">
        <f t="shared" si="21"/>
        <v>0</v>
      </c>
      <c r="I205" t="s">
        <v>39</v>
      </c>
    </row>
    <row r="206" spans="1:9" ht="15.75" thickBot="1" x14ac:dyDescent="0.3">
      <c r="A206" s="66">
        <v>5</v>
      </c>
      <c r="B206" s="69">
        <v>150</v>
      </c>
      <c r="C206" s="96"/>
      <c r="D206" s="13" t="s">
        <v>14</v>
      </c>
      <c r="E206" s="46" t="s">
        <v>15</v>
      </c>
      <c r="F206" s="55"/>
      <c r="G206" s="55"/>
      <c r="H206" s="56">
        <f t="shared" si="21"/>
        <v>0</v>
      </c>
      <c r="I206" t="s">
        <v>39</v>
      </c>
    </row>
    <row r="207" spans="1:9" ht="15.75" thickBot="1" x14ac:dyDescent="0.3">
      <c r="A207" s="66">
        <v>6</v>
      </c>
      <c r="B207" s="70">
        <v>435</v>
      </c>
      <c r="C207" s="96"/>
      <c r="D207" s="13" t="s">
        <v>11</v>
      </c>
      <c r="E207" s="47" t="s">
        <v>15</v>
      </c>
      <c r="F207" s="53">
        <v>23000</v>
      </c>
      <c r="G207" s="53">
        <f t="shared" ref="G207:G209" si="23">F207/30*15</f>
        <v>11500</v>
      </c>
      <c r="H207" s="54">
        <f t="shared" si="21"/>
        <v>11500</v>
      </c>
    </row>
    <row r="208" spans="1:9" ht="15.75" thickBot="1" x14ac:dyDescent="0.3">
      <c r="A208" s="66">
        <v>7</v>
      </c>
      <c r="B208" s="70">
        <v>480</v>
      </c>
      <c r="C208" s="96"/>
      <c r="D208" s="13" t="s">
        <v>14</v>
      </c>
      <c r="E208" s="47" t="s">
        <v>26</v>
      </c>
      <c r="F208" s="53">
        <v>10000</v>
      </c>
      <c r="G208" s="53">
        <f t="shared" si="23"/>
        <v>5000</v>
      </c>
      <c r="H208" s="54">
        <f t="shared" si="21"/>
        <v>5000</v>
      </c>
    </row>
    <row r="209" spans="1:9" ht="15.75" thickBot="1" x14ac:dyDescent="0.3">
      <c r="A209" s="66">
        <v>8</v>
      </c>
      <c r="B209" s="70">
        <v>483</v>
      </c>
      <c r="C209" s="96"/>
      <c r="D209" s="13" t="s">
        <v>14</v>
      </c>
      <c r="E209" s="47" t="s">
        <v>27</v>
      </c>
      <c r="F209" s="53">
        <v>14000</v>
      </c>
      <c r="G209" s="53">
        <f t="shared" si="23"/>
        <v>7000</v>
      </c>
      <c r="H209" s="54">
        <f t="shared" si="21"/>
        <v>7000</v>
      </c>
    </row>
    <row r="210" spans="1:9" ht="15.75" thickBot="1" x14ac:dyDescent="0.3">
      <c r="A210" s="66">
        <v>9</v>
      </c>
      <c r="B210" s="69">
        <v>516</v>
      </c>
      <c r="C210" s="96"/>
      <c r="D210" s="13" t="s">
        <v>11</v>
      </c>
      <c r="E210" s="46" t="s">
        <v>15</v>
      </c>
      <c r="F210" s="55"/>
      <c r="G210" s="55"/>
      <c r="H210" s="56">
        <f t="shared" si="21"/>
        <v>0</v>
      </c>
      <c r="I210" t="s">
        <v>39</v>
      </c>
    </row>
    <row r="211" spans="1:9" ht="15.75" thickBot="1" x14ac:dyDescent="0.3">
      <c r="A211" s="66">
        <v>10</v>
      </c>
      <c r="B211" s="69">
        <v>528</v>
      </c>
      <c r="C211" s="96"/>
      <c r="D211" s="13" t="s">
        <v>14</v>
      </c>
      <c r="E211" s="46" t="s">
        <v>28</v>
      </c>
      <c r="F211" s="55">
        <v>0</v>
      </c>
      <c r="G211" s="55">
        <f t="shared" ref="G211:G212" si="24">F211/30*15</f>
        <v>0</v>
      </c>
      <c r="H211" s="56">
        <f t="shared" si="21"/>
        <v>0</v>
      </c>
      <c r="I211" t="s">
        <v>39</v>
      </c>
    </row>
    <row r="212" spans="1:9" ht="15.75" thickBot="1" x14ac:dyDescent="0.3">
      <c r="A212" s="66">
        <v>11</v>
      </c>
      <c r="B212" s="70">
        <v>565</v>
      </c>
      <c r="C212" s="96"/>
      <c r="D212" s="13" t="s">
        <v>11</v>
      </c>
      <c r="E212" s="47" t="s">
        <v>29</v>
      </c>
      <c r="F212" s="53">
        <v>10000</v>
      </c>
      <c r="G212" s="53">
        <f t="shared" si="24"/>
        <v>5000</v>
      </c>
      <c r="H212" s="54">
        <f t="shared" si="21"/>
        <v>5000</v>
      </c>
    </row>
    <row r="213" spans="1:9" ht="15.75" thickBot="1" x14ac:dyDescent="0.3">
      <c r="A213" s="66">
        <v>12</v>
      </c>
      <c r="B213" s="69">
        <v>626</v>
      </c>
      <c r="C213" s="96"/>
      <c r="D213" s="13" t="s">
        <v>14</v>
      </c>
      <c r="E213" s="46" t="s">
        <v>15</v>
      </c>
      <c r="F213" s="55"/>
      <c r="G213" s="55"/>
      <c r="H213" s="56">
        <f t="shared" si="21"/>
        <v>0</v>
      </c>
      <c r="I213" t="s">
        <v>39</v>
      </c>
    </row>
    <row r="214" spans="1:9" ht="15.75" thickBot="1" x14ac:dyDescent="0.3">
      <c r="A214" s="66">
        <v>13</v>
      </c>
      <c r="B214" s="70">
        <v>661</v>
      </c>
      <c r="C214" s="96"/>
      <c r="D214" s="13" t="s">
        <v>14</v>
      </c>
      <c r="E214" s="47" t="s">
        <v>15</v>
      </c>
      <c r="F214" s="53">
        <v>23000</v>
      </c>
      <c r="G214" s="53">
        <f t="shared" ref="G214" si="25">F214/30*15</f>
        <v>11500</v>
      </c>
      <c r="H214" s="54">
        <f t="shared" si="21"/>
        <v>11500</v>
      </c>
    </row>
    <row r="215" spans="1:9" ht="15.75" thickBot="1" x14ac:dyDescent="0.3">
      <c r="A215" s="66">
        <v>14</v>
      </c>
      <c r="B215" s="69">
        <v>724</v>
      </c>
      <c r="C215" s="96"/>
      <c r="D215" s="13" t="s">
        <v>11</v>
      </c>
      <c r="E215" s="46" t="s">
        <v>27</v>
      </c>
      <c r="F215" s="55">
        <v>14000</v>
      </c>
      <c r="G215" s="55">
        <v>0</v>
      </c>
      <c r="H215" s="56">
        <f t="shared" si="21"/>
        <v>0</v>
      </c>
      <c r="I215" t="s">
        <v>39</v>
      </c>
    </row>
    <row r="216" spans="1:9" ht="15.75" thickBot="1" x14ac:dyDescent="0.3">
      <c r="A216" s="66">
        <v>15</v>
      </c>
      <c r="B216" s="70">
        <v>785</v>
      </c>
      <c r="C216" s="96"/>
      <c r="D216" s="13" t="s">
        <v>11</v>
      </c>
      <c r="E216" s="47" t="s">
        <v>15</v>
      </c>
      <c r="F216" s="53">
        <v>23000</v>
      </c>
      <c r="G216" s="53">
        <f t="shared" ref="G216:G225" si="26">F216/30*15</f>
        <v>11500</v>
      </c>
      <c r="H216" s="54">
        <f t="shared" si="21"/>
        <v>11500</v>
      </c>
    </row>
    <row r="217" spans="1:9" ht="15.75" thickBot="1" x14ac:dyDescent="0.3">
      <c r="A217" s="66">
        <v>16</v>
      </c>
      <c r="B217" s="70">
        <v>802</v>
      </c>
      <c r="C217" s="96"/>
      <c r="D217" s="13" t="s">
        <v>11</v>
      </c>
      <c r="E217" s="47" t="s">
        <v>29</v>
      </c>
      <c r="F217" s="53">
        <v>10000</v>
      </c>
      <c r="G217" s="53">
        <f t="shared" si="26"/>
        <v>5000</v>
      </c>
      <c r="H217" s="54">
        <f t="shared" si="21"/>
        <v>5000</v>
      </c>
    </row>
    <row r="218" spans="1:9" ht="15.75" thickBot="1" x14ac:dyDescent="0.3">
      <c r="A218" s="66">
        <v>17</v>
      </c>
      <c r="B218" s="70">
        <v>1114</v>
      </c>
      <c r="C218" s="96"/>
      <c r="D218" s="13" t="s">
        <v>11</v>
      </c>
      <c r="E218" s="47" t="s">
        <v>29</v>
      </c>
      <c r="F218" s="53">
        <v>10000</v>
      </c>
      <c r="G218" s="53">
        <f t="shared" si="26"/>
        <v>5000</v>
      </c>
      <c r="H218" s="54">
        <f t="shared" si="21"/>
        <v>5000</v>
      </c>
    </row>
    <row r="219" spans="1:9" ht="15.75" thickBot="1" x14ac:dyDescent="0.3">
      <c r="A219" s="66">
        <v>18</v>
      </c>
      <c r="B219" s="70">
        <v>1151</v>
      </c>
      <c r="C219" s="96"/>
      <c r="D219" s="13" t="s">
        <v>11</v>
      </c>
      <c r="E219" s="47" t="s">
        <v>29</v>
      </c>
      <c r="F219" s="53">
        <v>10000</v>
      </c>
      <c r="G219" s="53">
        <f t="shared" si="26"/>
        <v>5000</v>
      </c>
      <c r="H219" s="54">
        <f t="shared" si="21"/>
        <v>5000</v>
      </c>
    </row>
    <row r="220" spans="1:9" ht="15.75" thickBot="1" x14ac:dyDescent="0.3">
      <c r="A220" s="66">
        <v>19</v>
      </c>
      <c r="B220" s="72">
        <v>1239</v>
      </c>
      <c r="C220" s="96"/>
      <c r="D220" s="17" t="s">
        <v>14</v>
      </c>
      <c r="E220" s="48" t="s">
        <v>27</v>
      </c>
      <c r="F220" s="57">
        <v>14000</v>
      </c>
      <c r="G220" s="53">
        <f t="shared" si="26"/>
        <v>7000</v>
      </c>
      <c r="H220" s="54">
        <f t="shared" si="21"/>
        <v>7000</v>
      </c>
    </row>
    <row r="221" spans="1:9" ht="15.75" thickBot="1" x14ac:dyDescent="0.3">
      <c r="A221" s="66">
        <v>20</v>
      </c>
      <c r="B221" s="74">
        <v>132</v>
      </c>
      <c r="C221" s="96"/>
      <c r="D221" s="42" t="s">
        <v>11</v>
      </c>
      <c r="E221" s="49" t="s">
        <v>30</v>
      </c>
      <c r="F221" s="58">
        <v>23000</v>
      </c>
      <c r="G221" s="53">
        <f t="shared" si="26"/>
        <v>11500</v>
      </c>
      <c r="H221" s="54">
        <f t="shared" si="21"/>
        <v>11500</v>
      </c>
    </row>
    <row r="222" spans="1:9" ht="15.75" thickBot="1" x14ac:dyDescent="0.3">
      <c r="A222" s="66">
        <v>21</v>
      </c>
      <c r="B222" s="74">
        <v>142</v>
      </c>
      <c r="C222" s="96"/>
      <c r="D222" s="42" t="s">
        <v>14</v>
      </c>
      <c r="E222" s="49" t="s">
        <v>31</v>
      </c>
      <c r="F222" s="58">
        <v>20000</v>
      </c>
      <c r="G222" s="53">
        <f t="shared" si="26"/>
        <v>10000</v>
      </c>
      <c r="H222" s="54">
        <f t="shared" si="21"/>
        <v>10000</v>
      </c>
    </row>
    <row r="223" spans="1:9" ht="15.75" thickBot="1" x14ac:dyDescent="0.3">
      <c r="A223" s="66">
        <v>22</v>
      </c>
      <c r="B223" s="74">
        <v>183</v>
      </c>
      <c r="C223" s="96"/>
      <c r="D223" s="42" t="s">
        <v>11</v>
      </c>
      <c r="E223" s="49" t="s">
        <v>32</v>
      </c>
      <c r="F223" s="58">
        <v>14000</v>
      </c>
      <c r="G223" s="53">
        <f t="shared" si="26"/>
        <v>7000</v>
      </c>
      <c r="H223" s="54">
        <f t="shared" si="21"/>
        <v>7000</v>
      </c>
    </row>
    <row r="224" spans="1:9" ht="15.75" thickBot="1" x14ac:dyDescent="0.3">
      <c r="A224" s="66">
        <v>23</v>
      </c>
      <c r="B224" s="69">
        <v>304</v>
      </c>
      <c r="C224" s="96"/>
      <c r="D224" s="42" t="s">
        <v>14</v>
      </c>
      <c r="E224" s="50" t="s">
        <v>32</v>
      </c>
      <c r="F224" s="59">
        <v>0</v>
      </c>
      <c r="G224" s="55">
        <f t="shared" si="26"/>
        <v>0</v>
      </c>
      <c r="H224" s="56">
        <f t="shared" si="21"/>
        <v>0</v>
      </c>
      <c r="I224" t="s">
        <v>39</v>
      </c>
    </row>
    <row r="225" spans="1:9" ht="15.75" thickBot="1" x14ac:dyDescent="0.3">
      <c r="A225" s="66">
        <v>24</v>
      </c>
      <c r="B225" s="69">
        <v>443</v>
      </c>
      <c r="C225" s="97"/>
      <c r="D225" s="42" t="s">
        <v>11</v>
      </c>
      <c r="E225" s="50" t="s">
        <v>31</v>
      </c>
      <c r="F225" s="59">
        <v>0</v>
      </c>
      <c r="G225" s="55">
        <f t="shared" si="26"/>
        <v>0</v>
      </c>
      <c r="H225" s="56">
        <f t="shared" si="21"/>
        <v>0</v>
      </c>
      <c r="I225" t="s">
        <v>39</v>
      </c>
    </row>
    <row r="226" spans="1:9" ht="15.75" thickBot="1" x14ac:dyDescent="0.3">
      <c r="F226" s="93" t="s">
        <v>38</v>
      </c>
      <c r="G226" s="94"/>
      <c r="H226" s="60">
        <f>SUM(H202:H225)</f>
        <v>132000</v>
      </c>
    </row>
    <row r="228" spans="1:9" ht="15.75" thickBot="1" x14ac:dyDescent="0.3">
      <c r="A228" t="s">
        <v>48</v>
      </c>
    </row>
    <row r="229" spans="1:9" ht="39.75" thickBot="1" x14ac:dyDescent="0.3">
      <c r="A229" s="44" t="s">
        <v>3</v>
      </c>
      <c r="B229" s="44" t="s">
        <v>4</v>
      </c>
      <c r="C229" s="44" t="s">
        <v>23</v>
      </c>
      <c r="D229" s="3" t="s">
        <v>5</v>
      </c>
      <c r="E229" s="44" t="s">
        <v>6</v>
      </c>
      <c r="F229" s="51" t="s">
        <v>7</v>
      </c>
      <c r="G229" s="51" t="s">
        <v>53</v>
      </c>
      <c r="H229" s="51" t="s">
        <v>25</v>
      </c>
      <c r="I229" s="75" t="s">
        <v>35</v>
      </c>
    </row>
    <row r="230" spans="1:9" ht="15.75" thickBot="1" x14ac:dyDescent="0.3">
      <c r="A230" s="66">
        <v>1</v>
      </c>
      <c r="B230" s="67">
        <v>20</v>
      </c>
      <c r="C230" s="95" t="s">
        <v>22</v>
      </c>
      <c r="D230" s="8" t="s">
        <v>11</v>
      </c>
      <c r="E230" s="45" t="s">
        <v>12</v>
      </c>
      <c r="F230" s="52" t="s">
        <v>13</v>
      </c>
      <c r="G230" s="53">
        <v>15000</v>
      </c>
      <c r="H230" s="54">
        <f>G230</f>
        <v>15000</v>
      </c>
    </row>
    <row r="231" spans="1:9" ht="15.75" thickBot="1" x14ac:dyDescent="0.3">
      <c r="A231" s="66">
        <v>2</v>
      </c>
      <c r="B231" s="69">
        <v>24</v>
      </c>
      <c r="C231" s="96"/>
      <c r="D231" s="13" t="s">
        <v>14</v>
      </c>
      <c r="E231" s="46" t="s">
        <v>15</v>
      </c>
      <c r="F231" s="55">
        <v>0</v>
      </c>
      <c r="G231" s="55">
        <f>F231/30*15</f>
        <v>0</v>
      </c>
      <c r="H231" s="56">
        <f t="shared" ref="H231:H253" si="27">G231</f>
        <v>0</v>
      </c>
      <c r="I231" t="s">
        <v>39</v>
      </c>
    </row>
    <row r="232" spans="1:9" ht="15.75" thickBot="1" x14ac:dyDescent="0.3">
      <c r="A232" s="66">
        <v>3</v>
      </c>
      <c r="B232" s="70">
        <v>59</v>
      </c>
      <c r="C232" s="96"/>
      <c r="D232" s="13" t="s">
        <v>11</v>
      </c>
      <c r="E232" s="47" t="s">
        <v>12</v>
      </c>
      <c r="F232" s="53">
        <v>30000</v>
      </c>
      <c r="G232" s="53">
        <f t="shared" ref="G232:G233" si="28">F232/30*15</f>
        <v>15000</v>
      </c>
      <c r="H232" s="54">
        <f t="shared" si="27"/>
        <v>15000</v>
      </c>
    </row>
    <row r="233" spans="1:9" ht="15.75" thickBot="1" x14ac:dyDescent="0.3">
      <c r="A233" s="66">
        <v>4</v>
      </c>
      <c r="B233" s="69">
        <v>88</v>
      </c>
      <c r="C233" s="96"/>
      <c r="D233" s="13" t="s">
        <v>11</v>
      </c>
      <c r="E233" s="46" t="s">
        <v>15</v>
      </c>
      <c r="F233" s="55">
        <v>0</v>
      </c>
      <c r="G233" s="55">
        <f t="shared" si="28"/>
        <v>0</v>
      </c>
      <c r="H233" s="56">
        <f t="shared" si="27"/>
        <v>0</v>
      </c>
      <c r="I233" t="s">
        <v>39</v>
      </c>
    </row>
    <row r="234" spans="1:9" ht="15.75" thickBot="1" x14ac:dyDescent="0.3">
      <c r="A234" s="66">
        <v>5</v>
      </c>
      <c r="B234" s="69">
        <v>150</v>
      </c>
      <c r="C234" s="96"/>
      <c r="D234" s="13" t="s">
        <v>14</v>
      </c>
      <c r="E234" s="46" t="s">
        <v>15</v>
      </c>
      <c r="F234" s="55"/>
      <c r="G234" s="55"/>
      <c r="H234" s="56">
        <f t="shared" si="27"/>
        <v>0</v>
      </c>
      <c r="I234" t="s">
        <v>39</v>
      </c>
    </row>
    <row r="235" spans="1:9" ht="15.75" thickBot="1" x14ac:dyDescent="0.3">
      <c r="A235" s="66">
        <v>6</v>
      </c>
      <c r="B235" s="70">
        <v>435</v>
      </c>
      <c r="C235" s="96"/>
      <c r="D235" s="13" t="s">
        <v>11</v>
      </c>
      <c r="E235" s="47" t="s">
        <v>15</v>
      </c>
      <c r="F235" s="53">
        <v>23000</v>
      </c>
      <c r="G235" s="53">
        <f t="shared" ref="G235:G237" si="29">F235/30*15</f>
        <v>11500</v>
      </c>
      <c r="H235" s="54">
        <f t="shared" si="27"/>
        <v>11500</v>
      </c>
    </row>
    <row r="236" spans="1:9" ht="15.75" thickBot="1" x14ac:dyDescent="0.3">
      <c r="A236" s="66">
        <v>7</v>
      </c>
      <c r="B236" s="70">
        <v>480</v>
      </c>
      <c r="C236" s="96"/>
      <c r="D236" s="13" t="s">
        <v>14</v>
      </c>
      <c r="E236" s="47" t="s">
        <v>26</v>
      </c>
      <c r="F236" s="53">
        <v>10000</v>
      </c>
      <c r="G236" s="53">
        <f t="shared" si="29"/>
        <v>5000</v>
      </c>
      <c r="H236" s="54">
        <f t="shared" si="27"/>
        <v>5000</v>
      </c>
    </row>
    <row r="237" spans="1:9" ht="15.75" thickBot="1" x14ac:dyDescent="0.3">
      <c r="A237" s="66">
        <v>8</v>
      </c>
      <c r="B237" s="70">
        <v>483</v>
      </c>
      <c r="C237" s="96"/>
      <c r="D237" s="13" t="s">
        <v>14</v>
      </c>
      <c r="E237" s="47" t="s">
        <v>27</v>
      </c>
      <c r="F237" s="53">
        <v>14000</v>
      </c>
      <c r="G237" s="53">
        <f t="shared" si="29"/>
        <v>7000</v>
      </c>
      <c r="H237" s="54">
        <f t="shared" si="27"/>
        <v>7000</v>
      </c>
    </row>
    <row r="238" spans="1:9" ht="15.75" thickBot="1" x14ac:dyDescent="0.3">
      <c r="A238" s="66">
        <v>9</v>
      </c>
      <c r="B238" s="69">
        <v>516</v>
      </c>
      <c r="C238" s="96"/>
      <c r="D238" s="13" t="s">
        <v>11</v>
      </c>
      <c r="E238" s="46" t="s">
        <v>15</v>
      </c>
      <c r="F238" s="55"/>
      <c r="G238" s="55"/>
      <c r="H238" s="56">
        <f t="shared" si="27"/>
        <v>0</v>
      </c>
      <c r="I238" t="s">
        <v>39</v>
      </c>
    </row>
    <row r="239" spans="1:9" ht="15.75" thickBot="1" x14ac:dyDescent="0.3">
      <c r="A239" s="66">
        <v>10</v>
      </c>
      <c r="B239" s="69">
        <v>528</v>
      </c>
      <c r="C239" s="96"/>
      <c r="D239" s="13" t="s">
        <v>14</v>
      </c>
      <c r="E239" s="46" t="s">
        <v>28</v>
      </c>
      <c r="F239" s="55">
        <v>0</v>
      </c>
      <c r="G239" s="55">
        <f t="shared" ref="G239:G240" si="30">F239/30*15</f>
        <v>0</v>
      </c>
      <c r="H239" s="56">
        <f t="shared" si="27"/>
        <v>0</v>
      </c>
      <c r="I239" t="s">
        <v>39</v>
      </c>
    </row>
    <row r="240" spans="1:9" ht="15.75" thickBot="1" x14ac:dyDescent="0.3">
      <c r="A240" s="66">
        <v>11</v>
      </c>
      <c r="B240" s="70">
        <v>565</v>
      </c>
      <c r="C240" s="96"/>
      <c r="D240" s="13" t="s">
        <v>11</v>
      </c>
      <c r="E240" s="47" t="s">
        <v>29</v>
      </c>
      <c r="F240" s="53">
        <v>10000</v>
      </c>
      <c r="G240" s="53">
        <f t="shared" si="30"/>
        <v>5000</v>
      </c>
      <c r="H240" s="54">
        <f t="shared" si="27"/>
        <v>5000</v>
      </c>
    </row>
    <row r="241" spans="1:9" ht="15.75" thickBot="1" x14ac:dyDescent="0.3">
      <c r="A241" s="66">
        <v>12</v>
      </c>
      <c r="B241" s="69">
        <v>626</v>
      </c>
      <c r="C241" s="96"/>
      <c r="D241" s="13" t="s">
        <v>14</v>
      </c>
      <c r="E241" s="46" t="s">
        <v>15</v>
      </c>
      <c r="F241" s="55"/>
      <c r="G241" s="55"/>
      <c r="H241" s="56">
        <f t="shared" si="27"/>
        <v>0</v>
      </c>
      <c r="I241" t="s">
        <v>39</v>
      </c>
    </row>
    <row r="242" spans="1:9" ht="15.75" thickBot="1" x14ac:dyDescent="0.3">
      <c r="A242" s="66">
        <v>13</v>
      </c>
      <c r="B242" s="70">
        <v>661</v>
      </c>
      <c r="C242" s="96"/>
      <c r="D242" s="13" t="s">
        <v>14</v>
      </c>
      <c r="E242" s="47" t="s">
        <v>15</v>
      </c>
      <c r="F242" s="53">
        <v>23000</v>
      </c>
      <c r="G242" s="53">
        <f t="shared" ref="G242" si="31">F242/30*15</f>
        <v>11500</v>
      </c>
      <c r="H242" s="54">
        <f t="shared" si="27"/>
        <v>11500</v>
      </c>
    </row>
    <row r="243" spans="1:9" ht="15.75" thickBot="1" x14ac:dyDescent="0.3">
      <c r="A243" s="66">
        <v>14</v>
      </c>
      <c r="B243" s="69">
        <v>724</v>
      </c>
      <c r="C243" s="96"/>
      <c r="D243" s="13" t="s">
        <v>11</v>
      </c>
      <c r="E243" s="46" t="s">
        <v>27</v>
      </c>
      <c r="F243" s="55">
        <v>14000</v>
      </c>
      <c r="G243" s="55">
        <v>0</v>
      </c>
      <c r="H243" s="56">
        <f t="shared" si="27"/>
        <v>0</v>
      </c>
      <c r="I243" t="s">
        <v>39</v>
      </c>
    </row>
    <row r="244" spans="1:9" ht="15.75" thickBot="1" x14ac:dyDescent="0.3">
      <c r="A244" s="66">
        <v>15</v>
      </c>
      <c r="B244" s="70">
        <v>785</v>
      </c>
      <c r="C244" s="96"/>
      <c r="D244" s="13" t="s">
        <v>11</v>
      </c>
      <c r="E244" s="47" t="s">
        <v>15</v>
      </c>
      <c r="F244" s="53">
        <v>23000</v>
      </c>
      <c r="G244" s="53">
        <f t="shared" ref="G244:G253" si="32">F244/30*15</f>
        <v>11500</v>
      </c>
      <c r="H244" s="54">
        <f t="shared" si="27"/>
        <v>11500</v>
      </c>
    </row>
    <row r="245" spans="1:9" ht="15.75" thickBot="1" x14ac:dyDescent="0.3">
      <c r="A245" s="66">
        <v>16</v>
      </c>
      <c r="B245" s="70">
        <v>802</v>
      </c>
      <c r="C245" s="96"/>
      <c r="D245" s="13" t="s">
        <v>11</v>
      </c>
      <c r="E245" s="47" t="s">
        <v>29</v>
      </c>
      <c r="F245" s="53">
        <v>10000</v>
      </c>
      <c r="G245" s="53">
        <f t="shared" si="32"/>
        <v>5000</v>
      </c>
      <c r="H245" s="54">
        <f t="shared" si="27"/>
        <v>5000</v>
      </c>
    </row>
    <row r="246" spans="1:9" ht="15.75" thickBot="1" x14ac:dyDescent="0.3">
      <c r="A246" s="66">
        <v>17</v>
      </c>
      <c r="B246" s="70">
        <v>1114</v>
      </c>
      <c r="C246" s="96"/>
      <c r="D246" s="13" t="s">
        <v>11</v>
      </c>
      <c r="E246" s="47" t="s">
        <v>29</v>
      </c>
      <c r="F246" s="53">
        <v>10000</v>
      </c>
      <c r="G246" s="53">
        <f t="shared" si="32"/>
        <v>5000</v>
      </c>
      <c r="H246" s="54">
        <f t="shared" si="27"/>
        <v>5000</v>
      </c>
    </row>
    <row r="247" spans="1:9" ht="15.75" thickBot="1" x14ac:dyDescent="0.3">
      <c r="A247" s="66">
        <v>18</v>
      </c>
      <c r="B247" s="70">
        <v>1151</v>
      </c>
      <c r="C247" s="96"/>
      <c r="D247" s="13" t="s">
        <v>11</v>
      </c>
      <c r="E247" s="47" t="s">
        <v>29</v>
      </c>
      <c r="F247" s="53">
        <v>10000</v>
      </c>
      <c r="G247" s="53">
        <f t="shared" si="32"/>
        <v>5000</v>
      </c>
      <c r="H247" s="54">
        <f t="shared" si="27"/>
        <v>5000</v>
      </c>
    </row>
    <row r="248" spans="1:9" ht="15.75" thickBot="1" x14ac:dyDescent="0.3">
      <c r="A248" s="66">
        <v>19</v>
      </c>
      <c r="B248" s="72">
        <v>1239</v>
      </c>
      <c r="C248" s="96"/>
      <c r="D248" s="17" t="s">
        <v>14</v>
      </c>
      <c r="E248" s="48" t="s">
        <v>27</v>
      </c>
      <c r="F248" s="57">
        <v>14000</v>
      </c>
      <c r="G248" s="53">
        <f t="shared" si="32"/>
        <v>7000</v>
      </c>
      <c r="H248" s="54">
        <f t="shared" si="27"/>
        <v>7000</v>
      </c>
    </row>
    <row r="249" spans="1:9" ht="15.75" thickBot="1" x14ac:dyDescent="0.3">
      <c r="A249" s="66">
        <v>20</v>
      </c>
      <c r="B249" s="74">
        <v>132</v>
      </c>
      <c r="C249" s="96"/>
      <c r="D249" s="42" t="s">
        <v>11</v>
      </c>
      <c r="E249" s="49" t="s">
        <v>30</v>
      </c>
      <c r="F249" s="58">
        <v>23000</v>
      </c>
      <c r="G249" s="53">
        <f t="shared" si="32"/>
        <v>11500</v>
      </c>
      <c r="H249" s="54">
        <f t="shared" si="27"/>
        <v>11500</v>
      </c>
    </row>
    <row r="250" spans="1:9" ht="15.75" thickBot="1" x14ac:dyDescent="0.3">
      <c r="A250" s="66">
        <v>21</v>
      </c>
      <c r="B250" s="74">
        <v>142</v>
      </c>
      <c r="C250" s="96"/>
      <c r="D250" s="42" t="s">
        <v>14</v>
      </c>
      <c r="E250" s="49" t="s">
        <v>31</v>
      </c>
      <c r="F250" s="58">
        <v>20000</v>
      </c>
      <c r="G250" s="53">
        <f t="shared" si="32"/>
        <v>10000</v>
      </c>
      <c r="H250" s="54">
        <f t="shared" si="27"/>
        <v>10000</v>
      </c>
    </row>
    <row r="251" spans="1:9" ht="15.75" thickBot="1" x14ac:dyDescent="0.3">
      <c r="A251" s="66">
        <v>22</v>
      </c>
      <c r="B251" s="74">
        <v>183</v>
      </c>
      <c r="C251" s="96"/>
      <c r="D251" s="42" t="s">
        <v>11</v>
      </c>
      <c r="E251" s="49" t="s">
        <v>32</v>
      </c>
      <c r="F251" s="58">
        <v>14000</v>
      </c>
      <c r="G251" s="53">
        <f t="shared" si="32"/>
        <v>7000</v>
      </c>
      <c r="H251" s="54">
        <f t="shared" si="27"/>
        <v>7000</v>
      </c>
    </row>
    <row r="252" spans="1:9" ht="15.75" thickBot="1" x14ac:dyDescent="0.3">
      <c r="A252" s="66">
        <v>23</v>
      </c>
      <c r="B252" s="69">
        <v>304</v>
      </c>
      <c r="C252" s="96"/>
      <c r="D252" s="42" t="s">
        <v>14</v>
      </c>
      <c r="E252" s="50" t="s">
        <v>32</v>
      </c>
      <c r="F252" s="59">
        <v>0</v>
      </c>
      <c r="G252" s="55">
        <f t="shared" si="32"/>
        <v>0</v>
      </c>
      <c r="H252" s="56">
        <f t="shared" si="27"/>
        <v>0</v>
      </c>
      <c r="I252" t="s">
        <v>39</v>
      </c>
    </row>
    <row r="253" spans="1:9" ht="15.75" thickBot="1" x14ac:dyDescent="0.3">
      <c r="A253" s="66">
        <v>24</v>
      </c>
      <c r="B253" s="69">
        <v>443</v>
      </c>
      <c r="C253" s="97"/>
      <c r="D253" s="42" t="s">
        <v>11</v>
      </c>
      <c r="E253" s="50" t="s">
        <v>31</v>
      </c>
      <c r="F253" s="59">
        <v>0</v>
      </c>
      <c r="G253" s="55">
        <f t="shared" si="32"/>
        <v>0</v>
      </c>
      <c r="H253" s="56">
        <f t="shared" si="27"/>
        <v>0</v>
      </c>
      <c r="I253" t="s">
        <v>39</v>
      </c>
    </row>
    <row r="254" spans="1:9" ht="15.75" thickBot="1" x14ac:dyDescent="0.3">
      <c r="F254" s="93" t="s">
        <v>38</v>
      </c>
      <c r="G254" s="94"/>
      <c r="H254" s="60">
        <f>SUM(H230:H253)</f>
        <v>132000</v>
      </c>
    </row>
    <row r="256" spans="1:9" ht="15.75" thickBot="1" x14ac:dyDescent="0.3">
      <c r="A256" t="s">
        <v>49</v>
      </c>
    </row>
    <row r="257" spans="1:9" ht="39.75" thickBot="1" x14ac:dyDescent="0.3">
      <c r="A257" s="44" t="s">
        <v>3</v>
      </c>
      <c r="B257" s="44" t="s">
        <v>4</v>
      </c>
      <c r="C257" s="44" t="s">
        <v>23</v>
      </c>
      <c r="D257" s="3" t="s">
        <v>5</v>
      </c>
      <c r="E257" s="44" t="s">
        <v>6</v>
      </c>
      <c r="F257" s="51" t="s">
        <v>7</v>
      </c>
      <c r="G257" s="51" t="s">
        <v>54</v>
      </c>
      <c r="H257" s="51" t="s">
        <v>25</v>
      </c>
      <c r="I257" s="75" t="s">
        <v>35</v>
      </c>
    </row>
    <row r="258" spans="1:9" ht="15.75" thickBot="1" x14ac:dyDescent="0.3">
      <c r="A258" s="66">
        <v>1</v>
      </c>
      <c r="B258" s="67">
        <v>20</v>
      </c>
      <c r="C258" s="95" t="s">
        <v>22</v>
      </c>
      <c r="D258" s="8" t="s">
        <v>11</v>
      </c>
      <c r="E258" s="45" t="s">
        <v>12</v>
      </c>
      <c r="F258" s="52" t="s">
        <v>13</v>
      </c>
      <c r="G258" s="53">
        <v>15000</v>
      </c>
      <c r="H258" s="54">
        <f>G258</f>
        <v>15000</v>
      </c>
    </row>
    <row r="259" spans="1:9" ht="15.75" thickBot="1" x14ac:dyDescent="0.3">
      <c r="A259" s="66">
        <v>2</v>
      </c>
      <c r="B259" s="69">
        <v>24</v>
      </c>
      <c r="C259" s="96"/>
      <c r="D259" s="13" t="s">
        <v>14</v>
      </c>
      <c r="E259" s="46" t="s">
        <v>15</v>
      </c>
      <c r="F259" s="55">
        <v>0</v>
      </c>
      <c r="G259" s="55">
        <f>F259/30*15</f>
        <v>0</v>
      </c>
      <c r="H259" s="56">
        <f t="shared" ref="H259:H281" si="33">G259</f>
        <v>0</v>
      </c>
      <c r="I259" t="s">
        <v>39</v>
      </c>
    </row>
    <row r="260" spans="1:9" ht="15.75" thickBot="1" x14ac:dyDescent="0.3">
      <c r="A260" s="66">
        <v>3</v>
      </c>
      <c r="B260" s="70">
        <v>59</v>
      </c>
      <c r="C260" s="96"/>
      <c r="D260" s="13" t="s">
        <v>11</v>
      </c>
      <c r="E260" s="47" t="s">
        <v>12</v>
      </c>
      <c r="F260" s="53">
        <v>30000</v>
      </c>
      <c r="G260" s="53">
        <f t="shared" ref="G260:G261" si="34">F260/30*15</f>
        <v>15000</v>
      </c>
      <c r="H260" s="54">
        <f t="shared" si="33"/>
        <v>15000</v>
      </c>
    </row>
    <row r="261" spans="1:9" ht="15.75" thickBot="1" x14ac:dyDescent="0.3">
      <c r="A261" s="66">
        <v>4</v>
      </c>
      <c r="B261" s="69">
        <v>88</v>
      </c>
      <c r="C261" s="96"/>
      <c r="D261" s="13" t="s">
        <v>11</v>
      </c>
      <c r="E261" s="46" t="s">
        <v>15</v>
      </c>
      <c r="F261" s="55">
        <v>0</v>
      </c>
      <c r="G261" s="55">
        <f t="shared" si="34"/>
        <v>0</v>
      </c>
      <c r="H261" s="56">
        <f t="shared" si="33"/>
        <v>0</v>
      </c>
      <c r="I261" t="s">
        <v>39</v>
      </c>
    </row>
    <row r="262" spans="1:9" ht="15.75" thickBot="1" x14ac:dyDescent="0.3">
      <c r="A262" s="66">
        <v>5</v>
      </c>
      <c r="B262" s="69">
        <v>150</v>
      </c>
      <c r="C262" s="96"/>
      <c r="D262" s="13" t="s">
        <v>14</v>
      </c>
      <c r="E262" s="46" t="s">
        <v>15</v>
      </c>
      <c r="F262" s="55"/>
      <c r="G262" s="55"/>
      <c r="H262" s="56">
        <f t="shared" si="33"/>
        <v>0</v>
      </c>
      <c r="I262" t="s">
        <v>39</v>
      </c>
    </row>
    <row r="263" spans="1:9" ht="15.75" thickBot="1" x14ac:dyDescent="0.3">
      <c r="A263" s="66">
        <v>6</v>
      </c>
      <c r="B263" s="70">
        <v>435</v>
      </c>
      <c r="C263" s="96"/>
      <c r="D263" s="13" t="s">
        <v>11</v>
      </c>
      <c r="E263" s="47" t="s">
        <v>15</v>
      </c>
      <c r="F263" s="53">
        <v>23000</v>
      </c>
      <c r="G263" s="53">
        <f t="shared" ref="G263:G265" si="35">F263/30*15</f>
        <v>11500</v>
      </c>
      <c r="H263" s="54">
        <f t="shared" si="33"/>
        <v>11500</v>
      </c>
    </row>
    <row r="264" spans="1:9" ht="15.75" thickBot="1" x14ac:dyDescent="0.3">
      <c r="A264" s="66">
        <v>7</v>
      </c>
      <c r="B264" s="70">
        <v>480</v>
      </c>
      <c r="C264" s="96"/>
      <c r="D264" s="13" t="s">
        <v>14</v>
      </c>
      <c r="E264" s="47" t="s">
        <v>26</v>
      </c>
      <c r="F264" s="53">
        <v>10000</v>
      </c>
      <c r="G264" s="53">
        <f t="shared" si="35"/>
        <v>5000</v>
      </c>
      <c r="H264" s="54">
        <f t="shared" si="33"/>
        <v>5000</v>
      </c>
    </row>
    <row r="265" spans="1:9" ht="15.75" thickBot="1" x14ac:dyDescent="0.3">
      <c r="A265" s="66">
        <v>8</v>
      </c>
      <c r="B265" s="70">
        <v>483</v>
      </c>
      <c r="C265" s="96"/>
      <c r="D265" s="13" t="s">
        <v>14</v>
      </c>
      <c r="E265" s="47" t="s">
        <v>27</v>
      </c>
      <c r="F265" s="53">
        <v>14000</v>
      </c>
      <c r="G265" s="53">
        <f t="shared" si="35"/>
        <v>7000</v>
      </c>
      <c r="H265" s="54">
        <f t="shared" si="33"/>
        <v>7000</v>
      </c>
    </row>
    <row r="266" spans="1:9" ht="15.75" thickBot="1" x14ac:dyDescent="0.3">
      <c r="A266" s="66">
        <v>9</v>
      </c>
      <c r="B266" s="69">
        <v>516</v>
      </c>
      <c r="C266" s="96"/>
      <c r="D266" s="13" t="s">
        <v>11</v>
      </c>
      <c r="E266" s="46" t="s">
        <v>15</v>
      </c>
      <c r="F266" s="55"/>
      <c r="G266" s="55"/>
      <c r="H266" s="56">
        <f t="shared" si="33"/>
        <v>0</v>
      </c>
      <c r="I266" t="s">
        <v>39</v>
      </c>
    </row>
    <row r="267" spans="1:9" ht="15.75" thickBot="1" x14ac:dyDescent="0.3">
      <c r="A267" s="66">
        <v>10</v>
      </c>
      <c r="B267" s="69">
        <v>528</v>
      </c>
      <c r="C267" s="96"/>
      <c r="D267" s="13" t="s">
        <v>14</v>
      </c>
      <c r="E267" s="46" t="s">
        <v>28</v>
      </c>
      <c r="F267" s="55">
        <v>0</v>
      </c>
      <c r="G267" s="55">
        <f t="shared" ref="G267:G268" si="36">F267/30*15</f>
        <v>0</v>
      </c>
      <c r="H267" s="56">
        <f t="shared" si="33"/>
        <v>0</v>
      </c>
      <c r="I267" t="s">
        <v>39</v>
      </c>
    </row>
    <row r="268" spans="1:9" ht="15.75" thickBot="1" x14ac:dyDescent="0.3">
      <c r="A268" s="66">
        <v>11</v>
      </c>
      <c r="B268" s="70">
        <v>565</v>
      </c>
      <c r="C268" s="96"/>
      <c r="D268" s="13" t="s">
        <v>11</v>
      </c>
      <c r="E268" s="47" t="s">
        <v>29</v>
      </c>
      <c r="F268" s="53">
        <v>10000</v>
      </c>
      <c r="G268" s="53">
        <f t="shared" si="36"/>
        <v>5000</v>
      </c>
      <c r="H268" s="54">
        <f t="shared" si="33"/>
        <v>5000</v>
      </c>
    </row>
    <row r="269" spans="1:9" ht="15.75" thickBot="1" x14ac:dyDescent="0.3">
      <c r="A269" s="66">
        <v>12</v>
      </c>
      <c r="B269" s="69">
        <v>626</v>
      </c>
      <c r="C269" s="96"/>
      <c r="D269" s="13" t="s">
        <v>14</v>
      </c>
      <c r="E269" s="46" t="s">
        <v>15</v>
      </c>
      <c r="F269" s="55"/>
      <c r="G269" s="55"/>
      <c r="H269" s="56">
        <f t="shared" si="33"/>
        <v>0</v>
      </c>
      <c r="I269" t="s">
        <v>39</v>
      </c>
    </row>
    <row r="270" spans="1:9" ht="15.75" thickBot="1" x14ac:dyDescent="0.3">
      <c r="A270" s="66">
        <v>13</v>
      </c>
      <c r="B270" s="70">
        <v>661</v>
      </c>
      <c r="C270" s="96"/>
      <c r="D270" s="13" t="s">
        <v>14</v>
      </c>
      <c r="E270" s="47" t="s">
        <v>15</v>
      </c>
      <c r="F270" s="53">
        <v>23000</v>
      </c>
      <c r="G270" s="53">
        <f t="shared" ref="G270" si="37">F270/30*15</f>
        <v>11500</v>
      </c>
      <c r="H270" s="54">
        <f t="shared" si="33"/>
        <v>11500</v>
      </c>
    </row>
    <row r="271" spans="1:9" ht="15.75" thickBot="1" x14ac:dyDescent="0.3">
      <c r="A271" s="66">
        <v>14</v>
      </c>
      <c r="B271" s="69">
        <v>724</v>
      </c>
      <c r="C271" s="96"/>
      <c r="D271" s="13" t="s">
        <v>11</v>
      </c>
      <c r="E271" s="46" t="s">
        <v>27</v>
      </c>
      <c r="F271" s="55">
        <v>14000</v>
      </c>
      <c r="G271" s="55">
        <v>0</v>
      </c>
      <c r="H271" s="56">
        <f t="shared" si="33"/>
        <v>0</v>
      </c>
      <c r="I271" t="s">
        <v>39</v>
      </c>
    </row>
    <row r="272" spans="1:9" ht="15.75" thickBot="1" x14ac:dyDescent="0.3">
      <c r="A272" s="66">
        <v>15</v>
      </c>
      <c r="B272" s="70">
        <v>785</v>
      </c>
      <c r="C272" s="96"/>
      <c r="D272" s="13" t="s">
        <v>11</v>
      </c>
      <c r="E272" s="47" t="s">
        <v>15</v>
      </c>
      <c r="F272" s="53">
        <v>23000</v>
      </c>
      <c r="G272" s="53">
        <f t="shared" ref="G272:G281" si="38">F272/30*15</f>
        <v>11500</v>
      </c>
      <c r="H272" s="54">
        <f t="shared" si="33"/>
        <v>11500</v>
      </c>
    </row>
    <row r="273" spans="1:9" ht="15.75" thickBot="1" x14ac:dyDescent="0.3">
      <c r="A273" s="66">
        <v>16</v>
      </c>
      <c r="B273" s="70">
        <v>802</v>
      </c>
      <c r="C273" s="96"/>
      <c r="D273" s="13" t="s">
        <v>11</v>
      </c>
      <c r="E273" s="47" t="s">
        <v>29</v>
      </c>
      <c r="F273" s="53">
        <v>10000</v>
      </c>
      <c r="G273" s="53">
        <f t="shared" si="38"/>
        <v>5000</v>
      </c>
      <c r="H273" s="54">
        <f t="shared" si="33"/>
        <v>5000</v>
      </c>
    </row>
    <row r="274" spans="1:9" ht="15.75" thickBot="1" x14ac:dyDescent="0.3">
      <c r="A274" s="66">
        <v>17</v>
      </c>
      <c r="B274" s="70">
        <v>1114</v>
      </c>
      <c r="C274" s="96"/>
      <c r="D274" s="13" t="s">
        <v>11</v>
      </c>
      <c r="E274" s="47" t="s">
        <v>29</v>
      </c>
      <c r="F274" s="53">
        <v>10000</v>
      </c>
      <c r="G274" s="53">
        <f t="shared" si="38"/>
        <v>5000</v>
      </c>
      <c r="H274" s="54">
        <f t="shared" si="33"/>
        <v>5000</v>
      </c>
    </row>
    <row r="275" spans="1:9" ht="15.75" thickBot="1" x14ac:dyDescent="0.3">
      <c r="A275" s="66">
        <v>18</v>
      </c>
      <c r="B275" s="70">
        <v>1151</v>
      </c>
      <c r="C275" s="96"/>
      <c r="D275" s="13" t="s">
        <v>11</v>
      </c>
      <c r="E275" s="47" t="s">
        <v>29</v>
      </c>
      <c r="F275" s="53">
        <v>10000</v>
      </c>
      <c r="G275" s="53">
        <f t="shared" si="38"/>
        <v>5000</v>
      </c>
      <c r="H275" s="54">
        <f t="shared" si="33"/>
        <v>5000</v>
      </c>
    </row>
    <row r="276" spans="1:9" ht="15.75" thickBot="1" x14ac:dyDescent="0.3">
      <c r="A276" s="66">
        <v>19</v>
      </c>
      <c r="B276" s="72">
        <v>1239</v>
      </c>
      <c r="C276" s="96"/>
      <c r="D276" s="17" t="s">
        <v>14</v>
      </c>
      <c r="E276" s="48" t="s">
        <v>27</v>
      </c>
      <c r="F276" s="57">
        <v>14000</v>
      </c>
      <c r="G276" s="53">
        <f t="shared" si="38"/>
        <v>7000</v>
      </c>
      <c r="H276" s="54">
        <f t="shared" si="33"/>
        <v>7000</v>
      </c>
    </row>
    <row r="277" spans="1:9" ht="15.75" thickBot="1" x14ac:dyDescent="0.3">
      <c r="A277" s="66">
        <v>20</v>
      </c>
      <c r="B277" s="74">
        <v>132</v>
      </c>
      <c r="C277" s="96"/>
      <c r="D277" s="42" t="s">
        <v>11</v>
      </c>
      <c r="E277" s="49" t="s">
        <v>30</v>
      </c>
      <c r="F277" s="58">
        <v>23000</v>
      </c>
      <c r="G277" s="53">
        <f t="shared" si="38"/>
        <v>11500</v>
      </c>
      <c r="H277" s="54">
        <f t="shared" si="33"/>
        <v>11500</v>
      </c>
    </row>
    <row r="278" spans="1:9" ht="15.75" thickBot="1" x14ac:dyDescent="0.3">
      <c r="A278" s="66">
        <v>21</v>
      </c>
      <c r="B278" s="74">
        <v>142</v>
      </c>
      <c r="C278" s="96"/>
      <c r="D278" s="42" t="s">
        <v>14</v>
      </c>
      <c r="E278" s="49" t="s">
        <v>31</v>
      </c>
      <c r="F278" s="58">
        <v>20000</v>
      </c>
      <c r="G278" s="53">
        <f t="shared" si="38"/>
        <v>10000</v>
      </c>
      <c r="H278" s="54">
        <f t="shared" si="33"/>
        <v>10000</v>
      </c>
    </row>
    <row r="279" spans="1:9" ht="15.75" thickBot="1" x14ac:dyDescent="0.3">
      <c r="A279" s="66">
        <v>22</v>
      </c>
      <c r="B279" s="74">
        <v>183</v>
      </c>
      <c r="C279" s="96"/>
      <c r="D279" s="42" t="s">
        <v>11</v>
      </c>
      <c r="E279" s="49" t="s">
        <v>32</v>
      </c>
      <c r="F279" s="58">
        <v>14000</v>
      </c>
      <c r="G279" s="53">
        <f t="shared" si="38"/>
        <v>7000</v>
      </c>
      <c r="H279" s="54">
        <f t="shared" si="33"/>
        <v>7000</v>
      </c>
    </row>
    <row r="280" spans="1:9" ht="15.75" thickBot="1" x14ac:dyDescent="0.3">
      <c r="A280" s="66">
        <v>23</v>
      </c>
      <c r="B280" s="69">
        <v>304</v>
      </c>
      <c r="C280" s="96"/>
      <c r="D280" s="42" t="s">
        <v>14</v>
      </c>
      <c r="E280" s="50" t="s">
        <v>32</v>
      </c>
      <c r="F280" s="59">
        <v>0</v>
      </c>
      <c r="G280" s="55">
        <f t="shared" si="38"/>
        <v>0</v>
      </c>
      <c r="H280" s="56">
        <f t="shared" si="33"/>
        <v>0</v>
      </c>
      <c r="I280" t="s">
        <v>39</v>
      </c>
    </row>
    <row r="281" spans="1:9" ht="15.75" thickBot="1" x14ac:dyDescent="0.3">
      <c r="A281" s="66">
        <v>24</v>
      </c>
      <c r="B281" s="69">
        <v>443</v>
      </c>
      <c r="C281" s="97"/>
      <c r="D281" s="42" t="s">
        <v>11</v>
      </c>
      <c r="E281" s="50" t="s">
        <v>31</v>
      </c>
      <c r="F281" s="59">
        <v>0</v>
      </c>
      <c r="G281" s="55">
        <f t="shared" si="38"/>
        <v>0</v>
      </c>
      <c r="H281" s="56">
        <f t="shared" si="33"/>
        <v>0</v>
      </c>
      <c r="I281" t="s">
        <v>39</v>
      </c>
    </row>
    <row r="282" spans="1:9" ht="15.75" thickBot="1" x14ac:dyDescent="0.3">
      <c r="F282" s="93" t="s">
        <v>38</v>
      </c>
      <c r="G282" s="94"/>
      <c r="H282" s="60">
        <f>SUM(H258:H281)</f>
        <v>132000</v>
      </c>
    </row>
    <row r="284" spans="1:9" ht="15.75" thickBot="1" x14ac:dyDescent="0.3">
      <c r="A284" t="s">
        <v>55</v>
      </c>
    </row>
    <row r="285" spans="1:9" ht="39.75" thickBot="1" x14ac:dyDescent="0.3">
      <c r="A285" s="44" t="s">
        <v>3</v>
      </c>
      <c r="B285" s="44" t="s">
        <v>4</v>
      </c>
      <c r="C285" s="44" t="s">
        <v>23</v>
      </c>
      <c r="D285" s="3" t="s">
        <v>5</v>
      </c>
      <c r="E285" s="44" t="s">
        <v>6</v>
      </c>
      <c r="F285" s="51" t="s">
        <v>7</v>
      </c>
      <c r="G285" s="51" t="s">
        <v>56</v>
      </c>
      <c r="H285" s="51" t="s">
        <v>25</v>
      </c>
      <c r="I285" s="75" t="s">
        <v>35</v>
      </c>
    </row>
    <row r="286" spans="1:9" ht="15.75" thickBot="1" x14ac:dyDescent="0.3">
      <c r="A286" s="66">
        <v>1</v>
      </c>
      <c r="B286" s="67">
        <v>20</v>
      </c>
      <c r="C286" s="95" t="s">
        <v>22</v>
      </c>
      <c r="D286" s="8" t="s">
        <v>11</v>
      </c>
      <c r="E286" s="45" t="s">
        <v>12</v>
      </c>
      <c r="F286" s="52" t="s">
        <v>13</v>
      </c>
      <c r="G286" s="53">
        <v>15000</v>
      </c>
      <c r="H286" s="54">
        <f>G286</f>
        <v>15000</v>
      </c>
    </row>
    <row r="287" spans="1:9" ht="15.75" thickBot="1" x14ac:dyDescent="0.3">
      <c r="A287" s="66">
        <v>2</v>
      </c>
      <c r="B287" s="69">
        <v>24</v>
      </c>
      <c r="C287" s="96"/>
      <c r="D287" s="13" t="s">
        <v>14</v>
      </c>
      <c r="E287" s="46" t="s">
        <v>15</v>
      </c>
      <c r="F287" s="55">
        <v>0</v>
      </c>
      <c r="G287" s="55">
        <f>F287/30*15</f>
        <v>0</v>
      </c>
      <c r="H287" s="56">
        <f t="shared" ref="H287:H309" si="39">G287</f>
        <v>0</v>
      </c>
      <c r="I287" t="s">
        <v>39</v>
      </c>
    </row>
    <row r="288" spans="1:9" ht="15.75" thickBot="1" x14ac:dyDescent="0.3">
      <c r="A288" s="66">
        <v>3</v>
      </c>
      <c r="B288" s="70">
        <v>59</v>
      </c>
      <c r="C288" s="96"/>
      <c r="D288" s="13" t="s">
        <v>11</v>
      </c>
      <c r="E288" s="47" t="s">
        <v>12</v>
      </c>
      <c r="F288" s="53">
        <v>30000</v>
      </c>
      <c r="G288" s="53">
        <f t="shared" ref="G288:G289" si="40">F288/30*15</f>
        <v>15000</v>
      </c>
      <c r="H288" s="54">
        <f t="shared" si="39"/>
        <v>15000</v>
      </c>
    </row>
    <row r="289" spans="1:9" ht="15.75" thickBot="1" x14ac:dyDescent="0.3">
      <c r="A289" s="66">
        <v>4</v>
      </c>
      <c r="B289" s="69">
        <v>88</v>
      </c>
      <c r="C289" s="96"/>
      <c r="D289" s="13" t="s">
        <v>11</v>
      </c>
      <c r="E289" s="46" t="s">
        <v>15</v>
      </c>
      <c r="F289" s="55">
        <v>0</v>
      </c>
      <c r="G289" s="55">
        <f t="shared" si="40"/>
        <v>0</v>
      </c>
      <c r="H289" s="56">
        <f t="shared" si="39"/>
        <v>0</v>
      </c>
      <c r="I289" t="s">
        <v>39</v>
      </c>
    </row>
    <row r="290" spans="1:9" ht="15.75" thickBot="1" x14ac:dyDescent="0.3">
      <c r="A290" s="66">
        <v>5</v>
      </c>
      <c r="B290" s="69">
        <v>150</v>
      </c>
      <c r="C290" s="96"/>
      <c r="D290" s="13" t="s">
        <v>14</v>
      </c>
      <c r="E290" s="46" t="s">
        <v>15</v>
      </c>
      <c r="F290" s="55"/>
      <c r="G290" s="55"/>
      <c r="H290" s="56">
        <f t="shared" si="39"/>
        <v>0</v>
      </c>
      <c r="I290" t="s">
        <v>39</v>
      </c>
    </row>
    <row r="291" spans="1:9" ht="15.75" thickBot="1" x14ac:dyDescent="0.3">
      <c r="A291" s="66">
        <v>6</v>
      </c>
      <c r="B291" s="70">
        <v>435</v>
      </c>
      <c r="C291" s="96"/>
      <c r="D291" s="13" t="s">
        <v>11</v>
      </c>
      <c r="E291" s="47" t="s">
        <v>15</v>
      </c>
      <c r="F291" s="53">
        <v>23000</v>
      </c>
      <c r="G291" s="53">
        <f t="shared" ref="G291:G293" si="41">F291/30*15</f>
        <v>11500</v>
      </c>
      <c r="H291" s="54">
        <f t="shared" si="39"/>
        <v>11500</v>
      </c>
    </row>
    <row r="292" spans="1:9" ht="15.75" thickBot="1" x14ac:dyDescent="0.3">
      <c r="A292" s="66">
        <v>7</v>
      </c>
      <c r="B292" s="70">
        <v>480</v>
      </c>
      <c r="C292" s="96"/>
      <c r="D292" s="13" t="s">
        <v>14</v>
      </c>
      <c r="E292" s="47" t="s">
        <v>26</v>
      </c>
      <c r="F292" s="53">
        <v>10000</v>
      </c>
      <c r="G292" s="53">
        <f t="shared" si="41"/>
        <v>5000</v>
      </c>
      <c r="H292" s="54">
        <f t="shared" si="39"/>
        <v>5000</v>
      </c>
    </row>
    <row r="293" spans="1:9" ht="15.75" thickBot="1" x14ac:dyDescent="0.3">
      <c r="A293" s="66">
        <v>8</v>
      </c>
      <c r="B293" s="70">
        <v>483</v>
      </c>
      <c r="C293" s="96"/>
      <c r="D293" s="13" t="s">
        <v>14</v>
      </c>
      <c r="E293" s="47" t="s">
        <v>27</v>
      </c>
      <c r="F293" s="53">
        <v>14000</v>
      </c>
      <c r="G293" s="53">
        <f t="shared" si="41"/>
        <v>7000</v>
      </c>
      <c r="H293" s="54">
        <f t="shared" si="39"/>
        <v>7000</v>
      </c>
    </row>
    <row r="294" spans="1:9" ht="15.75" thickBot="1" x14ac:dyDescent="0.3">
      <c r="A294" s="66">
        <v>9</v>
      </c>
      <c r="B294" s="69">
        <v>516</v>
      </c>
      <c r="C294" s="96"/>
      <c r="D294" s="13" t="s">
        <v>11</v>
      </c>
      <c r="E294" s="46" t="s">
        <v>15</v>
      </c>
      <c r="F294" s="55"/>
      <c r="G294" s="55"/>
      <c r="H294" s="56">
        <f t="shared" si="39"/>
        <v>0</v>
      </c>
      <c r="I294" t="s">
        <v>39</v>
      </c>
    </row>
    <row r="295" spans="1:9" ht="15.75" thickBot="1" x14ac:dyDescent="0.3">
      <c r="A295" s="66">
        <v>10</v>
      </c>
      <c r="B295" s="69">
        <v>528</v>
      </c>
      <c r="C295" s="96"/>
      <c r="D295" s="13" t="s">
        <v>14</v>
      </c>
      <c r="E295" s="46" t="s">
        <v>28</v>
      </c>
      <c r="F295" s="55">
        <v>0</v>
      </c>
      <c r="G295" s="55">
        <f t="shared" ref="G295:G296" si="42">F295/30*15</f>
        <v>0</v>
      </c>
      <c r="H295" s="56">
        <f t="shared" si="39"/>
        <v>0</v>
      </c>
      <c r="I295" t="s">
        <v>39</v>
      </c>
    </row>
    <row r="296" spans="1:9" ht="15.75" thickBot="1" x14ac:dyDescent="0.3">
      <c r="A296" s="66">
        <v>11</v>
      </c>
      <c r="B296" s="70">
        <v>565</v>
      </c>
      <c r="C296" s="96"/>
      <c r="D296" s="13" t="s">
        <v>11</v>
      </c>
      <c r="E296" s="47" t="s">
        <v>29</v>
      </c>
      <c r="F296" s="53">
        <v>10000</v>
      </c>
      <c r="G296" s="53">
        <f t="shared" si="42"/>
        <v>5000</v>
      </c>
      <c r="H296" s="54">
        <f t="shared" si="39"/>
        <v>5000</v>
      </c>
    </row>
    <row r="297" spans="1:9" ht="15.75" thickBot="1" x14ac:dyDescent="0.3">
      <c r="A297" s="66">
        <v>12</v>
      </c>
      <c r="B297" s="69">
        <v>626</v>
      </c>
      <c r="C297" s="96"/>
      <c r="D297" s="13" t="s">
        <v>14</v>
      </c>
      <c r="E297" s="46" t="s">
        <v>15</v>
      </c>
      <c r="F297" s="55"/>
      <c r="G297" s="55"/>
      <c r="H297" s="56">
        <f t="shared" si="39"/>
        <v>0</v>
      </c>
      <c r="I297" t="s">
        <v>39</v>
      </c>
    </row>
    <row r="298" spans="1:9" ht="15.75" thickBot="1" x14ac:dyDescent="0.3">
      <c r="A298" s="66">
        <v>13</v>
      </c>
      <c r="B298" s="70">
        <v>661</v>
      </c>
      <c r="C298" s="96"/>
      <c r="D298" s="13" t="s">
        <v>14</v>
      </c>
      <c r="E298" s="47" t="s">
        <v>15</v>
      </c>
      <c r="F298" s="53">
        <v>23000</v>
      </c>
      <c r="G298" s="53">
        <f t="shared" ref="G298" si="43">F298/30*15</f>
        <v>11500</v>
      </c>
      <c r="H298" s="54">
        <f t="shared" si="39"/>
        <v>11500</v>
      </c>
    </row>
    <row r="299" spans="1:9" ht="15.75" thickBot="1" x14ac:dyDescent="0.3">
      <c r="A299" s="66">
        <v>14</v>
      </c>
      <c r="B299" s="69">
        <v>724</v>
      </c>
      <c r="C299" s="96"/>
      <c r="D299" s="13" t="s">
        <v>11</v>
      </c>
      <c r="E299" s="46" t="s">
        <v>27</v>
      </c>
      <c r="F299" s="55">
        <v>14000</v>
      </c>
      <c r="G299" s="55">
        <v>0</v>
      </c>
      <c r="H299" s="56">
        <f t="shared" si="39"/>
        <v>0</v>
      </c>
      <c r="I299" t="s">
        <v>39</v>
      </c>
    </row>
    <row r="300" spans="1:9" ht="15.75" thickBot="1" x14ac:dyDescent="0.3">
      <c r="A300" s="66">
        <v>15</v>
      </c>
      <c r="B300" s="70">
        <v>785</v>
      </c>
      <c r="C300" s="96"/>
      <c r="D300" s="13" t="s">
        <v>11</v>
      </c>
      <c r="E300" s="47" t="s">
        <v>15</v>
      </c>
      <c r="F300" s="53">
        <v>23000</v>
      </c>
      <c r="G300" s="53">
        <f t="shared" ref="G300:G309" si="44">F300/30*15</f>
        <v>11500</v>
      </c>
      <c r="H300" s="54">
        <f t="shared" si="39"/>
        <v>11500</v>
      </c>
    </row>
    <row r="301" spans="1:9" ht="15.75" thickBot="1" x14ac:dyDescent="0.3">
      <c r="A301" s="66">
        <v>16</v>
      </c>
      <c r="B301" s="70">
        <v>802</v>
      </c>
      <c r="C301" s="96"/>
      <c r="D301" s="13" t="s">
        <v>11</v>
      </c>
      <c r="E301" s="47" t="s">
        <v>29</v>
      </c>
      <c r="F301" s="53">
        <v>10000</v>
      </c>
      <c r="G301" s="53">
        <f t="shared" si="44"/>
        <v>5000</v>
      </c>
      <c r="H301" s="54">
        <f t="shared" si="39"/>
        <v>5000</v>
      </c>
    </row>
    <row r="302" spans="1:9" ht="15.75" thickBot="1" x14ac:dyDescent="0.3">
      <c r="A302" s="66">
        <v>17</v>
      </c>
      <c r="B302" s="70">
        <v>1114</v>
      </c>
      <c r="C302" s="96"/>
      <c r="D302" s="13" t="s">
        <v>11</v>
      </c>
      <c r="E302" s="47" t="s">
        <v>29</v>
      </c>
      <c r="F302" s="53">
        <v>10000</v>
      </c>
      <c r="G302" s="53">
        <f t="shared" si="44"/>
        <v>5000</v>
      </c>
      <c r="H302" s="54">
        <f t="shared" si="39"/>
        <v>5000</v>
      </c>
    </row>
    <row r="303" spans="1:9" ht="15.75" thickBot="1" x14ac:dyDescent="0.3">
      <c r="A303" s="66">
        <v>18</v>
      </c>
      <c r="B303" s="70">
        <v>1151</v>
      </c>
      <c r="C303" s="96"/>
      <c r="D303" s="13" t="s">
        <v>11</v>
      </c>
      <c r="E303" s="47" t="s">
        <v>29</v>
      </c>
      <c r="F303" s="53">
        <v>10000</v>
      </c>
      <c r="G303" s="53">
        <f t="shared" si="44"/>
        <v>5000</v>
      </c>
      <c r="H303" s="54">
        <f t="shared" si="39"/>
        <v>5000</v>
      </c>
    </row>
    <row r="304" spans="1:9" ht="15.75" thickBot="1" x14ac:dyDescent="0.3">
      <c r="A304" s="66">
        <v>19</v>
      </c>
      <c r="B304" s="72">
        <v>1239</v>
      </c>
      <c r="C304" s="96"/>
      <c r="D304" s="17" t="s">
        <v>14</v>
      </c>
      <c r="E304" s="48" t="s">
        <v>27</v>
      </c>
      <c r="F304" s="57">
        <v>14000</v>
      </c>
      <c r="G304" s="53">
        <f t="shared" si="44"/>
        <v>7000</v>
      </c>
      <c r="H304" s="54">
        <f t="shared" si="39"/>
        <v>7000</v>
      </c>
    </row>
    <row r="305" spans="1:9" ht="15.75" thickBot="1" x14ac:dyDescent="0.3">
      <c r="A305" s="66">
        <v>20</v>
      </c>
      <c r="B305" s="74">
        <v>132</v>
      </c>
      <c r="C305" s="96"/>
      <c r="D305" s="42" t="s">
        <v>11</v>
      </c>
      <c r="E305" s="49" t="s">
        <v>30</v>
      </c>
      <c r="F305" s="58">
        <v>23000</v>
      </c>
      <c r="G305" s="53">
        <f t="shared" si="44"/>
        <v>11500</v>
      </c>
      <c r="H305" s="54">
        <f t="shared" si="39"/>
        <v>11500</v>
      </c>
    </row>
    <row r="306" spans="1:9" ht="15.75" thickBot="1" x14ac:dyDescent="0.3">
      <c r="A306" s="66">
        <v>21</v>
      </c>
      <c r="B306" s="74">
        <v>142</v>
      </c>
      <c r="C306" s="96"/>
      <c r="D306" s="42" t="s">
        <v>14</v>
      </c>
      <c r="E306" s="49" t="s">
        <v>31</v>
      </c>
      <c r="F306" s="58">
        <v>20000</v>
      </c>
      <c r="G306" s="53">
        <f t="shared" si="44"/>
        <v>10000</v>
      </c>
      <c r="H306" s="54">
        <f t="shared" si="39"/>
        <v>10000</v>
      </c>
    </row>
    <row r="307" spans="1:9" ht="15.75" thickBot="1" x14ac:dyDescent="0.3">
      <c r="A307" s="66">
        <v>22</v>
      </c>
      <c r="B307" s="74">
        <v>183</v>
      </c>
      <c r="C307" s="96"/>
      <c r="D307" s="42" t="s">
        <v>11</v>
      </c>
      <c r="E307" s="49" t="s">
        <v>32</v>
      </c>
      <c r="F307" s="58">
        <v>14000</v>
      </c>
      <c r="G307" s="53">
        <f t="shared" si="44"/>
        <v>7000</v>
      </c>
      <c r="H307" s="54">
        <f t="shared" si="39"/>
        <v>7000</v>
      </c>
    </row>
    <row r="308" spans="1:9" ht="15.75" thickBot="1" x14ac:dyDescent="0.3">
      <c r="A308" s="66">
        <v>23</v>
      </c>
      <c r="B308" s="69">
        <v>304</v>
      </c>
      <c r="C308" s="96"/>
      <c r="D308" s="42" t="s">
        <v>14</v>
      </c>
      <c r="E308" s="50" t="s">
        <v>32</v>
      </c>
      <c r="F308" s="59">
        <v>0</v>
      </c>
      <c r="G308" s="55">
        <f t="shared" si="44"/>
        <v>0</v>
      </c>
      <c r="H308" s="56">
        <f t="shared" si="39"/>
        <v>0</v>
      </c>
      <c r="I308" t="s">
        <v>39</v>
      </c>
    </row>
    <row r="309" spans="1:9" ht="15.75" thickBot="1" x14ac:dyDescent="0.3">
      <c r="A309" s="66">
        <v>24</v>
      </c>
      <c r="B309" s="69">
        <v>443</v>
      </c>
      <c r="C309" s="97"/>
      <c r="D309" s="42" t="s">
        <v>11</v>
      </c>
      <c r="E309" s="50" t="s">
        <v>31</v>
      </c>
      <c r="F309" s="59">
        <v>0</v>
      </c>
      <c r="G309" s="55">
        <f t="shared" si="44"/>
        <v>0</v>
      </c>
      <c r="H309" s="56">
        <f t="shared" si="39"/>
        <v>0</v>
      </c>
      <c r="I309" t="s">
        <v>39</v>
      </c>
    </row>
    <row r="310" spans="1:9" ht="15.75" thickBot="1" x14ac:dyDescent="0.3">
      <c r="F310" s="93" t="s">
        <v>38</v>
      </c>
      <c r="G310" s="94"/>
      <c r="H310" s="60">
        <f>SUM(H286:H309)</f>
        <v>132000</v>
      </c>
    </row>
    <row r="312" spans="1:9" x14ac:dyDescent="0.25">
      <c r="A312" t="s">
        <v>80</v>
      </c>
    </row>
    <row r="314" spans="1:9" ht="45" x14ac:dyDescent="0.25">
      <c r="A314" s="77" t="s">
        <v>3</v>
      </c>
      <c r="B314" s="77" t="s">
        <v>4</v>
      </c>
      <c r="C314" s="78" t="s">
        <v>23</v>
      </c>
      <c r="D314" s="77" t="s">
        <v>69</v>
      </c>
      <c r="E314" s="77" t="s">
        <v>6</v>
      </c>
      <c r="F314" s="77" t="s">
        <v>7</v>
      </c>
      <c r="G314" s="78" t="s">
        <v>57</v>
      </c>
      <c r="H314" s="77" t="s">
        <v>25</v>
      </c>
      <c r="I314" s="77" t="s">
        <v>67</v>
      </c>
    </row>
    <row r="315" spans="1:9" ht="15" customHeight="1" x14ac:dyDescent="0.25">
      <c r="A315" s="77">
        <v>1</v>
      </c>
      <c r="B315" s="77">
        <v>20</v>
      </c>
      <c r="C315" s="90" t="s">
        <v>22</v>
      </c>
      <c r="D315" s="77" t="s">
        <v>77</v>
      </c>
      <c r="E315" s="77" t="s">
        <v>12</v>
      </c>
      <c r="F315" s="77" t="s">
        <v>13</v>
      </c>
      <c r="G315" s="77" t="s">
        <v>59</v>
      </c>
      <c r="H315" s="77" t="s">
        <v>59</v>
      </c>
      <c r="I315" s="103" t="s">
        <v>68</v>
      </c>
    </row>
    <row r="316" spans="1:9" x14ac:dyDescent="0.25">
      <c r="A316" s="77">
        <v>3</v>
      </c>
      <c r="B316" s="77">
        <v>59</v>
      </c>
      <c r="C316" s="90"/>
      <c r="D316" s="77" t="s">
        <v>77</v>
      </c>
      <c r="E316" s="77" t="s">
        <v>12</v>
      </c>
      <c r="F316" s="77" t="s">
        <v>60</v>
      </c>
      <c r="G316" s="77" t="s">
        <v>59</v>
      </c>
      <c r="H316" s="77" t="s">
        <v>59</v>
      </c>
      <c r="I316" s="104"/>
    </row>
    <row r="317" spans="1:9" x14ac:dyDescent="0.25">
      <c r="A317" s="77">
        <v>6</v>
      </c>
      <c r="B317" s="77">
        <v>435</v>
      </c>
      <c r="C317" s="90"/>
      <c r="D317" s="77" t="s">
        <v>77</v>
      </c>
      <c r="E317" s="77" t="s">
        <v>15</v>
      </c>
      <c r="F317" s="77" t="s">
        <v>61</v>
      </c>
      <c r="G317" s="77" t="s">
        <v>62</v>
      </c>
      <c r="H317" s="77" t="s">
        <v>62</v>
      </c>
      <c r="I317" s="104"/>
    </row>
    <row r="318" spans="1:9" x14ac:dyDescent="0.25">
      <c r="A318" s="77">
        <v>7</v>
      </c>
      <c r="B318" s="77">
        <v>480</v>
      </c>
      <c r="C318" s="90"/>
      <c r="D318" s="77" t="s">
        <v>78</v>
      </c>
      <c r="E318" s="77" t="s">
        <v>26</v>
      </c>
      <c r="F318" s="77" t="s">
        <v>59</v>
      </c>
      <c r="G318" s="77" t="s">
        <v>63</v>
      </c>
      <c r="H318" s="77" t="s">
        <v>63</v>
      </c>
      <c r="I318" s="104"/>
    </row>
    <row r="319" spans="1:9" x14ac:dyDescent="0.25">
      <c r="A319" s="77">
        <v>8</v>
      </c>
      <c r="B319" s="77">
        <v>483</v>
      </c>
      <c r="C319" s="90"/>
      <c r="D319" s="77" t="s">
        <v>78</v>
      </c>
      <c r="E319" s="77" t="s">
        <v>27</v>
      </c>
      <c r="F319" s="77" t="s">
        <v>64</v>
      </c>
      <c r="G319" s="77" t="s">
        <v>65</v>
      </c>
      <c r="H319" s="77" t="s">
        <v>65</v>
      </c>
      <c r="I319" s="104"/>
    </row>
    <row r="320" spans="1:9" x14ac:dyDescent="0.25">
      <c r="A320" s="77">
        <v>11</v>
      </c>
      <c r="B320" s="77">
        <v>565</v>
      </c>
      <c r="C320" s="90"/>
      <c r="D320" s="77" t="s">
        <v>77</v>
      </c>
      <c r="E320" s="77" t="s">
        <v>29</v>
      </c>
      <c r="F320" s="77" t="s">
        <v>59</v>
      </c>
      <c r="G320" s="77" t="s">
        <v>63</v>
      </c>
      <c r="H320" s="77" t="s">
        <v>63</v>
      </c>
      <c r="I320" s="104"/>
    </row>
    <row r="321" spans="1:9" x14ac:dyDescent="0.25">
      <c r="A321" s="77">
        <v>13</v>
      </c>
      <c r="B321" s="77">
        <v>661</v>
      </c>
      <c r="C321" s="90"/>
      <c r="D321" s="77" t="s">
        <v>78</v>
      </c>
      <c r="E321" s="77" t="s">
        <v>15</v>
      </c>
      <c r="F321" s="77" t="s">
        <v>61</v>
      </c>
      <c r="G321" s="77" t="s">
        <v>62</v>
      </c>
      <c r="H321" s="77" t="s">
        <v>62</v>
      </c>
      <c r="I321" s="104"/>
    </row>
    <row r="322" spans="1:9" x14ac:dyDescent="0.25">
      <c r="A322" s="77">
        <v>15</v>
      </c>
      <c r="B322" s="77">
        <v>785</v>
      </c>
      <c r="C322" s="90"/>
      <c r="D322" s="77" t="s">
        <v>77</v>
      </c>
      <c r="E322" s="77" t="s">
        <v>15</v>
      </c>
      <c r="F322" s="77" t="s">
        <v>61</v>
      </c>
      <c r="G322" s="77" t="s">
        <v>62</v>
      </c>
      <c r="H322" s="77" t="s">
        <v>62</v>
      </c>
      <c r="I322" s="104"/>
    </row>
    <row r="323" spans="1:9" x14ac:dyDescent="0.25">
      <c r="A323" s="77">
        <v>16</v>
      </c>
      <c r="B323" s="77">
        <v>802</v>
      </c>
      <c r="C323" s="90"/>
      <c r="D323" s="77" t="s">
        <v>77</v>
      </c>
      <c r="E323" s="77" t="s">
        <v>29</v>
      </c>
      <c r="F323" s="77" t="s">
        <v>59</v>
      </c>
      <c r="G323" s="77" t="s">
        <v>63</v>
      </c>
      <c r="H323" s="77" t="s">
        <v>63</v>
      </c>
      <c r="I323" s="104"/>
    </row>
    <row r="324" spans="1:9" x14ac:dyDescent="0.25">
      <c r="A324" s="77">
        <v>17</v>
      </c>
      <c r="B324" s="77">
        <v>1114</v>
      </c>
      <c r="C324" s="90"/>
      <c r="D324" s="77" t="s">
        <v>77</v>
      </c>
      <c r="E324" s="77" t="s">
        <v>29</v>
      </c>
      <c r="F324" s="77" t="s">
        <v>59</v>
      </c>
      <c r="G324" s="77" t="s">
        <v>63</v>
      </c>
      <c r="H324" s="77" t="s">
        <v>63</v>
      </c>
      <c r="I324" s="104"/>
    </row>
    <row r="325" spans="1:9" x14ac:dyDescent="0.25">
      <c r="A325" s="77">
        <v>18</v>
      </c>
      <c r="B325" s="77">
        <v>1151</v>
      </c>
      <c r="C325" s="90"/>
      <c r="D325" s="77" t="s">
        <v>77</v>
      </c>
      <c r="E325" s="77" t="s">
        <v>29</v>
      </c>
      <c r="F325" s="77" t="s">
        <v>59</v>
      </c>
      <c r="G325" s="77" t="s">
        <v>63</v>
      </c>
      <c r="H325" s="77" t="s">
        <v>63</v>
      </c>
      <c r="I325" s="104"/>
    </row>
    <row r="326" spans="1:9" ht="15.75" thickBot="1" x14ac:dyDescent="0.3">
      <c r="A326" s="77">
        <v>19</v>
      </c>
      <c r="B326" s="77">
        <v>1239</v>
      </c>
      <c r="C326" s="90"/>
      <c r="D326" s="77" t="s">
        <v>78</v>
      </c>
      <c r="E326" s="77" t="s">
        <v>27</v>
      </c>
      <c r="F326" s="79" t="s">
        <v>64</v>
      </c>
      <c r="G326" s="79" t="s">
        <v>65</v>
      </c>
      <c r="H326" s="79" t="s">
        <v>65</v>
      </c>
      <c r="I326" s="105"/>
    </row>
    <row r="327" spans="1:9" ht="15.75" thickBot="1" x14ac:dyDescent="0.3">
      <c r="C327" s="76"/>
      <c r="F327" s="80" t="s">
        <v>38</v>
      </c>
      <c r="G327" s="81"/>
      <c r="H327" s="82" t="s">
        <v>66</v>
      </c>
    </row>
    <row r="328" spans="1:9" x14ac:dyDescent="0.25">
      <c r="A328" t="s">
        <v>81</v>
      </c>
      <c r="C328" s="76"/>
    </row>
    <row r="329" spans="1:9" x14ac:dyDescent="0.25">
      <c r="C329" s="76"/>
    </row>
    <row r="330" spans="1:9" ht="45" x14ac:dyDescent="0.25">
      <c r="A330" s="77" t="s">
        <v>3</v>
      </c>
      <c r="B330" s="77" t="s">
        <v>4</v>
      </c>
      <c r="C330" s="83" t="s">
        <v>23</v>
      </c>
      <c r="D330" s="77" t="s">
        <v>69</v>
      </c>
      <c r="E330" s="77" t="s">
        <v>6</v>
      </c>
      <c r="F330" s="77" t="s">
        <v>7</v>
      </c>
      <c r="G330" s="78" t="s">
        <v>70</v>
      </c>
      <c r="H330" s="77" t="s">
        <v>25</v>
      </c>
      <c r="I330" s="77" t="s">
        <v>58</v>
      </c>
    </row>
    <row r="331" spans="1:9" ht="15" customHeight="1" x14ac:dyDescent="0.25">
      <c r="A331" s="77">
        <v>20</v>
      </c>
      <c r="B331" s="77">
        <v>132</v>
      </c>
      <c r="C331" s="90" t="s">
        <v>22</v>
      </c>
      <c r="D331" s="77" t="s">
        <v>77</v>
      </c>
      <c r="E331" s="77" t="s">
        <v>30</v>
      </c>
      <c r="F331" s="77" t="s">
        <v>71</v>
      </c>
      <c r="G331" s="77" t="s">
        <v>72</v>
      </c>
      <c r="H331" s="77" t="s">
        <v>72</v>
      </c>
      <c r="I331" s="77"/>
    </row>
    <row r="332" spans="1:9" x14ac:dyDescent="0.25">
      <c r="A332" s="77">
        <v>21</v>
      </c>
      <c r="B332" s="77">
        <v>142</v>
      </c>
      <c r="C332" s="90"/>
      <c r="D332" s="77" t="s">
        <v>78</v>
      </c>
      <c r="E332" s="77" t="s">
        <v>31</v>
      </c>
      <c r="F332" s="77" t="s">
        <v>73</v>
      </c>
      <c r="G332" s="77" t="s">
        <v>59</v>
      </c>
      <c r="H332" s="77" t="s">
        <v>59</v>
      </c>
      <c r="I332" s="77"/>
    </row>
    <row r="333" spans="1:9" ht="120.6" customHeight="1" x14ac:dyDescent="0.25">
      <c r="A333" s="77">
        <v>22</v>
      </c>
      <c r="B333" s="77">
        <v>183</v>
      </c>
      <c r="C333" s="90"/>
      <c r="D333" s="77" t="s">
        <v>77</v>
      </c>
      <c r="E333" s="77" t="s">
        <v>32</v>
      </c>
      <c r="F333" s="77" t="s">
        <v>74</v>
      </c>
      <c r="G333" s="77" t="s">
        <v>75</v>
      </c>
      <c r="H333" s="77" t="s">
        <v>75</v>
      </c>
      <c r="I333" s="77"/>
    </row>
    <row r="334" spans="1:9" x14ac:dyDescent="0.25">
      <c r="C334" s="76"/>
      <c r="F334" s="84" t="s">
        <v>38</v>
      </c>
      <c r="G334" s="85"/>
      <c r="H334" s="85" t="s">
        <v>76</v>
      </c>
      <c r="I334" s="86"/>
    </row>
    <row r="335" spans="1:9" x14ac:dyDescent="0.25">
      <c r="C335" s="76"/>
    </row>
    <row r="336" spans="1:9" x14ac:dyDescent="0.25">
      <c r="C336" s="76"/>
    </row>
    <row r="337" spans="1:9" x14ac:dyDescent="0.25">
      <c r="A337" t="s">
        <v>82</v>
      </c>
      <c r="C337" s="76"/>
    </row>
    <row r="338" spans="1:9" x14ac:dyDescent="0.25">
      <c r="C338" s="76"/>
    </row>
    <row r="339" spans="1:9" ht="45" x14ac:dyDescent="0.25">
      <c r="A339" s="77" t="s">
        <v>3</v>
      </c>
      <c r="B339" s="77" t="s">
        <v>4</v>
      </c>
      <c r="C339" s="83" t="s">
        <v>23</v>
      </c>
      <c r="D339" s="77" t="s">
        <v>69</v>
      </c>
      <c r="E339" s="77" t="s">
        <v>6</v>
      </c>
      <c r="F339" s="77" t="s">
        <v>7</v>
      </c>
      <c r="G339" s="78" t="s">
        <v>79</v>
      </c>
      <c r="H339" s="77" t="s">
        <v>25</v>
      </c>
      <c r="I339" s="77" t="s">
        <v>58</v>
      </c>
    </row>
    <row r="340" spans="1:9" x14ac:dyDescent="0.25">
      <c r="A340" s="77">
        <v>20</v>
      </c>
      <c r="B340" s="77">
        <v>132</v>
      </c>
      <c r="C340" s="90" t="s">
        <v>22</v>
      </c>
      <c r="D340" s="77" t="s">
        <v>77</v>
      </c>
      <c r="E340" s="77" t="s">
        <v>30</v>
      </c>
      <c r="F340" s="58">
        <v>23000</v>
      </c>
      <c r="G340" s="53">
        <f>F340/30*13</f>
        <v>9966.6666666666661</v>
      </c>
      <c r="H340" s="53">
        <f t="shared" ref="H340:H342" si="45">G340</f>
        <v>9966.6666666666661</v>
      </c>
      <c r="I340" s="77"/>
    </row>
    <row r="341" spans="1:9" x14ac:dyDescent="0.25">
      <c r="A341" s="77">
        <v>21</v>
      </c>
      <c r="B341" s="77">
        <v>142</v>
      </c>
      <c r="C341" s="90"/>
      <c r="D341" s="77" t="s">
        <v>78</v>
      </c>
      <c r="E341" s="77" t="s">
        <v>31</v>
      </c>
      <c r="F341" s="58">
        <v>20000</v>
      </c>
      <c r="G341" s="53">
        <f t="shared" ref="G341:G342" si="46">F341/30*13</f>
        <v>8666.6666666666661</v>
      </c>
      <c r="H341" s="53">
        <f t="shared" si="45"/>
        <v>8666.6666666666661</v>
      </c>
      <c r="I341" s="77"/>
    </row>
    <row r="342" spans="1:9" ht="97.5" customHeight="1" thickBot="1" x14ac:dyDescent="0.3">
      <c r="A342" s="77">
        <v>22</v>
      </c>
      <c r="B342" s="77">
        <v>183</v>
      </c>
      <c r="C342" s="90"/>
      <c r="D342" s="77" t="s">
        <v>77</v>
      </c>
      <c r="E342" s="77" t="s">
        <v>32</v>
      </c>
      <c r="F342" s="87">
        <v>14000</v>
      </c>
      <c r="G342" s="53">
        <f t="shared" si="46"/>
        <v>6066.666666666667</v>
      </c>
      <c r="H342" s="57">
        <f t="shared" si="45"/>
        <v>6066.666666666667</v>
      </c>
      <c r="I342" s="77"/>
    </row>
    <row r="343" spans="1:9" ht="15.75" thickBot="1" x14ac:dyDescent="0.3">
      <c r="C343" s="76"/>
      <c r="F343" s="91" t="s">
        <v>38</v>
      </c>
      <c r="G343" s="92"/>
      <c r="H343" s="88">
        <f>SUM(H340:H342)</f>
        <v>24700</v>
      </c>
      <c r="I343" s="86"/>
    </row>
    <row r="345" spans="1:9" s="1" customFormat="1" x14ac:dyDescent="0.25">
      <c r="A345" s="1" t="s">
        <v>83</v>
      </c>
      <c r="C345" s="89"/>
      <c r="E345" s="89"/>
    </row>
  </sheetData>
  <mergeCells count="27">
    <mergeCell ref="I315:I326"/>
    <mergeCell ref="C331:C333"/>
    <mergeCell ref="C230:C253"/>
    <mergeCell ref="F254:G254"/>
    <mergeCell ref="C258:C281"/>
    <mergeCell ref="F282:G282"/>
    <mergeCell ref="C286:C309"/>
    <mergeCell ref="A1:I1"/>
    <mergeCell ref="A2:I2"/>
    <mergeCell ref="C6:C22"/>
    <mergeCell ref="C30:C53"/>
    <mergeCell ref="F198:G198"/>
    <mergeCell ref="F140:G140"/>
    <mergeCell ref="C116:C139"/>
    <mergeCell ref="C145:C168"/>
    <mergeCell ref="F169:G169"/>
    <mergeCell ref="C174:C197"/>
    <mergeCell ref="C340:C342"/>
    <mergeCell ref="F343:G343"/>
    <mergeCell ref="F82:G82"/>
    <mergeCell ref="C58:C81"/>
    <mergeCell ref="F111:G111"/>
    <mergeCell ref="C87:C110"/>
    <mergeCell ref="C202:C225"/>
    <mergeCell ref="F226:G226"/>
    <mergeCell ref="F310:G310"/>
    <mergeCell ref="C315:C3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Pagos y perfiles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gomez</cp:lastModifiedBy>
  <dcterms:created xsi:type="dcterms:W3CDTF">2020-06-25T03:38:27Z</dcterms:created>
  <dcterms:modified xsi:type="dcterms:W3CDTF">2021-05-28T06:03:35Z</dcterms:modified>
</cp:coreProperties>
</file>