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3"/>
  </bookViews>
  <sheets>
    <sheet name="_Balanza" sheetId="1" r:id="rId1"/>
    <sheet name="Estado Situacion Financiera" sheetId="2" r:id="rId2"/>
    <sheet name="Estado de actividades" sheetId="3" r:id="rId3"/>
    <sheet name="obras" sheetId="4" r:id="rId4"/>
  </sheets>
  <definedNames>
    <definedName name="_xlnm.Print_Area" localSheetId="2">'Estado de actividades'!$A$1:$P$278</definedName>
    <definedName name="_xlnm.Print_Area" localSheetId="1">'Estado Situacion Financiera'!$A$1:$I$141</definedName>
    <definedName name="_xlnm.Print_Titles" localSheetId="2">'Estado de actividades'!$1:$6</definedName>
    <definedName name="_xlnm.Print_Titles" localSheetId="1">'Estado Situacion Financiera'!$1:$6</definedName>
  </definedNames>
  <calcPr fullCalcOnLoad="1"/>
</workbook>
</file>

<file path=xl/sharedStrings.xml><?xml version="1.0" encoding="utf-8"?>
<sst xmlns="http://schemas.openxmlformats.org/spreadsheetml/2006/main" count="1832" uniqueCount="925">
  <si>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</si>
  <si>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</si>
  <si>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</si>
  <si>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</si>
  <si>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</si>
  <si>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</si>
  <si>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</si>
  <si>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</si>
  <si>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</si>
  <si>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</si>
  <si>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</si>
  <si>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</si>
  <si>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</si>
  <si>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</si>
  <si>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</si>
  <si>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</si>
  <si>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</si>
  <si>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</si>
  <si>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</si>
  <si>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</si>
  <si>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</si>
  <si>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</si>
  <si>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</si>
  <si>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</si>
  <si>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</si>
  <si>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</si>
  <si>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</si>
  <si>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</si>
  <si>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</si>
  <si>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</si>
  <si>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</si>
  <si>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</si>
  <si>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</si>
  <si>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</si>
  <si>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</si>
  <si>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</si>
  <si>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</si>
  <si>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</si>
  <si>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</si>
  <si>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</si>
  <si>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</si>
  <si>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</si>
  <si>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</si>
  <si>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</si>
  <si>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</si>
  <si>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</si>
  <si>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</si>
  <si>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</si>
  <si>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</si>
  <si>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</si>
  <si>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</si>
  <si>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</si>
  <si>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</si>
  <si>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</si>
  <si>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</si>
  <si>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</si>
  <si>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</si>
  <si>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</si>
  <si>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</si>
  <si>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</si>
  <si>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</si>
  <si>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</si>
  <si>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</si>
  <si>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</si>
  <si>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</si>
  <si>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</si>
  <si>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</si>
  <si>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</si>
  <si>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</si>
  <si>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</si>
  <si>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</si>
  <si>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</si>
  <si>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</si>
  <si>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</si>
  <si>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</si>
  <si>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</si>
  <si>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</si>
  <si>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</si>
  <si>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</si>
  <si>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</si>
  <si>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</si>
  <si>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</si>
  <si>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</si>
  <si>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</si>
  <si>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</si>
  <si>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</si>
  <si>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</si>
  <si>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</si>
  <si>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</si>
  <si>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</si>
  <si>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</si>
  <si>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</si>
  <si>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</si>
  <si>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</si>
  <si>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</si>
  <si>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</si>
  <si>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</si>
  <si>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</si>
  <si>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</si>
  <si>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</si>
  <si>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</si>
  <si>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</si>
  <si>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</si>
  <si>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</si>
  <si>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</si>
  <si>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</si>
  <si>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</si>
  <si>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</si>
  <si>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</si>
  <si>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</si>
  <si>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</si>
  <si>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</si>
  <si>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</si>
  <si>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</si>
  <si>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</si>
  <si>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</si>
  <si>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</si>
  <si>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</si>
  <si>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</si>
  <si>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</si>
  <si>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</si>
  <si>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</si>
  <si>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</si>
  <si>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</si>
  <si>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</si>
  <si>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</si>
  <si>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</si>
  <si>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</si>
  <si>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</si>
  <si>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</si>
  <si>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</si>
  <si>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</si>
  <si>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</si>
  <si>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</si>
  <si>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</si>
  <si>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</si>
  <si>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</si>
  <si>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</si>
  <si>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</si>
  <si>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</si>
  <si>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</si>
  <si>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</si>
  <si>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</si>
  <si>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</si>
  <si>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</si>
  <si>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</si>
  <si>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</si>
  <si>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</si>
  <si>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</si>
  <si>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</si>
  <si>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</si>
  <si>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</si>
  <si>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</si>
  <si>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</si>
  <si>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</si>
  <si>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</si>
  <si>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</si>
  <si>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</si>
  <si>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</si>
  <si>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</si>
  <si>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</si>
  <si>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</si>
  <si>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</si>
  <si>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</si>
  <si>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</si>
  <si>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</si>
  <si>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</si>
  <si>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</si>
  <si>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</si>
  <si>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</si>
  <si>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</si>
  <si>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</si>
  <si>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</si>
  <si>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</si>
  <si>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</si>
  <si>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</si>
  <si>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</si>
  <si>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</si>
  <si>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</si>
  <si>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</si>
  <si>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</si>
  <si>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</si>
  <si>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</si>
  <si>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</si>
  <si>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</si>
  <si>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</si>
  <si>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</si>
  <si>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</si>
  <si>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</si>
  <si>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</si>
  <si>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</si>
  <si>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</si>
  <si>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</si>
  <si>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</si>
  <si>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</si>
  <si>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</si>
  <si>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</si>
  <si>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</si>
  <si>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</si>
  <si>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</si>
  <si>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</si>
  <si>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</si>
  <si>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</si>
  <si>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</si>
  <si>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</si>
  <si>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</si>
  <si>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</si>
  <si>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</si>
  <si>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</si>
  <si>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</si>
  <si>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</si>
  <si>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</si>
  <si>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</si>
  <si>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</si>
  <si>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</si>
  <si>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</si>
  <si>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</si>
  <si>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</si>
  <si>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</si>
  <si>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</si>
  <si>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</si>
  <si>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</si>
  <si>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</si>
  <si>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</si>
  <si>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</si>
  <si>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</si>
  <si>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</si>
  <si>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</si>
  <si>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</si>
  <si>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</si>
  <si>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</si>
  <si>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</si>
  <si>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</si>
  <si>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</si>
  <si>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</si>
  <si>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</si>
  <si>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</si>
  <si>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</si>
  <si>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</si>
  <si>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</si>
  <si>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</si>
  <si>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</si>
  <si>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</si>
  <si>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</si>
  <si>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</si>
  <si>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</si>
  <si>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</si>
  <si>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</si>
  <si>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</si>
  <si>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</si>
  <si>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</si>
  <si>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</si>
  <si>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</si>
  <si>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</si>
  <si>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</si>
  <si>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</si>
  <si>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</si>
  <si>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</si>
  <si>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</si>
  <si>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</si>
  <si>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</si>
  <si>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</si>
  <si>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</si>
  <si>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</si>
  <si>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</si>
  <si>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</si>
  <si>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</si>
  <si>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</si>
  <si>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</si>
  <si>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</si>
  <si>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</si>
  <si>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</si>
  <si>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</si>
  <si>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</si>
  <si>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</si>
  <si>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</si>
  <si>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</si>
  <si>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</si>
  <si>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</si>
  <si>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</si>
  <si>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</si>
  <si>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</si>
  <si>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</si>
  <si>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</si>
  <si>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</si>
  <si>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</si>
  <si>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</si>
  <si>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</si>
  <si>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</si>
  <si>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</si>
  <si>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</si>
  <si>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</si>
  <si>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</si>
  <si>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</si>
  <si>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</si>
  <si>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</si>
  <si>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</si>
  <si>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</si>
  <si>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</si>
  <si>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</si>
  <si>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</si>
  <si>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</si>
  <si>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</si>
  <si>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</si>
  <si>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</si>
  <si>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</si>
  <si>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</si>
  <si>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</si>
  <si>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</si>
  <si>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</si>
  <si>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</si>
  <si>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</si>
  <si>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</si>
  <si>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</si>
  <si>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</si>
  <si>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</si>
  <si>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</si>
  <si>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</si>
  <si>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</si>
  <si>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</si>
  <si>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</si>
  <si>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</si>
  <si>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</si>
  <si>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</si>
  <si>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</si>
  <si>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</si>
  <si>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</si>
  <si>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</si>
  <si>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</si>
  <si>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</si>
  <si>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</si>
  <si>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</si>
  <si>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</si>
  <si>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</si>
  <si>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</si>
  <si>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</si>
  <si>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</si>
  <si>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</si>
  <si>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</si>
  <si>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</si>
  <si>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</si>
  <si>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</si>
  <si>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</si>
  <si>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</si>
  <si>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</si>
  <si>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</si>
  <si>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</si>
  <si>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</si>
  <si>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</si>
  <si>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</si>
  <si>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</si>
  <si>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</si>
  <si>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</si>
  <si>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</si>
  <si>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</si>
  <si>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</si>
  <si>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</si>
  <si>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</si>
  <si>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</si>
  <si>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</si>
  <si>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</si>
  <si>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</si>
  <si>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</si>
  <si>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</si>
  <si>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</si>
  <si>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</si>
  <si>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</si>
  <si>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</si>
  <si>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</si>
  <si>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</si>
  <si>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</si>
  <si>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</si>
  <si>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</si>
  <si>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</si>
  <si>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</si>
  <si>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</si>
  <si>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</si>
  <si>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</si>
  <si>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</si>
  <si>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</si>
  <si>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</si>
  <si>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</si>
  <si>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</si>
  <si>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</si>
  <si>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</si>
  <si>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</si>
  <si>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</si>
  <si>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</si>
  <si>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</si>
  <si>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</si>
  <si>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</si>
  <si>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</si>
  <si>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</si>
  <si>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</si>
  <si>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</si>
  <si>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</si>
  <si>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</si>
  <si>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</si>
  <si>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</si>
  <si>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</si>
  <si>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</si>
  <si>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</si>
  <si>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</si>
  <si>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</si>
  <si>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</si>
  <si>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</si>
  <si>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</si>
  <si>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</si>
  <si>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</si>
  <si>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</si>
  <si>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</si>
  <si>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</si>
  <si>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</si>
  <si>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</si>
  <si>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</si>
  <si>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</si>
  <si>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</si>
  <si>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</si>
  <si>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</si>
  <si>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</si>
  <si>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</si>
  <si>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</si>
  <si>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</si>
  <si>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</si>
  <si>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</si>
  <si>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</si>
  <si>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</si>
  <si>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</si>
  <si>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</si>
  <si>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</si>
  <si>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</si>
  <si>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</si>
  <si>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</si>
  <si>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</si>
  <si>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</si>
  <si>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</si>
  <si>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</si>
  <si>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</si>
  <si>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</si>
  <si>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</si>
  <si>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</si>
  <si>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</si>
  <si>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</si>
  <si>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</si>
  <si>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</si>
  <si>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</si>
  <si>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</si>
  <si>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</si>
  <si>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</si>
  <si>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</si>
  <si>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</si>
  <si>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</si>
  <si>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</si>
  <si>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</si>
  <si>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</si>
  <si>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</si>
  <si>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</si>
  <si>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</si>
  <si>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</si>
  <si>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</si>
  <si>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</si>
  <si>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</si>
  <si>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</si>
  <si>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</si>
  <si>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</si>
  <si>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</si>
  <si>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</si>
  <si>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</si>
  <si>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</si>
  <si>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</si>
  <si>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</si>
  <si>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</si>
  <si>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</si>
  <si>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</si>
  <si>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</si>
  <si>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</si>
  <si>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</si>
  <si>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</si>
  <si>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</si>
  <si>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</si>
  <si>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</si>
  <si>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</si>
  <si>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</si>
  <si>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</si>
  <si>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</si>
  <si>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</si>
  <si>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</si>
  <si>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</si>
  <si>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</si>
  <si>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</si>
  <si>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</si>
  <si>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</si>
  <si>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</si>
  <si>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</si>
  <si>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</si>
  <si>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</si>
  <si>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</si>
  <si>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</si>
  <si>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</si>
  <si>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</si>
  <si>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</si>
  <si>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</si>
  <si>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</si>
  <si>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</si>
  <si>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</si>
  <si>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</si>
  <si>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</si>
  <si>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</si>
  <si>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</si>
  <si>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</si>
  <si>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</si>
  <si>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</si>
  <si>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</si>
  <si>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</si>
  <si>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</si>
  <si>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</si>
  <si>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</si>
  <si>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</si>
  <si>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</si>
  <si>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</si>
  <si>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</si>
  <si>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</si>
  <si>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</si>
  <si>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</si>
  <si>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</si>
  <si>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</si>
  <si>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</si>
  <si>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</si>
  <si>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</si>
  <si>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</si>
  <si>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</si>
  <si>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</si>
  <si>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</si>
  <si>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</si>
  <si>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</si>
  <si>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</si>
  <si>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</si>
  <si>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</si>
  <si>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</si>
  <si>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</si>
  <si>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</si>
  <si>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</si>
  <si>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</si>
  <si>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</si>
  <si>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</si>
  <si>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</si>
  <si>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</si>
  <si>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</si>
  <si>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</si>
  <si>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</si>
  <si>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</si>
  <si>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</si>
  <si>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</si>
  <si>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</si>
  <si>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</si>
  <si>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</si>
  <si>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</si>
  <si>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</si>
  <si>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</si>
  <si>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</si>
  <si>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</si>
  <si>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</si>
  <si>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</si>
  <si>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</si>
  <si>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</si>
  <si>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</si>
  <si>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</si>
  <si>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</si>
  <si>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</si>
  <si>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</si>
  <si>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</si>
  <si>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</si>
  <si>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</si>
  <si>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</si>
  <si>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</si>
  <si>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</si>
  <si>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</si>
  <si>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</si>
  <si>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</si>
  <si>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</si>
  <si>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</si>
  <si>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</si>
  <si>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</si>
  <si>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</si>
  <si>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</si>
  <si>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</si>
  <si>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</si>
  <si>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</si>
  <si>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</si>
  <si>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</si>
  <si>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</si>
  <si>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</si>
  <si>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</si>
  <si>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</si>
  <si>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</si>
  <si>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</si>
  <si>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</si>
  <si>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</si>
  <si>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</si>
  <si>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</si>
  <si>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</si>
  <si>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</si>
  <si>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</si>
  <si>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</si>
  <si>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</si>
  <si>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</si>
  <si>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</si>
  <si>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</si>
  <si>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</si>
  <si>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</si>
  <si>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</si>
  <si>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</si>
  <si>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</si>
  <si>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</si>
  <si>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</si>
  <si>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</si>
  <si>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</si>
  <si>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</si>
  <si>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</si>
  <si>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</si>
  <si>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</si>
  <si>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</si>
  <si>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</si>
  <si>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</si>
  <si>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</si>
  <si>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</si>
  <si>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</si>
  <si>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</si>
  <si>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</si>
  <si>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</si>
  <si>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</si>
  <si>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</si>
  <si>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</si>
  <si>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</si>
  <si>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</si>
  <si>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</si>
  <si>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</si>
  <si>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</si>
  <si>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</si>
  <si>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</si>
  <si>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</si>
  <si>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</si>
  <si>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</si>
  <si>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</si>
  <si>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</si>
  <si>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</si>
  <si>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</si>
  <si>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</si>
  <si>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</si>
  <si>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</si>
  <si>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</si>
  <si>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</si>
  <si>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</si>
  <si>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</si>
  <si>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</si>
  <si>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</si>
  <si>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</si>
  <si>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</si>
  <si>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</si>
  <si>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</si>
  <si>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</si>
  <si>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</si>
  <si>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</si>
  <si>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</si>
  <si>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</si>
  <si>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</si>
  <si>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</si>
  <si>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</si>
  <si>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</si>
  <si>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</si>
  <si>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</si>
  <si>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</si>
  <si>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</si>
  <si>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</si>
  <si>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</si>
  <si>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</si>
  <si>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</si>
  <si>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</si>
  <si>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</si>
  <si>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</si>
  <si>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</si>
  <si>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</si>
  <si>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</si>
  <si>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</si>
  <si>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</si>
  <si>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</si>
  <si>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</si>
  <si>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</si>
  <si>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</si>
  <si>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</si>
  <si>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</si>
  <si>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</si>
  <si>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</si>
  <si>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</si>
  <si>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</si>
  <si>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</si>
  <si>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</si>
  <si>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</si>
  <si>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</si>
  <si>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</si>
  <si>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</si>
  <si>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</si>
  <si>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</si>
  <si>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</si>
  <si>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</si>
  <si>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</si>
  <si>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</si>
  <si>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</si>
  <si>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</si>
  <si>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</si>
  <si>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</si>
  <si>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</si>
  <si>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</si>
  <si>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</si>
  <si>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</si>
  <si>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</si>
  <si>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</si>
  <si>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</si>
  <si>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</si>
  <si>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</si>
  <si>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</si>
  <si>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</si>
  <si>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</si>
  <si>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</si>
  <si>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</si>
  <si>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</si>
  <si>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</si>
  <si>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</si>
  <si>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</si>
  <si>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</si>
  <si>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</si>
  <si>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</si>
  <si>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</si>
  <si>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</si>
  <si>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</si>
  <si>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</si>
  <si>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</si>
  <si>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</si>
  <si>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</si>
  <si>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</si>
  <si>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</si>
  <si>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</si>
  <si>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</si>
  <si>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</si>
  <si>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</si>
  <si>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</si>
  <si>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</si>
  <si>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</si>
  <si>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</si>
  <si>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</si>
  <si>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</si>
  <si>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</si>
  <si>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</si>
  <si>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</si>
  <si>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</si>
  <si>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</si>
  <si>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</si>
  <si>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</si>
  <si>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</si>
  <si>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</si>
  <si>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</si>
  <si>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</si>
  <si>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</si>
  <si>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</si>
  <si>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</si>
  <si>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 xml:space="preserve"> </t>
  </si>
  <si>
    <t>SALDO FINAL DEL MES</t>
  </si>
  <si>
    <t>BALANZA DE COMPROBACIÓN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</si>
  <si>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</si>
  <si>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</si>
  <si>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</si>
  <si>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</si>
  <si>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</si>
  <si>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VEHÍCULOS Y EQUIPO DE TRANSPORTE</t>
  </si>
  <si>
    <t>TRANSFERENCIAS INTERNAS Y ASIGNACIONES DEL SECTOR PÚBLICO</t>
  </si>
  <si>
    <t>TRANSFERENCIAS DEL EXTERIOR</t>
  </si>
  <si>
    <t>DONATIVOS</t>
  </si>
  <si>
    <t>DONATIVOS INTERNACIONALES</t>
  </si>
  <si>
    <t>CONSTRUCCIÓN EN BIENES NO CAPITALIZABLES</t>
  </si>
  <si>
    <t>INCENTIVOS DERIVADOS DE LA COLABORACIÓN FISCAL(derogada)</t>
  </si>
  <si>
    <t>MUNICIPIO GÓMEZ FARÍAS</t>
  </si>
  <si>
    <t>AL 31 DE OCTUBRE DE 2018</t>
  </si>
  <si>
    <t>DRA. ARIANA BARAJAS GALVEZ</t>
  </si>
  <si>
    <t>MI. NESTOR FABIAN FIGUEROA ALVAREZ</t>
  </si>
  <si>
    <t>PRESIDENTE MUNICIPAL</t>
  </si>
  <si>
    <t>ENCARGADO DE LA HACIENDA MUNICIPAL</t>
  </si>
  <si>
    <t>ASEJ2018-10-12-05-2019-1</t>
  </si>
  <si>
    <t>ESTADO DE SITUACION FINANCIERA</t>
  </si>
  <si>
    <t>CUENTA</t>
  </si>
  <si>
    <t>Año 2018</t>
  </si>
  <si>
    <t>Año 2017</t>
  </si>
  <si>
    <t>ADQUISICION CON FONDOS DE TERCEROS</t>
  </si>
  <si>
    <t>TOTAL DE ACTIVOS CIRCULANTES</t>
  </si>
  <si>
    <t>TOTAL PASIVOS CIRCULANTES</t>
  </si>
  <si>
    <t>EQUIPO DE TRANSPORTE</t>
  </si>
  <si>
    <t>TOTAL PASIVOS NO CIRCULANTES</t>
  </si>
  <si>
    <t>TOTAL DE PASIVOS</t>
  </si>
  <si>
    <t>TOTAL DE ACTIVOS NO CIRCULANTES</t>
  </si>
  <si>
    <t>TOTAL DEL ACTIVO</t>
  </si>
  <si>
    <t>HACIENDA PUBLICA/PATRIMONIO TOTAL</t>
  </si>
  <si>
    <t>TOTAL DE PASIVO Y PATRIMONIO / HACIENDA PUBLICA</t>
  </si>
  <si>
    <t>Estado de Actividades</t>
  </si>
  <si>
    <t>DEL 1 DE ENERO AL 31 DE OCTUBRE DE 2018</t>
  </si>
  <si>
    <t>2018</t>
  </si>
  <si>
    <t>2017</t>
  </si>
  <si>
    <t>4161</t>
  </si>
  <si>
    <t>INCENTIVOS DERIVADOS DE LA COLABORACIÓN FISCAL (DEROGADA)</t>
  </si>
  <si>
    <t>4162</t>
  </si>
  <si>
    <t>4163</t>
  </si>
  <si>
    <t>4164</t>
  </si>
  <si>
    <t>4165</t>
  </si>
  <si>
    <t>4166</t>
  </si>
  <si>
    <t>4167</t>
  </si>
  <si>
    <t>4168</t>
  </si>
  <si>
    <t>4169</t>
  </si>
  <si>
    <t>CONTRIBUCIONES DE MEJORAS, DERECHOS, PRODUCTOS Y APROVECHAMIENTOS NO COMPRENDIDOS EN LAS</t>
  </si>
  <si>
    <t>FRACC. DE LEY DE ING. CAUSAD. EN EJER. FISCALES ANT. PEND. DE LIQUID. O PAGO</t>
  </si>
  <si>
    <t>TOTAL DE INGRESOS</t>
  </si>
  <si>
    <t>DONATIVO</t>
  </si>
  <si>
    <t>DONATIVOS INTERNACIONAL</t>
  </si>
  <si>
    <t>TOTAL DE GASTOS Y OTRAS PERDIDAS</t>
  </si>
  <si>
    <t>RESULTADO DEL EJERCICIO (AHORRO/DESAHORRO)</t>
  </si>
  <si>
    <t>INFORMATIVA MENSUAL DE OBRAS EN PROCESO</t>
  </si>
  <si>
    <t>DEL 1 AL 31 DE OCTUBRE DE 2018</t>
  </si>
  <si>
    <t>(miles de pesos)</t>
  </si>
  <si>
    <t>Dependencia ejecutora</t>
  </si>
  <si>
    <t>Nombre de Obra</t>
  </si>
  <si>
    <t>Localidad</t>
  </si>
  <si>
    <t>Descripción de la obra u objeto del contrato</t>
  </si>
  <si>
    <t>Modalidad de ejecución</t>
  </si>
  <si>
    <t>Nombre del contratista</t>
  </si>
  <si>
    <t>Número de contrato y convenio(s) de ampliación(es)</t>
  </si>
  <si>
    <t xml:space="preserve">Importe de la obra y sus ampliaciones </t>
  </si>
  <si>
    <t>Origen del recurso</t>
  </si>
  <si>
    <t>Orden de Pago</t>
  </si>
  <si>
    <t>Partida contable</t>
  </si>
  <si>
    <t>Número de póliza (s)</t>
  </si>
  <si>
    <t>Importe del Pago</t>
  </si>
  <si>
    <t>OBRAS PUBLICAS</t>
  </si>
  <si>
    <t>MERCADO CRUZ ROJA</t>
  </si>
  <si>
    <t>SAN SEBASTIAN DEL SUR</t>
  </si>
  <si>
    <t>REMODELACION MERCADO CRUZ ROJA</t>
  </si>
  <si>
    <t>DIRECTA</t>
  </si>
  <si>
    <t>N/A</t>
  </si>
  <si>
    <t>1235-4-110</t>
  </si>
  <si>
    <t>E00769</t>
  </si>
  <si>
    <t>MURO DE CONTENCION Y CARPETA ASFALTICA</t>
  </si>
  <si>
    <t>EL RODEO</t>
  </si>
  <si>
    <t>CONSTRUCCION DE MURO DE CONTENCION Y CARPETA ASFALTICA</t>
  </si>
  <si>
    <t>1235.4-115</t>
  </si>
  <si>
    <t>E00766, E00768, E00746, E00789</t>
  </si>
  <si>
    <t>EMPEDRADO COL. SANTA CECILIA</t>
  </si>
  <si>
    <t>CONSTRUCCION DE EMPEDRADO EN COLONIA SANTA CECILIA</t>
  </si>
  <si>
    <t>1235-4-119</t>
  </si>
  <si>
    <t>E00794</t>
  </si>
  <si>
    <t>EMPEDRADO AHOGADO EN CEMENTO</t>
  </si>
  <si>
    <t>SAN ANDRES IXTLAN</t>
  </si>
  <si>
    <t>CONSTRUCCION DE EMPEDRADO AHOGADO CALLE GUERRERO EN SAN ANDRES IXTLAN</t>
  </si>
  <si>
    <t>1235-4-120</t>
  </si>
  <si>
    <t>E00823, E00824, E00825, E00826</t>
  </si>
  <si>
    <t>EMPEDRADO AHOGADO EN CEMENTO CALLE ALLENDE</t>
  </si>
  <si>
    <t>EMPEDRADO AHOGADO EN CEMENTO CALLE ALLENDE DE SAN ANDRES</t>
  </si>
  <si>
    <t>1235-4-121</t>
  </si>
  <si>
    <t>E00820, E00821, E00822</t>
  </si>
  <si>
    <t>DRENAJE Y AGUA CALLE GUERRERO</t>
  </si>
  <si>
    <t xml:space="preserve">DRENAJE Y AGUA CALLE GUERRERO DE SAN ANDRES </t>
  </si>
  <si>
    <t>1235-4-123</t>
  </si>
  <si>
    <t>E00838</t>
  </si>
  <si>
    <t>EMPEDRADO AHOGADO EN CONCRETO</t>
  </si>
  <si>
    <t>1235-4-127</t>
  </si>
  <si>
    <t>E00750 Y E00782</t>
  </si>
  <si>
    <t>BANQUETAS EN COL. CRUZ ROJA</t>
  </si>
  <si>
    <t>SUSTITUCION DE BANQUETAS EN COLONIA CRUZ ROJA DE SAN ASEBASTIAN</t>
  </si>
  <si>
    <t>1235-4-130</t>
  </si>
  <si>
    <t>E00830</t>
  </si>
  <si>
    <t>RED DE AGUA POTABLE Y DRENAJE</t>
  </si>
  <si>
    <t>SUSTITUCION DE RED DE AGUA Y DRENAJE CALLE ALLENDE</t>
  </si>
  <si>
    <t>1235-4-131</t>
  </si>
  <si>
    <t>E00827</t>
  </si>
  <si>
    <t>GRADAS EN CANCHA DEPORTIVA</t>
  </si>
  <si>
    <t>CONSTRUCCION DE GRADAS EN CANCHA JAVIER GOMEZ DE SAN SEBASTIAN</t>
  </si>
  <si>
    <t>1235-4-132</t>
  </si>
  <si>
    <t>E00763, E00741, E00743, E00749</t>
  </si>
  <si>
    <t>RED DE AGUA POTABLE</t>
  </si>
  <si>
    <t>EJIDO 1RO DE FEBRERO</t>
  </si>
  <si>
    <t>CONSTRUCCION DE RED DE AGUA POTABLE EN EJIDO 1RO DE FEBRERO</t>
  </si>
  <si>
    <t>1235-4-133</t>
  </si>
  <si>
    <t>E00759</t>
  </si>
  <si>
    <t>ANDADOR SAN SEBASTIAN-SAN ANDRES</t>
  </si>
  <si>
    <t>CONSTRUCCION DE ANDADOR SAN SEBASTIAN-SAN ANDRES</t>
  </si>
  <si>
    <t>1235-4-134</t>
  </si>
  <si>
    <t>E00804, E00805, E00812, E00811, E00814, E00807, E00808, E00817</t>
  </si>
  <si>
    <t>EMPEDRADO CALLE JUAN PABLO</t>
  </si>
  <si>
    <t xml:space="preserve">CONSTRUCCION DE EMPEDRADO EN CALLE JUAN PABLO II </t>
  </si>
  <si>
    <t>1235-4-135</t>
  </si>
  <si>
    <t>E00828, E00831, E00829, E00836, E00837, E00839</t>
  </si>
  <si>
    <t>TOMAS DE AGUA Y DRENAJE</t>
  </si>
  <si>
    <t>COLOCACION DE TOMAS Y DESCARGAS DE AGUA EN SAN ANDRES</t>
  </si>
  <si>
    <t>1235-4-136</t>
  </si>
  <si>
    <t>E00832</t>
  </si>
  <si>
    <t>LIEA DE AGUA CALLE ROBLE</t>
  </si>
  <si>
    <t>CONSTRUCCION DE LINEA DE AGUA EN CALLE ROBLE DE SAN ANDRES</t>
  </si>
  <si>
    <t>1235-4-137</t>
  </si>
  <si>
    <t>E00833</t>
  </si>
  <si>
    <t>AGUA Y DRENAJE CALLE JUAN PABLO</t>
  </si>
  <si>
    <t>AGUA Y DRENAJE CALLE JUAN PABLO EN SAN ANDRES</t>
  </si>
  <si>
    <t>1235-4-138</t>
  </si>
  <si>
    <t>E00834</t>
  </si>
  <si>
    <t>DRENAJE Y AGUA CALLE MAGUEY</t>
  </si>
  <si>
    <t xml:space="preserve">COLOCACION DE DRENAJE Y AGUA EN LA CALLE MAGYEY EN SAN ANDRES </t>
  </si>
  <si>
    <t>1235-4139</t>
  </si>
  <si>
    <t>E00835</t>
  </si>
  <si>
    <t>DOMO EN ESTRADO</t>
  </si>
  <si>
    <t>CONSTRUCCION DE DOMO EN ESTRADO  DE LA CABECERA MUNICIPAL</t>
  </si>
  <si>
    <t>1235-4-140</t>
  </si>
  <si>
    <t>E00840 Y E00783</t>
  </si>
  <si>
    <t>ELECTRIFICACION COL. LA CANDELARIA</t>
  </si>
  <si>
    <t>ELCECTRIFICACION EN COLONIA LA CANDELARIA DE SAN ANDRES IXTLAN</t>
  </si>
  <si>
    <t>1235-4-80</t>
  </si>
  <si>
    <t>E00774</t>
  </si>
  <si>
    <t>CONEXIÓN DE DREANJE Y AGUA POTABLE LA MEZCALERA</t>
  </si>
  <si>
    <t xml:space="preserve">CONEXIÓN DE DREANJE Y AGUA POTABLE LA MEZCALERA DE SAN ANDRES IXTLAN </t>
  </si>
  <si>
    <t>E-28, E-29, E-30, E-31 Y E-2201</t>
  </si>
  <si>
    <t>SELLO</t>
  </si>
  <si>
    <t>ASEJ2019-10-12-05-2019-1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</si>
</sst>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&quot;$&quot;#,##0.00"/>
    <numFmt numFmtId="170" formatCode="[$$-80A]#,##0.00"/>
    <numFmt numFmtId="171" formatCode="&quot;$&quot;#,##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i/>
      <u val="single"/>
      <sz val="8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28"/>
      <color indexed="8"/>
      <name val="C39HrP24DhTt"/>
      <family val="0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22"/>
      <color indexed="8"/>
      <name val="C39HrP24DhTt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24"/>
      <color theme="1"/>
      <name val="C39HrP48DhTt"/>
      <family val="0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28"/>
      <color theme="1"/>
      <name val="C39HrP24DhTt"/>
      <family val="0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Calibri"/>
      <family val="2"/>
    </font>
    <font>
      <sz val="22"/>
      <color theme="1"/>
      <name val="C39HrP24DhTt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98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36" borderId="10" xfId="0" applyFill="1" applyBorder="1" applyAlignment="1">
      <alignment horizontal="center" vertical="center" wrapText="1"/>
    </xf>
    <xf numFmtId="4" fontId="0" fillId="36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62" fillId="0" borderId="15" xfId="0" applyFont="1" applyFill="1" applyBorder="1" applyAlignment="1">
      <alignment horizontal="center" vertical="center"/>
    </xf>
    <xf numFmtId="0" fontId="62" fillId="0" borderId="16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18" xfId="0" applyFont="1" applyFill="1" applyBorder="1" applyAlignment="1">
      <alignment horizontal="center" vertical="center"/>
    </xf>
    <xf numFmtId="0" fontId="62" fillId="0" borderId="19" xfId="0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2" fillId="0" borderId="2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2" fillId="0" borderId="21" xfId="0" applyFont="1" applyFill="1" applyBorder="1" applyAlignment="1">
      <alignment horizontal="center" vertical="center"/>
    </xf>
    <xf numFmtId="0" fontId="61" fillId="37" borderId="22" xfId="0" applyFont="1" applyFill="1" applyBorder="1" applyAlignment="1">
      <alignment/>
    </xf>
    <xf numFmtId="0" fontId="61" fillId="37" borderId="23" xfId="0" applyFont="1" applyFill="1" applyBorder="1" applyAlignment="1">
      <alignment/>
    </xf>
    <xf numFmtId="169" fontId="61" fillId="37" borderId="23" xfId="0" applyNumberFormat="1" applyFont="1" applyFill="1" applyBorder="1" applyAlignment="1">
      <alignment/>
    </xf>
    <xf numFmtId="169" fontId="61" fillId="37" borderId="24" xfId="0" applyNumberFormat="1" applyFont="1" applyFill="1" applyBorder="1" applyAlignment="1">
      <alignment/>
    </xf>
    <xf numFmtId="0" fontId="64" fillId="0" borderId="0" xfId="0" applyFont="1" applyAlignment="1">
      <alignment/>
    </xf>
    <xf numFmtId="0" fontId="62" fillId="37" borderId="25" xfId="0" applyFont="1" applyFill="1" applyBorder="1" applyAlignment="1">
      <alignment horizontal="center"/>
    </xf>
    <xf numFmtId="0" fontId="62" fillId="37" borderId="0" xfId="0" applyFont="1" applyFill="1" applyBorder="1" applyAlignment="1">
      <alignment horizontal="center"/>
    </xf>
    <xf numFmtId="0" fontId="62" fillId="37" borderId="26" xfId="0" applyFont="1" applyFill="1" applyBorder="1" applyAlignment="1">
      <alignment horizontal="center"/>
    </xf>
    <xf numFmtId="0" fontId="62" fillId="37" borderId="12" xfId="0" applyFont="1" applyFill="1" applyBorder="1" applyAlignment="1">
      <alignment horizontal="center"/>
    </xf>
    <xf numFmtId="0" fontId="62" fillId="37" borderId="27" xfId="0" applyFont="1" applyFill="1" applyBorder="1" applyAlignment="1">
      <alignment horizontal="center"/>
    </xf>
    <xf numFmtId="0" fontId="62" fillId="37" borderId="13" xfId="0" applyFont="1" applyFill="1" applyBorder="1" applyAlignment="1">
      <alignment horizontal="center"/>
    </xf>
    <xf numFmtId="0" fontId="61" fillId="0" borderId="0" xfId="0" applyFont="1" applyFill="1" applyAlignment="1">
      <alignment horizontal="center"/>
    </xf>
    <xf numFmtId="169" fontId="61" fillId="0" borderId="0" xfId="0" applyNumberFormat="1" applyFont="1" applyFill="1" applyAlignment="1">
      <alignment horizontal="center"/>
    </xf>
    <xf numFmtId="0" fontId="65" fillId="37" borderId="28" xfId="0" applyFont="1" applyFill="1" applyBorder="1" applyAlignment="1">
      <alignment horizontal="center" vertical="center" wrapText="1"/>
    </xf>
    <xf numFmtId="0" fontId="26" fillId="37" borderId="29" xfId="0" applyFont="1" applyFill="1" applyBorder="1" applyAlignment="1">
      <alignment vertical="center" wrapText="1"/>
    </xf>
    <xf numFmtId="169" fontId="65" fillId="37" borderId="29" xfId="0" applyNumberFormat="1" applyFont="1" applyFill="1" applyBorder="1" applyAlignment="1">
      <alignment horizontal="center"/>
    </xf>
    <xf numFmtId="169" fontId="65" fillId="37" borderId="30" xfId="0" applyNumberFormat="1" applyFont="1" applyFill="1" applyBorder="1" applyAlignment="1">
      <alignment horizontal="center"/>
    </xf>
    <xf numFmtId="0" fontId="64" fillId="37" borderId="10" xfId="0" applyFont="1" applyFill="1" applyBorder="1" applyAlignment="1">
      <alignment/>
    </xf>
    <xf numFmtId="0" fontId="65" fillId="36" borderId="25" xfId="0" applyFont="1" applyFill="1" applyBorder="1" applyAlignment="1">
      <alignment horizontal="center" vertical="center" wrapText="1"/>
    </xf>
    <xf numFmtId="0" fontId="27" fillId="36" borderId="0" xfId="0" applyFont="1" applyFill="1" applyBorder="1" applyAlignment="1">
      <alignment vertical="center" wrapText="1"/>
    </xf>
    <xf numFmtId="169" fontId="65" fillId="0" borderId="0" xfId="0" applyNumberFormat="1" applyFont="1" applyBorder="1" applyAlignment="1">
      <alignment/>
    </xf>
    <xf numFmtId="169" fontId="65" fillId="0" borderId="26" xfId="0" applyNumberFormat="1" applyFont="1" applyBorder="1" applyAlignment="1">
      <alignment/>
    </xf>
    <xf numFmtId="0" fontId="64" fillId="37" borderId="31" xfId="0" applyFont="1" applyFill="1" applyBorder="1" applyAlignment="1">
      <alignment/>
    </xf>
    <xf numFmtId="169" fontId="64" fillId="0" borderId="0" xfId="0" applyNumberFormat="1" applyFont="1" applyBorder="1" applyAlignment="1">
      <alignment/>
    </xf>
    <xf numFmtId="169" fontId="64" fillId="0" borderId="26" xfId="0" applyNumberFormat="1" applyFont="1" applyBorder="1" applyAlignment="1">
      <alignment/>
    </xf>
    <xf numFmtId="169" fontId="65" fillId="0" borderId="29" xfId="0" applyNumberFormat="1" applyFont="1" applyBorder="1" applyAlignment="1">
      <alignment/>
    </xf>
    <xf numFmtId="169" fontId="65" fillId="0" borderId="30" xfId="0" applyNumberFormat="1" applyFont="1" applyBorder="1" applyAlignment="1">
      <alignment/>
    </xf>
    <xf numFmtId="0" fontId="64" fillId="36" borderId="25" xfId="0" applyFont="1" applyFill="1" applyBorder="1" applyAlignment="1">
      <alignment horizontal="center" vertical="center" wrapText="1"/>
    </xf>
    <xf numFmtId="0" fontId="28" fillId="36" borderId="0" xfId="0" applyFont="1" applyFill="1" applyBorder="1" applyAlignment="1">
      <alignment vertical="center" wrapText="1"/>
    </xf>
    <xf numFmtId="0" fontId="64" fillId="0" borderId="0" xfId="0" applyFont="1" applyAlignment="1">
      <alignment horizontal="justify" vertical="center"/>
    </xf>
    <xf numFmtId="0" fontId="29" fillId="36" borderId="0" xfId="0" applyFont="1" applyFill="1" applyBorder="1" applyAlignment="1">
      <alignment vertical="center" wrapText="1"/>
    </xf>
    <xf numFmtId="169" fontId="66" fillId="0" borderId="0" xfId="0" applyNumberFormat="1" applyFont="1" applyBorder="1" applyAlignment="1">
      <alignment/>
    </xf>
    <xf numFmtId="169" fontId="66" fillId="0" borderId="26" xfId="0" applyNumberFormat="1" applyFont="1" applyBorder="1" applyAlignment="1">
      <alignment/>
    </xf>
    <xf numFmtId="0" fontId="64" fillId="37" borderId="26" xfId="0" applyFont="1" applyFill="1" applyBorder="1" applyAlignment="1">
      <alignment/>
    </xf>
    <xf numFmtId="0" fontId="26" fillId="36" borderId="0" xfId="0" applyFont="1" applyFill="1" applyBorder="1" applyAlignment="1">
      <alignment vertical="center" wrapText="1"/>
    </xf>
    <xf numFmtId="169" fontId="67" fillId="0" borderId="0" xfId="0" applyNumberFormat="1" applyFont="1" applyBorder="1" applyAlignment="1">
      <alignment/>
    </xf>
    <xf numFmtId="169" fontId="67" fillId="0" borderId="26" xfId="0" applyNumberFormat="1" applyFont="1" applyBorder="1" applyAlignment="1">
      <alignment/>
    </xf>
    <xf numFmtId="0" fontId="64" fillId="0" borderId="25" xfId="0" applyFont="1" applyBorder="1" applyAlignment="1">
      <alignment/>
    </xf>
    <xf numFmtId="0" fontId="64" fillId="0" borderId="0" xfId="0" applyFont="1" applyBorder="1" applyAlignment="1">
      <alignment/>
    </xf>
    <xf numFmtId="0" fontId="67" fillId="0" borderId="0" xfId="0" applyFont="1" applyBorder="1" applyAlignment="1">
      <alignment/>
    </xf>
    <xf numFmtId="169" fontId="67" fillId="0" borderId="32" xfId="0" applyNumberFormat="1" applyFont="1" applyBorder="1" applyAlignment="1">
      <alignment/>
    </xf>
    <xf numFmtId="169" fontId="67" fillId="0" borderId="33" xfId="0" applyNumberFormat="1" applyFont="1" applyBorder="1" applyAlignment="1">
      <alignment/>
    </xf>
    <xf numFmtId="0" fontId="64" fillId="0" borderId="12" xfId="0" applyFont="1" applyBorder="1" applyAlignment="1">
      <alignment/>
    </xf>
    <xf numFmtId="0" fontId="64" fillId="0" borderId="27" xfId="0" applyFont="1" applyBorder="1" applyAlignment="1">
      <alignment/>
    </xf>
    <xf numFmtId="169" fontId="64" fillId="0" borderId="27" xfId="0" applyNumberFormat="1" applyFont="1" applyBorder="1" applyAlignment="1">
      <alignment/>
    </xf>
    <xf numFmtId="169" fontId="64" fillId="0" borderId="13" xfId="0" applyNumberFormat="1" applyFont="1" applyBorder="1" applyAlignment="1">
      <alignment/>
    </xf>
    <xf numFmtId="0" fontId="64" fillId="37" borderId="11" xfId="0" applyFont="1" applyFill="1" applyBorder="1" applyAlignment="1">
      <alignment/>
    </xf>
    <xf numFmtId="0" fontId="67" fillId="0" borderId="27" xfId="0" applyFont="1" applyBorder="1" applyAlignment="1">
      <alignment/>
    </xf>
    <xf numFmtId="169" fontId="64" fillId="0" borderId="0" xfId="0" applyNumberFormat="1" applyFont="1" applyAlignment="1">
      <alignment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42" fontId="6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2" fontId="0" fillId="0" borderId="0" xfId="0" applyNumberFormat="1" applyAlignment="1">
      <alignment horizontal="center"/>
    </xf>
    <xf numFmtId="0" fontId="68" fillId="0" borderId="0" xfId="0" applyFont="1" applyAlignment="1">
      <alignment horizontal="left"/>
    </xf>
    <xf numFmtId="42" fontId="69" fillId="0" borderId="0" xfId="0" applyNumberFormat="1" applyFont="1" applyAlignment="1">
      <alignment horizontal="center" vertical="center"/>
    </xf>
    <xf numFmtId="0" fontId="70" fillId="34" borderId="22" xfId="0" applyFont="1" applyFill="1" applyBorder="1" applyAlignment="1">
      <alignment horizontal="center"/>
    </xf>
    <xf numFmtId="0" fontId="70" fillId="34" borderId="23" xfId="0" applyFont="1" applyFill="1" applyBorder="1" applyAlignment="1">
      <alignment horizontal="center"/>
    </xf>
    <xf numFmtId="0" fontId="70" fillId="34" borderId="24" xfId="0" applyFont="1" applyFill="1" applyBorder="1" applyAlignment="1">
      <alignment horizontal="center"/>
    </xf>
    <xf numFmtId="0" fontId="71" fillId="0" borderId="0" xfId="0" applyFont="1" applyAlignment="1">
      <alignment/>
    </xf>
    <xf numFmtId="0" fontId="72" fillId="34" borderId="25" xfId="0" applyFont="1" applyFill="1" applyBorder="1" applyAlignment="1">
      <alignment horizontal="center"/>
    </xf>
    <xf numFmtId="0" fontId="72" fillId="34" borderId="0" xfId="0" applyFont="1" applyFill="1" applyBorder="1" applyAlignment="1">
      <alignment horizontal="center"/>
    </xf>
    <xf numFmtId="0" fontId="72" fillId="34" borderId="26" xfId="0" applyFont="1" applyFill="1" applyBorder="1" applyAlignment="1">
      <alignment horizontal="center"/>
    </xf>
    <xf numFmtId="0" fontId="71" fillId="34" borderId="12" xfId="0" applyFont="1" applyFill="1" applyBorder="1" applyAlignment="1">
      <alignment horizontal="left"/>
    </xf>
    <xf numFmtId="0" fontId="71" fillId="34" borderId="27" xfId="0" applyFont="1" applyFill="1" applyBorder="1" applyAlignment="1">
      <alignment horizontal="left"/>
    </xf>
    <xf numFmtId="169" fontId="71" fillId="34" borderId="27" xfId="0" applyNumberFormat="1" applyFont="1" applyFill="1" applyBorder="1" applyAlignment="1">
      <alignment horizontal="right" vertical="center"/>
    </xf>
    <xf numFmtId="169" fontId="71" fillId="34" borderId="13" xfId="0" applyNumberFormat="1" applyFont="1" applyFill="1" applyBorder="1" applyAlignment="1">
      <alignment horizontal="right" vertical="center"/>
    </xf>
    <xf numFmtId="0" fontId="71" fillId="0" borderId="0" xfId="0" applyFont="1" applyAlignment="1">
      <alignment horizontal="left"/>
    </xf>
    <xf numFmtId="169" fontId="71" fillId="0" borderId="0" xfId="0" applyNumberFormat="1" applyFont="1" applyAlignment="1">
      <alignment horizontal="right" vertical="center"/>
    </xf>
    <xf numFmtId="0" fontId="73" fillId="34" borderId="28" xfId="0" applyFont="1" applyFill="1" applyBorder="1" applyAlignment="1">
      <alignment horizontal="left"/>
    </xf>
    <xf numFmtId="0" fontId="74" fillId="34" borderId="29" xfId="0" applyFont="1" applyFill="1" applyBorder="1" applyAlignment="1">
      <alignment horizontal="left"/>
    </xf>
    <xf numFmtId="169" fontId="74" fillId="34" borderId="10" xfId="0" applyNumberFormat="1" applyFont="1" applyFill="1" applyBorder="1" applyAlignment="1" quotePrefix="1">
      <alignment horizontal="center" vertical="center"/>
    </xf>
    <xf numFmtId="169" fontId="74" fillId="34" borderId="30" xfId="0" applyNumberFormat="1" applyFont="1" applyFill="1" applyBorder="1" applyAlignment="1" quotePrefix="1">
      <alignment horizontal="center" vertical="center"/>
    </xf>
    <xf numFmtId="0" fontId="73" fillId="0" borderId="22" xfId="0" applyFont="1" applyBorder="1" applyAlignment="1">
      <alignment horizontal="center"/>
    </xf>
    <xf numFmtId="0" fontId="73" fillId="0" borderId="23" xfId="0" applyFont="1" applyBorder="1" applyAlignment="1">
      <alignment horizontal="left"/>
    </xf>
    <xf numFmtId="0" fontId="71" fillId="0" borderId="23" xfId="0" applyFont="1" applyBorder="1" applyAlignment="1">
      <alignment horizontal="left"/>
    </xf>
    <xf numFmtId="169" fontId="71" fillId="0" borderId="34" xfId="0" applyNumberFormat="1" applyFont="1" applyBorder="1" applyAlignment="1">
      <alignment horizontal="right" vertical="center"/>
    </xf>
    <xf numFmtId="169" fontId="71" fillId="0" borderId="24" xfId="0" applyNumberFormat="1" applyFont="1" applyBorder="1" applyAlignment="1">
      <alignment horizontal="right" vertical="center"/>
    </xf>
    <xf numFmtId="0" fontId="73" fillId="0" borderId="25" xfId="0" applyFont="1" applyBorder="1" applyAlignment="1">
      <alignment horizontal="center"/>
    </xf>
    <xf numFmtId="0" fontId="73" fillId="0" borderId="0" xfId="0" applyFont="1" applyBorder="1" applyAlignment="1">
      <alignment horizontal="left"/>
    </xf>
    <xf numFmtId="0" fontId="71" fillId="0" borderId="0" xfId="0" applyFont="1" applyBorder="1" applyAlignment="1">
      <alignment horizontal="left"/>
    </xf>
    <xf numFmtId="169" fontId="74" fillId="0" borderId="10" xfId="0" applyNumberFormat="1" applyFont="1" applyBorder="1" applyAlignment="1">
      <alignment horizontal="right" vertical="center"/>
    </xf>
    <xf numFmtId="0" fontId="75" fillId="0" borderId="25" xfId="0" applyFont="1" applyBorder="1" applyAlignment="1">
      <alignment horizontal="center"/>
    </xf>
    <xf numFmtId="0" fontId="75" fillId="0" borderId="0" xfId="0" applyFont="1" applyBorder="1" applyAlignment="1">
      <alignment horizontal="left"/>
    </xf>
    <xf numFmtId="169" fontId="71" fillId="0" borderId="31" xfId="0" applyNumberFormat="1" applyFont="1" applyBorder="1" applyAlignment="1">
      <alignment horizontal="right" vertical="center"/>
    </xf>
    <xf numFmtId="169" fontId="71" fillId="0" borderId="26" xfId="0" applyNumberFormat="1" applyFont="1" applyBorder="1" applyAlignment="1">
      <alignment horizontal="right" vertical="center"/>
    </xf>
    <xf numFmtId="0" fontId="75" fillId="0" borderId="0" xfId="0" applyFont="1" applyAlignment="1">
      <alignment/>
    </xf>
    <xf numFmtId="169" fontId="74" fillId="0" borderId="30" xfId="0" applyNumberFormat="1" applyFont="1" applyBorder="1" applyAlignment="1">
      <alignment horizontal="right" vertical="center"/>
    </xf>
    <xf numFmtId="0" fontId="74" fillId="0" borderId="28" xfId="0" applyFont="1" applyBorder="1" applyAlignment="1">
      <alignment horizontal="center"/>
    </xf>
    <xf numFmtId="0" fontId="74" fillId="0" borderId="29" xfId="0" applyFont="1" applyBorder="1" applyAlignment="1">
      <alignment horizontal="left"/>
    </xf>
    <xf numFmtId="0" fontId="75" fillId="0" borderId="0" xfId="0" applyFont="1" applyAlignment="1">
      <alignment vertical="center"/>
    </xf>
    <xf numFmtId="169" fontId="71" fillId="0" borderId="10" xfId="0" applyNumberFormat="1" applyFont="1" applyBorder="1" applyAlignment="1">
      <alignment horizontal="right" vertical="center"/>
    </xf>
    <xf numFmtId="0" fontId="74" fillId="0" borderId="28" xfId="0" applyFont="1" applyBorder="1" applyAlignment="1">
      <alignment horizontal="left"/>
    </xf>
    <xf numFmtId="0" fontId="74" fillId="0" borderId="25" xfId="0" applyFont="1" applyBorder="1" applyAlignment="1">
      <alignment horizontal="left"/>
    </xf>
    <xf numFmtId="0" fontId="74" fillId="0" borderId="0" xfId="0" applyFont="1" applyBorder="1" applyAlignment="1">
      <alignment horizontal="left"/>
    </xf>
    <xf numFmtId="169" fontId="74" fillId="0" borderId="31" xfId="0" applyNumberFormat="1" applyFont="1" applyBorder="1" applyAlignment="1">
      <alignment horizontal="right" vertical="center"/>
    </xf>
    <xf numFmtId="169" fontId="74" fillId="0" borderId="26" xfId="0" applyNumberFormat="1" applyFont="1" applyBorder="1" applyAlignment="1">
      <alignment horizontal="right" vertical="center"/>
    </xf>
    <xf numFmtId="0" fontId="71" fillId="0" borderId="25" xfId="0" applyFont="1" applyBorder="1" applyAlignment="1">
      <alignment horizontal="left"/>
    </xf>
    <xf numFmtId="0" fontId="71" fillId="0" borderId="12" xfId="0" applyFont="1" applyBorder="1" applyAlignment="1">
      <alignment horizontal="left"/>
    </xf>
    <xf numFmtId="0" fontId="71" fillId="0" borderId="27" xfId="0" applyFont="1" applyBorder="1" applyAlignment="1">
      <alignment horizontal="left"/>
    </xf>
    <xf numFmtId="169" fontId="71" fillId="0" borderId="11" xfId="0" applyNumberFormat="1" applyFont="1" applyBorder="1" applyAlignment="1">
      <alignment horizontal="right" vertical="center"/>
    </xf>
    <xf numFmtId="169" fontId="71" fillId="0" borderId="13" xfId="0" applyNumberFormat="1" applyFont="1" applyBorder="1" applyAlignment="1">
      <alignment horizontal="right" vertical="center"/>
    </xf>
    <xf numFmtId="0" fontId="76" fillId="0" borderId="27" xfId="0" applyFont="1" applyBorder="1" applyAlignment="1">
      <alignment horizontal="center"/>
    </xf>
    <xf numFmtId="0" fontId="76" fillId="0" borderId="0" xfId="0" applyFont="1" applyBorder="1" applyAlignment="1">
      <alignment horizontal="center"/>
    </xf>
    <xf numFmtId="169" fontId="76" fillId="0" borderId="27" xfId="0" applyNumberFormat="1" applyFont="1" applyBorder="1" applyAlignment="1">
      <alignment horizontal="center" vertical="center"/>
    </xf>
    <xf numFmtId="169" fontId="71" fillId="0" borderId="27" xfId="0" applyNumberFormat="1" applyFont="1" applyBorder="1" applyAlignment="1">
      <alignment horizontal="right" vertical="center"/>
    </xf>
    <xf numFmtId="0" fontId="74" fillId="0" borderId="23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62" fillId="37" borderId="22" xfId="0" applyFont="1" applyFill="1" applyBorder="1" applyAlignment="1">
      <alignment horizontal="center"/>
    </xf>
    <xf numFmtId="0" fontId="62" fillId="37" borderId="23" xfId="0" applyFont="1" applyFill="1" applyBorder="1" applyAlignment="1">
      <alignment horizontal="center"/>
    </xf>
    <xf numFmtId="0" fontId="62" fillId="37" borderId="24" xfId="0" applyFont="1" applyFill="1" applyBorder="1" applyAlignment="1">
      <alignment horizontal="center"/>
    </xf>
    <xf numFmtId="0" fontId="61" fillId="0" borderId="0" xfId="0" applyFont="1" applyAlignment="1">
      <alignment/>
    </xf>
    <xf numFmtId="0" fontId="77" fillId="37" borderId="12" xfId="0" applyFont="1" applyFill="1" applyBorder="1" applyAlignment="1">
      <alignment horizontal="center"/>
    </xf>
    <xf numFmtId="0" fontId="78" fillId="37" borderId="27" xfId="0" applyFont="1" applyFill="1" applyBorder="1" applyAlignment="1">
      <alignment horizontal="center"/>
    </xf>
    <xf numFmtId="0" fontId="78" fillId="37" borderId="13" xfId="0" applyFont="1" applyFill="1" applyBorder="1" applyAlignment="1">
      <alignment horizontal="center"/>
    </xf>
    <xf numFmtId="171" fontId="61" fillId="0" borderId="0" xfId="0" applyNumberFormat="1" applyFont="1" applyAlignment="1">
      <alignment/>
    </xf>
    <xf numFmtId="0" fontId="67" fillId="37" borderId="22" xfId="0" applyFont="1" applyFill="1" applyBorder="1" applyAlignment="1">
      <alignment horizontal="center" vertical="center" wrapText="1"/>
    </xf>
    <xf numFmtId="0" fontId="61" fillId="37" borderId="22" xfId="0" applyFont="1" applyFill="1" applyBorder="1" applyAlignment="1">
      <alignment horizontal="center" vertical="center"/>
    </xf>
    <xf numFmtId="0" fontId="61" fillId="37" borderId="22" xfId="0" applyFont="1" applyFill="1" applyBorder="1" applyAlignment="1">
      <alignment horizontal="center" vertical="center" wrapText="1"/>
    </xf>
    <xf numFmtId="0" fontId="61" fillId="37" borderId="22" xfId="0" applyFont="1" applyFill="1" applyBorder="1" applyAlignment="1">
      <alignment horizontal="center" wrapText="1"/>
    </xf>
    <xf numFmtId="171" fontId="61" fillId="37" borderId="22" xfId="0" applyNumberFormat="1" applyFont="1" applyFill="1" applyBorder="1" applyAlignment="1">
      <alignment horizontal="center" wrapText="1"/>
    </xf>
    <xf numFmtId="171" fontId="61" fillId="37" borderId="34" xfId="0" applyNumberFormat="1" applyFont="1" applyFill="1" applyBorder="1" applyAlignment="1">
      <alignment horizontal="center" vertical="center" wrapText="1"/>
    </xf>
    <xf numFmtId="0" fontId="67" fillId="37" borderId="12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vertical="center"/>
    </xf>
    <xf numFmtId="0" fontId="61" fillId="37" borderId="12" xfId="0" applyFont="1" applyFill="1" applyBorder="1" applyAlignment="1">
      <alignment horizontal="center" vertical="center" wrapText="1"/>
    </xf>
    <xf numFmtId="0" fontId="61" fillId="37" borderId="12" xfId="0" applyFont="1" applyFill="1" applyBorder="1" applyAlignment="1">
      <alignment horizontal="center" wrapText="1"/>
    </xf>
    <xf numFmtId="171" fontId="61" fillId="37" borderId="12" xfId="0" applyNumberFormat="1" applyFont="1" applyFill="1" applyBorder="1" applyAlignment="1">
      <alignment horizontal="center" wrapText="1"/>
    </xf>
    <xf numFmtId="171" fontId="61" fillId="37" borderId="11" xfId="0" applyNumberFormat="1" applyFont="1" applyFill="1" applyBorder="1" applyAlignment="1">
      <alignment horizontal="center" vertical="center" wrapText="1"/>
    </xf>
    <xf numFmtId="171" fontId="0" fillId="0" borderId="0" xfId="0" applyNumberFormat="1" applyAlignment="1">
      <alignment/>
    </xf>
    <xf numFmtId="0" fontId="0" fillId="0" borderId="10" xfId="0" applyBorder="1" applyAlignment="1">
      <alignment horizontal="center" vertical="center" wrapText="1"/>
    </xf>
    <xf numFmtId="171" fontId="0" fillId="0" borderId="10" xfId="51" applyNumberFormat="1" applyFont="1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1" fillId="0" borderId="23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80" fillId="0" borderId="0" xfId="0" applyFont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411</xdr:row>
      <xdr:rowOff>19050</xdr:rowOff>
    </xdr:from>
    <xdr:to>
      <xdr:col>1</xdr:col>
      <xdr:colOff>2305050</xdr:colOff>
      <xdr:row>411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549717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411</xdr:row>
      <xdr:rowOff>19050</xdr:rowOff>
    </xdr:from>
    <xdr:to>
      <xdr:col>3</xdr:col>
      <xdr:colOff>771525</xdr:colOff>
      <xdr:row>411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549717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416</xdr:row>
      <xdr:rowOff>0</xdr:rowOff>
    </xdr:from>
    <xdr:to>
      <xdr:col>1</xdr:col>
      <xdr:colOff>1352550</xdr:colOff>
      <xdr:row>422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560861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130</xdr:row>
      <xdr:rowOff>0</xdr:rowOff>
    </xdr:from>
    <xdr:to>
      <xdr:col>6</xdr:col>
      <xdr:colOff>3314700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8058150" y="19535775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352425</xdr:colOff>
      <xdr:row>135</xdr:row>
      <xdr:rowOff>28575</xdr:rowOff>
    </xdr:from>
    <xdr:to>
      <xdr:col>1</xdr:col>
      <xdr:colOff>1238250</xdr:colOff>
      <xdr:row>142</xdr:row>
      <xdr:rowOff>47625</xdr:rowOff>
    </xdr:to>
    <xdr:sp>
      <xdr:nvSpPr>
        <xdr:cNvPr id="2" name="5 Rectángulo"/>
        <xdr:cNvSpPr>
          <a:spLocks/>
        </xdr:cNvSpPr>
      </xdr:nvSpPr>
      <xdr:spPr>
        <a:xfrm>
          <a:off x="352425" y="20516850"/>
          <a:ext cx="1352550" cy="1247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5357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270</xdr:row>
      <xdr:rowOff>0</xdr:rowOff>
    </xdr:from>
    <xdr:to>
      <xdr:col>3</xdr:col>
      <xdr:colOff>419100</xdr:colOff>
      <xdr:row>277</xdr:row>
      <xdr:rowOff>123825</xdr:rowOff>
    </xdr:to>
    <xdr:sp>
      <xdr:nvSpPr>
        <xdr:cNvPr id="1" name="1 Rectángulo"/>
        <xdr:cNvSpPr>
          <a:spLocks/>
        </xdr:cNvSpPr>
      </xdr:nvSpPr>
      <xdr:spPr>
        <a:xfrm>
          <a:off x="542925" y="43653075"/>
          <a:ext cx="1419225" cy="13144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6"/>
  <sheetViews>
    <sheetView showGridLines="0" zoomScalePageLayoutView="0" workbookViewId="0" topLeftCell="A401">
      <selection activeCell="B420" sqref="B420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8.75">
      <c r="A1" s="40" t="s">
        <v>780</v>
      </c>
      <c r="B1" s="41"/>
      <c r="C1" s="41"/>
      <c r="D1" s="42"/>
    </row>
    <row r="2" spans="1:4" ht="18.75">
      <c r="A2" s="48" t="s">
        <v>767</v>
      </c>
      <c r="B2" s="49"/>
      <c r="C2" s="49"/>
      <c r="D2" s="50"/>
    </row>
    <row r="3" spans="1:4" s="20" customFormat="1" ht="28.5" customHeight="1" thickBot="1">
      <c r="A3" s="43" t="s">
        <v>781</v>
      </c>
      <c r="B3" s="44"/>
      <c r="C3" s="44"/>
      <c r="D3" s="45"/>
    </row>
    <row r="4" spans="1:4" s="20" customFormat="1" ht="15">
      <c r="A4" s="36" t="s">
        <v>0</v>
      </c>
      <c r="B4" s="38" t="s">
        <v>1</v>
      </c>
      <c r="C4" s="34" t="s">
        <v>766</v>
      </c>
      <c r="D4" s="35"/>
    </row>
    <row r="5" spans="1:4" s="21" customFormat="1" ht="15">
      <c r="A5" s="37"/>
      <c r="B5" s="39"/>
      <c r="C5" s="23" t="s">
        <v>2</v>
      </c>
      <c r="D5" s="23" t="s">
        <v>3</v>
      </c>
    </row>
    <row r="6" spans="1:4" s="2" customFormat="1" ht="30" customHeight="1">
      <c r="A6" s="14" t="s">
        <v>4</v>
      </c>
      <c r="B6" s="15" t="s">
        <v>5</v>
      </c>
      <c r="C6" s="22">
        <f>C7+C46</f>
        <v>71758999.59</v>
      </c>
      <c r="D6" s="22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2732902.79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2732902.79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40062.58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2692840.21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0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0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0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0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30" t="s">
        <v>772</v>
      </c>
      <c r="C45" s="13">
        <v>0</v>
      </c>
      <c r="D45" s="13">
        <v>0</v>
      </c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69026096.8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0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0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67476129.35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14166810.1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53309319.25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1505362.14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357026.95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42843.48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0</v>
      </c>
      <c r="D69" s="13">
        <v>0</v>
      </c>
    </row>
    <row r="70" spans="1:4" s="2" customFormat="1" ht="30" customHeight="1">
      <c r="A70" s="6" t="s">
        <v>130</v>
      </c>
      <c r="B70" s="30" t="s">
        <v>773</v>
      </c>
      <c r="C70" s="13">
        <v>186200</v>
      </c>
      <c r="D70" s="13">
        <v>0</v>
      </c>
    </row>
    <row r="71" spans="1:4" s="2" customFormat="1" ht="30" customHeight="1">
      <c r="A71" s="6" t="s">
        <v>131</v>
      </c>
      <c r="B71" s="7" t="s">
        <v>132</v>
      </c>
      <c r="C71" s="13">
        <v>0</v>
      </c>
      <c r="D71" s="13">
        <v>0</v>
      </c>
    </row>
    <row r="72" spans="1:4" s="2" customFormat="1" ht="30" customHeight="1">
      <c r="A72" s="6" t="s">
        <v>133</v>
      </c>
      <c r="B72" s="7" t="s">
        <v>134</v>
      </c>
      <c r="C72" s="13">
        <v>919291.71</v>
      </c>
      <c r="D72" s="13">
        <v>0</v>
      </c>
    </row>
    <row r="73" spans="1:4" s="2" customFormat="1" ht="30" customHeight="1">
      <c r="A73" s="6" t="s">
        <v>135</v>
      </c>
      <c r="B73" s="7" t="s">
        <v>136</v>
      </c>
      <c r="C73" s="13">
        <v>0</v>
      </c>
      <c r="D73" s="13">
        <v>0</v>
      </c>
    </row>
    <row r="74" spans="1:4" s="2" customFormat="1" ht="30" customHeight="1">
      <c r="A74" s="6" t="s">
        <v>137</v>
      </c>
      <c r="B74" s="7" t="s">
        <v>138</v>
      </c>
      <c r="C74" s="13">
        <v>0</v>
      </c>
      <c r="D74" s="13">
        <v>0</v>
      </c>
    </row>
    <row r="75" spans="1:4" s="2" customFormat="1" ht="30" customHeight="1">
      <c r="A75" s="14" t="s">
        <v>139</v>
      </c>
      <c r="B75" s="15" t="s">
        <v>140</v>
      </c>
      <c r="C75" s="16">
        <f>SUM(C76:C80)</f>
        <v>44605.31</v>
      </c>
      <c r="D75" s="16">
        <f>SUM(D76:D80)</f>
        <v>0</v>
      </c>
    </row>
    <row r="76" spans="1:4" s="2" customFormat="1" ht="30" customHeight="1">
      <c r="A76" s="6" t="s">
        <v>141</v>
      </c>
      <c r="B76" s="7" t="s">
        <v>142</v>
      </c>
      <c r="C76" s="13">
        <v>37657.31</v>
      </c>
      <c r="D76" s="13">
        <v>0</v>
      </c>
    </row>
    <row r="77" spans="1:4" s="2" customFormat="1" ht="30" customHeight="1">
      <c r="A77" s="6" t="s">
        <v>143</v>
      </c>
      <c r="B77" s="7" t="s">
        <v>144</v>
      </c>
      <c r="C77" s="13">
        <v>0</v>
      </c>
      <c r="D77" s="13">
        <v>0</v>
      </c>
    </row>
    <row r="78" spans="1:4" s="2" customFormat="1" ht="30" customHeight="1">
      <c r="A78" s="6" t="s">
        <v>145</v>
      </c>
      <c r="B78" s="7" t="s">
        <v>146</v>
      </c>
      <c r="C78" s="13">
        <v>0</v>
      </c>
      <c r="D78" s="13">
        <v>0</v>
      </c>
    </row>
    <row r="79" spans="1:4" s="2" customFormat="1" ht="30" customHeight="1">
      <c r="A79" s="6" t="s">
        <v>147</v>
      </c>
      <c r="B79" s="7" t="s">
        <v>148</v>
      </c>
      <c r="C79" s="13">
        <v>6948</v>
      </c>
      <c r="D79" s="13">
        <v>0</v>
      </c>
    </row>
    <row r="80" spans="1:4" s="2" customFormat="1" ht="30" customHeight="1">
      <c r="A80" s="6" t="s">
        <v>149</v>
      </c>
      <c r="B80" s="7" t="s">
        <v>150</v>
      </c>
      <c r="C80" s="13">
        <v>0</v>
      </c>
      <c r="D80" s="13">
        <v>0</v>
      </c>
    </row>
    <row r="81" spans="1:4" s="2" customFormat="1" ht="30" customHeight="1">
      <c r="A81" s="14" t="s">
        <v>151</v>
      </c>
      <c r="B81" s="15" t="s">
        <v>152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153</v>
      </c>
      <c r="B82" s="7" t="s">
        <v>154</v>
      </c>
      <c r="C82" s="13">
        <v>0</v>
      </c>
      <c r="D82" s="13">
        <v>0</v>
      </c>
    </row>
    <row r="83" spans="1:4" s="2" customFormat="1" ht="30" customHeight="1">
      <c r="A83" s="6" t="s">
        <v>155</v>
      </c>
      <c r="B83" s="7" t="s">
        <v>156</v>
      </c>
      <c r="C83" s="13">
        <v>0</v>
      </c>
      <c r="D83" s="13">
        <v>0</v>
      </c>
    </row>
    <row r="84" spans="1:4" s="2" customFormat="1" ht="30" customHeight="1">
      <c r="A84" s="6" t="s">
        <v>157</v>
      </c>
      <c r="B84" s="7" t="s">
        <v>158</v>
      </c>
      <c r="C84" s="13">
        <v>0</v>
      </c>
      <c r="D84" s="13">
        <v>0</v>
      </c>
    </row>
    <row r="85" spans="1:4" s="2" customFormat="1" ht="30" customHeight="1">
      <c r="A85" s="6" t="s">
        <v>159</v>
      </c>
      <c r="B85" s="7" t="s">
        <v>160</v>
      </c>
      <c r="C85" s="13">
        <v>0</v>
      </c>
      <c r="D85" s="13">
        <v>0</v>
      </c>
    </row>
    <row r="86" spans="1:4" s="2" customFormat="1" ht="30" customHeight="1">
      <c r="A86" s="6" t="s">
        <v>161</v>
      </c>
      <c r="B86" s="7" t="s">
        <v>162</v>
      </c>
      <c r="C86" s="13">
        <v>0</v>
      </c>
      <c r="D86" s="13">
        <v>0</v>
      </c>
    </row>
    <row r="87" spans="1:4" s="2" customFormat="1" ht="30" customHeight="1">
      <c r="A87" s="14" t="s">
        <v>163</v>
      </c>
      <c r="B87" s="15" t="s">
        <v>164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165</v>
      </c>
      <c r="B88" s="7" t="s">
        <v>166</v>
      </c>
      <c r="C88" s="13">
        <v>0</v>
      </c>
      <c r="D88" s="13">
        <v>0</v>
      </c>
    </row>
    <row r="89" spans="1:4" s="2" customFormat="1" ht="30" customHeight="1">
      <c r="A89" s="6" t="s">
        <v>167</v>
      </c>
      <c r="B89" s="7" t="s">
        <v>168</v>
      </c>
      <c r="C89" s="13">
        <v>0</v>
      </c>
      <c r="D89" s="13">
        <v>0</v>
      </c>
    </row>
    <row r="90" spans="1:4" s="2" customFormat="1" ht="30" customHeight="1">
      <c r="A90" s="6" t="s">
        <v>169</v>
      </c>
      <c r="B90" s="7" t="s">
        <v>170</v>
      </c>
      <c r="C90" s="13">
        <v>0</v>
      </c>
      <c r="D90" s="13">
        <v>0</v>
      </c>
    </row>
    <row r="91" spans="1:4" s="2" customFormat="1" ht="30" customHeight="1">
      <c r="A91" s="6" t="s">
        <v>171</v>
      </c>
      <c r="B91" s="7" t="s">
        <v>172</v>
      </c>
      <c r="C91" s="13">
        <v>0</v>
      </c>
      <c r="D91" s="13">
        <v>0</v>
      </c>
    </row>
    <row r="92" spans="1:4" s="2" customFormat="1" ht="30" customHeight="1">
      <c r="A92" s="6" t="s">
        <v>173</v>
      </c>
      <c r="B92" s="7" t="s">
        <v>174</v>
      </c>
      <c r="C92" s="13">
        <v>0</v>
      </c>
      <c r="D92" s="13">
        <v>0</v>
      </c>
    </row>
    <row r="93" spans="1:4" s="2" customFormat="1" ht="30" customHeight="1">
      <c r="A93" s="6" t="s">
        <v>175</v>
      </c>
      <c r="B93" s="7" t="s">
        <v>176</v>
      </c>
      <c r="C93" s="13">
        <v>0</v>
      </c>
      <c r="D93" s="13">
        <v>0</v>
      </c>
    </row>
    <row r="94" spans="1:4" s="2" customFormat="1" ht="30" customHeight="1">
      <c r="A94" s="14" t="s">
        <v>177</v>
      </c>
      <c r="B94" s="15" t="s">
        <v>178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179</v>
      </c>
      <c r="B95" s="7" t="s">
        <v>180</v>
      </c>
      <c r="C95" s="13">
        <v>0</v>
      </c>
      <c r="D95" s="13">
        <v>0</v>
      </c>
    </row>
    <row r="96" spans="1:4" s="2" customFormat="1" ht="30" customHeight="1">
      <c r="A96" s="6" t="s">
        <v>181</v>
      </c>
      <c r="B96" s="7" t="s">
        <v>182</v>
      </c>
      <c r="C96" s="13">
        <v>0</v>
      </c>
      <c r="D96" s="13">
        <v>0</v>
      </c>
    </row>
    <row r="97" spans="1:4" s="2" customFormat="1" ht="30" customHeight="1">
      <c r="A97" s="6" t="s">
        <v>183</v>
      </c>
      <c r="B97" s="7" t="s">
        <v>184</v>
      </c>
      <c r="C97" s="13">
        <v>0</v>
      </c>
      <c r="D97" s="13">
        <v>0</v>
      </c>
    </row>
    <row r="98" spans="1:4" s="2" customFormat="1" ht="30" customHeight="1">
      <c r="A98" s="6" t="s">
        <v>185</v>
      </c>
      <c r="B98" s="7" t="s">
        <v>186</v>
      </c>
      <c r="C98" s="13">
        <v>0</v>
      </c>
      <c r="D98" s="13">
        <v>0</v>
      </c>
    </row>
    <row r="99" spans="1:4" s="2" customFormat="1" ht="30" customHeight="1">
      <c r="A99" s="6" t="s">
        <v>187</v>
      </c>
      <c r="B99" s="7" t="s">
        <v>188</v>
      </c>
      <c r="C99" s="13">
        <v>0</v>
      </c>
      <c r="D99" s="13">
        <v>0</v>
      </c>
    </row>
    <row r="100" spans="1:4" s="2" customFormat="1" ht="30" customHeight="1">
      <c r="A100" s="14" t="s">
        <v>189</v>
      </c>
      <c r="B100" s="15" t="s">
        <v>190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191</v>
      </c>
      <c r="B101" s="7" t="s">
        <v>192</v>
      </c>
      <c r="C101" s="13">
        <v>0</v>
      </c>
      <c r="D101" s="13">
        <v>0</v>
      </c>
    </row>
    <row r="102" spans="1:4" s="2" customFormat="1" ht="30" customHeight="1">
      <c r="A102" s="6" t="s">
        <v>193</v>
      </c>
      <c r="B102" s="7" t="s">
        <v>194</v>
      </c>
      <c r="C102" s="13">
        <v>0</v>
      </c>
      <c r="D102" s="13">
        <v>0</v>
      </c>
    </row>
    <row r="103" spans="1:4" s="2" customFormat="1" ht="30" customHeight="1">
      <c r="A103" s="6" t="s">
        <v>195</v>
      </c>
      <c r="B103" s="7" t="s">
        <v>196</v>
      </c>
      <c r="C103" s="13">
        <v>0</v>
      </c>
      <c r="D103" s="13">
        <v>0</v>
      </c>
    </row>
    <row r="104" spans="1:4" s="2" customFormat="1" ht="30" customHeight="1">
      <c r="A104" s="14" t="s">
        <v>197</v>
      </c>
      <c r="B104" s="15" t="s">
        <v>198</v>
      </c>
      <c r="C104" s="16">
        <f>C105+C146</f>
        <v>0</v>
      </c>
      <c r="D104" s="16">
        <f>D105+D146</f>
        <v>14545738.639999999</v>
      </c>
    </row>
    <row r="105" spans="1:4" s="2" customFormat="1" ht="30" customHeight="1">
      <c r="A105" s="14" t="s">
        <v>199</v>
      </c>
      <c r="B105" s="15" t="s">
        <v>200</v>
      </c>
      <c r="C105" s="16">
        <f>C106+C116+C120+C124+C127+C131+C138+C142</f>
        <v>0</v>
      </c>
      <c r="D105" s="16">
        <f>D106+D116+D120+D124+D127+D131+D138+D142</f>
        <v>2655773.0900000003</v>
      </c>
    </row>
    <row r="106" spans="1:4" s="2" customFormat="1" ht="30" customHeight="1">
      <c r="A106" s="14" t="s">
        <v>201</v>
      </c>
      <c r="B106" s="15" t="s">
        <v>202</v>
      </c>
      <c r="C106" s="16">
        <f>SUM(C107:C115)</f>
        <v>0</v>
      </c>
      <c r="D106" s="16">
        <f>SUM(D107:D115)</f>
        <v>2384328.0700000003</v>
      </c>
    </row>
    <row r="107" spans="1:4" s="2" customFormat="1" ht="30" customHeight="1">
      <c r="A107" s="6" t="s">
        <v>203</v>
      </c>
      <c r="B107" s="7" t="s">
        <v>204</v>
      </c>
      <c r="C107" s="13">
        <v>0</v>
      </c>
      <c r="D107" s="13">
        <v>802946.8</v>
      </c>
    </row>
    <row r="108" spans="1:4" s="2" customFormat="1" ht="30" customHeight="1">
      <c r="A108" s="6" t="s">
        <v>205</v>
      </c>
      <c r="B108" s="7" t="s">
        <v>206</v>
      </c>
      <c r="C108" s="13">
        <v>0</v>
      </c>
      <c r="D108" s="13">
        <v>1068820.04</v>
      </c>
    </row>
    <row r="109" spans="1:4" s="2" customFormat="1" ht="30" customHeight="1">
      <c r="A109" s="6" t="s">
        <v>207</v>
      </c>
      <c r="B109" s="7" t="s">
        <v>208</v>
      </c>
      <c r="C109" s="13">
        <v>0</v>
      </c>
      <c r="D109" s="13">
        <v>0</v>
      </c>
    </row>
    <row r="110" spans="1:4" s="2" customFormat="1" ht="30" customHeight="1">
      <c r="A110" s="6" t="s">
        <v>209</v>
      </c>
      <c r="B110" s="7" t="s">
        <v>210</v>
      </c>
      <c r="C110" s="13">
        <v>0</v>
      </c>
      <c r="D110" s="13">
        <v>0</v>
      </c>
    </row>
    <row r="111" spans="1:4" s="2" customFormat="1" ht="30" customHeight="1">
      <c r="A111" s="6" t="s">
        <v>211</v>
      </c>
      <c r="B111" s="7" t="s">
        <v>212</v>
      </c>
      <c r="C111" s="13">
        <v>0</v>
      </c>
      <c r="D111" s="13">
        <v>0</v>
      </c>
    </row>
    <row r="112" spans="1:4" s="2" customFormat="1" ht="30" customHeight="1">
      <c r="A112" s="6" t="s">
        <v>213</v>
      </c>
      <c r="B112" s="7" t="s">
        <v>214</v>
      </c>
      <c r="C112" s="13">
        <v>0</v>
      </c>
      <c r="D112" s="13">
        <v>0</v>
      </c>
    </row>
    <row r="113" spans="1:4" s="2" customFormat="1" ht="30" customHeight="1">
      <c r="A113" s="6" t="s">
        <v>215</v>
      </c>
      <c r="B113" s="7" t="s">
        <v>216</v>
      </c>
      <c r="C113" s="13">
        <v>0</v>
      </c>
      <c r="D113" s="13">
        <v>512561.23</v>
      </c>
    </row>
    <row r="114" spans="1:4" s="2" customFormat="1" ht="30" customHeight="1">
      <c r="A114" s="6" t="s">
        <v>217</v>
      </c>
      <c r="B114" s="7" t="s">
        <v>218</v>
      </c>
      <c r="C114" s="13">
        <v>0</v>
      </c>
      <c r="D114" s="13">
        <v>0</v>
      </c>
    </row>
    <row r="115" spans="1:4" s="2" customFormat="1" ht="30" customHeight="1">
      <c r="A115" s="6" t="s">
        <v>219</v>
      </c>
      <c r="B115" s="7" t="s">
        <v>220</v>
      </c>
      <c r="C115" s="13">
        <v>0</v>
      </c>
      <c r="D115" s="13">
        <v>0</v>
      </c>
    </row>
    <row r="116" spans="1:4" s="2" customFormat="1" ht="30" customHeight="1">
      <c r="A116" s="14" t="s">
        <v>221</v>
      </c>
      <c r="B116" s="15" t="s">
        <v>222</v>
      </c>
      <c r="C116" s="16">
        <f>SUM(C117:C119)</f>
        <v>0</v>
      </c>
      <c r="D116" s="16">
        <f>SUM(D117:D119)</f>
        <v>0</v>
      </c>
    </row>
    <row r="117" spans="1:4" s="2" customFormat="1" ht="30" customHeight="1">
      <c r="A117" s="6" t="s">
        <v>223</v>
      </c>
      <c r="B117" s="7" t="s">
        <v>224</v>
      </c>
      <c r="C117" s="13">
        <v>0</v>
      </c>
      <c r="D117" s="13">
        <v>0</v>
      </c>
    </row>
    <row r="118" spans="1:4" s="2" customFormat="1" ht="30" customHeight="1">
      <c r="A118" s="6" t="s">
        <v>225</v>
      </c>
      <c r="B118" s="7" t="s">
        <v>226</v>
      </c>
      <c r="C118" s="13">
        <v>0</v>
      </c>
      <c r="D118" s="13">
        <v>0</v>
      </c>
    </row>
    <row r="119" spans="1:4" s="2" customFormat="1" ht="30" customHeight="1">
      <c r="A119" s="6" t="s">
        <v>227</v>
      </c>
      <c r="B119" s="7" t="s">
        <v>228</v>
      </c>
      <c r="C119" s="13">
        <v>0</v>
      </c>
      <c r="D119" s="13">
        <v>0</v>
      </c>
    </row>
    <row r="120" spans="1:4" s="2" customFormat="1" ht="30" customHeight="1">
      <c r="A120" s="14" t="s">
        <v>229</v>
      </c>
      <c r="B120" s="15" t="s">
        <v>230</v>
      </c>
      <c r="C120" s="16">
        <f>SUM(C121:C123)</f>
        <v>0</v>
      </c>
      <c r="D120" s="16">
        <f>SUM(D121:D123)</f>
        <v>271445.02</v>
      </c>
    </row>
    <row r="121" spans="1:4" s="2" customFormat="1" ht="30" customHeight="1">
      <c r="A121" s="6" t="s">
        <v>231</v>
      </c>
      <c r="B121" s="7" t="s">
        <v>232</v>
      </c>
      <c r="C121" s="13">
        <v>0</v>
      </c>
      <c r="D121" s="13">
        <v>271445.02</v>
      </c>
    </row>
    <row r="122" spans="1:4" s="2" customFormat="1" ht="30" customHeight="1">
      <c r="A122" s="6" t="s">
        <v>233</v>
      </c>
      <c r="B122" s="7" t="s">
        <v>234</v>
      </c>
      <c r="C122" s="13">
        <v>0</v>
      </c>
      <c r="D122" s="13">
        <v>0</v>
      </c>
    </row>
    <row r="123" spans="1:4" s="2" customFormat="1" ht="30" customHeight="1">
      <c r="A123" s="6" t="s">
        <v>235</v>
      </c>
      <c r="B123" s="7" t="s">
        <v>236</v>
      </c>
      <c r="C123" s="13">
        <v>0</v>
      </c>
      <c r="D123" s="13">
        <v>0</v>
      </c>
    </row>
    <row r="124" spans="1:4" s="2" customFormat="1" ht="30" customHeight="1">
      <c r="A124" s="14" t="s">
        <v>237</v>
      </c>
      <c r="B124" s="15" t="s">
        <v>238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239</v>
      </c>
      <c r="B125" s="7" t="s">
        <v>240</v>
      </c>
      <c r="C125" s="13">
        <v>0</v>
      </c>
      <c r="D125" s="13">
        <v>0</v>
      </c>
    </row>
    <row r="126" spans="1:4" s="2" customFormat="1" ht="30" customHeight="1">
      <c r="A126" s="6" t="s">
        <v>241</v>
      </c>
      <c r="B126" s="7" t="s">
        <v>242</v>
      </c>
      <c r="C126" s="13">
        <v>0</v>
      </c>
      <c r="D126" s="13">
        <v>0</v>
      </c>
    </row>
    <row r="127" spans="1:4" s="2" customFormat="1" ht="30" customHeight="1">
      <c r="A127" s="14" t="s">
        <v>243</v>
      </c>
      <c r="B127" s="15" t="s">
        <v>244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245</v>
      </c>
      <c r="B128" s="7" t="s">
        <v>246</v>
      </c>
      <c r="C128" s="13">
        <v>0</v>
      </c>
      <c r="D128" s="13">
        <v>0</v>
      </c>
    </row>
    <row r="129" spans="1:4" s="2" customFormat="1" ht="30" customHeight="1">
      <c r="A129" s="6" t="s">
        <v>247</v>
      </c>
      <c r="B129" s="7" t="s">
        <v>248</v>
      </c>
      <c r="C129" s="13">
        <v>0</v>
      </c>
      <c r="D129" s="13">
        <v>0</v>
      </c>
    </row>
    <row r="130" spans="1:4" s="2" customFormat="1" ht="30" customHeight="1">
      <c r="A130" s="6" t="s">
        <v>249</v>
      </c>
      <c r="B130" s="7" t="s">
        <v>250</v>
      </c>
      <c r="C130" s="13">
        <v>0</v>
      </c>
      <c r="D130" s="13">
        <v>0</v>
      </c>
    </row>
    <row r="131" spans="1:4" s="2" customFormat="1" ht="30" customHeight="1">
      <c r="A131" s="14" t="s">
        <v>251</v>
      </c>
      <c r="B131" s="15" t="s">
        <v>252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253</v>
      </c>
      <c r="B132" s="7" t="s">
        <v>254</v>
      </c>
      <c r="C132" s="13">
        <v>0</v>
      </c>
      <c r="D132" s="13">
        <v>0</v>
      </c>
    </row>
    <row r="133" spans="1:4" s="2" customFormat="1" ht="30" customHeight="1">
      <c r="A133" s="6" t="s">
        <v>255</v>
      </c>
      <c r="B133" s="7" t="s">
        <v>256</v>
      </c>
      <c r="C133" s="13">
        <v>0</v>
      </c>
      <c r="D133" s="13">
        <v>0</v>
      </c>
    </row>
    <row r="134" spans="1:4" s="2" customFormat="1" ht="30" customHeight="1">
      <c r="A134" s="6" t="s">
        <v>257</v>
      </c>
      <c r="B134" s="7" t="s">
        <v>258</v>
      </c>
      <c r="C134" s="13">
        <v>0</v>
      </c>
      <c r="D134" s="13">
        <v>0</v>
      </c>
    </row>
    <row r="135" spans="1:4" s="2" customFormat="1" ht="30" customHeight="1">
      <c r="A135" s="6" t="s">
        <v>259</v>
      </c>
      <c r="B135" s="7" t="s">
        <v>260</v>
      </c>
      <c r="C135" s="13">
        <v>0</v>
      </c>
      <c r="D135" s="13">
        <v>0</v>
      </c>
    </row>
    <row r="136" spans="1:4" s="2" customFormat="1" ht="30" customHeight="1">
      <c r="A136" s="6" t="s">
        <v>261</v>
      </c>
      <c r="B136" s="7" t="s">
        <v>262</v>
      </c>
      <c r="C136" s="13">
        <v>0</v>
      </c>
      <c r="D136" s="13">
        <v>0</v>
      </c>
    </row>
    <row r="137" spans="1:4" s="2" customFormat="1" ht="30" customHeight="1">
      <c r="A137" s="6" t="s">
        <v>263</v>
      </c>
      <c r="B137" s="7" t="s">
        <v>264</v>
      </c>
      <c r="C137" s="13">
        <v>0</v>
      </c>
      <c r="D137" s="13">
        <v>0</v>
      </c>
    </row>
    <row r="138" spans="1:4" s="2" customFormat="1" ht="30" customHeight="1">
      <c r="A138" s="14" t="s">
        <v>265</v>
      </c>
      <c r="B138" s="15" t="s">
        <v>266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267</v>
      </c>
      <c r="B139" s="7" t="s">
        <v>268</v>
      </c>
      <c r="C139" s="13">
        <v>0</v>
      </c>
      <c r="D139" s="13">
        <v>0</v>
      </c>
    </row>
    <row r="140" spans="1:4" s="2" customFormat="1" ht="30" customHeight="1">
      <c r="A140" s="6" t="s">
        <v>269</v>
      </c>
      <c r="B140" s="7" t="s">
        <v>270</v>
      </c>
      <c r="C140" s="13">
        <v>0</v>
      </c>
      <c r="D140" s="13">
        <v>0</v>
      </c>
    </row>
    <row r="141" spans="1:4" s="2" customFormat="1" ht="30" customHeight="1">
      <c r="A141" s="6" t="s">
        <v>271</v>
      </c>
      <c r="B141" s="7" t="s">
        <v>272</v>
      </c>
      <c r="C141" s="13">
        <v>0</v>
      </c>
      <c r="D141" s="13">
        <v>0</v>
      </c>
    </row>
    <row r="142" spans="1:4" s="2" customFormat="1" ht="30" customHeight="1">
      <c r="A142" s="14" t="s">
        <v>273</v>
      </c>
      <c r="B142" s="15" t="s">
        <v>274</v>
      </c>
      <c r="C142" s="16">
        <f>SUM(C143:C145)</f>
        <v>0</v>
      </c>
      <c r="D142" s="16">
        <f>SUM(D143:D145)</f>
        <v>0</v>
      </c>
    </row>
    <row r="143" spans="1:4" s="2" customFormat="1" ht="30" customHeight="1">
      <c r="A143" s="6" t="s">
        <v>275</v>
      </c>
      <c r="B143" s="7" t="s">
        <v>276</v>
      </c>
      <c r="C143" s="13">
        <v>0</v>
      </c>
      <c r="D143" s="13">
        <v>0</v>
      </c>
    </row>
    <row r="144" spans="1:4" s="2" customFormat="1" ht="30" customHeight="1">
      <c r="A144" s="6" t="s">
        <v>277</v>
      </c>
      <c r="B144" s="7" t="s">
        <v>278</v>
      </c>
      <c r="C144" s="13">
        <v>0</v>
      </c>
      <c r="D144" s="13">
        <v>0</v>
      </c>
    </row>
    <row r="145" spans="1:4" s="2" customFormat="1" ht="30" customHeight="1">
      <c r="A145" s="6" t="s">
        <v>279</v>
      </c>
      <c r="B145" s="7" t="s">
        <v>280</v>
      </c>
      <c r="C145" s="13">
        <v>0</v>
      </c>
      <c r="D145" s="13">
        <v>0</v>
      </c>
    </row>
    <row r="146" spans="1:4" s="2" customFormat="1" ht="30" customHeight="1">
      <c r="A146" s="14" t="s">
        <v>281</v>
      </c>
      <c r="B146" s="15" t="s">
        <v>282</v>
      </c>
      <c r="C146" s="16">
        <f>C147+C150+C154+C160+C164+C171</f>
        <v>0</v>
      </c>
      <c r="D146" s="16">
        <f>D147+D150+D154+D160+D164+D171</f>
        <v>11889965.549999999</v>
      </c>
    </row>
    <row r="147" spans="1:4" s="2" customFormat="1" ht="30" customHeight="1">
      <c r="A147" s="14" t="s">
        <v>283</v>
      </c>
      <c r="B147" s="15" t="s">
        <v>284</v>
      </c>
      <c r="C147" s="16">
        <f>SUM(C148:C149)</f>
        <v>0</v>
      </c>
      <c r="D147" s="16">
        <f>SUM(D148:D149)</f>
        <v>0</v>
      </c>
    </row>
    <row r="148" spans="1:4" s="2" customFormat="1" ht="30" customHeight="1">
      <c r="A148" s="6" t="s">
        <v>285</v>
      </c>
      <c r="B148" s="7" t="s">
        <v>286</v>
      </c>
      <c r="C148" s="13">
        <v>0</v>
      </c>
      <c r="D148" s="13">
        <v>0</v>
      </c>
    </row>
    <row r="149" spans="1:4" s="2" customFormat="1" ht="30" customHeight="1">
      <c r="A149" s="6" t="s">
        <v>287</v>
      </c>
      <c r="B149" s="7" t="s">
        <v>288</v>
      </c>
      <c r="C149" s="13">
        <v>0</v>
      </c>
      <c r="D149" s="13">
        <v>0</v>
      </c>
    </row>
    <row r="150" spans="1:4" s="2" customFormat="1" ht="30" customHeight="1">
      <c r="A150" s="14" t="s">
        <v>289</v>
      </c>
      <c r="B150" s="15" t="s">
        <v>290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291</v>
      </c>
      <c r="B151" s="7" t="s">
        <v>292</v>
      </c>
      <c r="C151" s="13">
        <v>0</v>
      </c>
      <c r="D151" s="13">
        <v>0</v>
      </c>
    </row>
    <row r="152" spans="1:4" s="2" customFormat="1" ht="30" customHeight="1">
      <c r="A152" s="6" t="s">
        <v>293</v>
      </c>
      <c r="B152" s="7" t="s">
        <v>294</v>
      </c>
      <c r="C152" s="13">
        <v>0</v>
      </c>
      <c r="D152" s="13">
        <v>0</v>
      </c>
    </row>
    <row r="153" spans="1:4" s="2" customFormat="1" ht="30" customHeight="1">
      <c r="A153" s="6" t="s">
        <v>295</v>
      </c>
      <c r="B153" s="7" t="s">
        <v>296</v>
      </c>
      <c r="C153" s="13">
        <v>0</v>
      </c>
      <c r="D153" s="13">
        <v>0</v>
      </c>
    </row>
    <row r="154" spans="1:4" s="2" customFormat="1" ht="30" customHeight="1">
      <c r="A154" s="14" t="s">
        <v>297</v>
      </c>
      <c r="B154" s="15" t="s">
        <v>298</v>
      </c>
      <c r="C154" s="16">
        <f>SUM(C155:C159)</f>
        <v>0</v>
      </c>
      <c r="D154" s="16">
        <f>SUM(D155:D159)</f>
        <v>10450609.62</v>
      </c>
    </row>
    <row r="155" spans="1:4" s="2" customFormat="1" ht="30" customHeight="1">
      <c r="A155" s="6" t="s">
        <v>299</v>
      </c>
      <c r="B155" s="7" t="s">
        <v>300</v>
      </c>
      <c r="C155" s="13">
        <v>0</v>
      </c>
      <c r="D155" s="13">
        <v>0</v>
      </c>
    </row>
    <row r="156" spans="1:4" s="2" customFormat="1" ht="30" customHeight="1">
      <c r="A156" s="6" t="s">
        <v>301</v>
      </c>
      <c r="B156" s="7" t="s">
        <v>302</v>
      </c>
      <c r="C156" s="13">
        <v>0</v>
      </c>
      <c r="D156" s="13">
        <v>0</v>
      </c>
    </row>
    <row r="157" spans="1:4" s="2" customFormat="1" ht="30" customHeight="1">
      <c r="A157" s="6" t="s">
        <v>303</v>
      </c>
      <c r="B157" s="7" t="s">
        <v>304</v>
      </c>
      <c r="C157" s="13">
        <v>0</v>
      </c>
      <c r="D157" s="13">
        <v>10450609.62</v>
      </c>
    </row>
    <row r="158" spans="1:4" s="2" customFormat="1" ht="30" customHeight="1">
      <c r="A158" s="6" t="s">
        <v>305</v>
      </c>
      <c r="B158" s="7" t="s">
        <v>306</v>
      </c>
      <c r="C158" s="13">
        <v>0</v>
      </c>
      <c r="D158" s="13">
        <v>0</v>
      </c>
    </row>
    <row r="159" spans="1:4" s="2" customFormat="1" ht="30" customHeight="1">
      <c r="A159" s="6" t="s">
        <v>307</v>
      </c>
      <c r="B159" s="7" t="s">
        <v>308</v>
      </c>
      <c r="C159" s="13">
        <v>0</v>
      </c>
      <c r="D159" s="13">
        <v>0</v>
      </c>
    </row>
    <row r="160" spans="1:4" s="2" customFormat="1" ht="30" customHeight="1">
      <c r="A160" s="14" t="s">
        <v>309</v>
      </c>
      <c r="B160" s="15" t="s">
        <v>310</v>
      </c>
      <c r="C160" s="16">
        <f>SUM(C161:C163)</f>
        <v>0</v>
      </c>
      <c r="D160" s="16">
        <f>SUM(D161:D163)</f>
        <v>1439355.93</v>
      </c>
    </row>
    <row r="161" spans="1:4" s="2" customFormat="1" ht="30" customHeight="1">
      <c r="A161" s="6" t="s">
        <v>311</v>
      </c>
      <c r="B161" s="7" t="s">
        <v>312</v>
      </c>
      <c r="C161" s="13">
        <v>0</v>
      </c>
      <c r="D161" s="13">
        <v>0</v>
      </c>
    </row>
    <row r="162" spans="1:4" s="2" customFormat="1" ht="30" customHeight="1">
      <c r="A162" s="6" t="s">
        <v>313</v>
      </c>
      <c r="B162" s="7" t="s">
        <v>314</v>
      </c>
      <c r="C162" s="13">
        <v>0</v>
      </c>
      <c r="D162" s="13">
        <v>0</v>
      </c>
    </row>
    <row r="163" spans="1:4" s="2" customFormat="1" ht="30" customHeight="1">
      <c r="A163" s="6" t="s">
        <v>315</v>
      </c>
      <c r="B163" s="7" t="s">
        <v>316</v>
      </c>
      <c r="C163" s="13">
        <v>0</v>
      </c>
      <c r="D163" s="13">
        <v>1439355.93</v>
      </c>
    </row>
    <row r="164" spans="1:4" s="2" customFormat="1" ht="30" customHeight="1">
      <c r="A164" s="14" t="s">
        <v>317</v>
      </c>
      <c r="B164" s="15" t="s">
        <v>318</v>
      </c>
      <c r="C164" s="16">
        <f>SUM(C165:C170)</f>
        <v>0</v>
      </c>
      <c r="D164" s="16">
        <f>SUM(D165:D170)</f>
        <v>0</v>
      </c>
    </row>
    <row r="165" spans="1:4" s="2" customFormat="1" ht="30" customHeight="1">
      <c r="A165" s="6" t="s">
        <v>319</v>
      </c>
      <c r="B165" s="7" t="s">
        <v>320</v>
      </c>
      <c r="C165" s="13">
        <v>0</v>
      </c>
      <c r="D165" s="13">
        <v>0</v>
      </c>
    </row>
    <row r="166" spans="1:4" s="2" customFormat="1" ht="30" customHeight="1">
      <c r="A166" s="6" t="s">
        <v>321</v>
      </c>
      <c r="B166" s="7" t="s">
        <v>322</v>
      </c>
      <c r="C166" s="13">
        <v>0</v>
      </c>
      <c r="D166" s="13">
        <v>0</v>
      </c>
    </row>
    <row r="167" spans="1:4" s="2" customFormat="1" ht="30" customHeight="1">
      <c r="A167" s="6" t="s">
        <v>323</v>
      </c>
      <c r="B167" s="7" t="s">
        <v>324</v>
      </c>
      <c r="C167" s="13">
        <v>0</v>
      </c>
      <c r="D167" s="13">
        <v>0</v>
      </c>
    </row>
    <row r="168" spans="1:4" s="2" customFormat="1" ht="30" customHeight="1">
      <c r="A168" s="6" t="s">
        <v>325</v>
      </c>
      <c r="B168" s="7" t="s">
        <v>326</v>
      </c>
      <c r="C168" s="13">
        <v>0</v>
      </c>
      <c r="D168" s="13">
        <v>0</v>
      </c>
    </row>
    <row r="169" spans="1:4" s="2" customFormat="1" ht="30" customHeight="1">
      <c r="A169" s="6" t="s">
        <v>327</v>
      </c>
      <c r="B169" s="7" t="s">
        <v>328</v>
      </c>
      <c r="C169" s="13">
        <v>0</v>
      </c>
      <c r="D169" s="13">
        <v>0</v>
      </c>
    </row>
    <row r="170" spans="1:4" s="2" customFormat="1" ht="30" customHeight="1">
      <c r="A170" s="6" t="s">
        <v>329</v>
      </c>
      <c r="B170" s="7" t="s">
        <v>330</v>
      </c>
      <c r="C170" s="13">
        <v>0</v>
      </c>
      <c r="D170" s="13">
        <v>0</v>
      </c>
    </row>
    <row r="171" spans="1:4" s="2" customFormat="1" ht="30" customHeight="1">
      <c r="A171" s="14" t="s">
        <v>331</v>
      </c>
      <c r="B171" s="15" t="s">
        <v>332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333</v>
      </c>
      <c r="B172" s="7" t="s">
        <v>334</v>
      </c>
      <c r="C172" s="13">
        <v>0</v>
      </c>
      <c r="D172" s="13">
        <v>0</v>
      </c>
    </row>
    <row r="173" spans="1:4" s="2" customFormat="1" ht="30" customHeight="1">
      <c r="A173" s="6" t="s">
        <v>335</v>
      </c>
      <c r="B173" s="7" t="s">
        <v>336</v>
      </c>
      <c r="C173" s="13">
        <v>0</v>
      </c>
      <c r="D173" s="13">
        <v>0</v>
      </c>
    </row>
    <row r="174" spans="1:4" s="2" customFormat="1" ht="30" customHeight="1">
      <c r="A174" s="6" t="s">
        <v>337</v>
      </c>
      <c r="B174" s="7" t="s">
        <v>338</v>
      </c>
      <c r="C174" s="13">
        <v>0</v>
      </c>
      <c r="D174" s="13">
        <v>0</v>
      </c>
    </row>
    <row r="175" spans="1:4" s="2" customFormat="1" ht="30" customHeight="1">
      <c r="A175" s="6" t="s">
        <v>339</v>
      </c>
      <c r="B175" s="7" t="s">
        <v>340</v>
      </c>
      <c r="C175" s="13">
        <v>0</v>
      </c>
      <c r="D175" s="13">
        <v>0</v>
      </c>
    </row>
    <row r="176" spans="1:4" s="2" customFormat="1" ht="30" customHeight="1">
      <c r="A176" s="14" t="s">
        <v>341</v>
      </c>
      <c r="B176" s="15" t="s">
        <v>342</v>
      </c>
      <c r="C176" s="16">
        <f>C177+C181+C196</f>
        <v>0</v>
      </c>
      <c r="D176" s="16">
        <f>D177+D181+D196</f>
        <v>57213260.949999996</v>
      </c>
    </row>
    <row r="177" spans="1:4" s="2" customFormat="1" ht="30" customHeight="1">
      <c r="A177" s="14" t="s">
        <v>343</v>
      </c>
      <c r="B177" s="15" t="s">
        <v>344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345</v>
      </c>
      <c r="B178" s="7" t="s">
        <v>346</v>
      </c>
      <c r="C178" s="13">
        <v>0</v>
      </c>
      <c r="D178" s="13">
        <v>0</v>
      </c>
    </row>
    <row r="179" spans="1:4" s="2" customFormat="1" ht="30" customHeight="1">
      <c r="A179" s="6" t="s">
        <v>347</v>
      </c>
      <c r="B179" s="7" t="s">
        <v>348</v>
      </c>
      <c r="C179" s="13">
        <v>0</v>
      </c>
      <c r="D179" s="13">
        <v>0</v>
      </c>
    </row>
    <row r="180" spans="1:4" s="2" customFormat="1" ht="30" customHeight="1">
      <c r="A180" s="6" t="s">
        <v>349</v>
      </c>
      <c r="B180" s="7" t="s">
        <v>350</v>
      </c>
      <c r="C180" s="13">
        <v>0</v>
      </c>
      <c r="D180" s="13">
        <v>0</v>
      </c>
    </row>
    <row r="181" spans="1:4" s="2" customFormat="1" ht="30" customHeight="1">
      <c r="A181" s="14" t="s">
        <v>351</v>
      </c>
      <c r="B181" s="15" t="s">
        <v>352</v>
      </c>
      <c r="C181" s="16">
        <f>C182+C183+C184+C189+C193</f>
        <v>0</v>
      </c>
      <c r="D181" s="16">
        <f>D182+D183+D184+D189+D193</f>
        <v>57213260.949999996</v>
      </c>
    </row>
    <row r="182" spans="1:4" s="2" customFormat="1" ht="30" customHeight="1">
      <c r="A182" s="14" t="s">
        <v>353</v>
      </c>
      <c r="B182" s="15" t="s">
        <v>354</v>
      </c>
      <c r="C182" s="13">
        <v>0</v>
      </c>
      <c r="D182" s="13">
        <v>14957689.89</v>
      </c>
    </row>
    <row r="183" spans="1:4" s="2" customFormat="1" ht="30" customHeight="1">
      <c r="A183" s="14" t="s">
        <v>355</v>
      </c>
      <c r="B183" s="15" t="s">
        <v>356</v>
      </c>
      <c r="C183" s="13">
        <v>0</v>
      </c>
      <c r="D183" s="13">
        <v>44465998.33</v>
      </c>
    </row>
    <row r="184" spans="1:4" s="2" customFormat="1" ht="30" customHeight="1">
      <c r="A184" s="14" t="s">
        <v>357</v>
      </c>
      <c r="B184" s="15" t="s">
        <v>358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359</v>
      </c>
      <c r="B185" s="7" t="s">
        <v>360</v>
      </c>
      <c r="C185" s="13">
        <v>0</v>
      </c>
      <c r="D185" s="13">
        <v>0</v>
      </c>
    </row>
    <row r="186" spans="1:4" s="2" customFormat="1" ht="30" customHeight="1">
      <c r="A186" s="6" t="s">
        <v>361</v>
      </c>
      <c r="B186" s="7" t="s">
        <v>362</v>
      </c>
      <c r="C186" s="13">
        <v>0</v>
      </c>
      <c r="D186" s="13">
        <v>0</v>
      </c>
    </row>
    <row r="187" spans="1:4" s="2" customFormat="1" ht="30" customHeight="1">
      <c r="A187" s="6" t="s">
        <v>363</v>
      </c>
      <c r="B187" s="7" t="s">
        <v>364</v>
      </c>
      <c r="C187" s="13">
        <v>0</v>
      </c>
      <c r="D187" s="13">
        <v>0</v>
      </c>
    </row>
    <row r="188" spans="1:4" s="2" customFormat="1" ht="30" customHeight="1">
      <c r="A188" s="6" t="s">
        <v>365</v>
      </c>
      <c r="B188" s="7" t="s">
        <v>366</v>
      </c>
      <c r="C188" s="13">
        <v>0</v>
      </c>
      <c r="D188" s="13">
        <v>0</v>
      </c>
    </row>
    <row r="189" spans="1:4" s="2" customFormat="1" ht="30" customHeight="1">
      <c r="A189" s="14" t="s">
        <v>367</v>
      </c>
      <c r="B189" s="15" t="s">
        <v>368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369</v>
      </c>
      <c r="B190" s="7" t="s">
        <v>370</v>
      </c>
      <c r="C190" s="13">
        <v>0</v>
      </c>
      <c r="D190" s="13">
        <v>0</v>
      </c>
    </row>
    <row r="191" spans="1:4" s="2" customFormat="1" ht="30" customHeight="1">
      <c r="A191" s="6" t="s">
        <v>371</v>
      </c>
      <c r="B191" s="7" t="s">
        <v>372</v>
      </c>
      <c r="C191" s="13">
        <v>0</v>
      </c>
      <c r="D191" s="13">
        <v>0</v>
      </c>
    </row>
    <row r="192" spans="1:4" s="2" customFormat="1" ht="30" customHeight="1">
      <c r="A192" s="6" t="s">
        <v>373</v>
      </c>
      <c r="B192" s="7" t="s">
        <v>374</v>
      </c>
      <c r="C192" s="13">
        <v>0</v>
      </c>
      <c r="D192" s="13">
        <v>0</v>
      </c>
    </row>
    <row r="193" spans="1:4" s="2" customFormat="1" ht="30" customHeight="1">
      <c r="A193" s="14" t="s">
        <v>375</v>
      </c>
      <c r="B193" s="15" t="s">
        <v>376</v>
      </c>
      <c r="C193" s="16">
        <f>SUM(C194:C195)</f>
        <v>0</v>
      </c>
      <c r="D193" s="16">
        <f>SUM(D194:D195)</f>
        <v>-2210427.27</v>
      </c>
    </row>
    <row r="194" spans="1:4" s="2" customFormat="1" ht="30" customHeight="1">
      <c r="A194" s="6" t="s">
        <v>377</v>
      </c>
      <c r="B194" s="7" t="s">
        <v>378</v>
      </c>
      <c r="C194" s="13">
        <v>0</v>
      </c>
      <c r="D194" s="13">
        <v>0</v>
      </c>
    </row>
    <row r="195" spans="1:4" s="2" customFormat="1" ht="30" customHeight="1">
      <c r="A195" s="6" t="s">
        <v>379</v>
      </c>
      <c r="B195" s="7" t="s">
        <v>380</v>
      </c>
      <c r="C195" s="13">
        <v>0</v>
      </c>
      <c r="D195" s="13">
        <v>-2210427.27</v>
      </c>
    </row>
    <row r="196" spans="1:4" s="2" customFormat="1" ht="30" customHeight="1">
      <c r="A196" s="14" t="s">
        <v>381</v>
      </c>
      <c r="B196" s="15" t="s">
        <v>382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383</v>
      </c>
      <c r="B197" s="7" t="s">
        <v>384</v>
      </c>
      <c r="C197" s="13">
        <v>0</v>
      </c>
      <c r="D197" s="13">
        <v>0</v>
      </c>
    </row>
    <row r="198" spans="1:4" s="2" customFormat="1" ht="30" customHeight="1">
      <c r="A198" s="6" t="s">
        <v>385</v>
      </c>
      <c r="B198" s="7" t="s">
        <v>386</v>
      </c>
      <c r="C198" s="13">
        <v>0</v>
      </c>
      <c r="D198" s="13">
        <v>0</v>
      </c>
    </row>
    <row r="199" spans="1:4" s="1" customFormat="1" ht="30" customHeight="1">
      <c r="A199" s="14" t="s">
        <v>387</v>
      </c>
      <c r="B199" s="15" t="s">
        <v>388</v>
      </c>
      <c r="C199" s="16">
        <f>C200+C247+C260</f>
        <v>0</v>
      </c>
      <c r="D199" s="16">
        <f>D200+D247+D260</f>
        <v>48505040.07</v>
      </c>
    </row>
    <row r="200" spans="1:4" s="1" customFormat="1" ht="30" customHeight="1">
      <c r="A200" s="14" t="s">
        <v>389</v>
      </c>
      <c r="B200" s="15" t="s">
        <v>390</v>
      </c>
      <c r="C200" s="16">
        <f>C201+C210+C216+C218+C224+C229+C239+C244</f>
        <v>0</v>
      </c>
      <c r="D200" s="16">
        <f>D201+D210+D216+D218+D224+D229+D239+D244</f>
        <v>4489875.79</v>
      </c>
    </row>
    <row r="201" spans="1:4" s="1" customFormat="1" ht="30" customHeight="1">
      <c r="A201" s="14" t="s">
        <v>391</v>
      </c>
      <c r="B201" s="15" t="s">
        <v>392</v>
      </c>
      <c r="C201" s="16">
        <f>SUM(C202:C209)</f>
        <v>0</v>
      </c>
      <c r="D201" s="16">
        <f>SUM(D202:D209)</f>
        <v>1895562.59</v>
      </c>
    </row>
    <row r="202" spans="1:4" s="1" customFormat="1" ht="30" customHeight="1">
      <c r="A202" s="6" t="s">
        <v>393</v>
      </c>
      <c r="B202" s="7" t="s">
        <v>394</v>
      </c>
      <c r="C202" s="13">
        <v>0</v>
      </c>
      <c r="D202" s="13">
        <v>0</v>
      </c>
    </row>
    <row r="203" spans="1:4" s="1" customFormat="1" ht="30" customHeight="1">
      <c r="A203" s="6" t="s">
        <v>395</v>
      </c>
      <c r="B203" s="7" t="s">
        <v>396</v>
      </c>
      <c r="C203" s="13">
        <v>0</v>
      </c>
      <c r="D203" s="13">
        <v>1895262.59</v>
      </c>
    </row>
    <row r="204" spans="1:4" s="1" customFormat="1" ht="30" customHeight="1">
      <c r="A204" s="6" t="s">
        <v>397</v>
      </c>
      <c r="B204" s="7" t="s">
        <v>398</v>
      </c>
      <c r="C204" s="13">
        <v>0</v>
      </c>
      <c r="D204" s="13">
        <v>0</v>
      </c>
    </row>
    <row r="205" spans="1:4" s="1" customFormat="1" ht="30" customHeight="1">
      <c r="A205" s="6" t="s">
        <v>399</v>
      </c>
      <c r="B205" s="7" t="s">
        <v>400</v>
      </c>
      <c r="C205" s="13">
        <v>0</v>
      </c>
      <c r="D205" s="13">
        <v>0</v>
      </c>
    </row>
    <row r="206" spans="1:4" s="1" customFormat="1" ht="30" customHeight="1">
      <c r="A206" s="6" t="s">
        <v>401</v>
      </c>
      <c r="B206" s="7" t="s">
        <v>402</v>
      </c>
      <c r="C206" s="13">
        <v>0</v>
      </c>
      <c r="D206" s="13">
        <v>0</v>
      </c>
    </row>
    <row r="207" spans="1:4" s="1" customFormat="1" ht="30" customHeight="1">
      <c r="A207" s="6" t="s">
        <v>403</v>
      </c>
      <c r="B207" s="7" t="s">
        <v>404</v>
      </c>
      <c r="C207" s="13">
        <v>0</v>
      </c>
      <c r="D207" s="13">
        <v>0</v>
      </c>
    </row>
    <row r="208" spans="1:4" s="1" customFormat="1" ht="30" customHeight="1">
      <c r="A208" s="6" t="s">
        <v>405</v>
      </c>
      <c r="B208" s="7" t="s">
        <v>406</v>
      </c>
      <c r="C208" s="13">
        <v>0</v>
      </c>
      <c r="D208" s="13">
        <v>300</v>
      </c>
    </row>
    <row r="209" spans="1:4" s="1" customFormat="1" ht="30" customHeight="1">
      <c r="A209" s="6" t="s">
        <v>407</v>
      </c>
      <c r="B209" s="7" t="s">
        <v>408</v>
      </c>
      <c r="C209" s="13">
        <v>0</v>
      </c>
      <c r="D209" s="13">
        <v>0</v>
      </c>
    </row>
    <row r="210" spans="1:4" s="1" customFormat="1" ht="30" customHeight="1">
      <c r="A210" s="14" t="s">
        <v>409</v>
      </c>
      <c r="B210" s="15" t="s">
        <v>410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411</v>
      </c>
      <c r="B211" s="7" t="s">
        <v>412</v>
      </c>
      <c r="C211" s="13">
        <v>0</v>
      </c>
      <c r="D211" s="13">
        <v>0</v>
      </c>
    </row>
    <row r="212" spans="1:4" s="1" customFormat="1" ht="30" customHeight="1">
      <c r="A212" s="6" t="s">
        <v>413</v>
      </c>
      <c r="B212" s="7" t="s">
        <v>414</v>
      </c>
      <c r="C212" s="13">
        <v>0</v>
      </c>
      <c r="D212" s="13">
        <v>0</v>
      </c>
    </row>
    <row r="213" spans="1:4" s="1" customFormat="1" ht="30" customHeight="1">
      <c r="A213" s="6" t="s">
        <v>415</v>
      </c>
      <c r="B213" s="7" t="s">
        <v>416</v>
      </c>
      <c r="C213" s="13">
        <v>0</v>
      </c>
      <c r="D213" s="13">
        <v>0</v>
      </c>
    </row>
    <row r="214" spans="1:4" s="1" customFormat="1" ht="30" customHeight="1">
      <c r="A214" s="6" t="s">
        <v>417</v>
      </c>
      <c r="B214" s="7" t="s">
        <v>418</v>
      </c>
      <c r="C214" s="13">
        <v>0</v>
      </c>
      <c r="D214" s="13">
        <v>0</v>
      </c>
    </row>
    <row r="215" spans="1:4" s="1" customFormat="1" ht="30" customHeight="1">
      <c r="A215" s="6" t="s">
        <v>419</v>
      </c>
      <c r="B215" s="7" t="s">
        <v>420</v>
      </c>
      <c r="C215" s="13">
        <v>0</v>
      </c>
      <c r="D215" s="13">
        <v>0</v>
      </c>
    </row>
    <row r="216" spans="1:4" s="1" customFormat="1" ht="30" customHeight="1">
      <c r="A216" s="14" t="s">
        <v>421</v>
      </c>
      <c r="B216" s="15" t="s">
        <v>422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423</v>
      </c>
      <c r="B217" s="7" t="s">
        <v>424</v>
      </c>
      <c r="C217" s="13">
        <v>0</v>
      </c>
      <c r="D217" s="13">
        <v>0</v>
      </c>
    </row>
    <row r="218" spans="1:4" s="1" customFormat="1" ht="30" customHeight="1">
      <c r="A218" s="14" t="s">
        <v>425</v>
      </c>
      <c r="B218" s="15" t="s">
        <v>426</v>
      </c>
      <c r="C218" s="16">
        <f>SUM(C219:C223)</f>
        <v>0</v>
      </c>
      <c r="D218" s="16">
        <f>SUM(D219:D223)</f>
        <v>2061156.5199999998</v>
      </c>
    </row>
    <row r="219" spans="1:4" s="1" customFormat="1" ht="30" customHeight="1">
      <c r="A219" s="6" t="s">
        <v>427</v>
      </c>
      <c r="B219" s="7" t="s">
        <v>428</v>
      </c>
      <c r="C219" s="13">
        <v>0</v>
      </c>
      <c r="D219" s="13">
        <v>44354</v>
      </c>
    </row>
    <row r="220" spans="1:4" s="1" customFormat="1" ht="30" customHeight="1">
      <c r="A220" s="6" t="s">
        <v>429</v>
      </c>
      <c r="B220" s="7" t="s">
        <v>430</v>
      </c>
      <c r="C220" s="13">
        <v>0</v>
      </c>
      <c r="D220" s="13">
        <v>0</v>
      </c>
    </row>
    <row r="221" spans="1:4" s="1" customFormat="1" ht="30" customHeight="1">
      <c r="A221" s="6" t="s">
        <v>431</v>
      </c>
      <c r="B221" s="7" t="s">
        <v>432</v>
      </c>
      <c r="C221" s="13">
        <v>0</v>
      </c>
      <c r="D221" s="13">
        <v>2004215.39</v>
      </c>
    </row>
    <row r="222" spans="1:4" s="1" customFormat="1" ht="30" customHeight="1">
      <c r="A222" s="6" t="s">
        <v>433</v>
      </c>
      <c r="B222" s="7" t="s">
        <v>434</v>
      </c>
      <c r="C222" s="13">
        <v>0</v>
      </c>
      <c r="D222" s="13">
        <v>9865</v>
      </c>
    </row>
    <row r="223" spans="1:4" s="1" customFormat="1" ht="30" customHeight="1">
      <c r="A223" s="6" t="s">
        <v>435</v>
      </c>
      <c r="B223" s="7" t="s">
        <v>436</v>
      </c>
      <c r="C223" s="13">
        <v>0</v>
      </c>
      <c r="D223" s="13">
        <v>2722.13</v>
      </c>
    </row>
    <row r="224" spans="1:4" s="1" customFormat="1" ht="30" customHeight="1">
      <c r="A224" s="14" t="s">
        <v>437</v>
      </c>
      <c r="B224" s="19" t="s">
        <v>438</v>
      </c>
      <c r="C224" s="16">
        <f>SUM(C225:C228)</f>
        <v>0</v>
      </c>
      <c r="D224" s="16">
        <f>SUM(D225:D228)</f>
        <v>521838.89999999997</v>
      </c>
    </row>
    <row r="225" spans="1:4" s="1" customFormat="1" ht="30" customHeight="1">
      <c r="A225" s="6" t="s">
        <v>439</v>
      </c>
      <c r="B225" s="7" t="s">
        <v>440</v>
      </c>
      <c r="C225" s="13">
        <v>0</v>
      </c>
      <c r="D225" s="13">
        <v>480308.91</v>
      </c>
    </row>
    <row r="226" spans="1:4" s="1" customFormat="1" ht="30" customHeight="1">
      <c r="A226" s="6" t="s">
        <v>441</v>
      </c>
      <c r="B226" s="7" t="s">
        <v>442</v>
      </c>
      <c r="C226" s="13">
        <v>0</v>
      </c>
      <c r="D226" s="13">
        <v>0</v>
      </c>
    </row>
    <row r="227" spans="1:4" s="1" customFormat="1" ht="30" customHeight="1">
      <c r="A227" s="6" t="s">
        <v>443</v>
      </c>
      <c r="B227" s="7" t="s">
        <v>444</v>
      </c>
      <c r="C227" s="13">
        <v>0</v>
      </c>
      <c r="D227" s="13">
        <v>0</v>
      </c>
    </row>
    <row r="228" spans="1:4" s="1" customFormat="1" ht="30" customHeight="1">
      <c r="A228" s="6" t="s">
        <v>445</v>
      </c>
      <c r="B228" s="7" t="s">
        <v>446</v>
      </c>
      <c r="C228" s="13">
        <v>0</v>
      </c>
      <c r="D228" s="13">
        <v>41529.99</v>
      </c>
    </row>
    <row r="229" spans="1:4" s="1" customFormat="1" ht="30" customHeight="1">
      <c r="A229" s="14" t="s">
        <v>447</v>
      </c>
      <c r="B229" s="15" t="s">
        <v>448</v>
      </c>
      <c r="C229" s="16">
        <f>SUM(C231:C238)</f>
        <v>0</v>
      </c>
      <c r="D229" s="16">
        <f>SUM(D231:D238)</f>
        <v>11317.78</v>
      </c>
    </row>
    <row r="230" spans="1:4" s="1" customFormat="1" ht="30" customHeight="1">
      <c r="A230" s="32">
        <v>4161</v>
      </c>
      <c r="B230" s="7" t="s">
        <v>779</v>
      </c>
      <c r="C230" s="33"/>
      <c r="D230" s="33"/>
    </row>
    <row r="231" spans="1:4" s="1" customFormat="1" ht="30" customHeight="1">
      <c r="A231" s="6">
        <v>4162</v>
      </c>
      <c r="B231" s="7" t="s">
        <v>450</v>
      </c>
      <c r="C231" s="13">
        <v>0</v>
      </c>
      <c r="D231" s="13">
        <v>11317.78</v>
      </c>
    </row>
    <row r="232" spans="1:4" s="1" customFormat="1" ht="30" customHeight="1">
      <c r="A232" s="6">
        <v>4163</v>
      </c>
      <c r="B232" s="7" t="s">
        <v>451</v>
      </c>
      <c r="C232" s="13">
        <v>0</v>
      </c>
      <c r="D232" s="13">
        <v>0</v>
      </c>
    </row>
    <row r="233" spans="1:4" s="1" customFormat="1" ht="30" customHeight="1">
      <c r="A233" s="6">
        <v>4164</v>
      </c>
      <c r="B233" s="7" t="s">
        <v>452</v>
      </c>
      <c r="C233" s="13">
        <v>0</v>
      </c>
      <c r="D233" s="13">
        <v>0</v>
      </c>
    </row>
    <row r="234" spans="1:4" s="1" customFormat="1" ht="30" customHeight="1">
      <c r="A234" s="6">
        <v>4165</v>
      </c>
      <c r="B234" s="7" t="s">
        <v>453</v>
      </c>
      <c r="C234" s="13">
        <v>0</v>
      </c>
      <c r="D234" s="13">
        <v>0</v>
      </c>
    </row>
    <row r="235" spans="1:4" s="1" customFormat="1" ht="30" customHeight="1">
      <c r="A235" s="6">
        <v>4166</v>
      </c>
      <c r="B235" s="7" t="s">
        <v>454</v>
      </c>
      <c r="C235" s="13">
        <v>0</v>
      </c>
      <c r="D235" s="13">
        <v>0</v>
      </c>
    </row>
    <row r="236" spans="1:4" s="1" customFormat="1" ht="30" customHeight="1">
      <c r="A236" s="6">
        <v>4167</v>
      </c>
      <c r="B236" s="7" t="s">
        <v>455</v>
      </c>
      <c r="C236" s="13">
        <v>0</v>
      </c>
      <c r="D236" s="13">
        <v>0</v>
      </c>
    </row>
    <row r="237" spans="1:4" s="1" customFormat="1" ht="30" customHeight="1">
      <c r="A237" s="6">
        <v>4168</v>
      </c>
      <c r="B237" s="7" t="s">
        <v>456</v>
      </c>
      <c r="C237" s="13">
        <v>0</v>
      </c>
      <c r="D237" s="13">
        <v>0</v>
      </c>
    </row>
    <row r="238" spans="1:4" s="1" customFormat="1" ht="30" customHeight="1">
      <c r="A238" s="6">
        <v>4169</v>
      </c>
      <c r="B238" s="7" t="s">
        <v>457</v>
      </c>
      <c r="C238" s="13">
        <v>0</v>
      </c>
      <c r="D238" s="13">
        <v>0</v>
      </c>
    </row>
    <row r="239" spans="1:4" s="1" customFormat="1" ht="30" customHeight="1">
      <c r="A239" s="14" t="s">
        <v>458</v>
      </c>
      <c r="B239" s="15" t="s">
        <v>459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460</v>
      </c>
      <c r="B240" s="7" t="s">
        <v>461</v>
      </c>
      <c r="C240" s="13">
        <v>0</v>
      </c>
      <c r="D240" s="13">
        <v>0</v>
      </c>
    </row>
    <row r="241" spans="1:4" s="1" customFormat="1" ht="30" customHeight="1">
      <c r="A241" s="6" t="s">
        <v>462</v>
      </c>
      <c r="B241" s="7" t="s">
        <v>463</v>
      </c>
      <c r="C241" s="13">
        <v>0</v>
      </c>
      <c r="D241" s="13">
        <v>0</v>
      </c>
    </row>
    <row r="242" spans="1:4" s="1" customFormat="1" ht="30" customHeight="1">
      <c r="A242" s="6" t="s">
        <v>464</v>
      </c>
      <c r="B242" s="7" t="s">
        <v>465</v>
      </c>
      <c r="C242" s="13">
        <v>0</v>
      </c>
      <c r="D242" s="13">
        <v>0</v>
      </c>
    </row>
    <row r="243" spans="1:4" s="1" customFormat="1" ht="30" customHeight="1">
      <c r="A243" s="6" t="s">
        <v>466</v>
      </c>
      <c r="B243" s="7" t="s">
        <v>467</v>
      </c>
      <c r="C243" s="13">
        <v>0</v>
      </c>
      <c r="D243" s="13">
        <v>0</v>
      </c>
    </row>
    <row r="244" spans="1:4" s="1" customFormat="1" ht="30" customHeight="1">
      <c r="A244" s="14" t="s">
        <v>468</v>
      </c>
      <c r="B244" s="15" t="s">
        <v>469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470</v>
      </c>
      <c r="B245" s="7" t="s">
        <v>471</v>
      </c>
      <c r="C245" s="13">
        <v>0</v>
      </c>
      <c r="D245" s="13">
        <v>0</v>
      </c>
    </row>
    <row r="246" spans="1:4" s="1" customFormat="1" ht="30" customHeight="1">
      <c r="A246" s="6" t="s">
        <v>472</v>
      </c>
      <c r="B246" s="7" t="s">
        <v>473</v>
      </c>
      <c r="C246" s="13">
        <v>0</v>
      </c>
      <c r="D246" s="13">
        <v>0</v>
      </c>
    </row>
    <row r="247" spans="1:4" s="1" customFormat="1" ht="30" customHeight="1">
      <c r="A247" s="14" t="s">
        <v>474</v>
      </c>
      <c r="B247" s="15" t="s">
        <v>475</v>
      </c>
      <c r="C247" s="16">
        <f>C248+C253</f>
        <v>0</v>
      </c>
      <c r="D247" s="16">
        <f>D248+D253</f>
        <v>44016645.82</v>
      </c>
    </row>
    <row r="248" spans="1:4" s="1" customFormat="1" ht="30" customHeight="1">
      <c r="A248" s="14" t="s">
        <v>476</v>
      </c>
      <c r="B248" s="15" t="s">
        <v>477</v>
      </c>
      <c r="C248" s="16">
        <f>SUM(C249:C252)</f>
        <v>0</v>
      </c>
      <c r="D248" s="16">
        <f>SUM(D249:D252)</f>
        <v>44016645.82</v>
      </c>
    </row>
    <row r="249" spans="1:4" s="1" customFormat="1" ht="30" customHeight="1">
      <c r="A249" s="6" t="s">
        <v>478</v>
      </c>
      <c r="B249" s="7" t="s">
        <v>479</v>
      </c>
      <c r="C249" s="13">
        <v>0</v>
      </c>
      <c r="D249" s="13">
        <v>26073025.23</v>
      </c>
    </row>
    <row r="250" spans="1:4" s="1" customFormat="1" ht="30" customHeight="1">
      <c r="A250" s="6" t="s">
        <v>480</v>
      </c>
      <c r="B250" s="7" t="s">
        <v>346</v>
      </c>
      <c r="C250" s="13">
        <v>0</v>
      </c>
      <c r="D250" s="13">
        <v>12293499.87</v>
      </c>
    </row>
    <row r="251" spans="1:4" s="1" customFormat="1" ht="30" customHeight="1">
      <c r="A251" s="6" t="s">
        <v>481</v>
      </c>
      <c r="B251" s="7" t="s">
        <v>482</v>
      </c>
      <c r="C251" s="13">
        <v>0</v>
      </c>
      <c r="D251" s="13">
        <v>5650120.72</v>
      </c>
    </row>
    <row r="252" spans="1:4" s="1" customFormat="1" ht="30" customHeight="1">
      <c r="A252" s="6">
        <v>4214</v>
      </c>
      <c r="B252" s="7" t="s">
        <v>449</v>
      </c>
      <c r="C252" s="13">
        <v>0</v>
      </c>
      <c r="D252" s="13">
        <v>0</v>
      </c>
    </row>
    <row r="253" spans="1:4" s="1" customFormat="1" ht="30" customHeight="1">
      <c r="A253" s="14" t="s">
        <v>483</v>
      </c>
      <c r="B253" s="15" t="s">
        <v>484</v>
      </c>
      <c r="C253" s="16">
        <f>SUM(C254:C259)</f>
        <v>0</v>
      </c>
      <c r="D253" s="16">
        <f>SUM(D254:D259)</f>
        <v>0</v>
      </c>
    </row>
    <row r="254" spans="1:4" s="1" customFormat="1" ht="30" customHeight="1">
      <c r="A254" s="6" t="s">
        <v>485</v>
      </c>
      <c r="B254" s="30" t="s">
        <v>774</v>
      </c>
      <c r="C254" s="13">
        <v>0</v>
      </c>
      <c r="D254" s="13">
        <v>0</v>
      </c>
    </row>
    <row r="255" spans="1:4" s="1" customFormat="1" ht="30" customHeight="1">
      <c r="A255" s="6" t="s">
        <v>487</v>
      </c>
      <c r="B255" s="7" t="s">
        <v>488</v>
      </c>
      <c r="C255" s="13">
        <v>0</v>
      </c>
      <c r="D255" s="13">
        <v>0</v>
      </c>
    </row>
    <row r="256" spans="1:4" s="1" customFormat="1" ht="30" customHeight="1">
      <c r="A256" s="6" t="s">
        <v>489</v>
      </c>
      <c r="B256" s="7" t="s">
        <v>490</v>
      </c>
      <c r="C256" s="13">
        <v>0</v>
      </c>
      <c r="D256" s="13">
        <v>0</v>
      </c>
    </row>
    <row r="257" spans="1:4" s="1" customFormat="1" ht="30" customHeight="1">
      <c r="A257" s="6" t="s">
        <v>491</v>
      </c>
      <c r="B257" s="7" t="s">
        <v>492</v>
      </c>
      <c r="C257" s="13">
        <v>0</v>
      </c>
      <c r="D257" s="13">
        <v>0</v>
      </c>
    </row>
    <row r="258" spans="1:4" s="1" customFormat="1" ht="30" customHeight="1">
      <c r="A258" s="6" t="s">
        <v>493</v>
      </c>
      <c r="B258" s="7" t="s">
        <v>494</v>
      </c>
      <c r="C258" s="13">
        <v>0</v>
      </c>
      <c r="D258" s="13">
        <v>0</v>
      </c>
    </row>
    <row r="259" spans="1:4" s="1" customFormat="1" ht="30" customHeight="1">
      <c r="A259" s="6">
        <v>4226</v>
      </c>
      <c r="B259" s="30" t="s">
        <v>775</v>
      </c>
      <c r="C259" s="13">
        <v>0</v>
      </c>
      <c r="D259" s="13">
        <v>0</v>
      </c>
    </row>
    <row r="260" spans="1:4" s="1" customFormat="1" ht="30" customHeight="1">
      <c r="A260" s="14" t="s">
        <v>495</v>
      </c>
      <c r="B260" s="15" t="s">
        <v>496</v>
      </c>
      <c r="C260" s="16">
        <f>C261+C264+C270+C273</f>
        <v>0</v>
      </c>
      <c r="D260" s="16">
        <f>D261+D264+D270+D273</f>
        <v>-1481.54</v>
      </c>
    </row>
    <row r="261" spans="1:4" s="1" customFormat="1" ht="30" customHeight="1">
      <c r="A261" s="14" t="s">
        <v>497</v>
      </c>
      <c r="B261" s="15" t="s">
        <v>498</v>
      </c>
      <c r="C261" s="16">
        <f>SUM(C262:C263)</f>
        <v>0</v>
      </c>
      <c r="D261" s="16">
        <f>SUM(D262:D263)</f>
        <v>0.01</v>
      </c>
    </row>
    <row r="262" spans="1:4" s="1" customFormat="1" ht="30" customHeight="1">
      <c r="A262" s="6" t="s">
        <v>499</v>
      </c>
      <c r="B262" s="7" t="s">
        <v>500</v>
      </c>
      <c r="C262" s="13">
        <v>0</v>
      </c>
      <c r="D262" s="13">
        <v>0.01</v>
      </c>
    </row>
    <row r="263" spans="1:4" s="1" customFormat="1" ht="30" customHeight="1">
      <c r="A263" s="6" t="s">
        <v>501</v>
      </c>
      <c r="B263" s="7" t="s">
        <v>502</v>
      </c>
      <c r="C263" s="13">
        <v>0</v>
      </c>
      <c r="D263" s="13">
        <v>0</v>
      </c>
    </row>
    <row r="264" spans="1:4" s="1" customFormat="1" ht="30" customHeight="1">
      <c r="A264" s="14" t="s">
        <v>503</v>
      </c>
      <c r="B264" s="15" t="s">
        <v>504</v>
      </c>
      <c r="C264" s="16">
        <f>SUM(C265:C269)</f>
        <v>0</v>
      </c>
      <c r="D264" s="16">
        <f>SUM(D265:D269)</f>
        <v>0</v>
      </c>
    </row>
    <row r="265" spans="1:4" s="1" customFormat="1" ht="30" customHeight="1">
      <c r="A265" s="6" t="s">
        <v>505</v>
      </c>
      <c r="B265" s="7" t="s">
        <v>506</v>
      </c>
      <c r="C265" s="13">
        <v>0</v>
      </c>
      <c r="D265" s="13">
        <v>0</v>
      </c>
    </row>
    <row r="266" spans="1:4" s="1" customFormat="1" ht="30" customHeight="1">
      <c r="A266" s="6" t="s">
        <v>507</v>
      </c>
      <c r="B266" s="7" t="s">
        <v>508</v>
      </c>
      <c r="C266" s="13">
        <v>0</v>
      </c>
      <c r="D266" s="13">
        <v>0</v>
      </c>
    </row>
    <row r="267" spans="1:4" s="1" customFormat="1" ht="30" customHeight="1">
      <c r="A267" s="6" t="s">
        <v>509</v>
      </c>
      <c r="B267" s="7" t="s">
        <v>510</v>
      </c>
      <c r="C267" s="13">
        <v>0</v>
      </c>
      <c r="D267" s="13">
        <v>0</v>
      </c>
    </row>
    <row r="268" spans="1:4" s="1" customFormat="1" ht="30" customHeight="1">
      <c r="A268" s="6" t="s">
        <v>511</v>
      </c>
      <c r="B268" s="8" t="s">
        <v>512</v>
      </c>
      <c r="C268" s="13">
        <v>0</v>
      </c>
      <c r="D268" s="13">
        <v>0</v>
      </c>
    </row>
    <row r="269" spans="1:4" s="1" customFormat="1" ht="30" customHeight="1">
      <c r="A269" s="6" t="s">
        <v>513</v>
      </c>
      <c r="B269" s="8" t="s">
        <v>514</v>
      </c>
      <c r="C269" s="13">
        <v>0</v>
      </c>
      <c r="D269" s="13">
        <v>0</v>
      </c>
    </row>
    <row r="270" spans="1:4" s="1" customFormat="1" ht="30" customHeight="1">
      <c r="A270" s="14" t="s">
        <v>515</v>
      </c>
      <c r="B270" s="15" t="s">
        <v>516</v>
      </c>
      <c r="C270" s="16">
        <f>SUM(C271:C272)</f>
        <v>0</v>
      </c>
      <c r="D270" s="16">
        <f>SUM(D271:D272)</f>
        <v>0</v>
      </c>
    </row>
    <row r="271" spans="1:4" s="1" customFormat="1" ht="30" customHeight="1">
      <c r="A271" s="6" t="s">
        <v>517</v>
      </c>
      <c r="B271" s="7" t="s">
        <v>518</v>
      </c>
      <c r="C271" s="13">
        <v>0</v>
      </c>
      <c r="D271" s="13">
        <v>0</v>
      </c>
    </row>
    <row r="272" spans="1:4" s="1" customFormat="1" ht="30" customHeight="1">
      <c r="A272" s="6" t="s">
        <v>519</v>
      </c>
      <c r="B272" s="7" t="s">
        <v>518</v>
      </c>
      <c r="C272" s="13">
        <v>0</v>
      </c>
      <c r="D272" s="13">
        <v>0</v>
      </c>
    </row>
    <row r="273" spans="1:4" s="1" customFormat="1" ht="30" customHeight="1">
      <c r="A273" s="14" t="s">
        <v>520</v>
      </c>
      <c r="B273" s="15" t="s">
        <v>521</v>
      </c>
      <c r="C273" s="16">
        <f>SUM(C274:C280)</f>
        <v>0</v>
      </c>
      <c r="D273" s="16">
        <f>SUM(D274:D280)</f>
        <v>-1481.55</v>
      </c>
    </row>
    <row r="274" spans="1:4" s="1" customFormat="1" ht="30" customHeight="1">
      <c r="A274" s="6" t="s">
        <v>522</v>
      </c>
      <c r="B274" s="7" t="s">
        <v>523</v>
      </c>
      <c r="C274" s="13">
        <v>0</v>
      </c>
      <c r="D274" s="13">
        <v>0</v>
      </c>
    </row>
    <row r="275" spans="1:4" s="1" customFormat="1" ht="30" customHeight="1">
      <c r="A275" s="6" t="s">
        <v>524</v>
      </c>
      <c r="B275" s="7" t="s">
        <v>525</v>
      </c>
      <c r="C275" s="13">
        <v>0</v>
      </c>
      <c r="D275" s="13">
        <v>-1481.55</v>
      </c>
    </row>
    <row r="276" spans="1:4" s="1" customFormat="1" ht="30" customHeight="1">
      <c r="A276" s="6" t="s">
        <v>526</v>
      </c>
      <c r="B276" s="7" t="s">
        <v>527</v>
      </c>
      <c r="C276" s="13">
        <v>0</v>
      </c>
      <c r="D276" s="13">
        <v>0</v>
      </c>
    </row>
    <row r="277" spans="1:4" s="1" customFormat="1" ht="30" customHeight="1">
      <c r="A277" s="6" t="s">
        <v>528</v>
      </c>
      <c r="B277" s="7" t="s">
        <v>529</v>
      </c>
      <c r="C277" s="13">
        <v>0</v>
      </c>
      <c r="D277" s="13">
        <v>0</v>
      </c>
    </row>
    <row r="278" spans="1:4" s="1" customFormat="1" ht="30" customHeight="1">
      <c r="A278" s="6" t="s">
        <v>530</v>
      </c>
      <c r="B278" s="7" t="s">
        <v>384</v>
      </c>
      <c r="C278" s="13">
        <v>0</v>
      </c>
      <c r="D278" s="13">
        <v>0</v>
      </c>
    </row>
    <row r="279" spans="1:4" s="1" customFormat="1" ht="30" customHeight="1">
      <c r="A279" s="6" t="s">
        <v>531</v>
      </c>
      <c r="B279" s="7" t="s">
        <v>532</v>
      </c>
      <c r="C279" s="13">
        <v>0</v>
      </c>
      <c r="D279" s="13">
        <v>0</v>
      </c>
    </row>
    <row r="280" spans="1:4" s="1" customFormat="1" ht="30" customHeight="1">
      <c r="A280" s="6" t="s">
        <v>533</v>
      </c>
      <c r="B280" s="7" t="s">
        <v>534</v>
      </c>
      <c r="C280" s="13">
        <v>0</v>
      </c>
      <c r="D280" s="13">
        <v>0</v>
      </c>
    </row>
    <row r="281" spans="1:4" s="3" customFormat="1" ht="30" customHeight="1">
      <c r="A281" s="14" t="s">
        <v>535</v>
      </c>
      <c r="B281" s="17" t="s">
        <v>536</v>
      </c>
      <c r="C281" s="16">
        <f>C282+C310+C343+C353+C368+C400</f>
        <v>33547350.18</v>
      </c>
      <c r="D281" s="16">
        <f>D282+D310+D343+D353+D368</f>
        <v>0</v>
      </c>
    </row>
    <row r="282" spans="1:4" s="3" customFormat="1" ht="30" customHeight="1">
      <c r="A282" s="14" t="s">
        <v>537</v>
      </c>
      <c r="B282" s="17" t="s">
        <v>538</v>
      </c>
      <c r="C282" s="16">
        <f>C283+C290+C300</f>
        <v>29360980.45</v>
      </c>
      <c r="D282" s="16">
        <f>D283+D290+D300</f>
        <v>0</v>
      </c>
    </row>
    <row r="283" spans="1:4" s="4" customFormat="1" ht="30" customHeight="1">
      <c r="A283" s="14" t="s">
        <v>539</v>
      </c>
      <c r="B283" s="18" t="s">
        <v>540</v>
      </c>
      <c r="C283" s="16">
        <f>SUM(C284:C289)</f>
        <v>15859812.03</v>
      </c>
      <c r="D283" s="16">
        <f>SUM(D284:D289)</f>
        <v>0</v>
      </c>
    </row>
    <row r="284" spans="1:4" s="4" customFormat="1" ht="30" customHeight="1">
      <c r="A284" s="6" t="s">
        <v>541</v>
      </c>
      <c r="B284" s="9" t="s">
        <v>542</v>
      </c>
      <c r="C284" s="13">
        <v>12870615.98</v>
      </c>
      <c r="D284" s="13">
        <v>0</v>
      </c>
    </row>
    <row r="285" spans="1:4" s="4" customFormat="1" ht="30" customHeight="1">
      <c r="A285" s="6" t="s">
        <v>543</v>
      </c>
      <c r="B285" s="9" t="s">
        <v>544</v>
      </c>
      <c r="C285" s="13">
        <v>698983.95</v>
      </c>
      <c r="D285" s="13">
        <v>0</v>
      </c>
    </row>
    <row r="286" spans="1:4" s="4" customFormat="1" ht="30" customHeight="1">
      <c r="A286" s="6" t="s">
        <v>545</v>
      </c>
      <c r="B286" s="9" t="s">
        <v>546</v>
      </c>
      <c r="C286" s="13">
        <v>1650318.32</v>
      </c>
      <c r="D286" s="13">
        <v>0</v>
      </c>
    </row>
    <row r="287" spans="1:4" s="4" customFormat="1" ht="30" customHeight="1">
      <c r="A287" s="6" t="s">
        <v>547</v>
      </c>
      <c r="B287" s="9" t="s">
        <v>548</v>
      </c>
      <c r="C287" s="13">
        <v>605538.74</v>
      </c>
      <c r="D287" s="13">
        <v>0</v>
      </c>
    </row>
    <row r="288" spans="1:4" s="4" customFormat="1" ht="30" customHeight="1">
      <c r="A288" s="6" t="s">
        <v>549</v>
      </c>
      <c r="B288" s="9" t="s">
        <v>550</v>
      </c>
      <c r="C288" s="13">
        <v>34355.04</v>
      </c>
      <c r="D288" s="13">
        <v>0</v>
      </c>
    </row>
    <row r="289" spans="1:4" s="4" customFormat="1" ht="30" customHeight="1">
      <c r="A289" s="6" t="s">
        <v>551</v>
      </c>
      <c r="B289" s="9" t="s">
        <v>552</v>
      </c>
      <c r="C289" s="13">
        <v>0</v>
      </c>
      <c r="D289" s="13">
        <v>0</v>
      </c>
    </row>
    <row r="290" spans="1:4" s="4" customFormat="1" ht="30" customHeight="1">
      <c r="A290" s="14" t="s">
        <v>553</v>
      </c>
      <c r="B290" s="18" t="s">
        <v>554</v>
      </c>
      <c r="C290" s="16">
        <f>SUM(C291:C299)</f>
        <v>5791345.4399999995</v>
      </c>
      <c r="D290" s="16">
        <f>SUM(D291:D299)</f>
        <v>0</v>
      </c>
    </row>
    <row r="291" spans="1:4" s="4" customFormat="1" ht="30" customHeight="1">
      <c r="A291" s="6" t="s">
        <v>555</v>
      </c>
      <c r="B291" s="9" t="s">
        <v>556</v>
      </c>
      <c r="C291" s="13">
        <v>284516.7</v>
      </c>
      <c r="D291" s="13">
        <v>0</v>
      </c>
    </row>
    <row r="292" spans="1:4" s="4" customFormat="1" ht="30" customHeight="1">
      <c r="A292" s="6" t="s">
        <v>557</v>
      </c>
      <c r="B292" s="9" t="s">
        <v>558</v>
      </c>
      <c r="C292" s="13">
        <v>93695.53</v>
      </c>
      <c r="D292" s="13">
        <v>0</v>
      </c>
    </row>
    <row r="293" spans="1:4" s="4" customFormat="1" ht="30" customHeight="1">
      <c r="A293" s="6" t="s">
        <v>559</v>
      </c>
      <c r="B293" s="9" t="s">
        <v>560</v>
      </c>
      <c r="C293" s="13">
        <v>586.93</v>
      </c>
      <c r="D293" s="13">
        <v>0</v>
      </c>
    </row>
    <row r="294" spans="1:4" s="4" customFormat="1" ht="30" customHeight="1">
      <c r="A294" s="6" t="s">
        <v>561</v>
      </c>
      <c r="B294" s="9" t="s">
        <v>562</v>
      </c>
      <c r="C294" s="13">
        <v>1266909.26</v>
      </c>
      <c r="D294" s="13">
        <v>0</v>
      </c>
    </row>
    <row r="295" spans="1:4" s="4" customFormat="1" ht="30" customHeight="1">
      <c r="A295" s="6" t="s">
        <v>563</v>
      </c>
      <c r="B295" s="9" t="s">
        <v>564</v>
      </c>
      <c r="C295" s="13">
        <v>261948.97</v>
      </c>
      <c r="D295" s="13">
        <v>0</v>
      </c>
    </row>
    <row r="296" spans="1:4" s="4" customFormat="1" ht="30" customHeight="1">
      <c r="A296" s="6" t="s">
        <v>565</v>
      </c>
      <c r="B296" s="9" t="s">
        <v>566</v>
      </c>
      <c r="C296" s="13">
        <v>3347472.78</v>
      </c>
      <c r="D296" s="13">
        <v>0</v>
      </c>
    </row>
    <row r="297" spans="1:4" s="4" customFormat="1" ht="30" customHeight="1">
      <c r="A297" s="6" t="s">
        <v>567</v>
      </c>
      <c r="B297" s="9" t="s">
        <v>568</v>
      </c>
      <c r="C297" s="13">
        <v>26487.92</v>
      </c>
      <c r="D297" s="13">
        <v>0</v>
      </c>
    </row>
    <row r="298" spans="1:4" s="4" customFormat="1" ht="30" customHeight="1">
      <c r="A298" s="6" t="s">
        <v>569</v>
      </c>
      <c r="B298" s="9" t="s">
        <v>570</v>
      </c>
      <c r="C298" s="13">
        <v>0</v>
      </c>
      <c r="D298" s="13">
        <v>0</v>
      </c>
    </row>
    <row r="299" spans="1:4" s="4" customFormat="1" ht="30" customHeight="1">
      <c r="A299" s="6" t="s">
        <v>571</v>
      </c>
      <c r="B299" s="9" t="s">
        <v>572</v>
      </c>
      <c r="C299" s="13">
        <v>509727.35</v>
      </c>
      <c r="D299" s="13">
        <v>0</v>
      </c>
    </row>
    <row r="300" spans="1:4" s="4" customFormat="1" ht="30" customHeight="1">
      <c r="A300" s="14" t="s">
        <v>573</v>
      </c>
      <c r="B300" s="18" t="s">
        <v>574</v>
      </c>
      <c r="C300" s="16">
        <f>SUM(C301:C309)</f>
        <v>7709822.9799999995</v>
      </c>
      <c r="D300" s="16">
        <f>SUM(D301:D309)</f>
        <v>0</v>
      </c>
    </row>
    <row r="301" spans="1:4" s="4" customFormat="1" ht="30" customHeight="1">
      <c r="A301" s="6" t="s">
        <v>575</v>
      </c>
      <c r="B301" s="9" t="s">
        <v>576</v>
      </c>
      <c r="C301" s="13">
        <v>4427639.45</v>
      </c>
      <c r="D301" s="13">
        <v>0</v>
      </c>
    </row>
    <row r="302" spans="1:4" s="4" customFormat="1" ht="30" customHeight="1">
      <c r="A302" s="6" t="s">
        <v>577</v>
      </c>
      <c r="B302" s="9" t="s">
        <v>578</v>
      </c>
      <c r="C302" s="13">
        <v>286632.35</v>
      </c>
      <c r="D302" s="13">
        <v>0</v>
      </c>
    </row>
    <row r="303" spans="1:4" s="4" customFormat="1" ht="30" customHeight="1">
      <c r="A303" s="6" t="s">
        <v>579</v>
      </c>
      <c r="B303" s="9" t="s">
        <v>580</v>
      </c>
      <c r="C303" s="13">
        <v>18148.4</v>
      </c>
      <c r="D303" s="13">
        <v>0</v>
      </c>
    </row>
    <row r="304" spans="1:4" s="4" customFormat="1" ht="30" customHeight="1">
      <c r="A304" s="6" t="s">
        <v>581</v>
      </c>
      <c r="B304" s="9" t="s">
        <v>582</v>
      </c>
      <c r="C304" s="13">
        <v>113082.76</v>
      </c>
      <c r="D304" s="13">
        <v>0</v>
      </c>
    </row>
    <row r="305" spans="1:4" s="4" customFormat="1" ht="30" customHeight="1">
      <c r="A305" s="6" t="s">
        <v>583</v>
      </c>
      <c r="B305" s="9" t="s">
        <v>584</v>
      </c>
      <c r="C305" s="13">
        <v>1124004.66</v>
      </c>
      <c r="D305" s="13">
        <v>0</v>
      </c>
    </row>
    <row r="306" spans="1:4" s="4" customFormat="1" ht="30" customHeight="1">
      <c r="A306" s="6" t="s">
        <v>585</v>
      </c>
      <c r="B306" s="9" t="s">
        <v>586</v>
      </c>
      <c r="C306" s="13">
        <v>39951.84</v>
      </c>
      <c r="D306" s="13">
        <v>0</v>
      </c>
    </row>
    <row r="307" spans="1:4" s="4" customFormat="1" ht="30" customHeight="1">
      <c r="A307" s="6" t="s">
        <v>587</v>
      </c>
      <c r="B307" s="9" t="s">
        <v>588</v>
      </c>
      <c r="C307" s="13">
        <v>215532.79</v>
      </c>
      <c r="D307" s="13">
        <v>0</v>
      </c>
    </row>
    <row r="308" spans="1:4" s="4" customFormat="1" ht="30" customHeight="1">
      <c r="A308" s="6" t="s">
        <v>589</v>
      </c>
      <c r="B308" s="9" t="s">
        <v>590</v>
      </c>
      <c r="C308" s="13">
        <v>1198921.97</v>
      </c>
      <c r="D308" s="13">
        <v>0</v>
      </c>
    </row>
    <row r="309" spans="1:4" s="4" customFormat="1" ht="30" customHeight="1">
      <c r="A309" s="6" t="s">
        <v>591</v>
      </c>
      <c r="B309" s="9" t="s">
        <v>592</v>
      </c>
      <c r="C309" s="13">
        <v>285908.76</v>
      </c>
      <c r="D309" s="13">
        <v>0</v>
      </c>
    </row>
    <row r="310" spans="1:4" s="4" customFormat="1" ht="30" customHeight="1">
      <c r="A310" s="14" t="s">
        <v>593</v>
      </c>
      <c r="B310" s="18" t="s">
        <v>594</v>
      </c>
      <c r="C310" s="16">
        <f>C311+C317+C320+C325+C329+C332+C334+C340</f>
        <v>3178446.91</v>
      </c>
      <c r="D310" s="16">
        <f>D311+D317+D320+D325+D329+D332+D334+D340</f>
        <v>0</v>
      </c>
    </row>
    <row r="311" spans="1:4" s="4" customFormat="1" ht="30" customHeight="1">
      <c r="A311" s="14" t="s">
        <v>595</v>
      </c>
      <c r="B311" s="18" t="s">
        <v>486</v>
      </c>
      <c r="C311" s="16">
        <f>SUM(C312:C316)</f>
        <v>1823847.3399999999</v>
      </c>
      <c r="D311" s="16">
        <f>SUM(D312:D316)</f>
        <v>0</v>
      </c>
    </row>
    <row r="312" spans="1:4" s="4" customFormat="1" ht="30" customHeight="1">
      <c r="A312" s="6" t="s">
        <v>596</v>
      </c>
      <c r="B312" s="7" t="s">
        <v>597</v>
      </c>
      <c r="C312" s="13">
        <v>0</v>
      </c>
      <c r="D312" s="13">
        <v>0</v>
      </c>
    </row>
    <row r="313" spans="1:4" s="4" customFormat="1" ht="30" customHeight="1">
      <c r="A313" s="6" t="s">
        <v>598</v>
      </c>
      <c r="B313" s="7" t="s">
        <v>599</v>
      </c>
      <c r="C313" s="13">
        <v>436332.69</v>
      </c>
      <c r="D313" s="13">
        <v>0</v>
      </c>
    </row>
    <row r="314" spans="1:4" s="4" customFormat="1" ht="30" customHeight="1">
      <c r="A314" s="6" t="s">
        <v>600</v>
      </c>
      <c r="B314" s="9" t="s">
        <v>601</v>
      </c>
      <c r="C314" s="13" t="s">
        <v>765</v>
      </c>
      <c r="D314" s="13" t="s">
        <v>765</v>
      </c>
    </row>
    <row r="315" spans="1:4" s="4" customFormat="1" ht="30" customHeight="1">
      <c r="A315" s="6" t="s">
        <v>602</v>
      </c>
      <c r="B315" s="7" t="s">
        <v>603</v>
      </c>
      <c r="C315" s="13">
        <v>1387514.65</v>
      </c>
      <c r="D315" s="13">
        <v>0</v>
      </c>
    </row>
    <row r="316" spans="1:4" s="4" customFormat="1" ht="30" customHeight="1">
      <c r="A316" s="6" t="s">
        <v>604</v>
      </c>
      <c r="B316" s="7" t="s">
        <v>605</v>
      </c>
      <c r="C316" s="13">
        <v>0</v>
      </c>
      <c r="D316" s="13">
        <v>0</v>
      </c>
    </row>
    <row r="317" spans="1:4" s="4" customFormat="1" ht="30" customHeight="1">
      <c r="A317" s="14" t="s">
        <v>606</v>
      </c>
      <c r="B317" s="18" t="s">
        <v>490</v>
      </c>
      <c r="C317" s="16">
        <f>SUM(C318:C319)</f>
        <v>0</v>
      </c>
      <c r="D317" s="16">
        <f>SUM(D318:D319)</f>
        <v>0</v>
      </c>
    </row>
    <row r="318" spans="1:4" s="4" customFormat="1" ht="30" customHeight="1">
      <c r="A318" s="6" t="s">
        <v>607</v>
      </c>
      <c r="B318" s="7" t="s">
        <v>608</v>
      </c>
      <c r="C318" s="13">
        <v>0</v>
      </c>
      <c r="D318" s="13">
        <v>0</v>
      </c>
    </row>
    <row r="319" spans="1:4" s="4" customFormat="1" ht="30" customHeight="1">
      <c r="A319" s="6" t="s">
        <v>609</v>
      </c>
      <c r="B319" s="7" t="s">
        <v>610</v>
      </c>
      <c r="C319" s="13">
        <v>0</v>
      </c>
      <c r="D319" s="13">
        <v>0</v>
      </c>
    </row>
    <row r="320" spans="1:4" s="4" customFormat="1" ht="30" customHeight="1">
      <c r="A320" s="14" t="s">
        <v>611</v>
      </c>
      <c r="B320" s="18" t="s">
        <v>492</v>
      </c>
      <c r="C320" s="16">
        <f>SUM(C321:C324)</f>
        <v>934200.3200000001</v>
      </c>
      <c r="D320" s="16">
        <f>SUM(D321:D324)</f>
        <v>0</v>
      </c>
    </row>
    <row r="321" spans="1:4" s="4" customFormat="1" ht="30" customHeight="1">
      <c r="A321" s="6" t="s">
        <v>612</v>
      </c>
      <c r="B321" s="7" t="s">
        <v>613</v>
      </c>
      <c r="C321" s="13">
        <v>84268.92</v>
      </c>
      <c r="D321" s="13">
        <v>0</v>
      </c>
    </row>
    <row r="322" spans="1:4" s="5" customFormat="1" ht="30" customHeight="1">
      <c r="A322" s="6" t="s">
        <v>614</v>
      </c>
      <c r="B322" s="7" t="s">
        <v>615</v>
      </c>
      <c r="C322" s="13">
        <v>67886</v>
      </c>
      <c r="D322" s="13">
        <v>0</v>
      </c>
    </row>
    <row r="323" spans="1:4" s="4" customFormat="1" ht="30" customHeight="1">
      <c r="A323" s="6" t="s">
        <v>616</v>
      </c>
      <c r="B323" s="7" t="s">
        <v>617</v>
      </c>
      <c r="C323" s="13">
        <v>782045.4</v>
      </c>
      <c r="D323" s="13">
        <v>0</v>
      </c>
    </row>
    <row r="324" spans="1:4" s="4" customFormat="1" ht="30" customHeight="1">
      <c r="A324" s="6" t="s">
        <v>618</v>
      </c>
      <c r="B324" s="7" t="s">
        <v>619</v>
      </c>
      <c r="C324" s="13">
        <v>0</v>
      </c>
      <c r="D324" s="13">
        <v>0</v>
      </c>
    </row>
    <row r="325" spans="1:4" s="4" customFormat="1" ht="30" customHeight="1">
      <c r="A325" s="14" t="s">
        <v>620</v>
      </c>
      <c r="B325" s="18" t="s">
        <v>494</v>
      </c>
      <c r="C325" s="16">
        <f>SUM(C326:C328)</f>
        <v>420399.25</v>
      </c>
      <c r="D325" s="16">
        <f>SUM(D326:D328)</f>
        <v>0</v>
      </c>
    </row>
    <row r="326" spans="1:4" s="4" customFormat="1" ht="30" customHeight="1">
      <c r="A326" s="6" t="s">
        <v>621</v>
      </c>
      <c r="B326" s="7" t="s">
        <v>622</v>
      </c>
      <c r="C326" s="13">
        <v>0</v>
      </c>
      <c r="D326" s="13">
        <v>0</v>
      </c>
    </row>
    <row r="327" spans="1:4" s="4" customFormat="1" ht="30" customHeight="1">
      <c r="A327" s="6" t="s">
        <v>623</v>
      </c>
      <c r="B327" s="7" t="s">
        <v>624</v>
      </c>
      <c r="C327" s="13">
        <v>420399.25</v>
      </c>
      <c r="D327" s="13">
        <v>0</v>
      </c>
    </row>
    <row r="328" spans="1:4" s="4" customFormat="1" ht="30" customHeight="1">
      <c r="A328" s="6" t="s">
        <v>625</v>
      </c>
      <c r="B328" s="7" t="s">
        <v>626</v>
      </c>
      <c r="C328" s="13">
        <v>0</v>
      </c>
      <c r="D328" s="13">
        <v>0</v>
      </c>
    </row>
    <row r="329" spans="1:4" s="4" customFormat="1" ht="30" customHeight="1">
      <c r="A329" s="14" t="s">
        <v>627</v>
      </c>
      <c r="B329" s="18" t="s">
        <v>628</v>
      </c>
      <c r="C329" s="16">
        <f>SUM(C330:C331)</f>
        <v>0</v>
      </c>
      <c r="D329" s="16">
        <f>SUM(D330:D331)</f>
        <v>0</v>
      </c>
    </row>
    <row r="330" spans="1:4" s="4" customFormat="1" ht="30" customHeight="1">
      <c r="A330" s="6" t="s">
        <v>629</v>
      </c>
      <c r="B330" s="7" t="s">
        <v>630</v>
      </c>
      <c r="C330" s="13">
        <v>0</v>
      </c>
      <c r="D330" s="13">
        <v>0</v>
      </c>
    </row>
    <row r="331" spans="1:4" s="4" customFormat="1" ht="30" customHeight="1">
      <c r="A331" s="6" t="s">
        <v>631</v>
      </c>
      <c r="B331" s="7" t="s">
        <v>632</v>
      </c>
      <c r="C331" s="13">
        <v>0</v>
      </c>
      <c r="D331" s="13">
        <v>0</v>
      </c>
    </row>
    <row r="332" spans="1:4" s="4" customFormat="1" ht="30" customHeight="1">
      <c r="A332" s="14" t="s">
        <v>633</v>
      </c>
      <c r="B332" s="15" t="s">
        <v>634</v>
      </c>
      <c r="C332" s="16">
        <f>SUM(C333)</f>
        <v>0</v>
      </c>
      <c r="D332" s="16">
        <f>SUM(D333)</f>
        <v>0</v>
      </c>
    </row>
    <row r="333" spans="1:4" s="4" customFormat="1" ht="30" customHeight="1">
      <c r="A333" s="6" t="s">
        <v>635</v>
      </c>
      <c r="B333" s="7" t="s">
        <v>636</v>
      </c>
      <c r="C333" s="13">
        <v>0</v>
      </c>
      <c r="D333" s="13">
        <v>0</v>
      </c>
    </row>
    <row r="334" spans="1:4" s="4" customFormat="1" ht="30" customHeight="1">
      <c r="A334" s="14" t="s">
        <v>637</v>
      </c>
      <c r="B334" s="15" t="s">
        <v>776</v>
      </c>
      <c r="C334" s="16">
        <f>SUM(C335:C339)</f>
        <v>0</v>
      </c>
      <c r="D334" s="16">
        <f>SUM(D335:D339)</f>
        <v>0</v>
      </c>
    </row>
    <row r="335" spans="1:4" s="4" customFormat="1" ht="30" customHeight="1">
      <c r="A335" s="6" t="s">
        <v>638</v>
      </c>
      <c r="B335" s="7" t="s">
        <v>639</v>
      </c>
      <c r="C335" s="13">
        <v>0</v>
      </c>
      <c r="D335" s="13">
        <v>0</v>
      </c>
    </row>
    <row r="336" spans="1:4" s="4" customFormat="1" ht="30" customHeight="1">
      <c r="A336" s="6" t="s">
        <v>640</v>
      </c>
      <c r="B336" s="7" t="s">
        <v>641</v>
      </c>
      <c r="C336" s="13">
        <v>0</v>
      </c>
      <c r="D336" s="13">
        <v>0</v>
      </c>
    </row>
    <row r="337" spans="1:4" s="4" customFormat="1" ht="30" customHeight="1">
      <c r="A337" s="6" t="s">
        <v>642</v>
      </c>
      <c r="B337" s="7" t="s">
        <v>643</v>
      </c>
      <c r="C337" s="13">
        <v>0</v>
      </c>
      <c r="D337" s="13">
        <v>0</v>
      </c>
    </row>
    <row r="338" spans="1:4" s="4" customFormat="1" ht="30" customHeight="1">
      <c r="A338" s="6" t="s">
        <v>644</v>
      </c>
      <c r="B338" s="7" t="s">
        <v>645</v>
      </c>
      <c r="C338" s="13">
        <v>0</v>
      </c>
      <c r="D338" s="13">
        <v>0</v>
      </c>
    </row>
    <row r="339" spans="1:4" s="4" customFormat="1" ht="30" customHeight="1">
      <c r="A339" s="6" t="s">
        <v>646</v>
      </c>
      <c r="B339" s="7" t="s">
        <v>777</v>
      </c>
      <c r="C339" s="13">
        <v>0</v>
      </c>
      <c r="D339" s="13">
        <v>0</v>
      </c>
    </row>
    <row r="340" spans="1:4" s="4" customFormat="1" ht="30" customHeight="1">
      <c r="A340" s="14" t="s">
        <v>647</v>
      </c>
      <c r="B340" s="18" t="s">
        <v>648</v>
      </c>
      <c r="C340" s="16">
        <f>SUM(C341:C342)</f>
        <v>0</v>
      </c>
      <c r="D340" s="16">
        <f>SUM(D341:D342)</f>
        <v>0</v>
      </c>
    </row>
    <row r="341" spans="1:4" s="4" customFormat="1" ht="30" customHeight="1">
      <c r="A341" s="6" t="s">
        <v>649</v>
      </c>
      <c r="B341" s="7" t="s">
        <v>650</v>
      </c>
      <c r="C341" s="13">
        <v>0</v>
      </c>
      <c r="D341" s="13">
        <v>0</v>
      </c>
    </row>
    <row r="342" spans="1:4" s="4" customFormat="1" ht="30" customHeight="1">
      <c r="A342" s="6" t="s">
        <v>651</v>
      </c>
      <c r="B342" s="7" t="s">
        <v>652</v>
      </c>
      <c r="C342" s="13">
        <v>0</v>
      </c>
      <c r="D342" s="13">
        <v>0</v>
      </c>
    </row>
    <row r="343" spans="1:4" s="4" customFormat="1" ht="30" customHeight="1">
      <c r="A343" s="14" t="s">
        <v>653</v>
      </c>
      <c r="B343" s="18" t="s">
        <v>477</v>
      </c>
      <c r="C343" s="16">
        <f>C344+C350</f>
        <v>0</v>
      </c>
      <c r="D343" s="16">
        <f>D344+D350</f>
        <v>0</v>
      </c>
    </row>
    <row r="344" spans="1:4" s="4" customFormat="1" ht="30" customHeight="1">
      <c r="A344" s="14" t="s">
        <v>654</v>
      </c>
      <c r="B344" s="18" t="s">
        <v>479</v>
      </c>
      <c r="C344" s="16">
        <f>SUM(C345:C349)</f>
        <v>0</v>
      </c>
      <c r="D344" s="16">
        <f>SUM(D345:D349)</f>
        <v>0</v>
      </c>
    </row>
    <row r="345" spans="1:4" s="4" customFormat="1" ht="30" customHeight="1">
      <c r="A345" s="6" t="s">
        <v>655</v>
      </c>
      <c r="B345" s="7" t="s">
        <v>656</v>
      </c>
      <c r="C345" s="13">
        <v>0</v>
      </c>
      <c r="D345" s="13">
        <v>0</v>
      </c>
    </row>
    <row r="346" spans="1:4" s="4" customFormat="1" ht="30" customHeight="1">
      <c r="A346" s="6" t="s">
        <v>657</v>
      </c>
      <c r="B346" s="7" t="s">
        <v>658</v>
      </c>
      <c r="C346" s="13">
        <v>0</v>
      </c>
      <c r="D346" s="13">
        <v>0</v>
      </c>
    </row>
    <row r="347" spans="1:4" s="4" customFormat="1" ht="30" customHeight="1">
      <c r="A347" s="6" t="s">
        <v>659</v>
      </c>
      <c r="B347" s="9" t="s">
        <v>346</v>
      </c>
      <c r="C347" s="13" t="s">
        <v>765</v>
      </c>
      <c r="D347" s="13" t="s">
        <v>765</v>
      </c>
    </row>
    <row r="348" spans="1:4" s="4" customFormat="1" ht="30" customHeight="1">
      <c r="A348" s="6" t="s">
        <v>660</v>
      </c>
      <c r="B348" s="9" t="s">
        <v>661</v>
      </c>
      <c r="C348" s="13">
        <v>0</v>
      </c>
      <c r="D348" s="13">
        <v>0</v>
      </c>
    </row>
    <row r="349" spans="1:4" s="4" customFormat="1" ht="30" customHeight="1">
      <c r="A349" s="6" t="s">
        <v>662</v>
      </c>
      <c r="B349" s="9" t="s">
        <v>663</v>
      </c>
      <c r="C349" s="13">
        <v>0</v>
      </c>
      <c r="D349" s="13">
        <v>0</v>
      </c>
    </row>
    <row r="350" spans="1:4" s="4" customFormat="1" ht="30" customHeight="1">
      <c r="A350" s="14" t="s">
        <v>664</v>
      </c>
      <c r="B350" s="18" t="s">
        <v>482</v>
      </c>
      <c r="C350" s="16">
        <f>SUM(C351:C352)</f>
        <v>0</v>
      </c>
      <c r="D350" s="16">
        <f>SUM(D351:D352)</f>
        <v>0</v>
      </c>
    </row>
    <row r="351" spans="1:4" s="4" customFormat="1" ht="30" customHeight="1">
      <c r="A351" s="6" t="s">
        <v>665</v>
      </c>
      <c r="B351" s="7" t="s">
        <v>666</v>
      </c>
      <c r="C351" s="13">
        <v>0</v>
      </c>
      <c r="D351" s="13">
        <v>0</v>
      </c>
    </row>
    <row r="352" spans="1:4" s="4" customFormat="1" ht="30" customHeight="1">
      <c r="A352" s="6" t="s">
        <v>667</v>
      </c>
      <c r="B352" s="7" t="s">
        <v>668</v>
      </c>
      <c r="C352" s="13">
        <v>0</v>
      </c>
      <c r="D352" s="13">
        <v>0</v>
      </c>
    </row>
    <row r="353" spans="1:4" s="4" customFormat="1" ht="30" customHeight="1">
      <c r="A353" s="14" t="s">
        <v>669</v>
      </c>
      <c r="B353" s="15" t="s">
        <v>670</v>
      </c>
      <c r="C353" s="16">
        <f>C354+C357+C360+C363+C365</f>
        <v>1007922.82</v>
      </c>
      <c r="D353" s="16">
        <f>D354+D357+D360+D363+D365</f>
        <v>0</v>
      </c>
    </row>
    <row r="354" spans="1:4" s="4" customFormat="1" ht="30" customHeight="1">
      <c r="A354" s="14" t="s">
        <v>671</v>
      </c>
      <c r="B354" s="18" t="s">
        <v>672</v>
      </c>
      <c r="C354" s="16">
        <f>SUM(C355:C356)</f>
        <v>1007922.82</v>
      </c>
      <c r="D354" s="16">
        <f>SUM(D355:D356)</f>
        <v>0</v>
      </c>
    </row>
    <row r="355" spans="1:4" s="4" customFormat="1" ht="30" customHeight="1">
      <c r="A355" s="6" t="s">
        <v>673</v>
      </c>
      <c r="B355" s="7" t="s">
        <v>674</v>
      </c>
      <c r="C355" s="13">
        <v>1007922.82</v>
      </c>
      <c r="D355" s="13">
        <v>0</v>
      </c>
    </row>
    <row r="356" spans="1:4" s="4" customFormat="1" ht="30" customHeight="1">
      <c r="A356" s="6" t="s">
        <v>675</v>
      </c>
      <c r="B356" s="7" t="s">
        <v>676</v>
      </c>
      <c r="C356" s="13">
        <v>0</v>
      </c>
      <c r="D356" s="13">
        <v>0</v>
      </c>
    </row>
    <row r="357" spans="1:4" s="4" customFormat="1" ht="30" customHeight="1">
      <c r="A357" s="14" t="s">
        <v>677</v>
      </c>
      <c r="B357" s="18" t="s">
        <v>678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679</v>
      </c>
      <c r="B358" s="9" t="s">
        <v>680</v>
      </c>
      <c r="C358" s="13">
        <v>0</v>
      </c>
      <c r="D358" s="13">
        <v>0</v>
      </c>
    </row>
    <row r="359" spans="1:4" s="4" customFormat="1" ht="30" customHeight="1">
      <c r="A359" s="6" t="s">
        <v>681</v>
      </c>
      <c r="B359" s="7" t="s">
        <v>682</v>
      </c>
      <c r="C359" s="13">
        <v>0</v>
      </c>
      <c r="D359" s="13">
        <v>0</v>
      </c>
    </row>
    <row r="360" spans="1:4" s="4" customFormat="1" ht="30" customHeight="1">
      <c r="A360" s="14" t="s">
        <v>683</v>
      </c>
      <c r="B360" s="18" t="s">
        <v>684</v>
      </c>
      <c r="C360" s="16">
        <f>SUM(C361:C362)</f>
        <v>0</v>
      </c>
      <c r="D360" s="16">
        <f>SUM(D361:D362)</f>
        <v>0</v>
      </c>
    </row>
    <row r="361" spans="1:4" s="4" customFormat="1" ht="30" customHeight="1">
      <c r="A361" s="6" t="s">
        <v>685</v>
      </c>
      <c r="B361" s="9" t="s">
        <v>686</v>
      </c>
      <c r="C361" s="13">
        <v>0</v>
      </c>
      <c r="D361" s="13">
        <v>0</v>
      </c>
    </row>
    <row r="362" spans="1:4" s="4" customFormat="1" ht="30" customHeight="1">
      <c r="A362" s="6" t="s">
        <v>687</v>
      </c>
      <c r="B362" s="9" t="s">
        <v>688</v>
      </c>
      <c r="C362" s="13">
        <v>0</v>
      </c>
      <c r="D362" s="13">
        <v>0</v>
      </c>
    </row>
    <row r="363" spans="1:4" s="4" customFormat="1" ht="30" customHeight="1">
      <c r="A363" s="14" t="s">
        <v>689</v>
      </c>
      <c r="B363" s="18" t="s">
        <v>690</v>
      </c>
      <c r="C363" s="16">
        <f>SUM(C364)</f>
        <v>0</v>
      </c>
      <c r="D363" s="16">
        <f>SUM(D364)</f>
        <v>0</v>
      </c>
    </row>
    <row r="364" spans="1:4" s="4" customFormat="1" ht="30" customHeight="1">
      <c r="A364" s="6" t="s">
        <v>691</v>
      </c>
      <c r="B364" s="7" t="s">
        <v>690</v>
      </c>
      <c r="C364" s="13">
        <v>0</v>
      </c>
      <c r="D364" s="13">
        <v>0</v>
      </c>
    </row>
    <row r="365" spans="1:4" s="4" customFormat="1" ht="30" customHeight="1">
      <c r="A365" s="14" t="s">
        <v>692</v>
      </c>
      <c r="B365" s="18" t="s">
        <v>693</v>
      </c>
      <c r="C365" s="16">
        <f>SUM(C366:C367)</f>
        <v>0</v>
      </c>
      <c r="D365" s="16">
        <f>SUM(D366:D367)</f>
        <v>0</v>
      </c>
    </row>
    <row r="366" spans="1:4" s="4" customFormat="1" ht="30" customHeight="1">
      <c r="A366" s="6" t="s">
        <v>694</v>
      </c>
      <c r="B366" s="9" t="s">
        <v>695</v>
      </c>
      <c r="C366" s="13">
        <v>0</v>
      </c>
      <c r="D366" s="13">
        <v>0</v>
      </c>
    </row>
    <row r="367" spans="1:4" s="4" customFormat="1" ht="30" customHeight="1">
      <c r="A367" s="6" t="s">
        <v>696</v>
      </c>
      <c r="B367" s="7" t="s">
        <v>697</v>
      </c>
      <c r="C367" s="13">
        <v>0</v>
      </c>
      <c r="D367" s="13">
        <v>0</v>
      </c>
    </row>
    <row r="368" spans="1:4" s="4" customFormat="1" ht="30" customHeight="1">
      <c r="A368" s="14" t="s">
        <v>698</v>
      </c>
      <c r="B368" s="15" t="s">
        <v>699</v>
      </c>
      <c r="C368" s="16">
        <f>C369+C378+C381+C387+C389+C391</f>
        <v>0</v>
      </c>
      <c r="D368" s="16">
        <f>D369+D378+D381+D387+D389+D391</f>
        <v>0</v>
      </c>
    </row>
    <row r="369" spans="1:4" s="4" customFormat="1" ht="30" customHeight="1">
      <c r="A369" s="14" t="s">
        <v>700</v>
      </c>
      <c r="B369" s="15" t="s">
        <v>701</v>
      </c>
      <c r="C369" s="16">
        <f>SUM(C370:C377)</f>
        <v>0</v>
      </c>
      <c r="D369" s="16">
        <f>SUM(D370:D377)</f>
        <v>0</v>
      </c>
    </row>
    <row r="370" spans="1:4" s="4" customFormat="1" ht="30" customHeight="1">
      <c r="A370" s="6" t="s">
        <v>702</v>
      </c>
      <c r="B370" s="7" t="s">
        <v>703</v>
      </c>
      <c r="C370" s="13">
        <v>0</v>
      </c>
      <c r="D370" s="13">
        <v>0</v>
      </c>
    </row>
    <row r="371" spans="1:4" s="4" customFormat="1" ht="30" customHeight="1">
      <c r="A371" s="6" t="s">
        <v>704</v>
      </c>
      <c r="B371" s="7" t="s">
        <v>705</v>
      </c>
      <c r="C371" s="13">
        <v>0</v>
      </c>
      <c r="D371" s="13">
        <v>0</v>
      </c>
    </row>
    <row r="372" spans="1:4" s="4" customFormat="1" ht="30" customHeight="1">
      <c r="A372" s="6" t="s">
        <v>706</v>
      </c>
      <c r="B372" s="7" t="s">
        <v>707</v>
      </c>
      <c r="C372" s="13">
        <v>0</v>
      </c>
      <c r="D372" s="13">
        <v>0</v>
      </c>
    </row>
    <row r="373" spans="1:4" s="4" customFormat="1" ht="30" customHeight="1">
      <c r="A373" s="6" t="s">
        <v>708</v>
      </c>
      <c r="B373" s="7" t="s">
        <v>709</v>
      </c>
      <c r="C373" s="13">
        <v>0</v>
      </c>
      <c r="D373" s="13">
        <v>0</v>
      </c>
    </row>
    <row r="374" spans="1:4" s="4" customFormat="1" ht="30" customHeight="1">
      <c r="A374" s="6" t="s">
        <v>710</v>
      </c>
      <c r="B374" s="7" t="s">
        <v>711</v>
      </c>
      <c r="C374" s="13">
        <v>0</v>
      </c>
      <c r="D374" s="13">
        <v>0</v>
      </c>
    </row>
    <row r="375" spans="1:4" s="4" customFormat="1" ht="30" customHeight="1">
      <c r="A375" s="6" t="s">
        <v>712</v>
      </c>
      <c r="B375" s="7" t="s">
        <v>713</v>
      </c>
      <c r="C375" s="13">
        <v>0</v>
      </c>
      <c r="D375" s="13">
        <v>0</v>
      </c>
    </row>
    <row r="376" spans="1:4" s="4" customFormat="1" ht="30" customHeight="1">
      <c r="A376" s="6" t="s">
        <v>714</v>
      </c>
      <c r="B376" s="7" t="s">
        <v>715</v>
      </c>
      <c r="C376" s="13">
        <v>0</v>
      </c>
      <c r="D376" s="13">
        <v>0</v>
      </c>
    </row>
    <row r="377" spans="1:4" s="4" customFormat="1" ht="30" customHeight="1">
      <c r="A377" s="6">
        <v>5518</v>
      </c>
      <c r="B377" s="7" t="s">
        <v>771</v>
      </c>
      <c r="C377" s="13">
        <v>0</v>
      </c>
      <c r="D377" s="13">
        <v>0</v>
      </c>
    </row>
    <row r="378" spans="1:4" s="4" customFormat="1" ht="30" customHeight="1">
      <c r="A378" s="14" t="s">
        <v>716</v>
      </c>
      <c r="B378" s="15" t="s">
        <v>717</v>
      </c>
      <c r="C378" s="16">
        <f>SUM(C379:C380)</f>
        <v>0</v>
      </c>
      <c r="D378" s="16">
        <f>SUM(D379:D380)</f>
        <v>0</v>
      </c>
    </row>
    <row r="379" spans="1:4" s="4" customFormat="1" ht="30" customHeight="1">
      <c r="A379" s="6" t="s">
        <v>718</v>
      </c>
      <c r="B379" s="7" t="s">
        <v>719</v>
      </c>
      <c r="C379" s="13">
        <v>0</v>
      </c>
      <c r="D379" s="13">
        <v>0</v>
      </c>
    </row>
    <row r="380" spans="1:4" s="4" customFormat="1" ht="30" customHeight="1">
      <c r="A380" s="6" t="s">
        <v>720</v>
      </c>
      <c r="B380" s="7" t="s">
        <v>721</v>
      </c>
      <c r="C380" s="13">
        <v>0</v>
      </c>
      <c r="D380" s="13">
        <v>0</v>
      </c>
    </row>
    <row r="381" spans="1:4" s="4" customFormat="1" ht="30" customHeight="1">
      <c r="A381" s="14" t="s">
        <v>722</v>
      </c>
      <c r="B381" s="15" t="s">
        <v>723</v>
      </c>
      <c r="C381" s="16">
        <f>SUM(C382:C386)</f>
        <v>0</v>
      </c>
      <c r="D381" s="16">
        <f>SUM(D382:D386)</f>
        <v>0</v>
      </c>
    </row>
    <row r="382" spans="1:4" s="4" customFormat="1" ht="30" customHeight="1">
      <c r="A382" s="6" t="s">
        <v>724</v>
      </c>
      <c r="B382" s="7" t="s">
        <v>725</v>
      </c>
      <c r="C382" s="13">
        <v>0</v>
      </c>
      <c r="D382" s="13">
        <v>0</v>
      </c>
    </row>
    <row r="383" spans="1:4" s="4" customFormat="1" ht="30" customHeight="1">
      <c r="A383" s="6" t="s">
        <v>726</v>
      </c>
      <c r="B383" s="7" t="s">
        <v>727</v>
      </c>
      <c r="C383" s="13">
        <v>0</v>
      </c>
      <c r="D383" s="13">
        <v>0</v>
      </c>
    </row>
    <row r="384" spans="1:4" s="4" customFormat="1" ht="30" customHeight="1">
      <c r="A384" s="6" t="s">
        <v>728</v>
      </c>
      <c r="B384" s="7" t="s">
        <v>729</v>
      </c>
      <c r="C384" s="13">
        <v>0</v>
      </c>
      <c r="D384" s="13">
        <v>0</v>
      </c>
    </row>
    <row r="385" spans="1:4" s="4" customFormat="1" ht="30" customHeight="1">
      <c r="A385" s="6" t="s">
        <v>730</v>
      </c>
      <c r="B385" s="7" t="s">
        <v>731</v>
      </c>
      <c r="C385" s="13">
        <v>0</v>
      </c>
      <c r="D385" s="13">
        <v>0</v>
      </c>
    </row>
    <row r="386" spans="1:4" s="4" customFormat="1" ht="30" customHeight="1">
      <c r="A386" s="6" t="s">
        <v>732</v>
      </c>
      <c r="B386" s="7" t="s">
        <v>733</v>
      </c>
      <c r="C386" s="13">
        <v>0</v>
      </c>
      <c r="D386" s="13">
        <v>0</v>
      </c>
    </row>
    <row r="387" spans="1:4" s="4" customFormat="1" ht="30" customHeight="1">
      <c r="A387" s="14" t="s">
        <v>734</v>
      </c>
      <c r="B387" s="15" t="s">
        <v>735</v>
      </c>
      <c r="C387" s="16">
        <f>SUM(C388)</f>
        <v>0</v>
      </c>
      <c r="D387" s="16">
        <f>SUM(D388)</f>
        <v>0</v>
      </c>
    </row>
    <row r="388" spans="1:4" s="4" customFormat="1" ht="30" customHeight="1">
      <c r="A388" s="6" t="s">
        <v>736</v>
      </c>
      <c r="B388" s="7" t="s">
        <v>735</v>
      </c>
      <c r="C388" s="13">
        <v>0</v>
      </c>
      <c r="D388" s="13">
        <v>0</v>
      </c>
    </row>
    <row r="389" spans="1:4" s="4" customFormat="1" ht="30" customHeight="1">
      <c r="A389" s="14" t="s">
        <v>737</v>
      </c>
      <c r="B389" s="15" t="s">
        <v>738</v>
      </c>
      <c r="C389" s="16">
        <f>SUM(C390)</f>
        <v>0</v>
      </c>
      <c r="D389" s="16">
        <f>SUM(D390)</f>
        <v>0</v>
      </c>
    </row>
    <row r="390" spans="1:4" s="4" customFormat="1" ht="30" customHeight="1">
      <c r="A390" s="6" t="s">
        <v>739</v>
      </c>
      <c r="B390" s="7" t="s">
        <v>738</v>
      </c>
      <c r="C390" s="13">
        <v>0</v>
      </c>
      <c r="D390" s="13">
        <v>0</v>
      </c>
    </row>
    <row r="391" spans="1:4" s="4" customFormat="1" ht="30" customHeight="1">
      <c r="A391" s="14" t="s">
        <v>740</v>
      </c>
      <c r="B391" s="15" t="s">
        <v>741</v>
      </c>
      <c r="C391" s="16">
        <f>SUM(C392:C399)</f>
        <v>0</v>
      </c>
      <c r="D391" s="16">
        <f>SUM(D392:D399)</f>
        <v>0</v>
      </c>
    </row>
    <row r="392" spans="1:4" s="4" customFormat="1" ht="30" customHeight="1">
      <c r="A392" s="6" t="s">
        <v>742</v>
      </c>
      <c r="B392" s="7" t="s">
        <v>743</v>
      </c>
      <c r="C392" s="13">
        <v>0</v>
      </c>
      <c r="D392" s="13">
        <v>0</v>
      </c>
    </row>
    <row r="393" spans="1:4" s="4" customFormat="1" ht="30" customHeight="1">
      <c r="A393" s="6" t="s">
        <v>744</v>
      </c>
      <c r="B393" s="7" t="s">
        <v>745</v>
      </c>
      <c r="C393" s="13">
        <v>0</v>
      </c>
      <c r="D393" s="13">
        <v>0</v>
      </c>
    </row>
    <row r="394" spans="1:4" s="4" customFormat="1" ht="30" customHeight="1">
      <c r="A394" s="6" t="s">
        <v>746</v>
      </c>
      <c r="B394" s="7" t="s">
        <v>747</v>
      </c>
      <c r="C394" s="13">
        <v>0</v>
      </c>
      <c r="D394" s="13">
        <v>0</v>
      </c>
    </row>
    <row r="395" spans="1:4" s="4" customFormat="1" ht="30" customHeight="1">
      <c r="A395" s="6" t="s">
        <v>748</v>
      </c>
      <c r="B395" s="7" t="s">
        <v>749</v>
      </c>
      <c r="C395" s="13">
        <v>0</v>
      </c>
      <c r="D395" s="13">
        <v>0</v>
      </c>
    </row>
    <row r="396" spans="1:4" s="4" customFormat="1" ht="30" customHeight="1">
      <c r="A396" s="6" t="s">
        <v>750</v>
      </c>
      <c r="B396" s="7" t="s">
        <v>751</v>
      </c>
      <c r="C396" s="13">
        <v>0</v>
      </c>
      <c r="D396" s="13">
        <v>0</v>
      </c>
    </row>
    <row r="397" spans="1:4" s="4" customFormat="1" ht="30" customHeight="1">
      <c r="A397" s="6" t="s">
        <v>752</v>
      </c>
      <c r="B397" s="7" t="s">
        <v>384</v>
      </c>
      <c r="C397" s="13">
        <v>0</v>
      </c>
      <c r="D397" s="13">
        <v>0</v>
      </c>
    </row>
    <row r="398" spans="1:4" s="4" customFormat="1" ht="30" customHeight="1">
      <c r="A398" s="6" t="s">
        <v>753</v>
      </c>
      <c r="B398" s="7" t="s">
        <v>754</v>
      </c>
      <c r="C398" s="13">
        <v>0</v>
      </c>
      <c r="D398" s="13">
        <v>0</v>
      </c>
    </row>
    <row r="399" spans="1:4" s="4" customFormat="1" ht="30" customHeight="1">
      <c r="A399" s="6" t="s">
        <v>755</v>
      </c>
      <c r="B399" s="7" t="s">
        <v>756</v>
      </c>
      <c r="C399" s="13">
        <v>0</v>
      </c>
      <c r="D399" s="13">
        <v>0</v>
      </c>
    </row>
    <row r="400" spans="1:4" s="4" customFormat="1" ht="30" customHeight="1">
      <c r="A400" s="27">
        <v>5600</v>
      </c>
      <c r="B400" s="28" t="s">
        <v>768</v>
      </c>
      <c r="C400" s="29">
        <f>C401</f>
        <v>0</v>
      </c>
      <c r="D400" s="29">
        <f>D401</f>
        <v>0</v>
      </c>
    </row>
    <row r="401" spans="1:4" s="4" customFormat="1" ht="30" customHeight="1">
      <c r="A401" s="14">
        <v>5610</v>
      </c>
      <c r="B401" s="15" t="s">
        <v>769</v>
      </c>
      <c r="C401" s="16">
        <f>SUM(C402)</f>
        <v>0</v>
      </c>
      <c r="D401" s="16">
        <f>SUM(D402)</f>
        <v>0</v>
      </c>
    </row>
    <row r="402" spans="1:4" s="4" customFormat="1" ht="30" customHeight="1">
      <c r="A402" s="6">
        <v>5611</v>
      </c>
      <c r="B402" s="31" t="s">
        <v>778</v>
      </c>
      <c r="C402" s="13">
        <v>0</v>
      </c>
      <c r="D402" s="13">
        <v>0</v>
      </c>
    </row>
    <row r="403" spans="1:4" s="2" customFormat="1" ht="30" customHeight="1">
      <c r="A403" s="14" t="s">
        <v>757</v>
      </c>
      <c r="B403" s="18" t="s">
        <v>758</v>
      </c>
      <c r="C403" s="16">
        <f>SUM(C404:C406)</f>
        <v>14957689.89</v>
      </c>
      <c r="D403" s="16">
        <f>SUM(D404:D406)</f>
        <v>0</v>
      </c>
    </row>
    <row r="404" spans="1:4" s="2" customFormat="1" ht="30" customHeight="1">
      <c r="A404" s="6" t="s">
        <v>759</v>
      </c>
      <c r="B404" s="9" t="s">
        <v>760</v>
      </c>
      <c r="C404" s="13">
        <v>0</v>
      </c>
      <c r="D404" s="13">
        <v>0</v>
      </c>
    </row>
    <row r="405" spans="1:4" s="2" customFormat="1" ht="30" customHeight="1">
      <c r="A405" s="6" t="s">
        <v>761</v>
      </c>
      <c r="B405" s="9" t="s">
        <v>762</v>
      </c>
      <c r="C405" s="13">
        <v>14957689.89</v>
      </c>
      <c r="D405" s="13">
        <v>0</v>
      </c>
    </row>
    <row r="406" spans="1:4" s="2" customFormat="1" ht="30" customHeight="1">
      <c r="A406" s="6" t="s">
        <v>763</v>
      </c>
      <c r="B406" s="9" t="s">
        <v>764</v>
      </c>
      <c r="C406" s="13">
        <v>0</v>
      </c>
      <c r="D406" s="13">
        <v>0</v>
      </c>
    </row>
    <row r="407" spans="1:4" ht="15">
      <c r="A407" s="10"/>
      <c r="B407" s="11"/>
      <c r="C407" s="26"/>
      <c r="D407" s="26"/>
    </row>
    <row r="412" spans="2:4" ht="15">
      <c r="B412" s="24" t="s">
        <v>782</v>
      </c>
      <c r="C412" s="47" t="s">
        <v>783</v>
      </c>
      <c r="D412" s="47"/>
    </row>
    <row r="413" spans="2:4" ht="15">
      <c r="B413" s="24" t="s">
        <v>784</v>
      </c>
      <c r="C413" s="25" t="s">
        <v>785</v>
      </c>
      <c r="D413" s="25"/>
    </row>
    <row r="414" spans="2:4" ht="29.25">
      <c r="B414" s="46" t="s">
        <v>786</v>
      </c>
      <c r="C414" s="46"/>
      <c r="D414" s="46"/>
    </row>
    <row r="416" ht="15">
      <c r="B416" t="s">
        <v>770</v>
      </c>
    </row>
  </sheetData>
  <sheetProtection/>
  <mergeCells count="8">
    <mergeCell ref="C4:D4"/>
    <mergeCell ref="A4:A5"/>
    <mergeCell ref="B4:B5"/>
    <mergeCell ref="A1:D1"/>
    <mergeCell ref="A3:D3"/>
    <mergeCell ref="B414:D414"/>
    <mergeCell ref="C412:D412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orientation="portrait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zoomScalePageLayoutView="0" workbookViewId="0" topLeftCell="A70">
      <selection activeCell="B23" sqref="B23"/>
    </sheetView>
  </sheetViews>
  <sheetFormatPr defaultColWidth="11.421875" defaultRowHeight="15"/>
  <cols>
    <col min="1" max="1" width="7.00390625" style="55" customWidth="1"/>
    <col min="2" max="2" width="67.57421875" style="55" customWidth="1"/>
    <col min="3" max="4" width="14.7109375" style="99" customWidth="1"/>
    <col min="5" max="5" width="0.71875" style="55" customWidth="1"/>
    <col min="6" max="6" width="7.140625" style="55" customWidth="1"/>
    <col min="7" max="7" width="57.8515625" style="55" customWidth="1"/>
    <col min="8" max="9" width="14.7109375" style="99" customWidth="1"/>
    <col min="10" max="16384" width="11.421875" style="55" customWidth="1"/>
  </cols>
  <sheetData>
    <row r="1" spans="1:9" ht="5.25" customHeight="1">
      <c r="A1" s="51"/>
      <c r="B1" s="52"/>
      <c r="C1" s="53"/>
      <c r="D1" s="53"/>
      <c r="E1" s="52"/>
      <c r="F1" s="52"/>
      <c r="G1" s="52"/>
      <c r="H1" s="53"/>
      <c r="I1" s="54"/>
    </row>
    <row r="2" spans="1:9" ht="18.75">
      <c r="A2" s="56" t="s">
        <v>780</v>
      </c>
      <c r="B2" s="57"/>
      <c r="C2" s="57"/>
      <c r="D2" s="57"/>
      <c r="E2" s="57"/>
      <c r="F2" s="57"/>
      <c r="G2" s="57"/>
      <c r="H2" s="57"/>
      <c r="I2" s="58"/>
    </row>
    <row r="3" spans="1:9" ht="18.75">
      <c r="A3" s="56" t="s">
        <v>787</v>
      </c>
      <c r="B3" s="57"/>
      <c r="C3" s="57"/>
      <c r="D3" s="57"/>
      <c r="E3" s="57"/>
      <c r="F3" s="57"/>
      <c r="G3" s="57"/>
      <c r="H3" s="57"/>
      <c r="I3" s="58"/>
    </row>
    <row r="4" spans="1:9" ht="18.75">
      <c r="A4" s="59" t="s">
        <v>781</v>
      </c>
      <c r="B4" s="60"/>
      <c r="C4" s="60"/>
      <c r="D4" s="60"/>
      <c r="E4" s="60"/>
      <c r="F4" s="60"/>
      <c r="G4" s="60"/>
      <c r="H4" s="60"/>
      <c r="I4" s="61"/>
    </row>
    <row r="5" spans="1:9" ht="3.75" customHeight="1">
      <c r="A5" s="62"/>
      <c r="B5" s="62"/>
      <c r="C5" s="63"/>
      <c r="D5" s="63"/>
      <c r="E5" s="62"/>
      <c r="F5" s="62"/>
      <c r="G5" s="62"/>
      <c r="H5" s="63"/>
      <c r="I5" s="63"/>
    </row>
    <row r="6" spans="1:9" ht="12.75">
      <c r="A6" s="64" t="s">
        <v>788</v>
      </c>
      <c r="B6" s="65" t="s">
        <v>5</v>
      </c>
      <c r="C6" s="66" t="s">
        <v>789</v>
      </c>
      <c r="D6" s="67" t="s">
        <v>790</v>
      </c>
      <c r="E6" s="68"/>
      <c r="F6" s="64" t="s">
        <v>788</v>
      </c>
      <c r="G6" s="65" t="s">
        <v>198</v>
      </c>
      <c r="H6" s="66" t="s">
        <v>789</v>
      </c>
      <c r="I6" s="67" t="s">
        <v>790</v>
      </c>
    </row>
    <row r="7" spans="1:9" ht="11.25">
      <c r="A7" s="69"/>
      <c r="B7" s="70" t="s">
        <v>7</v>
      </c>
      <c r="C7" s="71"/>
      <c r="D7" s="72"/>
      <c r="E7" s="73"/>
      <c r="F7" s="69"/>
      <c r="G7" s="70" t="s">
        <v>200</v>
      </c>
      <c r="H7" s="74"/>
      <c r="I7" s="75"/>
    </row>
    <row r="8" spans="1:9" ht="11.25">
      <c r="A8" s="69" t="s">
        <v>8</v>
      </c>
      <c r="B8" s="70" t="s">
        <v>9</v>
      </c>
      <c r="C8" s="76">
        <f>SUM(C9:C15)</f>
        <v>2732902.79</v>
      </c>
      <c r="D8" s="77">
        <f>SUM(D9:D15)</f>
        <v>21931293.27</v>
      </c>
      <c r="E8" s="73"/>
      <c r="F8" s="69" t="s">
        <v>201</v>
      </c>
      <c r="G8" s="70" t="s">
        <v>202</v>
      </c>
      <c r="H8" s="76">
        <f>SUM(H9:H17)</f>
        <v>2384328.0700000003</v>
      </c>
      <c r="I8" s="77">
        <f>SUM(I9:I17)</f>
        <v>2737740.2800000003</v>
      </c>
    </row>
    <row r="9" spans="1:9" ht="11.25">
      <c r="A9" s="78" t="s">
        <v>10</v>
      </c>
      <c r="B9" s="79" t="s">
        <v>11</v>
      </c>
      <c r="C9" s="74">
        <v>40062.58</v>
      </c>
      <c r="D9" s="75">
        <v>59183.78</v>
      </c>
      <c r="E9" s="73"/>
      <c r="F9" s="78" t="s">
        <v>203</v>
      </c>
      <c r="G9" s="79" t="s">
        <v>204</v>
      </c>
      <c r="H9" s="74">
        <v>802946.8</v>
      </c>
      <c r="I9" s="75">
        <v>772115.84</v>
      </c>
    </row>
    <row r="10" spans="1:9" ht="11.25">
      <c r="A10" s="78" t="s">
        <v>12</v>
      </c>
      <c r="B10" s="79" t="s">
        <v>13</v>
      </c>
      <c r="C10" s="74">
        <v>2692840.21</v>
      </c>
      <c r="D10" s="75">
        <v>21872109.49</v>
      </c>
      <c r="E10" s="73"/>
      <c r="F10" s="78" t="s">
        <v>205</v>
      </c>
      <c r="G10" s="79" t="s">
        <v>206</v>
      </c>
      <c r="H10" s="74">
        <v>1068820.04</v>
      </c>
      <c r="I10" s="75">
        <v>1146535.62</v>
      </c>
    </row>
    <row r="11" spans="1:9" ht="11.25">
      <c r="A11" s="78" t="s">
        <v>14</v>
      </c>
      <c r="B11" s="79" t="s">
        <v>15</v>
      </c>
      <c r="C11" s="74">
        <v>0</v>
      </c>
      <c r="D11" s="75">
        <v>0</v>
      </c>
      <c r="E11" s="73"/>
      <c r="F11" s="78" t="s">
        <v>207</v>
      </c>
      <c r="G11" s="79" t="s">
        <v>208</v>
      </c>
      <c r="H11" s="74">
        <v>0</v>
      </c>
      <c r="I11" s="75">
        <v>0</v>
      </c>
    </row>
    <row r="12" spans="1:9" ht="11.25">
      <c r="A12" s="78" t="s">
        <v>16</v>
      </c>
      <c r="B12" s="79" t="s">
        <v>17</v>
      </c>
      <c r="C12" s="74">
        <v>0</v>
      </c>
      <c r="D12" s="75">
        <v>0</v>
      </c>
      <c r="E12" s="73"/>
      <c r="F12" s="78" t="s">
        <v>209</v>
      </c>
      <c r="G12" s="79" t="s">
        <v>210</v>
      </c>
      <c r="H12" s="74">
        <v>0</v>
      </c>
      <c r="I12" s="75">
        <v>0</v>
      </c>
    </row>
    <row r="13" spans="1:9" ht="11.25">
      <c r="A13" s="78" t="s">
        <v>18</v>
      </c>
      <c r="B13" s="79" t="s">
        <v>19</v>
      </c>
      <c r="C13" s="74">
        <v>0</v>
      </c>
      <c r="D13" s="75">
        <v>0</v>
      </c>
      <c r="E13" s="73"/>
      <c r="F13" s="78" t="s">
        <v>211</v>
      </c>
      <c r="G13" s="79" t="s">
        <v>212</v>
      </c>
      <c r="H13" s="74">
        <v>0</v>
      </c>
      <c r="I13" s="75">
        <v>0</v>
      </c>
    </row>
    <row r="14" spans="1:9" ht="22.5">
      <c r="A14" s="78" t="s">
        <v>20</v>
      </c>
      <c r="B14" s="79" t="s">
        <v>21</v>
      </c>
      <c r="C14" s="74">
        <v>0</v>
      </c>
      <c r="D14" s="75">
        <v>0</v>
      </c>
      <c r="E14" s="73"/>
      <c r="F14" s="78" t="s">
        <v>213</v>
      </c>
      <c r="G14" s="79" t="s">
        <v>214</v>
      </c>
      <c r="H14" s="74">
        <v>0</v>
      </c>
      <c r="I14" s="75">
        <v>319554.7</v>
      </c>
    </row>
    <row r="15" spans="1:9" ht="11.25">
      <c r="A15" s="78" t="s">
        <v>22</v>
      </c>
      <c r="B15" s="79" t="s">
        <v>23</v>
      </c>
      <c r="C15" s="74">
        <v>0</v>
      </c>
      <c r="D15" s="75">
        <v>0</v>
      </c>
      <c r="E15" s="73"/>
      <c r="F15" s="78" t="s">
        <v>215</v>
      </c>
      <c r="G15" s="79" t="s">
        <v>216</v>
      </c>
      <c r="H15" s="74">
        <v>512561.23</v>
      </c>
      <c r="I15" s="75">
        <v>499534.12</v>
      </c>
    </row>
    <row r="16" spans="1:9" ht="11.25">
      <c r="A16" s="78"/>
      <c r="B16" s="79"/>
      <c r="C16" s="74"/>
      <c r="D16" s="75"/>
      <c r="E16" s="73"/>
      <c r="F16" s="78" t="s">
        <v>217</v>
      </c>
      <c r="G16" s="79" t="s">
        <v>218</v>
      </c>
      <c r="H16" s="74">
        <v>0</v>
      </c>
      <c r="I16" s="75">
        <v>0</v>
      </c>
    </row>
    <row r="17" spans="1:9" ht="11.25">
      <c r="A17" s="69" t="s">
        <v>24</v>
      </c>
      <c r="B17" s="70" t="s">
        <v>25</v>
      </c>
      <c r="C17" s="76">
        <f>SUM(C18:C24)</f>
        <v>0</v>
      </c>
      <c r="D17" s="77">
        <f>SUM(D18:D24)</f>
        <v>0</v>
      </c>
      <c r="E17" s="73"/>
      <c r="F17" s="78" t="s">
        <v>219</v>
      </c>
      <c r="G17" s="79" t="s">
        <v>220</v>
      </c>
      <c r="H17" s="74">
        <v>0</v>
      </c>
      <c r="I17" s="75">
        <v>0</v>
      </c>
    </row>
    <row r="18" spans="1:9" ht="11.25">
      <c r="A18" s="78" t="s">
        <v>26</v>
      </c>
      <c r="B18" s="79" t="s">
        <v>27</v>
      </c>
      <c r="C18" s="74">
        <v>0</v>
      </c>
      <c r="D18" s="75">
        <v>0</v>
      </c>
      <c r="E18" s="73"/>
      <c r="F18" s="78"/>
      <c r="G18" s="79"/>
      <c r="H18" s="74"/>
      <c r="I18" s="75"/>
    </row>
    <row r="19" spans="1:9" ht="11.25">
      <c r="A19" s="78" t="s">
        <v>28</v>
      </c>
      <c r="B19" s="79" t="s">
        <v>29</v>
      </c>
      <c r="C19" s="74">
        <v>0</v>
      </c>
      <c r="D19" s="75">
        <v>0</v>
      </c>
      <c r="E19" s="73"/>
      <c r="F19" s="69" t="s">
        <v>221</v>
      </c>
      <c r="G19" s="70" t="s">
        <v>222</v>
      </c>
      <c r="H19" s="76">
        <f>SUM(H20:H22)</f>
        <v>0</v>
      </c>
      <c r="I19" s="77">
        <f>SUM(I20:I22)</f>
        <v>0</v>
      </c>
    </row>
    <row r="20" spans="1:9" ht="11.25">
      <c r="A20" s="78" t="s">
        <v>30</v>
      </c>
      <c r="B20" s="79" t="s">
        <v>31</v>
      </c>
      <c r="C20" s="74">
        <v>0</v>
      </c>
      <c r="D20" s="75">
        <v>0</v>
      </c>
      <c r="E20" s="73"/>
      <c r="F20" s="78" t="s">
        <v>223</v>
      </c>
      <c r="G20" s="79" t="s">
        <v>224</v>
      </c>
      <c r="H20" s="74">
        <v>0</v>
      </c>
      <c r="I20" s="75">
        <v>0</v>
      </c>
    </row>
    <row r="21" spans="1:9" ht="11.25">
      <c r="A21" s="78" t="s">
        <v>32</v>
      </c>
      <c r="B21" s="79" t="s">
        <v>33</v>
      </c>
      <c r="C21" s="74">
        <v>0</v>
      </c>
      <c r="D21" s="75">
        <v>0</v>
      </c>
      <c r="E21" s="73"/>
      <c r="F21" s="78" t="s">
        <v>225</v>
      </c>
      <c r="G21" s="79" t="s">
        <v>226</v>
      </c>
      <c r="H21" s="74">
        <v>0</v>
      </c>
      <c r="I21" s="75">
        <v>0</v>
      </c>
    </row>
    <row r="22" spans="1:9" ht="11.25">
      <c r="A22" s="78" t="s">
        <v>34</v>
      </c>
      <c r="B22" s="79" t="s">
        <v>35</v>
      </c>
      <c r="C22" s="74">
        <v>0</v>
      </c>
      <c r="D22" s="75">
        <v>0</v>
      </c>
      <c r="E22" s="73"/>
      <c r="F22" s="78" t="s">
        <v>227</v>
      </c>
      <c r="G22" s="79" t="s">
        <v>228</v>
      </c>
      <c r="H22" s="74">
        <v>0</v>
      </c>
      <c r="I22" s="75">
        <v>0</v>
      </c>
    </row>
    <row r="23" spans="1:9" ht="11.25">
      <c r="A23" s="78" t="s">
        <v>36</v>
      </c>
      <c r="B23" s="79" t="s">
        <v>37</v>
      </c>
      <c r="C23" s="74">
        <v>0</v>
      </c>
      <c r="D23" s="75">
        <v>0</v>
      </c>
      <c r="E23" s="73"/>
      <c r="F23" s="78"/>
      <c r="G23" s="79"/>
      <c r="H23" s="74"/>
      <c r="I23" s="75"/>
    </row>
    <row r="24" spans="1:9" ht="11.25">
      <c r="A24" s="78" t="s">
        <v>38</v>
      </c>
      <c r="B24" s="79" t="s">
        <v>39</v>
      </c>
      <c r="C24" s="74">
        <v>0</v>
      </c>
      <c r="D24" s="75">
        <v>0</v>
      </c>
      <c r="E24" s="73"/>
      <c r="F24" s="69" t="s">
        <v>229</v>
      </c>
      <c r="G24" s="70" t="s">
        <v>230</v>
      </c>
      <c r="H24" s="76">
        <f>SUM(H25:H27)</f>
        <v>271445.02</v>
      </c>
      <c r="I24" s="77">
        <f>SUM(I25:I27)</f>
        <v>566458.67</v>
      </c>
    </row>
    <row r="25" spans="1:9" ht="11.25">
      <c r="A25" s="78"/>
      <c r="B25" s="79"/>
      <c r="C25" s="74"/>
      <c r="D25" s="75"/>
      <c r="E25" s="73"/>
      <c r="F25" s="78" t="s">
        <v>231</v>
      </c>
      <c r="G25" s="79" t="s">
        <v>232</v>
      </c>
      <c r="H25" s="74">
        <v>271445.02</v>
      </c>
      <c r="I25" s="75">
        <v>566458.67</v>
      </c>
    </row>
    <row r="26" spans="1:9" ht="11.25">
      <c r="A26" s="69" t="s">
        <v>40</v>
      </c>
      <c r="B26" s="70" t="s">
        <v>41</v>
      </c>
      <c r="C26" s="76">
        <f>SUM(C27:C31)</f>
        <v>0</v>
      </c>
      <c r="D26" s="77">
        <f>SUM(D27:D31)</f>
        <v>15400</v>
      </c>
      <c r="E26" s="73"/>
      <c r="F26" s="78" t="s">
        <v>233</v>
      </c>
      <c r="G26" s="79" t="s">
        <v>234</v>
      </c>
      <c r="H26" s="74">
        <v>0</v>
      </c>
      <c r="I26" s="75">
        <v>0</v>
      </c>
    </row>
    <row r="27" spans="1:9" ht="11.25">
      <c r="A27" s="78" t="s">
        <v>42</v>
      </c>
      <c r="B27" s="79" t="s">
        <v>43</v>
      </c>
      <c r="C27" s="74">
        <v>0</v>
      </c>
      <c r="D27" s="75">
        <v>15400</v>
      </c>
      <c r="E27" s="73"/>
      <c r="F27" s="78" t="s">
        <v>235</v>
      </c>
      <c r="G27" s="79" t="s">
        <v>236</v>
      </c>
      <c r="H27" s="74">
        <v>0</v>
      </c>
      <c r="I27" s="75">
        <v>0</v>
      </c>
    </row>
    <row r="28" spans="1:9" ht="11.25">
      <c r="A28" s="78" t="s">
        <v>44</v>
      </c>
      <c r="B28" s="79" t="s">
        <v>45</v>
      </c>
      <c r="C28" s="74">
        <v>0</v>
      </c>
      <c r="D28" s="75">
        <v>0</v>
      </c>
      <c r="E28" s="73"/>
      <c r="F28" s="78"/>
      <c r="G28" s="79"/>
      <c r="H28" s="74"/>
      <c r="I28" s="75"/>
    </row>
    <row r="29" spans="1:9" ht="11.25">
      <c r="A29" s="78" t="s">
        <v>46</v>
      </c>
      <c r="B29" s="79" t="s">
        <v>47</v>
      </c>
      <c r="C29" s="74">
        <v>0</v>
      </c>
      <c r="D29" s="75">
        <v>0</v>
      </c>
      <c r="E29" s="73"/>
      <c r="F29" s="69" t="s">
        <v>237</v>
      </c>
      <c r="G29" s="70" t="s">
        <v>238</v>
      </c>
      <c r="H29" s="76">
        <f>SUM(H30:H31)</f>
        <v>0</v>
      </c>
      <c r="I29" s="77">
        <f>SUM(I30:I31)</f>
        <v>0</v>
      </c>
    </row>
    <row r="30" spans="1:9" ht="11.25">
      <c r="A30" s="78" t="s">
        <v>48</v>
      </c>
      <c r="B30" s="79" t="s">
        <v>49</v>
      </c>
      <c r="C30" s="74">
        <v>0</v>
      </c>
      <c r="D30" s="75">
        <v>0</v>
      </c>
      <c r="E30" s="73"/>
      <c r="F30" s="78" t="s">
        <v>239</v>
      </c>
      <c r="G30" s="79" t="s">
        <v>240</v>
      </c>
      <c r="H30" s="74">
        <v>0</v>
      </c>
      <c r="I30" s="75">
        <v>0</v>
      </c>
    </row>
    <row r="31" spans="1:9" ht="11.25">
      <c r="A31" s="78" t="s">
        <v>50</v>
      </c>
      <c r="B31" s="79" t="s">
        <v>51</v>
      </c>
      <c r="C31" s="74">
        <v>0</v>
      </c>
      <c r="D31" s="75">
        <v>0</v>
      </c>
      <c r="E31" s="73"/>
      <c r="F31" s="78" t="s">
        <v>241</v>
      </c>
      <c r="G31" s="79" t="s">
        <v>242</v>
      </c>
      <c r="H31" s="74">
        <v>0</v>
      </c>
      <c r="I31" s="75">
        <v>0</v>
      </c>
    </row>
    <row r="32" spans="1:9" ht="11.25">
      <c r="A32" s="78"/>
      <c r="B32" s="79"/>
      <c r="C32" s="74"/>
      <c r="D32" s="75"/>
      <c r="E32" s="73"/>
      <c r="F32" s="78"/>
      <c r="G32" s="79"/>
      <c r="H32" s="74"/>
      <c r="I32" s="75"/>
    </row>
    <row r="33" spans="1:9" ht="11.25">
      <c r="A33" s="69" t="s">
        <v>52</v>
      </c>
      <c r="B33" s="70" t="s">
        <v>53</v>
      </c>
      <c r="C33" s="76">
        <f>SUM(C34:C38)</f>
        <v>0</v>
      </c>
      <c r="D33" s="77">
        <f>SUM(D34:D38)</f>
        <v>0</v>
      </c>
      <c r="E33" s="73"/>
      <c r="F33" s="69" t="s">
        <v>243</v>
      </c>
      <c r="G33" s="70" t="s">
        <v>244</v>
      </c>
      <c r="H33" s="76">
        <f>SUM(H34:H36)</f>
        <v>0</v>
      </c>
      <c r="I33" s="77">
        <f>SUM(I34:I36)</f>
        <v>0</v>
      </c>
    </row>
    <row r="34" spans="1:9" ht="11.25">
      <c r="A34" s="78" t="s">
        <v>54</v>
      </c>
      <c r="B34" s="79" t="s">
        <v>55</v>
      </c>
      <c r="C34" s="74">
        <v>0</v>
      </c>
      <c r="D34" s="75">
        <v>0</v>
      </c>
      <c r="E34" s="73"/>
      <c r="F34" s="78" t="s">
        <v>245</v>
      </c>
      <c r="G34" s="79" t="s">
        <v>246</v>
      </c>
      <c r="H34" s="74">
        <v>0</v>
      </c>
      <c r="I34" s="75">
        <v>0</v>
      </c>
    </row>
    <row r="35" spans="1:9" ht="11.25">
      <c r="A35" s="78" t="s">
        <v>56</v>
      </c>
      <c r="B35" s="79" t="s">
        <v>57</v>
      </c>
      <c r="C35" s="74">
        <v>0</v>
      </c>
      <c r="D35" s="75">
        <v>0</v>
      </c>
      <c r="E35" s="73"/>
      <c r="F35" s="78" t="s">
        <v>247</v>
      </c>
      <c r="G35" s="79" t="s">
        <v>248</v>
      </c>
      <c r="H35" s="74">
        <v>0</v>
      </c>
      <c r="I35" s="75">
        <v>0</v>
      </c>
    </row>
    <row r="36" spans="1:9" ht="11.25">
      <c r="A36" s="78" t="s">
        <v>58</v>
      </c>
      <c r="B36" s="79" t="s">
        <v>59</v>
      </c>
      <c r="C36" s="74">
        <v>0</v>
      </c>
      <c r="D36" s="75">
        <v>0</v>
      </c>
      <c r="E36" s="73"/>
      <c r="F36" s="78" t="s">
        <v>249</v>
      </c>
      <c r="G36" s="79" t="s">
        <v>250</v>
      </c>
      <c r="H36" s="74">
        <v>0</v>
      </c>
      <c r="I36" s="75">
        <v>0</v>
      </c>
    </row>
    <row r="37" spans="1:9" ht="11.25">
      <c r="A37" s="78" t="s">
        <v>60</v>
      </c>
      <c r="B37" s="79" t="s">
        <v>61</v>
      </c>
      <c r="C37" s="74">
        <v>0</v>
      </c>
      <c r="D37" s="75">
        <v>0</v>
      </c>
      <c r="E37" s="73"/>
      <c r="F37" s="78"/>
      <c r="G37" s="79"/>
      <c r="H37" s="74"/>
      <c r="I37" s="75"/>
    </row>
    <row r="38" spans="1:9" ht="11.25">
      <c r="A38" s="78" t="s">
        <v>62</v>
      </c>
      <c r="B38" s="79" t="s">
        <v>63</v>
      </c>
      <c r="C38" s="74">
        <v>0</v>
      </c>
      <c r="D38" s="75">
        <v>0</v>
      </c>
      <c r="E38" s="73"/>
      <c r="F38" s="69" t="s">
        <v>251</v>
      </c>
      <c r="G38" s="70" t="s">
        <v>252</v>
      </c>
      <c r="H38" s="76">
        <f>SUM(H39:H44)</f>
        <v>0</v>
      </c>
      <c r="I38" s="77">
        <f>SUM(I39:I44)</f>
        <v>0</v>
      </c>
    </row>
    <row r="39" spans="1:9" ht="11.25">
      <c r="A39" s="78"/>
      <c r="B39" s="79"/>
      <c r="C39" s="74"/>
      <c r="D39" s="75"/>
      <c r="E39" s="73"/>
      <c r="F39" s="78" t="s">
        <v>253</v>
      </c>
      <c r="G39" s="79" t="s">
        <v>254</v>
      </c>
      <c r="H39" s="74">
        <v>0</v>
      </c>
      <c r="I39" s="75">
        <v>0</v>
      </c>
    </row>
    <row r="40" spans="1:9" ht="11.25">
      <c r="A40" s="69" t="s">
        <v>64</v>
      </c>
      <c r="B40" s="70" t="s">
        <v>65</v>
      </c>
      <c r="C40" s="76">
        <f>C41</f>
        <v>0</v>
      </c>
      <c r="D40" s="77">
        <f>D41</f>
        <v>0</v>
      </c>
      <c r="E40" s="73"/>
      <c r="F40" s="78" t="s">
        <v>255</v>
      </c>
      <c r="G40" s="79" t="s">
        <v>256</v>
      </c>
      <c r="H40" s="74">
        <v>0</v>
      </c>
      <c r="I40" s="75">
        <v>0</v>
      </c>
    </row>
    <row r="41" spans="1:9" ht="11.25">
      <c r="A41" s="78" t="s">
        <v>66</v>
      </c>
      <c r="B41" s="79" t="s">
        <v>67</v>
      </c>
      <c r="C41" s="74">
        <v>0</v>
      </c>
      <c r="D41" s="75">
        <v>0</v>
      </c>
      <c r="E41" s="73"/>
      <c r="F41" s="78" t="s">
        <v>257</v>
      </c>
      <c r="G41" s="79" t="s">
        <v>258</v>
      </c>
      <c r="H41" s="74">
        <v>0</v>
      </c>
      <c r="I41" s="75">
        <v>0</v>
      </c>
    </row>
    <row r="42" spans="1:9" ht="11.25">
      <c r="A42" s="78"/>
      <c r="B42" s="79"/>
      <c r="C42" s="74"/>
      <c r="D42" s="75"/>
      <c r="E42" s="73"/>
      <c r="F42" s="78" t="s">
        <v>259</v>
      </c>
      <c r="G42" s="79" t="s">
        <v>260</v>
      </c>
      <c r="H42" s="74">
        <v>0</v>
      </c>
      <c r="I42" s="75">
        <v>0</v>
      </c>
    </row>
    <row r="43" spans="1:9" ht="11.25">
      <c r="A43" s="69" t="s">
        <v>68</v>
      </c>
      <c r="B43" s="70" t="s">
        <v>69</v>
      </c>
      <c r="C43" s="76">
        <f>SUM(C44:C45)</f>
        <v>0</v>
      </c>
      <c r="D43" s="77">
        <f>SUM(D44:D45)</f>
        <v>0</v>
      </c>
      <c r="E43" s="73"/>
      <c r="F43" s="78" t="s">
        <v>261</v>
      </c>
      <c r="G43" s="79" t="s">
        <v>262</v>
      </c>
      <c r="H43" s="74">
        <v>0</v>
      </c>
      <c r="I43" s="75">
        <v>0</v>
      </c>
    </row>
    <row r="44" spans="1:9" ht="11.25">
      <c r="A44" s="78" t="s">
        <v>70</v>
      </c>
      <c r="B44" s="79" t="s">
        <v>71</v>
      </c>
      <c r="C44" s="74">
        <v>0</v>
      </c>
      <c r="D44" s="75">
        <v>0</v>
      </c>
      <c r="E44" s="73"/>
      <c r="F44" s="78" t="s">
        <v>263</v>
      </c>
      <c r="G44" s="79" t="s">
        <v>264</v>
      </c>
      <c r="H44" s="74">
        <v>0</v>
      </c>
      <c r="I44" s="75">
        <v>0</v>
      </c>
    </row>
    <row r="45" spans="1:9" ht="11.25">
      <c r="A45" s="78" t="s">
        <v>72</v>
      </c>
      <c r="B45" s="79" t="s">
        <v>73</v>
      </c>
      <c r="C45" s="74">
        <v>0</v>
      </c>
      <c r="D45" s="75">
        <v>0</v>
      </c>
      <c r="E45" s="73"/>
      <c r="F45" s="78"/>
      <c r="G45" s="79"/>
      <c r="H45" s="74"/>
      <c r="I45" s="75"/>
    </row>
    <row r="46" spans="1:9" ht="11.25">
      <c r="A46" s="78"/>
      <c r="B46" s="79"/>
      <c r="C46" s="74"/>
      <c r="D46" s="75"/>
      <c r="E46" s="73"/>
      <c r="F46" s="69" t="s">
        <v>265</v>
      </c>
      <c r="G46" s="70" t="s">
        <v>266</v>
      </c>
      <c r="H46" s="76">
        <f>SUM(H47:H49)</f>
        <v>0</v>
      </c>
      <c r="I46" s="77">
        <f>SUM(I47:I49)</f>
        <v>0</v>
      </c>
    </row>
    <row r="47" spans="1:9" ht="11.25">
      <c r="A47" s="69" t="s">
        <v>74</v>
      </c>
      <c r="B47" s="70" t="s">
        <v>75</v>
      </c>
      <c r="C47" s="76">
        <f>SUM(C48:C51)</f>
        <v>0</v>
      </c>
      <c r="D47" s="77">
        <f>SUM(D48:D51)</f>
        <v>0</v>
      </c>
      <c r="E47" s="73"/>
      <c r="F47" s="78" t="s">
        <v>267</v>
      </c>
      <c r="G47" s="79" t="s">
        <v>268</v>
      </c>
      <c r="H47" s="74">
        <v>0</v>
      </c>
      <c r="I47" s="75">
        <v>0</v>
      </c>
    </row>
    <row r="48" spans="1:9" ht="11.25">
      <c r="A48" s="78" t="s">
        <v>76</v>
      </c>
      <c r="B48" s="79" t="s">
        <v>77</v>
      </c>
      <c r="C48" s="74">
        <v>0</v>
      </c>
      <c r="D48" s="75">
        <v>0</v>
      </c>
      <c r="E48" s="73"/>
      <c r="F48" s="78" t="s">
        <v>269</v>
      </c>
      <c r="G48" s="79" t="s">
        <v>270</v>
      </c>
      <c r="H48" s="74">
        <v>0</v>
      </c>
      <c r="I48" s="75">
        <v>0</v>
      </c>
    </row>
    <row r="49" spans="1:9" ht="11.25">
      <c r="A49" s="78" t="s">
        <v>78</v>
      </c>
      <c r="B49" s="79" t="s">
        <v>79</v>
      </c>
      <c r="C49" s="74">
        <v>0</v>
      </c>
      <c r="D49" s="75">
        <v>0</v>
      </c>
      <c r="E49" s="73"/>
      <c r="F49" s="78" t="s">
        <v>271</v>
      </c>
      <c r="G49" s="79" t="s">
        <v>272</v>
      </c>
      <c r="H49" s="74">
        <v>0</v>
      </c>
      <c r="I49" s="75">
        <v>0</v>
      </c>
    </row>
    <row r="50" spans="1:9" ht="11.25">
      <c r="A50" s="78" t="s">
        <v>80</v>
      </c>
      <c r="B50" s="79" t="s">
        <v>81</v>
      </c>
      <c r="C50" s="74">
        <v>0</v>
      </c>
      <c r="D50" s="75">
        <v>0</v>
      </c>
      <c r="E50" s="73"/>
      <c r="F50" s="78"/>
      <c r="G50" s="79"/>
      <c r="H50" s="74"/>
      <c r="I50" s="75"/>
    </row>
    <row r="51" spans="1:9" ht="11.25">
      <c r="A51" s="78">
        <v>1194</v>
      </c>
      <c r="B51" s="80" t="s">
        <v>791</v>
      </c>
      <c r="C51" s="74">
        <v>0</v>
      </c>
      <c r="D51" s="74">
        <v>0</v>
      </c>
      <c r="E51" s="73"/>
      <c r="F51" s="69" t="s">
        <v>273</v>
      </c>
      <c r="G51" s="70" t="s">
        <v>274</v>
      </c>
      <c r="H51" s="76">
        <f>SUM(H52:H54)</f>
        <v>0</v>
      </c>
      <c r="I51" s="77">
        <f>SUM(I52:I54)</f>
        <v>0</v>
      </c>
    </row>
    <row r="52" spans="1:9" ht="11.25">
      <c r="A52" s="78"/>
      <c r="B52" s="81" t="s">
        <v>792</v>
      </c>
      <c r="C52" s="82">
        <f>C8+C17+C26+C33+C40+C43+C47</f>
        <v>2732902.79</v>
      </c>
      <c r="D52" s="83">
        <f>D8+D17+D26+D33+D40+D43+D47</f>
        <v>21946693.27</v>
      </c>
      <c r="E52" s="84"/>
      <c r="F52" s="78" t="s">
        <v>275</v>
      </c>
      <c r="G52" s="79" t="s">
        <v>276</v>
      </c>
      <c r="H52" s="74">
        <v>0</v>
      </c>
      <c r="I52" s="75">
        <v>0</v>
      </c>
    </row>
    <row r="53" spans="1:9" ht="11.25">
      <c r="A53" s="78"/>
      <c r="B53" s="79"/>
      <c r="C53" s="74"/>
      <c r="D53" s="75"/>
      <c r="E53" s="84"/>
      <c r="F53" s="78" t="s">
        <v>277</v>
      </c>
      <c r="G53" s="79" t="s">
        <v>278</v>
      </c>
      <c r="H53" s="74">
        <v>0</v>
      </c>
      <c r="I53" s="75">
        <v>0</v>
      </c>
    </row>
    <row r="54" spans="1:9" ht="11.25">
      <c r="A54" s="69"/>
      <c r="B54" s="70" t="s">
        <v>83</v>
      </c>
      <c r="C54" s="71"/>
      <c r="D54" s="72"/>
      <c r="E54" s="73"/>
      <c r="F54" s="78" t="s">
        <v>279</v>
      </c>
      <c r="G54" s="79" t="s">
        <v>280</v>
      </c>
      <c r="H54" s="74">
        <v>0</v>
      </c>
      <c r="I54" s="75">
        <v>0</v>
      </c>
    </row>
    <row r="55" spans="1:9" ht="11.25">
      <c r="A55" s="69" t="s">
        <v>84</v>
      </c>
      <c r="B55" s="70" t="s">
        <v>85</v>
      </c>
      <c r="C55" s="76">
        <f>SUM(C56:C59)</f>
        <v>0</v>
      </c>
      <c r="D55" s="77">
        <f>SUM(D56:D59)</f>
        <v>0</v>
      </c>
      <c r="E55" s="73"/>
      <c r="F55" s="78"/>
      <c r="G55" s="79"/>
      <c r="H55" s="74"/>
      <c r="I55" s="75"/>
    </row>
    <row r="56" spans="1:9" ht="11.25">
      <c r="A56" s="78" t="s">
        <v>86</v>
      </c>
      <c r="B56" s="79" t="s">
        <v>87</v>
      </c>
      <c r="C56" s="74">
        <v>0</v>
      </c>
      <c r="D56" s="75">
        <v>0</v>
      </c>
      <c r="E56" s="73"/>
      <c r="F56" s="78"/>
      <c r="G56" s="81" t="s">
        <v>793</v>
      </c>
      <c r="H56" s="82">
        <f>H8+H19+H24+H29+H33+H38+H46+H51</f>
        <v>2655773.0900000003</v>
      </c>
      <c r="I56" s="83">
        <f>I8+I19+I24+I29+I33+I38+I46+I51</f>
        <v>3304198.95</v>
      </c>
    </row>
    <row r="57" spans="1:9" ht="11.25">
      <c r="A57" s="78" t="s">
        <v>88</v>
      </c>
      <c r="B57" s="79" t="s">
        <v>89</v>
      </c>
      <c r="C57" s="74">
        <v>0</v>
      </c>
      <c r="D57" s="75">
        <v>0</v>
      </c>
      <c r="E57" s="73"/>
      <c r="F57" s="78"/>
      <c r="G57" s="79"/>
      <c r="H57" s="74"/>
      <c r="I57" s="75"/>
    </row>
    <row r="58" spans="1:9" ht="11.25">
      <c r="A58" s="78" t="s">
        <v>90</v>
      </c>
      <c r="B58" s="79" t="s">
        <v>91</v>
      </c>
      <c r="C58" s="74">
        <v>0</v>
      </c>
      <c r="D58" s="75">
        <v>0</v>
      </c>
      <c r="E58" s="73"/>
      <c r="F58" s="69"/>
      <c r="G58" s="70" t="s">
        <v>282</v>
      </c>
      <c r="H58" s="71"/>
      <c r="I58" s="72"/>
    </row>
    <row r="59" spans="1:9" ht="11.25">
      <c r="A59" s="78" t="s">
        <v>92</v>
      </c>
      <c r="B59" s="79" t="s">
        <v>93</v>
      </c>
      <c r="C59" s="74">
        <v>0</v>
      </c>
      <c r="D59" s="75">
        <v>0</v>
      </c>
      <c r="E59" s="73"/>
      <c r="F59" s="69" t="s">
        <v>283</v>
      </c>
      <c r="G59" s="70" t="s">
        <v>284</v>
      </c>
      <c r="H59" s="76">
        <f>SUM(H60:H61)</f>
        <v>0</v>
      </c>
      <c r="I59" s="77">
        <f>SUM(I60:I61)</f>
        <v>0</v>
      </c>
    </row>
    <row r="60" spans="1:9" ht="11.25">
      <c r="A60" s="78"/>
      <c r="B60" s="79"/>
      <c r="C60" s="74"/>
      <c r="D60" s="75"/>
      <c r="E60" s="73"/>
      <c r="F60" s="78" t="s">
        <v>285</v>
      </c>
      <c r="G60" s="79" t="s">
        <v>286</v>
      </c>
      <c r="H60" s="74">
        <v>0</v>
      </c>
      <c r="I60" s="75">
        <v>0</v>
      </c>
    </row>
    <row r="61" spans="1:9" ht="11.25">
      <c r="A61" s="69" t="s">
        <v>94</v>
      </c>
      <c r="B61" s="70" t="s">
        <v>95</v>
      </c>
      <c r="C61" s="76">
        <f>SUM(C62:C66)</f>
        <v>0</v>
      </c>
      <c r="D61" s="77">
        <f>SUM(D62:D66)</f>
        <v>0</v>
      </c>
      <c r="E61" s="73"/>
      <c r="F61" s="78" t="s">
        <v>287</v>
      </c>
      <c r="G61" s="79" t="s">
        <v>288</v>
      </c>
      <c r="H61" s="74">
        <v>0</v>
      </c>
      <c r="I61" s="75">
        <v>0</v>
      </c>
    </row>
    <row r="62" spans="1:9" ht="11.25">
      <c r="A62" s="78" t="s">
        <v>96</v>
      </c>
      <c r="B62" s="79" t="s">
        <v>97</v>
      </c>
      <c r="C62" s="74">
        <v>0</v>
      </c>
      <c r="D62" s="75">
        <v>0</v>
      </c>
      <c r="E62" s="73"/>
      <c r="F62" s="78"/>
      <c r="G62" s="79"/>
      <c r="H62" s="74"/>
      <c r="I62" s="75"/>
    </row>
    <row r="63" spans="1:9" ht="11.25">
      <c r="A63" s="78" t="s">
        <v>98</v>
      </c>
      <c r="B63" s="79" t="s">
        <v>99</v>
      </c>
      <c r="C63" s="74">
        <v>0</v>
      </c>
      <c r="D63" s="75">
        <v>0</v>
      </c>
      <c r="E63" s="73"/>
      <c r="F63" s="69" t="s">
        <v>289</v>
      </c>
      <c r="G63" s="70" t="s">
        <v>290</v>
      </c>
      <c r="H63" s="76">
        <f>SUM(H64:H66)</f>
        <v>0</v>
      </c>
      <c r="I63" s="77">
        <f>SUM(I64:I66)</f>
        <v>0</v>
      </c>
    </row>
    <row r="64" spans="1:9" ht="11.25">
      <c r="A64" s="78" t="s">
        <v>100</v>
      </c>
      <c r="B64" s="79" t="s">
        <v>101</v>
      </c>
      <c r="C64" s="74">
        <v>0</v>
      </c>
      <c r="D64" s="75">
        <v>0</v>
      </c>
      <c r="E64" s="73"/>
      <c r="F64" s="78" t="s">
        <v>291</v>
      </c>
      <c r="G64" s="79" t="s">
        <v>292</v>
      </c>
      <c r="H64" s="74">
        <v>0</v>
      </c>
      <c r="I64" s="75">
        <v>0</v>
      </c>
    </row>
    <row r="65" spans="1:9" ht="11.25">
      <c r="A65" s="78" t="s">
        <v>102</v>
      </c>
      <c r="B65" s="79" t="s">
        <v>103</v>
      </c>
      <c r="C65" s="74">
        <v>0</v>
      </c>
      <c r="D65" s="75">
        <v>0</v>
      </c>
      <c r="E65" s="73"/>
      <c r="F65" s="78" t="s">
        <v>293</v>
      </c>
      <c r="G65" s="79" t="s">
        <v>294</v>
      </c>
      <c r="H65" s="74">
        <v>0</v>
      </c>
      <c r="I65" s="75">
        <v>0</v>
      </c>
    </row>
    <row r="66" spans="1:9" ht="11.25">
      <c r="A66" s="78" t="s">
        <v>104</v>
      </c>
      <c r="B66" s="79" t="s">
        <v>105</v>
      </c>
      <c r="C66" s="74">
        <v>0</v>
      </c>
      <c r="D66" s="75">
        <v>0</v>
      </c>
      <c r="E66" s="73"/>
      <c r="F66" s="78" t="s">
        <v>295</v>
      </c>
      <c r="G66" s="79" t="s">
        <v>296</v>
      </c>
      <c r="H66" s="74">
        <v>0</v>
      </c>
      <c r="I66" s="75">
        <v>0</v>
      </c>
    </row>
    <row r="67" spans="1:9" ht="11.25">
      <c r="A67" s="78"/>
      <c r="B67" s="79"/>
      <c r="C67" s="74"/>
      <c r="D67" s="75"/>
      <c r="E67" s="73"/>
      <c r="F67" s="78"/>
      <c r="G67" s="79"/>
      <c r="H67" s="74"/>
      <c r="I67" s="75"/>
    </row>
    <row r="68" spans="1:9" ht="11.25">
      <c r="A68" s="69" t="s">
        <v>106</v>
      </c>
      <c r="B68" s="70" t="s">
        <v>107</v>
      </c>
      <c r="C68" s="76">
        <f>SUM(C69:C75)</f>
        <v>67476129.35</v>
      </c>
      <c r="D68" s="77">
        <f>SUM(D69:D75)</f>
        <v>33370411.42</v>
      </c>
      <c r="E68" s="73"/>
      <c r="F68" s="69" t="s">
        <v>297</v>
      </c>
      <c r="G68" s="70" t="s">
        <v>298</v>
      </c>
      <c r="H68" s="76">
        <f>SUM(H69:H73)</f>
        <v>10450609.62</v>
      </c>
      <c r="I68" s="77">
        <f>SUM(I69:I73)</f>
        <v>12291663.75</v>
      </c>
    </row>
    <row r="69" spans="1:9" ht="11.25">
      <c r="A69" s="78" t="s">
        <v>108</v>
      </c>
      <c r="B69" s="79" t="s">
        <v>109</v>
      </c>
      <c r="C69" s="74">
        <v>0</v>
      </c>
      <c r="D69" s="75">
        <v>0</v>
      </c>
      <c r="E69" s="73"/>
      <c r="F69" s="78" t="s">
        <v>299</v>
      </c>
      <c r="G69" s="79" t="s">
        <v>300</v>
      </c>
      <c r="H69" s="74">
        <v>0</v>
      </c>
      <c r="I69" s="75">
        <v>0</v>
      </c>
    </row>
    <row r="70" spans="1:9" ht="11.25">
      <c r="A70" s="78" t="s">
        <v>110</v>
      </c>
      <c r="B70" s="79" t="s">
        <v>111</v>
      </c>
      <c r="C70" s="74">
        <v>0</v>
      </c>
      <c r="D70" s="75">
        <v>0</v>
      </c>
      <c r="E70" s="73"/>
      <c r="F70" s="78" t="s">
        <v>301</v>
      </c>
      <c r="G70" s="79" t="s">
        <v>302</v>
      </c>
      <c r="H70" s="74">
        <v>0</v>
      </c>
      <c r="I70" s="75">
        <v>0</v>
      </c>
    </row>
    <row r="71" spans="1:9" ht="11.25">
      <c r="A71" s="78" t="s">
        <v>112</v>
      </c>
      <c r="B71" s="79" t="s">
        <v>113</v>
      </c>
      <c r="C71" s="74">
        <v>0</v>
      </c>
      <c r="D71" s="75">
        <v>0</v>
      </c>
      <c r="E71" s="73"/>
      <c r="F71" s="78" t="s">
        <v>303</v>
      </c>
      <c r="G71" s="79" t="s">
        <v>304</v>
      </c>
      <c r="H71" s="74">
        <v>10450609.62</v>
      </c>
      <c r="I71" s="75">
        <v>12291663.75</v>
      </c>
    </row>
    <row r="72" spans="1:9" ht="11.25">
      <c r="A72" s="78" t="s">
        <v>114</v>
      </c>
      <c r="B72" s="79" t="s">
        <v>115</v>
      </c>
      <c r="C72" s="74">
        <v>14166810.1</v>
      </c>
      <c r="D72" s="75">
        <v>14146810.1</v>
      </c>
      <c r="E72" s="73"/>
      <c r="F72" s="78" t="s">
        <v>305</v>
      </c>
      <c r="G72" s="79" t="s">
        <v>306</v>
      </c>
      <c r="H72" s="74">
        <v>0</v>
      </c>
      <c r="I72" s="75">
        <v>0</v>
      </c>
    </row>
    <row r="73" spans="1:9" ht="11.25">
      <c r="A73" s="78" t="s">
        <v>116</v>
      </c>
      <c r="B73" s="79" t="s">
        <v>117</v>
      </c>
      <c r="C73" s="74">
        <v>53309319.25</v>
      </c>
      <c r="D73" s="75">
        <v>19223601.32</v>
      </c>
      <c r="E73" s="73"/>
      <c r="F73" s="78" t="s">
        <v>307</v>
      </c>
      <c r="G73" s="79" t="s">
        <v>308</v>
      </c>
      <c r="H73" s="74">
        <v>0</v>
      </c>
      <c r="I73" s="75">
        <v>0</v>
      </c>
    </row>
    <row r="74" spans="1:9" ht="11.25">
      <c r="A74" s="78" t="s">
        <v>118</v>
      </c>
      <c r="B74" s="79" t="s">
        <v>119</v>
      </c>
      <c r="C74" s="74">
        <v>0</v>
      </c>
      <c r="D74" s="75">
        <v>0</v>
      </c>
      <c r="E74" s="73"/>
      <c r="F74" s="78"/>
      <c r="G74" s="79"/>
      <c r="H74" s="74"/>
      <c r="I74" s="75"/>
    </row>
    <row r="75" spans="1:9" ht="11.25">
      <c r="A75" s="78" t="s">
        <v>120</v>
      </c>
      <c r="B75" s="79" t="s">
        <v>121</v>
      </c>
      <c r="C75" s="74">
        <v>0</v>
      </c>
      <c r="D75" s="75">
        <v>0</v>
      </c>
      <c r="E75" s="73"/>
      <c r="F75" s="69" t="s">
        <v>309</v>
      </c>
      <c r="G75" s="70" t="s">
        <v>310</v>
      </c>
      <c r="H75" s="76">
        <f>SUM(H76:H78)</f>
        <v>1439355.93</v>
      </c>
      <c r="I75" s="77">
        <f>SUM(I76:I78)</f>
        <v>1584240.15</v>
      </c>
    </row>
    <row r="76" spans="1:9" ht="11.25">
      <c r="A76" s="78"/>
      <c r="B76" s="79"/>
      <c r="C76" s="74"/>
      <c r="D76" s="75"/>
      <c r="E76" s="73"/>
      <c r="F76" s="78" t="s">
        <v>311</v>
      </c>
      <c r="G76" s="79" t="s">
        <v>312</v>
      </c>
      <c r="H76" s="74">
        <v>0</v>
      </c>
      <c r="I76" s="75">
        <v>0</v>
      </c>
    </row>
    <row r="77" spans="1:9" ht="11.25">
      <c r="A77" s="69" t="s">
        <v>122</v>
      </c>
      <c r="B77" s="70" t="s">
        <v>123</v>
      </c>
      <c r="C77" s="76">
        <f>SUM(C78:C85)</f>
        <v>1505362.14</v>
      </c>
      <c r="D77" s="77">
        <f>SUM(D78:D85)</f>
        <v>944639.5</v>
      </c>
      <c r="E77" s="73"/>
      <c r="F77" s="78" t="s">
        <v>313</v>
      </c>
      <c r="G77" s="79" t="s">
        <v>314</v>
      </c>
      <c r="H77" s="74">
        <v>0</v>
      </c>
      <c r="I77" s="75">
        <v>0</v>
      </c>
    </row>
    <row r="78" spans="1:9" ht="11.25">
      <c r="A78" s="78" t="s">
        <v>124</v>
      </c>
      <c r="B78" s="79" t="s">
        <v>125</v>
      </c>
      <c r="C78" s="74">
        <v>357026.95</v>
      </c>
      <c r="D78" s="75">
        <v>323990.95</v>
      </c>
      <c r="E78" s="73"/>
      <c r="F78" s="78" t="s">
        <v>315</v>
      </c>
      <c r="G78" s="79" t="s">
        <v>316</v>
      </c>
      <c r="H78" s="74">
        <v>1439355.93</v>
      </c>
      <c r="I78" s="75">
        <v>1584240.15</v>
      </c>
    </row>
    <row r="79" spans="1:9" ht="11.25">
      <c r="A79" s="78" t="s">
        <v>126</v>
      </c>
      <c r="B79" s="79" t="s">
        <v>127</v>
      </c>
      <c r="C79" s="74">
        <v>42843.48</v>
      </c>
      <c r="D79" s="75">
        <v>42843.48</v>
      </c>
      <c r="E79" s="73"/>
      <c r="F79" s="78"/>
      <c r="G79" s="79"/>
      <c r="H79" s="74"/>
      <c r="I79" s="75"/>
    </row>
    <row r="80" spans="1:9" ht="11.25">
      <c r="A80" s="78" t="s">
        <v>128</v>
      </c>
      <c r="B80" s="79" t="s">
        <v>129</v>
      </c>
      <c r="C80" s="74">
        <v>0</v>
      </c>
      <c r="D80" s="75">
        <v>0</v>
      </c>
      <c r="E80" s="73"/>
      <c r="F80" s="69" t="s">
        <v>317</v>
      </c>
      <c r="G80" s="70" t="s">
        <v>318</v>
      </c>
      <c r="H80" s="76">
        <f>SUM(H81:H86)</f>
        <v>0</v>
      </c>
      <c r="I80" s="77">
        <f>SUM(I81:I86)</f>
        <v>0</v>
      </c>
    </row>
    <row r="81" spans="1:9" ht="11.25">
      <c r="A81" s="78" t="s">
        <v>130</v>
      </c>
      <c r="B81" s="79" t="s">
        <v>794</v>
      </c>
      <c r="C81" s="74">
        <v>186200</v>
      </c>
      <c r="D81" s="75">
        <v>106200</v>
      </c>
      <c r="E81" s="73"/>
      <c r="F81" s="78" t="s">
        <v>319</v>
      </c>
      <c r="G81" s="79" t="s">
        <v>320</v>
      </c>
      <c r="H81" s="74">
        <v>0</v>
      </c>
      <c r="I81" s="75">
        <v>0</v>
      </c>
    </row>
    <row r="82" spans="1:9" ht="11.25">
      <c r="A82" s="78" t="s">
        <v>131</v>
      </c>
      <c r="B82" s="79" t="s">
        <v>132</v>
      </c>
      <c r="C82" s="74">
        <v>0</v>
      </c>
      <c r="D82" s="75">
        <v>0</v>
      </c>
      <c r="E82" s="73"/>
      <c r="F82" s="78" t="s">
        <v>321</v>
      </c>
      <c r="G82" s="79" t="s">
        <v>322</v>
      </c>
      <c r="H82" s="74">
        <v>0</v>
      </c>
      <c r="I82" s="75">
        <v>0</v>
      </c>
    </row>
    <row r="83" spans="1:9" ht="11.25">
      <c r="A83" s="78" t="s">
        <v>133</v>
      </c>
      <c r="B83" s="79" t="s">
        <v>134</v>
      </c>
      <c r="C83" s="74">
        <v>919291.71</v>
      </c>
      <c r="D83" s="75">
        <v>471605.07</v>
      </c>
      <c r="E83" s="73"/>
      <c r="F83" s="78" t="s">
        <v>323</v>
      </c>
      <c r="G83" s="79" t="s">
        <v>324</v>
      </c>
      <c r="H83" s="74">
        <v>0</v>
      </c>
      <c r="I83" s="75">
        <v>0</v>
      </c>
    </row>
    <row r="84" spans="1:9" ht="11.25">
      <c r="A84" s="78" t="s">
        <v>135</v>
      </c>
      <c r="B84" s="79" t="s">
        <v>136</v>
      </c>
      <c r="C84" s="74">
        <v>0</v>
      </c>
      <c r="D84" s="75">
        <v>0</v>
      </c>
      <c r="E84" s="73"/>
      <c r="F84" s="78" t="s">
        <v>325</v>
      </c>
      <c r="G84" s="79" t="s">
        <v>326</v>
      </c>
      <c r="H84" s="74">
        <v>0</v>
      </c>
      <c r="I84" s="75">
        <v>0</v>
      </c>
    </row>
    <row r="85" spans="1:9" ht="11.25">
      <c r="A85" s="78" t="s">
        <v>137</v>
      </c>
      <c r="B85" s="79" t="s">
        <v>138</v>
      </c>
      <c r="C85" s="74">
        <v>0</v>
      </c>
      <c r="D85" s="75">
        <v>0</v>
      </c>
      <c r="E85" s="73"/>
      <c r="F85" s="78" t="s">
        <v>327</v>
      </c>
      <c r="G85" s="79" t="s">
        <v>328</v>
      </c>
      <c r="H85" s="74">
        <v>0</v>
      </c>
      <c r="I85" s="75">
        <v>0</v>
      </c>
    </row>
    <row r="86" spans="1:9" ht="11.25">
      <c r="A86" s="78"/>
      <c r="B86" s="79"/>
      <c r="C86" s="74"/>
      <c r="D86" s="75"/>
      <c r="E86" s="73"/>
      <c r="F86" s="78" t="s">
        <v>329</v>
      </c>
      <c r="G86" s="79" t="s">
        <v>330</v>
      </c>
      <c r="H86" s="74">
        <v>0</v>
      </c>
      <c r="I86" s="75">
        <v>0</v>
      </c>
    </row>
    <row r="87" spans="1:9" ht="11.25">
      <c r="A87" s="69" t="s">
        <v>139</v>
      </c>
      <c r="B87" s="70" t="s">
        <v>140</v>
      </c>
      <c r="C87" s="76">
        <f>SUM(C88:C92)</f>
        <v>44605.31</v>
      </c>
      <c r="D87" s="77">
        <f>SUM(D88:D92)</f>
        <v>44605.71</v>
      </c>
      <c r="E87" s="73"/>
      <c r="F87" s="78"/>
      <c r="G87" s="79"/>
      <c r="H87" s="74"/>
      <c r="I87" s="75"/>
    </row>
    <row r="88" spans="1:9" ht="11.25">
      <c r="A88" s="78" t="s">
        <v>141</v>
      </c>
      <c r="B88" s="79" t="s">
        <v>142</v>
      </c>
      <c r="C88" s="74">
        <v>37657.31</v>
      </c>
      <c r="D88" s="75">
        <v>37657.31</v>
      </c>
      <c r="E88" s="73"/>
      <c r="F88" s="69" t="s">
        <v>331</v>
      </c>
      <c r="G88" s="70" t="s">
        <v>332</v>
      </c>
      <c r="H88" s="76">
        <f>SUM(H89:H92)</f>
        <v>0</v>
      </c>
      <c r="I88" s="77">
        <f>SUM(I89:I92)</f>
        <v>0</v>
      </c>
    </row>
    <row r="89" spans="1:9" ht="11.25">
      <c r="A89" s="78" t="s">
        <v>143</v>
      </c>
      <c r="B89" s="79" t="s">
        <v>144</v>
      </c>
      <c r="C89" s="74">
        <v>0</v>
      </c>
      <c r="D89" s="75">
        <v>0</v>
      </c>
      <c r="E89" s="73"/>
      <c r="F89" s="78" t="s">
        <v>333</v>
      </c>
      <c r="G89" s="79" t="s">
        <v>334</v>
      </c>
      <c r="H89" s="74">
        <v>0</v>
      </c>
      <c r="I89" s="75">
        <v>0</v>
      </c>
    </row>
    <row r="90" spans="1:9" ht="11.25">
      <c r="A90" s="78" t="s">
        <v>145</v>
      </c>
      <c r="B90" s="79" t="s">
        <v>146</v>
      </c>
      <c r="C90" s="74">
        <v>0</v>
      </c>
      <c r="D90" s="75">
        <v>0</v>
      </c>
      <c r="E90" s="73"/>
      <c r="F90" s="78" t="s">
        <v>335</v>
      </c>
      <c r="G90" s="79" t="s">
        <v>336</v>
      </c>
      <c r="H90" s="74">
        <v>0</v>
      </c>
      <c r="I90" s="75">
        <v>0</v>
      </c>
    </row>
    <row r="91" spans="1:9" ht="11.25">
      <c r="A91" s="78" t="s">
        <v>147</v>
      </c>
      <c r="B91" s="79" t="s">
        <v>148</v>
      </c>
      <c r="C91" s="74">
        <v>6948</v>
      </c>
      <c r="D91" s="75">
        <v>6948.4</v>
      </c>
      <c r="E91" s="73"/>
      <c r="F91" s="78" t="s">
        <v>337</v>
      </c>
      <c r="G91" s="79" t="s">
        <v>338</v>
      </c>
      <c r="H91" s="74">
        <v>0</v>
      </c>
      <c r="I91" s="75">
        <v>0</v>
      </c>
    </row>
    <row r="92" spans="1:9" ht="11.25">
      <c r="A92" s="78" t="s">
        <v>149</v>
      </c>
      <c r="B92" s="79" t="s">
        <v>150</v>
      </c>
      <c r="C92" s="74">
        <v>0</v>
      </c>
      <c r="D92" s="75">
        <v>0</v>
      </c>
      <c r="E92" s="73"/>
      <c r="F92" s="78" t="s">
        <v>339</v>
      </c>
      <c r="G92" s="79" t="s">
        <v>340</v>
      </c>
      <c r="H92" s="74">
        <v>0</v>
      </c>
      <c r="I92" s="75">
        <v>0</v>
      </c>
    </row>
    <row r="93" spans="1:9" ht="11.25">
      <c r="A93" s="78"/>
      <c r="B93" s="79"/>
      <c r="C93" s="74"/>
      <c r="D93" s="75"/>
      <c r="E93" s="73"/>
      <c r="F93" s="78"/>
      <c r="G93" s="79"/>
      <c r="H93" s="74"/>
      <c r="I93" s="75"/>
    </row>
    <row r="94" spans="1:9" ht="11.25">
      <c r="A94" s="69" t="s">
        <v>151</v>
      </c>
      <c r="B94" s="70" t="s">
        <v>152</v>
      </c>
      <c r="C94" s="76">
        <f>SUM(C95:C99)</f>
        <v>0</v>
      </c>
      <c r="D94" s="77">
        <f>SUM(D95:D99)</f>
        <v>0</v>
      </c>
      <c r="E94" s="73"/>
      <c r="F94" s="78"/>
      <c r="G94" s="81" t="s">
        <v>795</v>
      </c>
      <c r="H94" s="82">
        <f>H59+H63+H68+H75+H80+H88</f>
        <v>11889965.549999999</v>
      </c>
      <c r="I94" s="83">
        <f>I59+I63+I68+I75+I80+I88</f>
        <v>13875903.9</v>
      </c>
    </row>
    <row r="95" spans="1:9" ht="11.25">
      <c r="A95" s="78" t="s">
        <v>153</v>
      </c>
      <c r="B95" s="79" t="s">
        <v>154</v>
      </c>
      <c r="C95" s="74">
        <v>0</v>
      </c>
      <c r="D95" s="75">
        <v>0</v>
      </c>
      <c r="E95" s="73"/>
      <c r="F95" s="78"/>
      <c r="G95" s="81"/>
      <c r="H95" s="74"/>
      <c r="I95" s="75"/>
    </row>
    <row r="96" spans="1:9" ht="12.75">
      <c r="A96" s="78" t="s">
        <v>155</v>
      </c>
      <c r="B96" s="79" t="s">
        <v>156</v>
      </c>
      <c r="C96" s="74">
        <v>0</v>
      </c>
      <c r="D96" s="75">
        <v>0</v>
      </c>
      <c r="E96" s="73"/>
      <c r="F96" s="78"/>
      <c r="G96" s="85" t="s">
        <v>796</v>
      </c>
      <c r="H96" s="86">
        <f>H56+H94</f>
        <v>14545738.639999999</v>
      </c>
      <c r="I96" s="87">
        <f>I56+I94</f>
        <v>17180102.85</v>
      </c>
    </row>
    <row r="97" spans="1:9" ht="11.25">
      <c r="A97" s="78" t="s">
        <v>157</v>
      </c>
      <c r="B97" s="79" t="s">
        <v>158</v>
      </c>
      <c r="C97" s="74">
        <v>0</v>
      </c>
      <c r="D97" s="75">
        <v>0</v>
      </c>
      <c r="E97" s="73"/>
      <c r="F97" s="78"/>
      <c r="G97" s="79"/>
      <c r="H97" s="74"/>
      <c r="I97" s="75"/>
    </row>
    <row r="98" spans="1:9" ht="11.25">
      <c r="A98" s="78" t="s">
        <v>159</v>
      </c>
      <c r="B98" s="79" t="s">
        <v>160</v>
      </c>
      <c r="C98" s="74">
        <v>0</v>
      </c>
      <c r="D98" s="75">
        <v>0</v>
      </c>
      <c r="E98" s="73"/>
      <c r="F98" s="69"/>
      <c r="G98" s="70" t="s">
        <v>342</v>
      </c>
      <c r="H98" s="74"/>
      <c r="I98" s="75"/>
    </row>
    <row r="99" spans="1:9" ht="11.25">
      <c r="A99" s="78" t="s">
        <v>161</v>
      </c>
      <c r="B99" s="79" t="s">
        <v>162</v>
      </c>
      <c r="C99" s="74">
        <v>0</v>
      </c>
      <c r="D99" s="75">
        <v>0</v>
      </c>
      <c r="E99" s="73"/>
      <c r="F99" s="69" t="s">
        <v>343</v>
      </c>
      <c r="G99" s="70" t="s">
        <v>344</v>
      </c>
      <c r="H99" s="76">
        <f>SUM(H100:H102)</f>
        <v>0</v>
      </c>
      <c r="I99" s="77">
        <f>SUM(I100:I102)</f>
        <v>0</v>
      </c>
    </row>
    <row r="100" spans="1:9" ht="11.25">
      <c r="A100" s="78"/>
      <c r="B100" s="79"/>
      <c r="C100" s="74"/>
      <c r="D100" s="75"/>
      <c r="E100" s="73"/>
      <c r="F100" s="78" t="s">
        <v>345</v>
      </c>
      <c r="G100" s="79" t="s">
        <v>346</v>
      </c>
      <c r="H100" s="74">
        <v>0</v>
      </c>
      <c r="I100" s="75">
        <v>0</v>
      </c>
    </row>
    <row r="101" spans="1:9" ht="11.25">
      <c r="A101" s="69" t="s">
        <v>163</v>
      </c>
      <c r="B101" s="70" t="s">
        <v>164</v>
      </c>
      <c r="C101" s="76">
        <f>SUM(C102:C107)</f>
        <v>0</v>
      </c>
      <c r="D101" s="77">
        <f>SUM(D102:D107)</f>
        <v>0</v>
      </c>
      <c r="E101" s="73"/>
      <c r="F101" s="78" t="s">
        <v>347</v>
      </c>
      <c r="G101" s="79" t="s">
        <v>348</v>
      </c>
      <c r="H101" s="74">
        <v>0</v>
      </c>
      <c r="I101" s="75">
        <v>0</v>
      </c>
    </row>
    <row r="102" spans="1:9" ht="11.25">
      <c r="A102" s="78" t="s">
        <v>165</v>
      </c>
      <c r="B102" s="79" t="s">
        <v>166</v>
      </c>
      <c r="C102" s="74">
        <v>0</v>
      </c>
      <c r="D102" s="75">
        <v>0</v>
      </c>
      <c r="E102" s="73"/>
      <c r="F102" s="78" t="s">
        <v>349</v>
      </c>
      <c r="G102" s="79" t="s">
        <v>350</v>
      </c>
      <c r="H102" s="74">
        <v>0</v>
      </c>
      <c r="I102" s="75">
        <v>0</v>
      </c>
    </row>
    <row r="103" spans="1:9" ht="11.25">
      <c r="A103" s="78" t="s">
        <v>167</v>
      </c>
      <c r="B103" s="79" t="s">
        <v>168</v>
      </c>
      <c r="C103" s="74">
        <v>0</v>
      </c>
      <c r="D103" s="75">
        <v>0</v>
      </c>
      <c r="E103" s="73"/>
      <c r="F103" s="78"/>
      <c r="G103" s="79"/>
      <c r="H103" s="74"/>
      <c r="I103" s="75"/>
    </row>
    <row r="104" spans="1:9" ht="11.25">
      <c r="A104" s="78" t="s">
        <v>169</v>
      </c>
      <c r="B104" s="79" t="s">
        <v>170</v>
      </c>
      <c r="C104" s="74">
        <v>0</v>
      </c>
      <c r="D104" s="75">
        <v>0</v>
      </c>
      <c r="E104" s="73"/>
      <c r="F104" s="69" t="s">
        <v>351</v>
      </c>
      <c r="G104" s="70" t="s">
        <v>352</v>
      </c>
      <c r="H104" s="76">
        <f>H105+H106+H107+H112+H116</f>
        <v>57213260.949999996</v>
      </c>
      <c r="I104" s="77">
        <f>I105+I106+I107+I112+I116</f>
        <v>39126247.05</v>
      </c>
    </row>
    <row r="105" spans="1:9" ht="11.25">
      <c r="A105" s="78" t="s">
        <v>171</v>
      </c>
      <c r="B105" s="79" t="s">
        <v>172</v>
      </c>
      <c r="C105" s="74">
        <v>0</v>
      </c>
      <c r="D105" s="75">
        <v>0</v>
      </c>
      <c r="E105" s="73"/>
      <c r="F105" s="78" t="s">
        <v>353</v>
      </c>
      <c r="G105" s="79" t="s">
        <v>354</v>
      </c>
      <c r="H105" s="74">
        <v>14957689.89</v>
      </c>
      <c r="I105" s="75">
        <v>28301186.49</v>
      </c>
    </row>
    <row r="106" spans="1:9" ht="11.25">
      <c r="A106" s="78" t="s">
        <v>173</v>
      </c>
      <c r="B106" s="79" t="s">
        <v>174</v>
      </c>
      <c r="C106" s="74">
        <v>0</v>
      </c>
      <c r="D106" s="75">
        <v>0</v>
      </c>
      <c r="E106" s="73"/>
      <c r="F106" s="78" t="s">
        <v>355</v>
      </c>
      <c r="G106" s="79" t="s">
        <v>356</v>
      </c>
      <c r="H106" s="74">
        <v>44465998.33</v>
      </c>
      <c r="I106" s="75">
        <v>13768158.36</v>
      </c>
    </row>
    <row r="107" spans="1:9" ht="11.25">
      <c r="A107" s="78" t="s">
        <v>175</v>
      </c>
      <c r="B107" s="79" t="s">
        <v>176</v>
      </c>
      <c r="C107" s="74">
        <v>0</v>
      </c>
      <c r="D107" s="75">
        <v>0</v>
      </c>
      <c r="E107" s="73"/>
      <c r="F107" s="69" t="s">
        <v>357</v>
      </c>
      <c r="G107" s="70" t="s">
        <v>358</v>
      </c>
      <c r="H107" s="76">
        <f>SUM(H108:H111)</f>
        <v>0</v>
      </c>
      <c r="I107" s="77">
        <f>SUM(I108:I111)</f>
        <v>0</v>
      </c>
    </row>
    <row r="108" spans="1:9" ht="11.25">
      <c r="A108" s="78"/>
      <c r="B108" s="79"/>
      <c r="C108" s="74"/>
      <c r="D108" s="75"/>
      <c r="E108" s="73"/>
      <c r="F108" s="78" t="s">
        <v>359</v>
      </c>
      <c r="G108" s="79" t="s">
        <v>360</v>
      </c>
      <c r="H108" s="74">
        <v>0</v>
      </c>
      <c r="I108" s="75">
        <v>0</v>
      </c>
    </row>
    <row r="109" spans="1:9" ht="11.25">
      <c r="A109" s="69" t="s">
        <v>177</v>
      </c>
      <c r="B109" s="70" t="s">
        <v>178</v>
      </c>
      <c r="C109" s="76">
        <f>SUM(C110:C114)</f>
        <v>0</v>
      </c>
      <c r="D109" s="77">
        <f>SUM(D110:D114)</f>
        <v>0</v>
      </c>
      <c r="E109" s="73"/>
      <c r="F109" s="78" t="s">
        <v>361</v>
      </c>
      <c r="G109" s="79" t="s">
        <v>362</v>
      </c>
      <c r="H109" s="74">
        <v>0</v>
      </c>
      <c r="I109" s="75">
        <v>0</v>
      </c>
    </row>
    <row r="110" spans="1:9" ht="22.5">
      <c r="A110" s="78" t="s">
        <v>179</v>
      </c>
      <c r="B110" s="79" t="s">
        <v>180</v>
      </c>
      <c r="C110" s="74">
        <v>0</v>
      </c>
      <c r="D110" s="75">
        <v>0</v>
      </c>
      <c r="E110" s="73"/>
      <c r="F110" s="78" t="s">
        <v>363</v>
      </c>
      <c r="G110" s="79" t="s">
        <v>364</v>
      </c>
      <c r="H110" s="74">
        <v>0</v>
      </c>
      <c r="I110" s="75">
        <v>0</v>
      </c>
    </row>
    <row r="111" spans="1:9" ht="22.5">
      <c r="A111" s="78" t="s">
        <v>181</v>
      </c>
      <c r="B111" s="79" t="s">
        <v>182</v>
      </c>
      <c r="C111" s="74">
        <v>0</v>
      </c>
      <c r="D111" s="75">
        <v>0</v>
      </c>
      <c r="E111" s="73"/>
      <c r="F111" s="78" t="s">
        <v>365</v>
      </c>
      <c r="G111" s="79" t="s">
        <v>366</v>
      </c>
      <c r="H111" s="74">
        <v>0</v>
      </c>
      <c r="I111" s="75">
        <v>0</v>
      </c>
    </row>
    <row r="112" spans="1:9" ht="11.25">
      <c r="A112" s="78" t="s">
        <v>183</v>
      </c>
      <c r="B112" s="79" t="s">
        <v>184</v>
      </c>
      <c r="C112" s="74">
        <v>0</v>
      </c>
      <c r="D112" s="75">
        <v>0</v>
      </c>
      <c r="E112" s="73"/>
      <c r="F112" s="69" t="s">
        <v>367</v>
      </c>
      <c r="G112" s="70" t="s">
        <v>368</v>
      </c>
      <c r="H112" s="76">
        <f>SUM(H113:H115)</f>
        <v>0</v>
      </c>
      <c r="I112" s="77">
        <f>SUM(I113:I115)</f>
        <v>0</v>
      </c>
    </row>
    <row r="113" spans="1:9" ht="11.25">
      <c r="A113" s="78" t="s">
        <v>185</v>
      </c>
      <c r="B113" s="79" t="s">
        <v>186</v>
      </c>
      <c r="C113" s="74">
        <v>0</v>
      </c>
      <c r="D113" s="75">
        <v>0</v>
      </c>
      <c r="E113" s="73"/>
      <c r="F113" s="78" t="s">
        <v>369</v>
      </c>
      <c r="G113" s="79" t="s">
        <v>370</v>
      </c>
      <c r="H113" s="74">
        <v>0</v>
      </c>
      <c r="I113" s="75">
        <v>0</v>
      </c>
    </row>
    <row r="114" spans="1:9" ht="11.25">
      <c r="A114" s="78" t="s">
        <v>187</v>
      </c>
      <c r="B114" s="79" t="s">
        <v>188</v>
      </c>
      <c r="C114" s="74">
        <v>0</v>
      </c>
      <c r="D114" s="75">
        <v>0</v>
      </c>
      <c r="E114" s="73"/>
      <c r="F114" s="78" t="s">
        <v>371</v>
      </c>
      <c r="G114" s="79" t="s">
        <v>372</v>
      </c>
      <c r="H114" s="74">
        <v>0</v>
      </c>
      <c r="I114" s="75">
        <v>0</v>
      </c>
    </row>
    <row r="115" spans="1:9" ht="11.25">
      <c r="A115" s="78"/>
      <c r="B115" s="79"/>
      <c r="C115" s="74"/>
      <c r="D115" s="75"/>
      <c r="E115" s="73"/>
      <c r="F115" s="78" t="s">
        <v>373</v>
      </c>
      <c r="G115" s="79" t="s">
        <v>374</v>
      </c>
      <c r="H115" s="74">
        <v>0</v>
      </c>
      <c r="I115" s="75">
        <v>0</v>
      </c>
    </row>
    <row r="116" spans="1:9" ht="11.25">
      <c r="A116" s="69" t="s">
        <v>189</v>
      </c>
      <c r="B116" s="70" t="s">
        <v>190</v>
      </c>
      <c r="C116" s="76">
        <f>SUM(C117:C119)</f>
        <v>0</v>
      </c>
      <c r="D116" s="77">
        <f>SUM(D117:D119)</f>
        <v>0</v>
      </c>
      <c r="E116" s="73"/>
      <c r="F116" s="69" t="s">
        <v>375</v>
      </c>
      <c r="G116" s="70" t="s">
        <v>376</v>
      </c>
      <c r="H116" s="76">
        <f>SUM(H117:H118)</f>
        <v>-2210427.27</v>
      </c>
      <c r="I116" s="77">
        <f>SUM(I117:I118)</f>
        <v>-2943097.8</v>
      </c>
    </row>
    <row r="117" spans="1:9" ht="11.25">
      <c r="A117" s="78" t="s">
        <v>191</v>
      </c>
      <c r="B117" s="79" t="s">
        <v>192</v>
      </c>
      <c r="C117" s="74">
        <v>0</v>
      </c>
      <c r="D117" s="75">
        <v>0</v>
      </c>
      <c r="E117" s="73"/>
      <c r="F117" s="78" t="s">
        <v>377</v>
      </c>
      <c r="G117" s="79" t="s">
        <v>378</v>
      </c>
      <c r="H117" s="74">
        <v>0</v>
      </c>
      <c r="I117" s="75">
        <v>0</v>
      </c>
    </row>
    <row r="118" spans="1:9" ht="11.25">
      <c r="A118" s="78" t="s">
        <v>193</v>
      </c>
      <c r="B118" s="79" t="s">
        <v>194</v>
      </c>
      <c r="C118" s="74">
        <v>0</v>
      </c>
      <c r="D118" s="75">
        <v>0</v>
      </c>
      <c r="E118" s="73"/>
      <c r="F118" s="78" t="s">
        <v>379</v>
      </c>
      <c r="G118" s="79" t="s">
        <v>380</v>
      </c>
      <c r="H118" s="74">
        <v>-2210427.27</v>
      </c>
      <c r="I118" s="75">
        <v>-2943097.8</v>
      </c>
    </row>
    <row r="119" spans="1:9" ht="11.25">
      <c r="A119" s="78" t="s">
        <v>195</v>
      </c>
      <c r="B119" s="79" t="s">
        <v>196</v>
      </c>
      <c r="C119" s="74">
        <v>0</v>
      </c>
      <c r="D119" s="75">
        <v>0</v>
      </c>
      <c r="E119" s="73"/>
      <c r="F119" s="78"/>
      <c r="G119" s="79"/>
      <c r="H119" s="74"/>
      <c r="I119" s="75"/>
    </row>
    <row r="120" spans="1:9" ht="22.5">
      <c r="A120" s="88"/>
      <c r="B120" s="89"/>
      <c r="C120" s="74"/>
      <c r="D120" s="75"/>
      <c r="E120" s="73"/>
      <c r="F120" s="69" t="s">
        <v>381</v>
      </c>
      <c r="G120" s="70" t="s">
        <v>382</v>
      </c>
      <c r="H120" s="76">
        <f>SUM(H121:H122)</f>
        <v>0</v>
      </c>
      <c r="I120" s="77">
        <f>SUM(I121:I122)</f>
        <v>0</v>
      </c>
    </row>
    <row r="121" spans="1:9" ht="11.25">
      <c r="A121" s="88"/>
      <c r="B121" s="81" t="s">
        <v>797</v>
      </c>
      <c r="C121" s="82">
        <f>C55+C61+C68+C77+C87+C94+C101+C109+C116</f>
        <v>69026096.8</v>
      </c>
      <c r="D121" s="83">
        <f>D55+D61+D68+D77+D87+D94+D101+D109+D116</f>
        <v>34359656.63</v>
      </c>
      <c r="E121" s="73"/>
      <c r="F121" s="78" t="s">
        <v>383</v>
      </c>
      <c r="G121" s="79" t="s">
        <v>384</v>
      </c>
      <c r="H121" s="74">
        <v>0</v>
      </c>
      <c r="I121" s="75">
        <v>0</v>
      </c>
    </row>
    <row r="122" spans="1:9" ht="11.25">
      <c r="A122" s="88"/>
      <c r="B122" s="89"/>
      <c r="C122" s="82"/>
      <c r="D122" s="83"/>
      <c r="E122" s="73"/>
      <c r="F122" s="78" t="s">
        <v>385</v>
      </c>
      <c r="G122" s="79" t="s">
        <v>386</v>
      </c>
      <c r="H122" s="74">
        <v>0</v>
      </c>
      <c r="I122" s="75">
        <v>0</v>
      </c>
    </row>
    <row r="123" spans="1:9" ht="13.5" thickBot="1">
      <c r="A123" s="88"/>
      <c r="B123" s="90" t="s">
        <v>798</v>
      </c>
      <c r="C123" s="91">
        <f>C52+C121</f>
        <v>71758999.59</v>
      </c>
      <c r="D123" s="92">
        <f>D52+D121</f>
        <v>56306349.900000006</v>
      </c>
      <c r="E123" s="73"/>
      <c r="F123" s="88"/>
      <c r="G123" s="89"/>
      <c r="H123" s="74"/>
      <c r="I123" s="75"/>
    </row>
    <row r="124" spans="1:9" ht="13.5" thickTop="1">
      <c r="A124" s="88"/>
      <c r="B124" s="90"/>
      <c r="C124" s="86"/>
      <c r="D124" s="87"/>
      <c r="E124" s="73"/>
      <c r="F124" s="88"/>
      <c r="G124" s="81" t="s">
        <v>799</v>
      </c>
      <c r="H124" s="82">
        <f>H99+H104+H120</f>
        <v>57213260.949999996</v>
      </c>
      <c r="I124" s="83">
        <f>I99+I104+I120</f>
        <v>39126247.05</v>
      </c>
    </row>
    <row r="125" spans="1:9" ht="11.25">
      <c r="A125" s="88"/>
      <c r="B125" s="89"/>
      <c r="C125" s="74"/>
      <c r="D125" s="75"/>
      <c r="E125" s="73"/>
      <c r="F125" s="88"/>
      <c r="G125" s="89"/>
      <c r="H125" s="74"/>
      <c r="I125" s="75"/>
    </row>
    <row r="126" spans="1:9" ht="13.5" thickBot="1">
      <c r="A126" s="93"/>
      <c r="B126" s="94"/>
      <c r="C126" s="95"/>
      <c r="D126" s="96"/>
      <c r="E126" s="97"/>
      <c r="F126" s="93"/>
      <c r="G126" s="98" t="s">
        <v>800</v>
      </c>
      <c r="H126" s="91">
        <f>H96+H124</f>
        <v>71758999.58999999</v>
      </c>
      <c r="I126" s="92">
        <f>I96+I124</f>
        <v>56306349.9</v>
      </c>
    </row>
    <row r="127" ht="12" thickTop="1"/>
    <row r="130" spans="2:8" ht="15">
      <c r="B130" s="100"/>
      <c r="F130" s="101"/>
      <c r="H130" s="102"/>
    </row>
    <row r="131" spans="2:8" ht="15">
      <c r="B131" s="101" t="s">
        <v>782</v>
      </c>
      <c r="F131" s="103"/>
      <c r="G131" s="101" t="s">
        <v>783</v>
      </c>
      <c r="H131" s="104"/>
    </row>
    <row r="132" spans="2:8" ht="15">
      <c r="B132" s="101" t="s">
        <v>784</v>
      </c>
      <c r="F132" s="103"/>
      <c r="G132" s="101" t="s">
        <v>785</v>
      </c>
      <c r="H132" s="104"/>
    </row>
    <row r="133" spans="1:4" ht="15.75">
      <c r="A133" s="105" t="s">
        <v>770</v>
      </c>
      <c r="B133" s="105"/>
      <c r="C133" s="105"/>
      <c r="D133" s="105"/>
    </row>
    <row r="137" spans="3:7" ht="15" customHeight="1">
      <c r="C137" s="106" t="s">
        <v>786</v>
      </c>
      <c r="D137" s="106"/>
      <c r="E137" s="106"/>
      <c r="F137" s="106"/>
      <c r="G137" s="106"/>
    </row>
    <row r="138" spans="3:7" ht="15" customHeight="1">
      <c r="C138" s="106"/>
      <c r="D138" s="106"/>
      <c r="E138" s="106"/>
      <c r="F138" s="106"/>
      <c r="G138" s="106"/>
    </row>
    <row r="139" spans="3:7" ht="11.25" customHeight="1">
      <c r="C139" s="106"/>
      <c r="D139" s="106"/>
      <c r="E139" s="106"/>
      <c r="F139" s="106"/>
      <c r="G139" s="106"/>
    </row>
    <row r="140" spans="3:7" ht="11.25" customHeight="1">
      <c r="C140" s="106"/>
      <c r="D140" s="106"/>
      <c r="E140" s="106"/>
      <c r="F140" s="106"/>
      <c r="G140" s="106"/>
    </row>
    <row r="141" ht="17.25" customHeight="1"/>
  </sheetData>
  <sheetProtection/>
  <mergeCells count="5">
    <mergeCell ref="A2:I2"/>
    <mergeCell ref="A3:I3"/>
    <mergeCell ref="A4:I4"/>
    <mergeCell ref="A133:D133"/>
    <mergeCell ref="C137:G140"/>
  </mergeCells>
  <printOptions horizontalCentered="1"/>
  <pageMargins left="0.5511811023622047" right="0.3937007874015748" top="0.4330708661417323" bottom="0.47" header="0.31496062992125984" footer="0.31496062992125984"/>
  <pageSetup fitToHeight="2" fitToWidth="1" horizontalDpi="600" verticalDpi="600" orientation="landscape" paperSize="11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7"/>
  <sheetViews>
    <sheetView zoomScale="90" zoomScaleNormal="90" zoomScalePageLayoutView="0" workbookViewId="0" topLeftCell="A1">
      <selection activeCell="H22" sqref="H22"/>
    </sheetView>
  </sheetViews>
  <sheetFormatPr defaultColWidth="11.421875" defaultRowHeight="15"/>
  <cols>
    <col min="1" max="1" width="8.00390625" style="118" customWidth="1"/>
    <col min="2" max="2" width="7.8515625" style="118" customWidth="1"/>
    <col min="3" max="12" width="7.28125" style="118" customWidth="1"/>
    <col min="13" max="14" width="10.28125" style="118" customWidth="1"/>
    <col min="15" max="15" width="14.8515625" style="119" customWidth="1"/>
    <col min="16" max="16" width="14.7109375" style="119" customWidth="1"/>
    <col min="17" max="16384" width="11.421875" style="110" customWidth="1"/>
  </cols>
  <sheetData>
    <row r="1" spans="1:16" ht="16.5" customHeight="1">
      <c r="A1" s="107" t="s">
        <v>780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6" ht="16.5" customHeight="1">
      <c r="A2" s="107" t="s">
        <v>801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9"/>
    </row>
    <row r="3" spans="1:16" ht="16.5" customHeight="1">
      <c r="A3" s="111" t="s">
        <v>802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3"/>
    </row>
    <row r="4" spans="1:16" ht="4.5" customHeight="1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6"/>
      <c r="P4" s="117"/>
    </row>
    <row r="5" ht="3" customHeight="1"/>
    <row r="6" spans="1:16" ht="12.75">
      <c r="A6" s="120" t="s">
        <v>788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 t="s">
        <v>803</v>
      </c>
      <c r="P6" s="123" t="s">
        <v>804</v>
      </c>
    </row>
    <row r="7" ht="2.25" customHeight="1"/>
    <row r="8" spans="1:16" ht="12.75">
      <c r="A8" s="124"/>
      <c r="B8" s="125" t="s">
        <v>388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7"/>
      <c r="P8" s="128"/>
    </row>
    <row r="9" spans="1:16" ht="12.75">
      <c r="A9" s="129" t="s">
        <v>389</v>
      </c>
      <c r="B9" s="130" t="s">
        <v>390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2">
        <f>O10+O20+O27+O30+O37+O43+O54+O60</f>
        <v>4489875.79</v>
      </c>
      <c r="P9" s="132">
        <f>P10+P20+P27+P30+P37+P43+P54+P60</f>
        <v>4329429.85</v>
      </c>
    </row>
    <row r="10" spans="1:16" ht="12.75">
      <c r="A10" s="129" t="s">
        <v>391</v>
      </c>
      <c r="B10" s="130" t="s">
        <v>392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2">
        <f>SUM(O11:O18)</f>
        <v>1895562.59</v>
      </c>
      <c r="P10" s="132">
        <f>SUM(P11:P18)</f>
        <v>1825174.18</v>
      </c>
    </row>
    <row r="11" spans="1:16" ht="12.75">
      <c r="A11" s="133" t="s">
        <v>393</v>
      </c>
      <c r="B11" s="134" t="s">
        <v>394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5">
        <v>0</v>
      </c>
      <c r="P11" s="136">
        <v>0</v>
      </c>
    </row>
    <row r="12" spans="1:16" ht="12.75">
      <c r="A12" s="133" t="s">
        <v>395</v>
      </c>
      <c r="B12" s="134" t="s">
        <v>396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5">
        <v>1895262.59</v>
      </c>
      <c r="P12" s="136">
        <v>1824174.18</v>
      </c>
    </row>
    <row r="13" spans="1:16" ht="12.75">
      <c r="A13" s="133" t="s">
        <v>397</v>
      </c>
      <c r="B13" s="134" t="s">
        <v>398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5">
        <v>0</v>
      </c>
      <c r="P13" s="136">
        <v>0</v>
      </c>
    </row>
    <row r="14" spans="1:16" ht="12.75">
      <c r="A14" s="133" t="s">
        <v>399</v>
      </c>
      <c r="B14" s="134" t="s">
        <v>400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5">
        <v>0</v>
      </c>
      <c r="P14" s="136">
        <v>0</v>
      </c>
    </row>
    <row r="15" spans="1:16" ht="12.75">
      <c r="A15" s="133" t="s">
        <v>401</v>
      </c>
      <c r="B15" s="134" t="s">
        <v>402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5">
        <v>0</v>
      </c>
      <c r="P15" s="136">
        <v>0</v>
      </c>
    </row>
    <row r="16" spans="1:16" ht="12.75">
      <c r="A16" s="133" t="s">
        <v>403</v>
      </c>
      <c r="B16" s="134" t="s">
        <v>404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5">
        <v>0</v>
      </c>
      <c r="P16" s="136">
        <v>0</v>
      </c>
    </row>
    <row r="17" spans="1:16" ht="12.75">
      <c r="A17" s="133" t="s">
        <v>405</v>
      </c>
      <c r="B17" s="134" t="s">
        <v>406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5">
        <v>300</v>
      </c>
      <c r="P17" s="136">
        <v>1000</v>
      </c>
    </row>
    <row r="18" spans="1:16" ht="12.75">
      <c r="A18" s="133" t="s">
        <v>407</v>
      </c>
      <c r="B18" s="134" t="s">
        <v>408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5">
        <v>0</v>
      </c>
      <c r="P18" s="136">
        <v>0</v>
      </c>
    </row>
    <row r="19" spans="1:16" ht="12.75">
      <c r="A19" s="133"/>
      <c r="B19" s="134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5"/>
      <c r="P19" s="136"/>
    </row>
    <row r="20" spans="1:16" ht="12.75">
      <c r="A20" s="129" t="s">
        <v>409</v>
      </c>
      <c r="B20" s="130" t="s">
        <v>410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2">
        <f>SUM(O21:O25)</f>
        <v>0</v>
      </c>
      <c r="P20" s="132">
        <f>SUM(P21:P25)</f>
        <v>0</v>
      </c>
    </row>
    <row r="21" spans="1:16" ht="12.75">
      <c r="A21" s="133" t="s">
        <v>411</v>
      </c>
      <c r="B21" s="134" t="s">
        <v>412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5">
        <v>0</v>
      </c>
      <c r="P21" s="136">
        <v>0</v>
      </c>
    </row>
    <row r="22" spans="1:16" ht="12.75">
      <c r="A22" s="133" t="s">
        <v>413</v>
      </c>
      <c r="B22" s="134" t="s">
        <v>414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5">
        <v>0</v>
      </c>
      <c r="P22" s="136">
        <v>0</v>
      </c>
    </row>
    <row r="23" spans="1:16" ht="12.75">
      <c r="A23" s="133" t="s">
        <v>415</v>
      </c>
      <c r="B23" s="134" t="s">
        <v>416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5">
        <v>0</v>
      </c>
      <c r="P23" s="136">
        <v>0</v>
      </c>
    </row>
    <row r="24" spans="1:16" ht="12.75">
      <c r="A24" s="133" t="s">
        <v>417</v>
      </c>
      <c r="B24" s="134" t="s">
        <v>418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5">
        <v>0</v>
      </c>
      <c r="P24" s="136">
        <v>0</v>
      </c>
    </row>
    <row r="25" spans="1:16" ht="12.75">
      <c r="A25" s="133" t="s">
        <v>419</v>
      </c>
      <c r="B25" s="134" t="s">
        <v>420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5">
        <v>0</v>
      </c>
      <c r="P25" s="136">
        <v>0</v>
      </c>
    </row>
    <row r="26" spans="1:16" ht="12.75">
      <c r="A26" s="133"/>
      <c r="B26" s="134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5"/>
      <c r="P26" s="136"/>
    </row>
    <row r="27" spans="1:16" ht="12.75">
      <c r="A27" s="129" t="s">
        <v>421</v>
      </c>
      <c r="B27" s="130" t="s">
        <v>422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2">
        <f>O28</f>
        <v>0</v>
      </c>
      <c r="P27" s="132">
        <f>P28</f>
        <v>0</v>
      </c>
    </row>
    <row r="28" spans="1:16" ht="12.75">
      <c r="A28" s="133" t="s">
        <v>423</v>
      </c>
      <c r="B28" s="134" t="s">
        <v>424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5">
        <v>0</v>
      </c>
      <c r="P28" s="136">
        <v>0</v>
      </c>
    </row>
    <row r="29" spans="1:16" ht="12.75">
      <c r="A29" s="133"/>
      <c r="B29" s="134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5"/>
      <c r="P29" s="136"/>
    </row>
    <row r="30" spans="1:16" ht="12.75">
      <c r="A30" s="129" t="s">
        <v>425</v>
      </c>
      <c r="B30" s="130" t="s">
        <v>426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2">
        <f>SUM(O31:O35)</f>
        <v>2061156.5199999998</v>
      </c>
      <c r="P30" s="132">
        <f>SUM(P31:P35)</f>
        <v>1903979.79</v>
      </c>
    </row>
    <row r="31" spans="1:16" ht="12.75">
      <c r="A31" s="133" t="s">
        <v>427</v>
      </c>
      <c r="B31" s="134" t="s">
        <v>428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5">
        <v>44354</v>
      </c>
      <c r="P31" s="136">
        <v>73913.5</v>
      </c>
    </row>
    <row r="32" spans="1:16" ht="12.75">
      <c r="A32" s="133" t="s">
        <v>429</v>
      </c>
      <c r="B32" s="134" t="s">
        <v>430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5">
        <v>0</v>
      </c>
      <c r="P32" s="136">
        <v>0</v>
      </c>
    </row>
    <row r="33" spans="1:16" ht="12.75">
      <c r="A33" s="133" t="s">
        <v>431</v>
      </c>
      <c r="B33" s="134" t="s">
        <v>432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5">
        <v>2004215.39</v>
      </c>
      <c r="P33" s="136">
        <v>1814991.29</v>
      </c>
    </row>
    <row r="34" spans="1:16" ht="12.75">
      <c r="A34" s="133" t="s">
        <v>433</v>
      </c>
      <c r="B34" s="134" t="s">
        <v>434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5">
        <v>9865</v>
      </c>
      <c r="P34" s="136">
        <v>15075</v>
      </c>
    </row>
    <row r="35" spans="1:16" ht="12.75">
      <c r="A35" s="133" t="s">
        <v>435</v>
      </c>
      <c r="B35" s="134" t="s">
        <v>436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5">
        <v>2722.13</v>
      </c>
      <c r="P35" s="136">
        <v>0</v>
      </c>
    </row>
    <row r="36" spans="1:16" ht="12.75">
      <c r="A36" s="133"/>
      <c r="B36" s="134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5"/>
      <c r="P36" s="136"/>
    </row>
    <row r="37" spans="1:16" ht="12.75">
      <c r="A37" s="129" t="s">
        <v>437</v>
      </c>
      <c r="B37" s="130" t="s">
        <v>438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>
        <f>SUM(O38:O41)</f>
        <v>521838.89999999997</v>
      </c>
      <c r="P37" s="132">
        <f>SUM(P38:P41)</f>
        <v>486638.88</v>
      </c>
    </row>
    <row r="38" spans="1:16" ht="12.75">
      <c r="A38" s="133" t="s">
        <v>439</v>
      </c>
      <c r="B38" s="134" t="s">
        <v>440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5">
        <v>480308.91</v>
      </c>
      <c r="P38" s="136">
        <v>486638.88</v>
      </c>
    </row>
    <row r="39" spans="1:16" ht="12.75">
      <c r="A39" s="133" t="s">
        <v>441</v>
      </c>
      <c r="B39" s="134" t="s">
        <v>442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5">
        <v>0</v>
      </c>
      <c r="P39" s="136">
        <v>0</v>
      </c>
    </row>
    <row r="40" spans="1:16" ht="12.75">
      <c r="A40" s="133" t="s">
        <v>443</v>
      </c>
      <c r="B40" s="134" t="s">
        <v>444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5">
        <v>0</v>
      </c>
      <c r="P40" s="136">
        <v>0</v>
      </c>
    </row>
    <row r="41" spans="1:16" ht="12.75">
      <c r="A41" s="133" t="s">
        <v>445</v>
      </c>
      <c r="B41" s="134" t="s">
        <v>446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5">
        <v>41529.99</v>
      </c>
      <c r="P41" s="136">
        <v>0</v>
      </c>
    </row>
    <row r="42" spans="1:16" ht="12.75">
      <c r="A42" s="133"/>
      <c r="B42" s="134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5"/>
      <c r="P42" s="136"/>
    </row>
    <row r="43" spans="1:16" ht="12.75">
      <c r="A43" s="129" t="s">
        <v>447</v>
      </c>
      <c r="B43" s="130" t="s">
        <v>448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2">
        <f>SUM(O44:O52)</f>
        <v>11317.78</v>
      </c>
      <c r="P43" s="132">
        <f>SUM(P44:P52)</f>
        <v>113637</v>
      </c>
    </row>
    <row r="44" spans="1:16" ht="12.75">
      <c r="A44" s="133" t="s">
        <v>805</v>
      </c>
      <c r="B44" s="134" t="s">
        <v>806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5">
        <v>0</v>
      </c>
      <c r="P44" s="136">
        <v>0</v>
      </c>
    </row>
    <row r="45" spans="1:16" ht="12.75">
      <c r="A45" s="133" t="s">
        <v>807</v>
      </c>
      <c r="B45" s="134" t="s">
        <v>450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5">
        <v>11317.78</v>
      </c>
      <c r="P45" s="136">
        <v>113637</v>
      </c>
    </row>
    <row r="46" spans="1:16" ht="12.75">
      <c r="A46" s="133" t="s">
        <v>808</v>
      </c>
      <c r="B46" s="134" t="s">
        <v>451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5">
        <v>0</v>
      </c>
      <c r="P46" s="136">
        <v>0</v>
      </c>
    </row>
    <row r="47" spans="1:16" ht="12.75">
      <c r="A47" s="133" t="s">
        <v>809</v>
      </c>
      <c r="B47" s="134" t="s">
        <v>452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5">
        <v>0</v>
      </c>
      <c r="P47" s="136">
        <v>0</v>
      </c>
    </row>
    <row r="48" spans="1:16" ht="12.75">
      <c r="A48" s="133" t="s">
        <v>810</v>
      </c>
      <c r="B48" s="134" t="s">
        <v>453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5">
        <v>0</v>
      </c>
      <c r="P48" s="136">
        <v>0</v>
      </c>
    </row>
    <row r="49" spans="1:16" ht="12.75">
      <c r="A49" s="133" t="s">
        <v>811</v>
      </c>
      <c r="B49" s="134" t="s">
        <v>454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5">
        <v>0</v>
      </c>
      <c r="P49" s="136">
        <v>0</v>
      </c>
    </row>
    <row r="50" spans="1:16" ht="12.75">
      <c r="A50" s="133" t="s">
        <v>812</v>
      </c>
      <c r="B50" s="134" t="s">
        <v>455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5">
        <v>0</v>
      </c>
      <c r="P50" s="136">
        <v>0</v>
      </c>
    </row>
    <row r="51" spans="1:16" ht="12.75">
      <c r="A51" s="133" t="s">
        <v>813</v>
      </c>
      <c r="B51" s="134" t="s">
        <v>456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5">
        <v>0</v>
      </c>
      <c r="P51" s="136">
        <v>0</v>
      </c>
    </row>
    <row r="52" spans="1:16" ht="12.75">
      <c r="A52" s="133" t="s">
        <v>814</v>
      </c>
      <c r="B52" s="134" t="s">
        <v>457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5">
        <v>0</v>
      </c>
      <c r="P52" s="136">
        <v>0</v>
      </c>
    </row>
    <row r="53" spans="1:16" ht="12.75">
      <c r="A53" s="133"/>
      <c r="B53" s="134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5"/>
      <c r="P53" s="136"/>
    </row>
    <row r="54" spans="1:16" ht="12.75">
      <c r="A54" s="129" t="s">
        <v>458</v>
      </c>
      <c r="B54" s="130" t="s">
        <v>459</v>
      </c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2">
        <f>SUM(O55:O58)</f>
        <v>0</v>
      </c>
      <c r="P54" s="132">
        <f>SUM(P55:P58)</f>
        <v>0</v>
      </c>
    </row>
    <row r="55" spans="1:16" ht="12.75">
      <c r="A55" s="133" t="s">
        <v>460</v>
      </c>
      <c r="B55" s="134" t="s">
        <v>461</v>
      </c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5">
        <v>0</v>
      </c>
      <c r="P55" s="136">
        <v>0</v>
      </c>
    </row>
    <row r="56" spans="1:16" ht="12.75">
      <c r="A56" s="133" t="s">
        <v>462</v>
      </c>
      <c r="B56" s="134" t="s">
        <v>463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5">
        <v>0</v>
      </c>
      <c r="P56" s="136">
        <v>0</v>
      </c>
    </row>
    <row r="57" spans="1:16" ht="12.75">
      <c r="A57" s="133" t="s">
        <v>464</v>
      </c>
      <c r="B57" s="134" t="s">
        <v>465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5">
        <v>0</v>
      </c>
      <c r="P57" s="136">
        <v>0</v>
      </c>
    </row>
    <row r="58" spans="1:16" ht="12.75">
      <c r="A58" s="133" t="s">
        <v>466</v>
      </c>
      <c r="B58" s="134" t="s">
        <v>467</v>
      </c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5">
        <v>0</v>
      </c>
      <c r="P58" s="136">
        <v>0</v>
      </c>
    </row>
    <row r="59" spans="1:16" ht="12.75">
      <c r="A59" s="133"/>
      <c r="B59" s="134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5"/>
      <c r="P59" s="136"/>
    </row>
    <row r="60" spans="1:16" ht="12.75">
      <c r="A60" s="129" t="s">
        <v>468</v>
      </c>
      <c r="B60" s="130" t="s">
        <v>469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2">
        <f>SUM(O61:O62)</f>
        <v>0</v>
      </c>
      <c r="P60" s="132">
        <f>SUM(P61:P62)</f>
        <v>0</v>
      </c>
    </row>
    <row r="61" spans="1:16" ht="12.75">
      <c r="A61" s="133" t="s">
        <v>470</v>
      </c>
      <c r="B61" s="134" t="s">
        <v>471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5">
        <v>0</v>
      </c>
      <c r="P61" s="136">
        <v>0</v>
      </c>
    </row>
    <row r="62" spans="1:16" ht="12.75">
      <c r="A62" s="133" t="s">
        <v>472</v>
      </c>
      <c r="B62" s="134" t="s">
        <v>815</v>
      </c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5">
        <v>0</v>
      </c>
      <c r="P62" s="136">
        <v>0</v>
      </c>
    </row>
    <row r="63" spans="1:16" ht="12.75">
      <c r="A63" s="133"/>
      <c r="B63" s="134" t="s">
        <v>816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5"/>
      <c r="P63" s="136"/>
    </row>
    <row r="64" spans="1:16" ht="12.75">
      <c r="A64" s="133"/>
      <c r="B64" s="134"/>
      <c r="C64" s="131"/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5"/>
      <c r="P64" s="136"/>
    </row>
    <row r="65" spans="1:16" ht="12.75">
      <c r="A65" s="129" t="s">
        <v>474</v>
      </c>
      <c r="B65" s="130" t="s">
        <v>475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2">
        <f>O66+O72</f>
        <v>44016645.82</v>
      </c>
      <c r="P65" s="132">
        <f>P66+P72</f>
        <v>52461717.260000005</v>
      </c>
    </row>
    <row r="66" spans="1:16" ht="12.75">
      <c r="A66" s="129" t="s">
        <v>476</v>
      </c>
      <c r="B66" s="130" t="s">
        <v>477</v>
      </c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2">
        <f>SUM(O67:O70)</f>
        <v>44016645.82</v>
      </c>
      <c r="P66" s="132">
        <f>SUM(P67:P70)</f>
        <v>52461717.260000005</v>
      </c>
    </row>
    <row r="67" spans="1:16" ht="12.75">
      <c r="A67" s="133" t="s">
        <v>478</v>
      </c>
      <c r="B67" s="134" t="s">
        <v>479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5">
        <v>26073025.23</v>
      </c>
      <c r="P67" s="136">
        <v>37270451.67</v>
      </c>
    </row>
    <row r="68" spans="1:16" ht="12.75">
      <c r="A68" s="133" t="s">
        <v>480</v>
      </c>
      <c r="B68" s="134" t="s">
        <v>346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5">
        <v>12293499.87</v>
      </c>
      <c r="P68" s="136">
        <v>10024461.89</v>
      </c>
    </row>
    <row r="69" spans="1:16" ht="12.75">
      <c r="A69" s="133" t="s">
        <v>481</v>
      </c>
      <c r="B69" s="134" t="s">
        <v>482</v>
      </c>
      <c r="C69" s="131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5">
        <v>5650120.72</v>
      </c>
      <c r="P69" s="136">
        <v>5166803.7</v>
      </c>
    </row>
    <row r="70" spans="1:16" ht="12.75">
      <c r="A70" s="133">
        <v>4214</v>
      </c>
      <c r="B70" s="134" t="s">
        <v>449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5">
        <v>0</v>
      </c>
      <c r="P70" s="136">
        <v>0</v>
      </c>
    </row>
    <row r="71" spans="1:16" ht="12.75">
      <c r="A71" s="133"/>
      <c r="B71" s="134"/>
      <c r="C71" s="131"/>
      <c r="D71" s="131"/>
      <c r="E71" s="131"/>
      <c r="F71" s="131"/>
      <c r="G71" s="131"/>
      <c r="H71" s="131"/>
      <c r="I71" s="131"/>
      <c r="J71" s="131"/>
      <c r="K71" s="131"/>
      <c r="L71" s="131"/>
      <c r="M71" s="131"/>
      <c r="N71" s="131"/>
      <c r="O71" s="135"/>
      <c r="P71" s="136"/>
    </row>
    <row r="72" spans="1:16" ht="12.75">
      <c r="A72" s="129" t="s">
        <v>483</v>
      </c>
      <c r="B72" s="130" t="s">
        <v>484</v>
      </c>
      <c r="C72" s="131"/>
      <c r="D72" s="131"/>
      <c r="E72" s="131"/>
      <c r="F72" s="131"/>
      <c r="G72" s="131"/>
      <c r="H72" s="131"/>
      <c r="I72" s="131"/>
      <c r="J72" s="131"/>
      <c r="K72" s="131"/>
      <c r="L72" s="131"/>
      <c r="M72" s="131"/>
      <c r="N72" s="131"/>
      <c r="O72" s="132">
        <f>SUM(O73:O78)</f>
        <v>0</v>
      </c>
      <c r="P72" s="132">
        <f>SUM(P73:P78)</f>
        <v>0</v>
      </c>
    </row>
    <row r="73" spans="1:16" ht="12.75">
      <c r="A73" s="133" t="s">
        <v>485</v>
      </c>
      <c r="B73" s="134" t="s">
        <v>486</v>
      </c>
      <c r="C73" s="131"/>
      <c r="D73" s="131"/>
      <c r="E73" s="131"/>
      <c r="F73" s="131"/>
      <c r="G73" s="131"/>
      <c r="H73" s="131"/>
      <c r="I73" s="131"/>
      <c r="J73" s="131"/>
      <c r="K73" s="131"/>
      <c r="L73" s="131"/>
      <c r="M73" s="131"/>
      <c r="N73" s="131"/>
      <c r="O73" s="135">
        <v>0</v>
      </c>
      <c r="P73" s="136">
        <v>0</v>
      </c>
    </row>
    <row r="74" spans="1:16" ht="12.75">
      <c r="A74" s="133" t="s">
        <v>487</v>
      </c>
      <c r="B74" s="134" t="s">
        <v>488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5">
        <v>0</v>
      </c>
      <c r="P74" s="136">
        <v>0</v>
      </c>
    </row>
    <row r="75" spans="1:16" ht="12.75">
      <c r="A75" s="133" t="s">
        <v>489</v>
      </c>
      <c r="B75" s="134" t="s">
        <v>490</v>
      </c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5">
        <v>0</v>
      </c>
      <c r="P75" s="136">
        <v>0</v>
      </c>
    </row>
    <row r="76" spans="1:16" ht="12.75">
      <c r="A76" s="133" t="s">
        <v>491</v>
      </c>
      <c r="B76" s="134" t="s">
        <v>492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5">
        <v>0</v>
      </c>
      <c r="P76" s="136">
        <v>0</v>
      </c>
    </row>
    <row r="77" spans="1:16" ht="12.75">
      <c r="A77" s="133" t="s">
        <v>493</v>
      </c>
      <c r="B77" s="134" t="s">
        <v>494</v>
      </c>
      <c r="C77" s="131"/>
      <c r="D77" s="131"/>
      <c r="E77" s="131"/>
      <c r="F77" s="131"/>
      <c r="G77" s="131"/>
      <c r="H77" s="131"/>
      <c r="I77" s="131"/>
      <c r="J77" s="131"/>
      <c r="K77" s="131"/>
      <c r="L77" s="131"/>
      <c r="M77" s="131"/>
      <c r="N77" s="131"/>
      <c r="O77" s="135">
        <v>0</v>
      </c>
      <c r="P77" s="136">
        <v>0</v>
      </c>
    </row>
    <row r="78" spans="1:16" ht="12.75">
      <c r="A78" s="133">
        <v>4226</v>
      </c>
      <c r="B78" s="137" t="s">
        <v>775</v>
      </c>
      <c r="C78" s="131"/>
      <c r="D78" s="131"/>
      <c r="E78" s="131"/>
      <c r="F78" s="131"/>
      <c r="G78" s="131"/>
      <c r="H78" s="131"/>
      <c r="I78" s="131"/>
      <c r="J78" s="131"/>
      <c r="K78" s="131"/>
      <c r="L78" s="131"/>
      <c r="M78" s="131"/>
      <c r="N78" s="131"/>
      <c r="O78" s="135">
        <v>0</v>
      </c>
      <c r="P78" s="136">
        <v>0</v>
      </c>
    </row>
    <row r="79" spans="1:16" ht="12.75">
      <c r="A79" s="133"/>
      <c r="B79" s="134"/>
      <c r="C79" s="131"/>
      <c r="D79" s="131"/>
      <c r="E79" s="131"/>
      <c r="F79" s="131"/>
      <c r="G79" s="131"/>
      <c r="H79" s="131"/>
      <c r="I79" s="131"/>
      <c r="J79" s="131"/>
      <c r="K79" s="131"/>
      <c r="L79" s="131"/>
      <c r="M79" s="131"/>
      <c r="N79" s="131"/>
      <c r="O79" s="135"/>
      <c r="P79" s="136"/>
    </row>
    <row r="80" spans="1:16" ht="12.75">
      <c r="A80" s="129" t="s">
        <v>495</v>
      </c>
      <c r="B80" s="130" t="s">
        <v>496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2">
        <f>O81+O85+O92+O93+O96</f>
        <v>-1481.54</v>
      </c>
      <c r="P80" s="132">
        <f>P81+P85+P92+P93+P96</f>
        <v>0.01</v>
      </c>
    </row>
    <row r="81" spans="1:16" ht="12.75">
      <c r="A81" s="129" t="s">
        <v>497</v>
      </c>
      <c r="B81" s="130" t="s">
        <v>498</v>
      </c>
      <c r="C81" s="131"/>
      <c r="D81" s="131"/>
      <c r="E81" s="131"/>
      <c r="F81" s="131"/>
      <c r="G81" s="131"/>
      <c r="H81" s="131"/>
      <c r="I81" s="131"/>
      <c r="J81" s="131"/>
      <c r="K81" s="131"/>
      <c r="L81" s="131"/>
      <c r="M81" s="131"/>
      <c r="N81" s="131"/>
      <c r="O81" s="132">
        <f>SUM(O82:O83)</f>
        <v>0.01</v>
      </c>
      <c r="P81" s="132">
        <f>SUM(P82:P83)</f>
        <v>0.01</v>
      </c>
    </row>
    <row r="82" spans="1:16" ht="12.75">
      <c r="A82" s="133" t="s">
        <v>499</v>
      </c>
      <c r="B82" s="134" t="s">
        <v>500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5">
        <v>0.01</v>
      </c>
      <c r="P82" s="136">
        <v>0.01</v>
      </c>
    </row>
    <row r="83" spans="1:16" ht="12.75">
      <c r="A83" s="133" t="s">
        <v>501</v>
      </c>
      <c r="B83" s="134" t="s">
        <v>502</v>
      </c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5">
        <v>0</v>
      </c>
      <c r="P83" s="136">
        <v>0</v>
      </c>
    </row>
    <row r="84" spans="1:16" ht="12.75">
      <c r="A84" s="133"/>
      <c r="B84" s="134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5"/>
      <c r="P84" s="136"/>
    </row>
    <row r="85" spans="1:16" ht="12.75">
      <c r="A85" s="129" t="s">
        <v>503</v>
      </c>
      <c r="B85" s="130" t="s">
        <v>504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2">
        <f>SUM(O86:O90)</f>
        <v>0</v>
      </c>
      <c r="P85" s="132">
        <f>SUM(P86:P90)</f>
        <v>0</v>
      </c>
    </row>
    <row r="86" spans="1:16" ht="12.75">
      <c r="A86" s="133" t="s">
        <v>505</v>
      </c>
      <c r="B86" s="134" t="s">
        <v>506</v>
      </c>
      <c r="C86" s="131"/>
      <c r="D86" s="131"/>
      <c r="E86" s="131"/>
      <c r="F86" s="131"/>
      <c r="G86" s="131"/>
      <c r="H86" s="131"/>
      <c r="I86" s="131"/>
      <c r="J86" s="131"/>
      <c r="K86" s="131"/>
      <c r="L86" s="131"/>
      <c r="M86" s="131"/>
      <c r="N86" s="131"/>
      <c r="O86" s="135">
        <v>0</v>
      </c>
      <c r="P86" s="136">
        <v>0</v>
      </c>
    </row>
    <row r="87" spans="1:16" ht="12.75">
      <c r="A87" s="133" t="s">
        <v>507</v>
      </c>
      <c r="B87" s="134" t="s">
        <v>508</v>
      </c>
      <c r="C87" s="131"/>
      <c r="D87" s="131"/>
      <c r="E87" s="131"/>
      <c r="F87" s="131"/>
      <c r="G87" s="131"/>
      <c r="H87" s="131"/>
      <c r="I87" s="131"/>
      <c r="J87" s="131"/>
      <c r="K87" s="131"/>
      <c r="L87" s="131"/>
      <c r="M87" s="131"/>
      <c r="N87" s="131"/>
      <c r="O87" s="135">
        <v>0</v>
      </c>
      <c r="P87" s="136">
        <v>0</v>
      </c>
    </row>
    <row r="88" spans="1:16" ht="12.75">
      <c r="A88" s="133" t="s">
        <v>509</v>
      </c>
      <c r="B88" s="134" t="s">
        <v>510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5">
        <v>0</v>
      </c>
      <c r="P88" s="136">
        <v>0</v>
      </c>
    </row>
    <row r="89" spans="1:16" ht="12.75">
      <c r="A89" s="133" t="s">
        <v>511</v>
      </c>
      <c r="B89" s="134" t="s">
        <v>512</v>
      </c>
      <c r="C89" s="131"/>
      <c r="D89" s="131"/>
      <c r="E89" s="131"/>
      <c r="F89" s="131"/>
      <c r="G89" s="131"/>
      <c r="H89" s="131"/>
      <c r="I89" s="131"/>
      <c r="J89" s="131"/>
      <c r="K89" s="131"/>
      <c r="L89" s="131"/>
      <c r="M89" s="131"/>
      <c r="N89" s="131"/>
      <c r="O89" s="135">
        <v>0</v>
      </c>
      <c r="P89" s="136">
        <v>0</v>
      </c>
    </row>
    <row r="90" spans="1:16" ht="12.75">
      <c r="A90" s="133" t="s">
        <v>513</v>
      </c>
      <c r="B90" s="134" t="s">
        <v>514</v>
      </c>
      <c r="C90" s="131"/>
      <c r="D90" s="131"/>
      <c r="E90" s="131"/>
      <c r="F90" s="131"/>
      <c r="G90" s="131"/>
      <c r="H90" s="131"/>
      <c r="I90" s="131"/>
      <c r="J90" s="131"/>
      <c r="K90" s="131"/>
      <c r="L90" s="131"/>
      <c r="M90" s="131"/>
      <c r="N90" s="131"/>
      <c r="O90" s="135">
        <v>0</v>
      </c>
      <c r="P90" s="136">
        <v>0</v>
      </c>
    </row>
    <row r="91" spans="1:16" ht="12.75">
      <c r="A91" s="133"/>
      <c r="B91" s="134"/>
      <c r="C91" s="131"/>
      <c r="D91" s="131"/>
      <c r="E91" s="131"/>
      <c r="F91" s="131"/>
      <c r="G91" s="131"/>
      <c r="H91" s="131"/>
      <c r="I91" s="131"/>
      <c r="J91" s="131"/>
      <c r="K91" s="131"/>
      <c r="L91" s="131"/>
      <c r="M91" s="131"/>
      <c r="N91" s="131"/>
      <c r="O91" s="135"/>
      <c r="P91" s="136"/>
    </row>
    <row r="92" spans="1:16" ht="12.75">
      <c r="A92" s="129" t="s">
        <v>515</v>
      </c>
      <c r="B92" s="130" t="s">
        <v>516</v>
      </c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2">
        <v>0</v>
      </c>
      <c r="P92" s="138">
        <v>0</v>
      </c>
    </row>
    <row r="93" spans="1:16" ht="12.75">
      <c r="A93" s="129" t="s">
        <v>517</v>
      </c>
      <c r="B93" s="130" t="s">
        <v>518</v>
      </c>
      <c r="C93" s="131"/>
      <c r="D93" s="131"/>
      <c r="E93" s="131"/>
      <c r="F93" s="131"/>
      <c r="G93" s="131"/>
      <c r="H93" s="131"/>
      <c r="I93" s="131"/>
      <c r="J93" s="131"/>
      <c r="K93" s="131"/>
      <c r="L93" s="131"/>
      <c r="M93" s="131"/>
      <c r="N93" s="131"/>
      <c r="O93" s="132">
        <f>O94</f>
        <v>0</v>
      </c>
      <c r="P93" s="132">
        <f>P94</f>
        <v>0</v>
      </c>
    </row>
    <row r="94" spans="1:16" ht="12.75">
      <c r="A94" s="133" t="s">
        <v>519</v>
      </c>
      <c r="B94" s="134" t="s">
        <v>518</v>
      </c>
      <c r="C94" s="131"/>
      <c r="D94" s="131"/>
      <c r="E94" s="131"/>
      <c r="F94" s="131"/>
      <c r="G94" s="131"/>
      <c r="H94" s="131"/>
      <c r="I94" s="131"/>
      <c r="J94" s="131"/>
      <c r="K94" s="131"/>
      <c r="L94" s="131"/>
      <c r="M94" s="131"/>
      <c r="N94" s="131"/>
      <c r="O94" s="135">
        <v>0</v>
      </c>
      <c r="P94" s="136">
        <v>0</v>
      </c>
    </row>
    <row r="95" spans="1:16" ht="12.75">
      <c r="A95" s="133"/>
      <c r="B95" s="134"/>
      <c r="C95" s="131"/>
      <c r="D95" s="131"/>
      <c r="E95" s="131"/>
      <c r="F95" s="131"/>
      <c r="G95" s="131"/>
      <c r="H95" s="131"/>
      <c r="I95" s="131"/>
      <c r="J95" s="131"/>
      <c r="K95" s="131"/>
      <c r="L95" s="131"/>
      <c r="M95" s="131"/>
      <c r="N95" s="131"/>
      <c r="O95" s="135"/>
      <c r="P95" s="136"/>
    </row>
    <row r="96" spans="1:16" ht="12.75">
      <c r="A96" s="129" t="s">
        <v>520</v>
      </c>
      <c r="B96" s="130" t="s">
        <v>534</v>
      </c>
      <c r="C96" s="131"/>
      <c r="D96" s="131"/>
      <c r="E96" s="131"/>
      <c r="F96" s="131"/>
      <c r="G96" s="131"/>
      <c r="H96" s="131"/>
      <c r="I96" s="131"/>
      <c r="J96" s="131"/>
      <c r="K96" s="131"/>
      <c r="L96" s="131"/>
      <c r="M96" s="131"/>
      <c r="N96" s="131"/>
      <c r="O96" s="132">
        <f>SUM(O97:O103)</f>
        <v>-1481.55</v>
      </c>
      <c r="P96" s="132">
        <f>SUM(P97:P103)</f>
        <v>0</v>
      </c>
    </row>
    <row r="97" spans="1:16" ht="12.75">
      <c r="A97" s="133" t="s">
        <v>522</v>
      </c>
      <c r="B97" s="134" t="s">
        <v>523</v>
      </c>
      <c r="C97" s="131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5">
        <v>0</v>
      </c>
      <c r="P97" s="136">
        <v>0</v>
      </c>
    </row>
    <row r="98" spans="1:16" ht="12.75">
      <c r="A98" s="133" t="s">
        <v>524</v>
      </c>
      <c r="B98" s="134" t="s">
        <v>525</v>
      </c>
      <c r="C98" s="131"/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5">
        <v>-1481.55</v>
      </c>
      <c r="P98" s="136">
        <v>0</v>
      </c>
    </row>
    <row r="99" spans="1:16" ht="12.75">
      <c r="A99" s="133" t="s">
        <v>526</v>
      </c>
      <c r="B99" s="134" t="s">
        <v>527</v>
      </c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5">
        <v>0</v>
      </c>
      <c r="P99" s="136">
        <v>0</v>
      </c>
    </row>
    <row r="100" spans="1:16" ht="12.75">
      <c r="A100" s="133" t="s">
        <v>528</v>
      </c>
      <c r="B100" s="134" t="s">
        <v>529</v>
      </c>
      <c r="C100" s="131"/>
      <c r="D100" s="131"/>
      <c r="E100" s="131"/>
      <c r="F100" s="131"/>
      <c r="G100" s="131"/>
      <c r="H100" s="131"/>
      <c r="I100" s="131"/>
      <c r="J100" s="131"/>
      <c r="K100" s="131"/>
      <c r="L100" s="131"/>
      <c r="M100" s="131"/>
      <c r="N100" s="131"/>
      <c r="O100" s="135">
        <v>0</v>
      </c>
      <c r="P100" s="136">
        <v>0</v>
      </c>
    </row>
    <row r="101" spans="1:16" ht="12.75">
      <c r="A101" s="133" t="s">
        <v>530</v>
      </c>
      <c r="B101" s="134" t="s">
        <v>384</v>
      </c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5">
        <v>0</v>
      </c>
      <c r="P101" s="136">
        <v>0</v>
      </c>
    </row>
    <row r="102" spans="1:16" ht="12.75">
      <c r="A102" s="133" t="s">
        <v>531</v>
      </c>
      <c r="B102" s="134" t="s">
        <v>532</v>
      </c>
      <c r="C102" s="131"/>
      <c r="D102" s="131"/>
      <c r="E102" s="131"/>
      <c r="F102" s="131"/>
      <c r="G102" s="131"/>
      <c r="H102" s="131"/>
      <c r="I102" s="131"/>
      <c r="J102" s="131"/>
      <c r="K102" s="131"/>
      <c r="L102" s="131"/>
      <c r="M102" s="131"/>
      <c r="N102" s="131"/>
      <c r="O102" s="135">
        <v>0</v>
      </c>
      <c r="P102" s="136">
        <v>0</v>
      </c>
    </row>
    <row r="103" spans="1:16" ht="12.75">
      <c r="A103" s="133" t="s">
        <v>533</v>
      </c>
      <c r="B103" s="134" t="s">
        <v>534</v>
      </c>
      <c r="C103" s="131"/>
      <c r="D103" s="131"/>
      <c r="E103" s="131"/>
      <c r="F103" s="131"/>
      <c r="G103" s="131"/>
      <c r="H103" s="131"/>
      <c r="I103" s="131"/>
      <c r="J103" s="131"/>
      <c r="K103" s="131"/>
      <c r="L103" s="131"/>
      <c r="M103" s="131"/>
      <c r="N103" s="131"/>
      <c r="O103" s="135">
        <v>0</v>
      </c>
      <c r="P103" s="136">
        <v>0</v>
      </c>
    </row>
    <row r="104" spans="1:16" ht="12.75">
      <c r="A104" s="133"/>
      <c r="B104" s="134"/>
      <c r="C104" s="131"/>
      <c r="D104" s="131"/>
      <c r="E104" s="131"/>
      <c r="F104" s="131"/>
      <c r="G104" s="131"/>
      <c r="H104" s="131"/>
      <c r="I104" s="131"/>
      <c r="J104" s="131"/>
      <c r="K104" s="131"/>
      <c r="L104" s="131"/>
      <c r="M104" s="131"/>
      <c r="N104" s="131"/>
      <c r="O104" s="135"/>
      <c r="P104" s="136"/>
    </row>
    <row r="105" spans="1:16" ht="12.75">
      <c r="A105" s="139"/>
      <c r="B105" s="140" t="s">
        <v>817</v>
      </c>
      <c r="C105" s="140"/>
      <c r="D105" s="140"/>
      <c r="E105" s="140"/>
      <c r="F105" s="140"/>
      <c r="G105" s="140"/>
      <c r="H105" s="140"/>
      <c r="I105" s="140"/>
      <c r="J105" s="140"/>
      <c r="K105" s="140"/>
      <c r="L105" s="140"/>
      <c r="M105" s="140"/>
      <c r="N105" s="140"/>
      <c r="O105" s="132">
        <f>O9+O65+O80</f>
        <v>48505040.07</v>
      </c>
      <c r="P105" s="132">
        <f>P9+P65+P80</f>
        <v>56791147.120000005</v>
      </c>
    </row>
    <row r="106" spans="1:16" ht="12.75">
      <c r="A106" s="133"/>
      <c r="B106" s="134"/>
      <c r="C106" s="131"/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5"/>
      <c r="P106" s="136"/>
    </row>
    <row r="107" spans="1:16" ht="12.75">
      <c r="A107" s="129"/>
      <c r="B107" s="130" t="s">
        <v>536</v>
      </c>
      <c r="C107" s="131"/>
      <c r="D107" s="131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5"/>
      <c r="P107" s="136"/>
    </row>
    <row r="108" spans="1:16" ht="12.75">
      <c r="A108" s="129" t="s">
        <v>537</v>
      </c>
      <c r="B108" s="130" t="s">
        <v>538</v>
      </c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2">
        <f>O109+O117+O128</f>
        <v>29360980.45</v>
      </c>
      <c r="P108" s="132">
        <f>P109+P117+P128</f>
        <v>24439443.51</v>
      </c>
    </row>
    <row r="109" spans="1:16" ht="12.75">
      <c r="A109" s="129" t="s">
        <v>539</v>
      </c>
      <c r="B109" s="130" t="s">
        <v>540</v>
      </c>
      <c r="C109" s="131"/>
      <c r="D109" s="131"/>
      <c r="E109" s="131"/>
      <c r="F109" s="131"/>
      <c r="G109" s="131"/>
      <c r="H109" s="131"/>
      <c r="I109" s="131"/>
      <c r="J109" s="131"/>
      <c r="K109" s="131"/>
      <c r="L109" s="131"/>
      <c r="M109" s="131"/>
      <c r="N109" s="131"/>
      <c r="O109" s="132">
        <f>SUM(O110:O115)</f>
        <v>15859812.03</v>
      </c>
      <c r="P109" s="132">
        <f>SUM(P110:P115)</f>
        <v>12668079.26</v>
      </c>
    </row>
    <row r="110" spans="1:16" ht="12.75">
      <c r="A110" s="133" t="s">
        <v>541</v>
      </c>
      <c r="B110" s="134" t="s">
        <v>542</v>
      </c>
      <c r="C110" s="131"/>
      <c r="D110" s="131"/>
      <c r="E110" s="131"/>
      <c r="F110" s="131"/>
      <c r="G110" s="131"/>
      <c r="H110" s="131"/>
      <c r="I110" s="131"/>
      <c r="J110" s="131"/>
      <c r="K110" s="131"/>
      <c r="L110" s="131"/>
      <c r="M110" s="131"/>
      <c r="N110" s="131"/>
      <c r="O110" s="135">
        <v>12870615.98</v>
      </c>
      <c r="P110" s="136">
        <v>10797548.79</v>
      </c>
    </row>
    <row r="111" spans="1:16" ht="12.75">
      <c r="A111" s="133" t="s">
        <v>543</v>
      </c>
      <c r="B111" s="134" t="s">
        <v>544</v>
      </c>
      <c r="C111" s="131"/>
      <c r="D111" s="131"/>
      <c r="E111" s="131"/>
      <c r="F111" s="131"/>
      <c r="G111" s="131"/>
      <c r="H111" s="131"/>
      <c r="I111" s="131"/>
      <c r="J111" s="131"/>
      <c r="K111" s="131"/>
      <c r="L111" s="131"/>
      <c r="M111" s="131"/>
      <c r="N111" s="131"/>
      <c r="O111" s="135">
        <v>698983.95</v>
      </c>
      <c r="P111" s="136">
        <v>719160.99</v>
      </c>
    </row>
    <row r="112" spans="1:16" ht="12.75">
      <c r="A112" s="133" t="s">
        <v>545</v>
      </c>
      <c r="B112" s="134" t="s">
        <v>546</v>
      </c>
      <c r="C112" s="131"/>
      <c r="D112" s="131"/>
      <c r="E112" s="131"/>
      <c r="F112" s="131"/>
      <c r="G112" s="131"/>
      <c r="H112" s="131"/>
      <c r="I112" s="131"/>
      <c r="J112" s="131"/>
      <c r="K112" s="131"/>
      <c r="L112" s="131"/>
      <c r="M112" s="131"/>
      <c r="N112" s="131"/>
      <c r="O112" s="135">
        <v>1650318.32</v>
      </c>
      <c r="P112" s="136">
        <v>331511.75</v>
      </c>
    </row>
    <row r="113" spans="1:16" ht="12.75">
      <c r="A113" s="133" t="s">
        <v>547</v>
      </c>
      <c r="B113" s="134" t="s">
        <v>548</v>
      </c>
      <c r="C113" s="131"/>
      <c r="D113" s="131"/>
      <c r="E113" s="131"/>
      <c r="F113" s="131"/>
      <c r="G113" s="131"/>
      <c r="H113" s="131"/>
      <c r="I113" s="131"/>
      <c r="J113" s="131"/>
      <c r="K113" s="131"/>
      <c r="L113" s="131"/>
      <c r="M113" s="131"/>
      <c r="N113" s="131"/>
      <c r="O113" s="135">
        <v>605538.74</v>
      </c>
      <c r="P113" s="136">
        <v>790702.73</v>
      </c>
    </row>
    <row r="114" spans="1:16" ht="12.75">
      <c r="A114" s="133" t="s">
        <v>549</v>
      </c>
      <c r="B114" s="134" t="s">
        <v>550</v>
      </c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5">
        <v>34355.04</v>
      </c>
      <c r="P114" s="136">
        <v>29155</v>
      </c>
    </row>
    <row r="115" spans="1:16" ht="12.75">
      <c r="A115" s="133" t="s">
        <v>551</v>
      </c>
      <c r="B115" s="134" t="s">
        <v>552</v>
      </c>
      <c r="C115" s="131"/>
      <c r="D115" s="131"/>
      <c r="E115" s="131"/>
      <c r="F115" s="131"/>
      <c r="G115" s="131"/>
      <c r="H115" s="131"/>
      <c r="I115" s="131"/>
      <c r="J115" s="131"/>
      <c r="K115" s="131"/>
      <c r="L115" s="131"/>
      <c r="M115" s="131"/>
      <c r="N115" s="131"/>
      <c r="O115" s="135">
        <v>0</v>
      </c>
      <c r="P115" s="136">
        <v>0</v>
      </c>
    </row>
    <row r="116" spans="1:16" ht="12.75">
      <c r="A116" s="133"/>
      <c r="B116" s="134"/>
      <c r="C116" s="131"/>
      <c r="D116" s="131"/>
      <c r="E116" s="131"/>
      <c r="F116" s="131"/>
      <c r="G116" s="131"/>
      <c r="H116" s="131"/>
      <c r="I116" s="131"/>
      <c r="J116" s="131"/>
      <c r="K116" s="131"/>
      <c r="L116" s="131"/>
      <c r="M116" s="131"/>
      <c r="N116" s="131"/>
      <c r="O116" s="135"/>
      <c r="P116" s="136"/>
    </row>
    <row r="117" spans="1:16" ht="12.75">
      <c r="A117" s="129" t="s">
        <v>553</v>
      </c>
      <c r="B117" s="130" t="s">
        <v>554</v>
      </c>
      <c r="C117" s="131"/>
      <c r="D117" s="131"/>
      <c r="E117" s="131"/>
      <c r="F117" s="131"/>
      <c r="G117" s="131"/>
      <c r="H117" s="131"/>
      <c r="I117" s="131"/>
      <c r="J117" s="131"/>
      <c r="K117" s="131"/>
      <c r="L117" s="131"/>
      <c r="M117" s="131"/>
      <c r="N117" s="131"/>
      <c r="O117" s="132">
        <f>SUM(O118:O126)</f>
        <v>5791345.4399999995</v>
      </c>
      <c r="P117" s="132">
        <f>SUM(P118:P126)</f>
        <v>4781690.34</v>
      </c>
    </row>
    <row r="118" spans="1:16" ht="12.75">
      <c r="A118" s="133" t="s">
        <v>555</v>
      </c>
      <c r="B118" s="134" t="s">
        <v>556</v>
      </c>
      <c r="C118" s="131"/>
      <c r="D118" s="131"/>
      <c r="E118" s="131"/>
      <c r="F118" s="131"/>
      <c r="G118" s="131"/>
      <c r="H118" s="131"/>
      <c r="I118" s="131"/>
      <c r="J118" s="131"/>
      <c r="K118" s="131"/>
      <c r="L118" s="131"/>
      <c r="M118" s="131"/>
      <c r="N118" s="131"/>
      <c r="O118" s="135">
        <v>284516.7</v>
      </c>
      <c r="P118" s="136">
        <v>309939.7</v>
      </c>
    </row>
    <row r="119" spans="1:16" ht="12.75">
      <c r="A119" s="133" t="s">
        <v>557</v>
      </c>
      <c r="B119" s="134" t="s">
        <v>558</v>
      </c>
      <c r="C119" s="131"/>
      <c r="D119" s="131"/>
      <c r="E119" s="131"/>
      <c r="F119" s="131"/>
      <c r="G119" s="131"/>
      <c r="H119" s="131"/>
      <c r="I119" s="131"/>
      <c r="J119" s="131"/>
      <c r="K119" s="131"/>
      <c r="L119" s="131"/>
      <c r="M119" s="131"/>
      <c r="N119" s="131"/>
      <c r="O119" s="135">
        <v>93695.53</v>
      </c>
      <c r="P119" s="136">
        <v>78465.24</v>
      </c>
    </row>
    <row r="120" spans="1:16" ht="12.75">
      <c r="A120" s="133" t="s">
        <v>559</v>
      </c>
      <c r="B120" s="134" t="s">
        <v>560</v>
      </c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5">
        <v>586.93</v>
      </c>
      <c r="P120" s="136">
        <v>0</v>
      </c>
    </row>
    <row r="121" spans="1:16" ht="12.75">
      <c r="A121" s="133" t="s">
        <v>561</v>
      </c>
      <c r="B121" s="134" t="s">
        <v>562</v>
      </c>
      <c r="C121" s="131"/>
      <c r="D121" s="131"/>
      <c r="E121" s="131"/>
      <c r="F121" s="131"/>
      <c r="G121" s="131"/>
      <c r="H121" s="131"/>
      <c r="I121" s="131"/>
      <c r="J121" s="131"/>
      <c r="K121" s="131"/>
      <c r="L121" s="131"/>
      <c r="M121" s="131"/>
      <c r="N121" s="131"/>
      <c r="O121" s="135">
        <v>1266909.26</v>
      </c>
      <c r="P121" s="136">
        <v>1378572.42</v>
      </c>
    </row>
    <row r="122" spans="1:16" ht="12.75">
      <c r="A122" s="133" t="s">
        <v>563</v>
      </c>
      <c r="B122" s="134" t="s">
        <v>564</v>
      </c>
      <c r="C122" s="131"/>
      <c r="D122" s="131"/>
      <c r="E122" s="131"/>
      <c r="F122" s="131"/>
      <c r="G122" s="131"/>
      <c r="H122" s="131"/>
      <c r="I122" s="131"/>
      <c r="J122" s="131"/>
      <c r="K122" s="131"/>
      <c r="L122" s="131"/>
      <c r="M122" s="131"/>
      <c r="N122" s="131"/>
      <c r="O122" s="135">
        <v>261948.97</v>
      </c>
      <c r="P122" s="136">
        <v>149777.47</v>
      </c>
    </row>
    <row r="123" spans="1:16" ht="12.75">
      <c r="A123" s="133" t="s">
        <v>565</v>
      </c>
      <c r="B123" s="134" t="s">
        <v>566</v>
      </c>
      <c r="C123" s="131"/>
      <c r="D123" s="131"/>
      <c r="E123" s="131"/>
      <c r="F123" s="131"/>
      <c r="G123" s="131"/>
      <c r="H123" s="131"/>
      <c r="I123" s="131"/>
      <c r="J123" s="131"/>
      <c r="K123" s="131"/>
      <c r="L123" s="131"/>
      <c r="M123" s="131"/>
      <c r="N123" s="131"/>
      <c r="O123" s="135">
        <v>3347472.78</v>
      </c>
      <c r="P123" s="136">
        <v>2234830.4</v>
      </c>
    </row>
    <row r="124" spans="1:16" ht="12.75">
      <c r="A124" s="133" t="s">
        <v>567</v>
      </c>
      <c r="B124" s="134" t="s">
        <v>568</v>
      </c>
      <c r="C124" s="131"/>
      <c r="D124" s="131"/>
      <c r="E124" s="131"/>
      <c r="F124" s="131"/>
      <c r="G124" s="131"/>
      <c r="H124" s="131"/>
      <c r="I124" s="131"/>
      <c r="J124" s="131"/>
      <c r="K124" s="131"/>
      <c r="L124" s="131"/>
      <c r="M124" s="131"/>
      <c r="N124" s="131"/>
      <c r="O124" s="135">
        <v>26487.92</v>
      </c>
      <c r="P124" s="136">
        <v>80326.71</v>
      </c>
    </row>
    <row r="125" spans="1:16" ht="12.75">
      <c r="A125" s="133" t="s">
        <v>569</v>
      </c>
      <c r="B125" s="134" t="s">
        <v>570</v>
      </c>
      <c r="C125" s="131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5">
        <v>0</v>
      </c>
      <c r="P125" s="136">
        <v>0</v>
      </c>
    </row>
    <row r="126" spans="1:16" ht="12.75">
      <c r="A126" s="133" t="s">
        <v>571</v>
      </c>
      <c r="B126" s="134" t="s">
        <v>572</v>
      </c>
      <c r="C126" s="131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5">
        <v>509727.35</v>
      </c>
      <c r="P126" s="136">
        <v>549778.4</v>
      </c>
    </row>
    <row r="127" spans="1:16" ht="12.75">
      <c r="A127" s="133"/>
      <c r="B127" s="134"/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5"/>
      <c r="P127" s="136"/>
    </row>
    <row r="128" spans="1:16" ht="12.75">
      <c r="A128" s="129" t="s">
        <v>573</v>
      </c>
      <c r="B128" s="130" t="s">
        <v>574</v>
      </c>
      <c r="C128" s="131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2">
        <f>SUM(O129:O137)</f>
        <v>7709822.9799999995</v>
      </c>
      <c r="P128" s="132">
        <f>SUM(P129:P137)</f>
        <v>6989673.91</v>
      </c>
    </row>
    <row r="129" spans="1:16" ht="12.75">
      <c r="A129" s="133" t="s">
        <v>575</v>
      </c>
      <c r="B129" s="134" t="s">
        <v>576</v>
      </c>
      <c r="C129" s="131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5">
        <v>4427639.45</v>
      </c>
      <c r="P129" s="136">
        <v>4168917.37</v>
      </c>
    </row>
    <row r="130" spans="1:16" ht="12.75">
      <c r="A130" s="133" t="s">
        <v>577</v>
      </c>
      <c r="B130" s="134" t="s">
        <v>578</v>
      </c>
      <c r="C130" s="131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5">
        <v>286632.35</v>
      </c>
      <c r="P130" s="136">
        <v>214638.71</v>
      </c>
    </row>
    <row r="131" spans="1:16" ht="12.75">
      <c r="A131" s="133" t="s">
        <v>579</v>
      </c>
      <c r="B131" s="134" t="s">
        <v>580</v>
      </c>
      <c r="C131" s="131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5">
        <v>18148.4</v>
      </c>
      <c r="P131" s="136">
        <v>79402</v>
      </c>
    </row>
    <row r="132" spans="1:16" ht="12.75">
      <c r="A132" s="133" t="s">
        <v>581</v>
      </c>
      <c r="B132" s="134" t="s">
        <v>582</v>
      </c>
      <c r="C132" s="131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5">
        <v>113082.76</v>
      </c>
      <c r="P132" s="136">
        <v>106350.02</v>
      </c>
    </row>
    <row r="133" spans="1:16" ht="12.75">
      <c r="A133" s="133" t="s">
        <v>583</v>
      </c>
      <c r="B133" s="134" t="s">
        <v>584</v>
      </c>
      <c r="C133" s="131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5">
        <v>1124004.66</v>
      </c>
      <c r="P133" s="136">
        <v>800364.41</v>
      </c>
    </row>
    <row r="134" spans="1:16" ht="12.75">
      <c r="A134" s="133" t="s">
        <v>585</v>
      </c>
      <c r="B134" s="134" t="s">
        <v>586</v>
      </c>
      <c r="C134" s="131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5">
        <v>39951.84</v>
      </c>
      <c r="P134" s="136">
        <v>98678.66</v>
      </c>
    </row>
    <row r="135" spans="1:16" ht="12.75">
      <c r="A135" s="133" t="s">
        <v>587</v>
      </c>
      <c r="B135" s="134" t="s">
        <v>588</v>
      </c>
      <c r="C135" s="131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5">
        <v>215532.79</v>
      </c>
      <c r="P135" s="136">
        <v>221262.21</v>
      </c>
    </row>
    <row r="136" spans="1:16" ht="12.75">
      <c r="A136" s="133" t="s">
        <v>589</v>
      </c>
      <c r="B136" s="134" t="s">
        <v>590</v>
      </c>
      <c r="C136" s="131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5">
        <v>1198921.97</v>
      </c>
      <c r="P136" s="136">
        <v>850961.21</v>
      </c>
    </row>
    <row r="137" spans="1:16" ht="12.75">
      <c r="A137" s="133" t="s">
        <v>591</v>
      </c>
      <c r="B137" s="134" t="s">
        <v>592</v>
      </c>
      <c r="C137" s="131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5">
        <v>285908.76</v>
      </c>
      <c r="P137" s="136">
        <v>449099.32</v>
      </c>
    </row>
    <row r="138" spans="1:16" ht="12.75">
      <c r="A138" s="133"/>
      <c r="B138" s="134"/>
      <c r="C138" s="131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5"/>
      <c r="P138" s="136"/>
    </row>
    <row r="139" spans="1:16" ht="12.75">
      <c r="A139" s="129" t="s">
        <v>593</v>
      </c>
      <c r="B139" s="130" t="s">
        <v>594</v>
      </c>
      <c r="C139" s="131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2">
        <f>O140+O144+O148+O152+O158+O163+O167+O170+O177</f>
        <v>3178446.91</v>
      </c>
      <c r="P139" s="132">
        <f>P140+P144+P148+P152+P158+P163+P167+P170+P177</f>
        <v>2760446.16</v>
      </c>
    </row>
    <row r="140" spans="1:16" ht="12.75">
      <c r="A140" s="129" t="s">
        <v>595</v>
      </c>
      <c r="B140" s="130" t="s">
        <v>486</v>
      </c>
      <c r="C140" s="131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2">
        <f>SUM(O141:O142)</f>
        <v>436332.69</v>
      </c>
      <c r="P140" s="132">
        <f>SUM(P141:P142)</f>
        <v>0</v>
      </c>
    </row>
    <row r="141" spans="1:16" ht="12.75">
      <c r="A141" s="133" t="s">
        <v>596</v>
      </c>
      <c r="B141" s="134" t="s">
        <v>597</v>
      </c>
      <c r="C141" s="131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5">
        <v>0</v>
      </c>
      <c r="P141" s="136">
        <v>0</v>
      </c>
    </row>
    <row r="142" spans="1:16" ht="12.75">
      <c r="A142" s="133" t="s">
        <v>598</v>
      </c>
      <c r="B142" s="134" t="s">
        <v>599</v>
      </c>
      <c r="C142" s="131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5">
        <v>436332.69</v>
      </c>
      <c r="P142" s="136">
        <v>0</v>
      </c>
    </row>
    <row r="143" spans="1:16" ht="12.75">
      <c r="A143" s="133"/>
      <c r="B143" s="134"/>
      <c r="C143" s="131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5"/>
      <c r="P143" s="136"/>
    </row>
    <row r="144" spans="1:16" ht="12.75">
      <c r="A144" s="129" t="s">
        <v>600</v>
      </c>
      <c r="B144" s="130" t="s">
        <v>601</v>
      </c>
      <c r="C144" s="131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2">
        <f>SUM(O145:O146)</f>
        <v>1387514.65</v>
      </c>
      <c r="P144" s="132">
        <f>SUM(P145:P146)</f>
        <v>1620752.86</v>
      </c>
    </row>
    <row r="145" spans="1:16" ht="12.75">
      <c r="A145" s="133" t="s">
        <v>602</v>
      </c>
      <c r="B145" s="134" t="s">
        <v>603</v>
      </c>
      <c r="C145" s="131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5">
        <v>1387514.65</v>
      </c>
      <c r="P145" s="136">
        <v>1620752.86</v>
      </c>
    </row>
    <row r="146" spans="1:16" ht="12.75">
      <c r="A146" s="133" t="s">
        <v>604</v>
      </c>
      <c r="B146" s="134" t="s">
        <v>605</v>
      </c>
      <c r="C146" s="131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5">
        <v>0</v>
      </c>
      <c r="P146" s="136">
        <v>0</v>
      </c>
    </row>
    <row r="147" spans="1:16" ht="12.75">
      <c r="A147" s="133"/>
      <c r="B147" s="134"/>
      <c r="C147" s="131"/>
      <c r="D147" s="131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5"/>
      <c r="P147" s="136"/>
    </row>
    <row r="148" spans="1:16" ht="12.75">
      <c r="A148" s="129" t="s">
        <v>606</v>
      </c>
      <c r="B148" s="130" t="s">
        <v>490</v>
      </c>
      <c r="C148" s="131"/>
      <c r="D148" s="131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2">
        <f>SUM(O149:O150)</f>
        <v>0</v>
      </c>
      <c r="P148" s="132">
        <f>SUM(P149:P150)</f>
        <v>0</v>
      </c>
    </row>
    <row r="149" spans="1:16" ht="12.75">
      <c r="A149" s="133" t="s">
        <v>607</v>
      </c>
      <c r="B149" s="134" t="s">
        <v>608</v>
      </c>
      <c r="C149" s="131"/>
      <c r="D149" s="131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5">
        <v>0</v>
      </c>
      <c r="P149" s="136">
        <v>0</v>
      </c>
    </row>
    <row r="150" spans="1:16" ht="12.75">
      <c r="A150" s="133" t="s">
        <v>609</v>
      </c>
      <c r="B150" s="134" t="s">
        <v>610</v>
      </c>
      <c r="C150" s="131"/>
      <c r="D150" s="131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5">
        <v>0</v>
      </c>
      <c r="P150" s="136">
        <v>0</v>
      </c>
    </row>
    <row r="151" spans="1:16" ht="12.75">
      <c r="A151" s="133"/>
      <c r="B151" s="134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5"/>
      <c r="P151" s="136"/>
    </row>
    <row r="152" spans="1:16" ht="12.75">
      <c r="A152" s="129" t="s">
        <v>611</v>
      </c>
      <c r="B152" s="130" t="s">
        <v>492</v>
      </c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2">
        <f>SUM(O153:O156)</f>
        <v>934200.3200000001</v>
      </c>
      <c r="P152" s="132">
        <f>SUM(P153:P156)</f>
        <v>758161.2</v>
      </c>
    </row>
    <row r="153" spans="1:16" ht="12.75">
      <c r="A153" s="133" t="s">
        <v>612</v>
      </c>
      <c r="B153" s="134" t="s">
        <v>613</v>
      </c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5">
        <v>84268.92</v>
      </c>
      <c r="P153" s="136">
        <v>72025</v>
      </c>
    </row>
    <row r="154" spans="1:16" ht="12.75">
      <c r="A154" s="133" t="s">
        <v>614</v>
      </c>
      <c r="B154" s="134" t="s">
        <v>615</v>
      </c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5">
        <v>67886</v>
      </c>
      <c r="P154" s="136">
        <v>0</v>
      </c>
    </row>
    <row r="155" spans="1:16" ht="12.75">
      <c r="A155" s="133" t="s">
        <v>616</v>
      </c>
      <c r="B155" s="134" t="s">
        <v>617</v>
      </c>
      <c r="C155" s="131"/>
      <c r="D155" s="131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5">
        <v>782045.4</v>
      </c>
      <c r="P155" s="136">
        <v>686136.2</v>
      </c>
    </row>
    <row r="156" spans="1:16" ht="12.75">
      <c r="A156" s="133" t="s">
        <v>618</v>
      </c>
      <c r="B156" s="134" t="s">
        <v>619</v>
      </c>
      <c r="C156" s="131"/>
      <c r="D156" s="131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5">
        <v>0</v>
      </c>
      <c r="P156" s="136">
        <v>0</v>
      </c>
    </row>
    <row r="157" spans="1:16" ht="12.75">
      <c r="A157" s="133"/>
      <c r="B157" s="134"/>
      <c r="C157" s="131"/>
      <c r="D157" s="131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5"/>
      <c r="P157" s="136"/>
    </row>
    <row r="158" spans="1:16" ht="12.75">
      <c r="A158" s="129" t="s">
        <v>620</v>
      </c>
      <c r="B158" s="130" t="s">
        <v>494</v>
      </c>
      <c r="C158" s="131"/>
      <c r="D158" s="131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2">
        <f>SUM(O159:O161)</f>
        <v>420399.25</v>
      </c>
      <c r="P158" s="132">
        <f>SUM(P159:P161)</f>
        <v>381532.1</v>
      </c>
    </row>
    <row r="159" spans="1:16" ht="12.75">
      <c r="A159" s="133" t="s">
        <v>621</v>
      </c>
      <c r="B159" s="134" t="s">
        <v>622</v>
      </c>
      <c r="C159" s="131"/>
      <c r="D159" s="131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5">
        <v>0</v>
      </c>
      <c r="P159" s="136">
        <v>0</v>
      </c>
    </row>
    <row r="160" spans="1:16" ht="12.75">
      <c r="A160" s="133" t="s">
        <v>623</v>
      </c>
      <c r="B160" s="134" t="s">
        <v>624</v>
      </c>
      <c r="C160" s="131"/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5">
        <v>420399.25</v>
      </c>
      <c r="P160" s="136">
        <v>381532.1</v>
      </c>
    </row>
    <row r="161" spans="1:16" ht="12.75">
      <c r="A161" s="133" t="s">
        <v>625</v>
      </c>
      <c r="B161" s="134" t="s">
        <v>626</v>
      </c>
      <c r="C161" s="131"/>
      <c r="D161" s="131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5">
        <v>0</v>
      </c>
      <c r="P161" s="136">
        <v>0</v>
      </c>
    </row>
    <row r="162" spans="1:16" ht="12.75">
      <c r="A162" s="133"/>
      <c r="B162" s="134"/>
      <c r="C162" s="131"/>
      <c r="D162" s="131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5"/>
      <c r="P162" s="136"/>
    </row>
    <row r="163" spans="1:16" ht="12.75">
      <c r="A163" s="129" t="s">
        <v>627</v>
      </c>
      <c r="B163" s="130" t="s">
        <v>628</v>
      </c>
      <c r="C163" s="131"/>
      <c r="D163" s="131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2">
        <f>SUM(O164:O165)</f>
        <v>0</v>
      </c>
      <c r="P163" s="132">
        <f>SUM(P164:P165)</f>
        <v>0</v>
      </c>
    </row>
    <row r="164" spans="1:16" ht="12.75">
      <c r="A164" s="133" t="s">
        <v>629</v>
      </c>
      <c r="B164" s="134" t="s">
        <v>630</v>
      </c>
      <c r="C164" s="131"/>
      <c r="D164" s="131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5">
        <v>0</v>
      </c>
      <c r="P164" s="136">
        <v>0</v>
      </c>
    </row>
    <row r="165" spans="1:16" ht="12.75">
      <c r="A165" s="133" t="s">
        <v>631</v>
      </c>
      <c r="B165" s="134" t="s">
        <v>632</v>
      </c>
      <c r="C165" s="131"/>
      <c r="D165" s="131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5">
        <v>0</v>
      </c>
      <c r="P165" s="136">
        <v>0</v>
      </c>
    </row>
    <row r="166" spans="1:16" ht="12.75">
      <c r="A166" s="133"/>
      <c r="B166" s="134"/>
      <c r="C166" s="131"/>
      <c r="D166" s="131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5"/>
      <c r="P166" s="136"/>
    </row>
    <row r="167" spans="1:16" ht="12.75">
      <c r="A167" s="129" t="s">
        <v>633</v>
      </c>
      <c r="B167" s="130" t="s">
        <v>634</v>
      </c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2">
        <f>O168</f>
        <v>0</v>
      </c>
      <c r="P167" s="132">
        <f>P168</f>
        <v>0</v>
      </c>
    </row>
    <row r="168" spans="1:16" ht="12.75">
      <c r="A168" s="133" t="s">
        <v>635</v>
      </c>
      <c r="B168" s="134" t="s">
        <v>636</v>
      </c>
      <c r="C168" s="131"/>
      <c r="D168" s="131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5">
        <v>0</v>
      </c>
      <c r="P168" s="136">
        <v>0</v>
      </c>
    </row>
    <row r="169" spans="1:16" ht="12.75">
      <c r="A169" s="133"/>
      <c r="B169" s="134"/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5"/>
      <c r="P169" s="136"/>
    </row>
    <row r="170" spans="1:16" ht="12.75">
      <c r="A170" s="129" t="s">
        <v>637</v>
      </c>
      <c r="B170" s="130" t="s">
        <v>818</v>
      </c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2">
        <f>SUM(O171:O175)</f>
        <v>0</v>
      </c>
      <c r="P170" s="132">
        <f>SUM(P171:P175)</f>
        <v>0</v>
      </c>
    </row>
    <row r="171" spans="1:16" ht="12.75">
      <c r="A171" s="133" t="s">
        <v>638</v>
      </c>
      <c r="B171" s="134" t="s">
        <v>639</v>
      </c>
      <c r="C171" s="131"/>
      <c r="D171" s="131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5">
        <v>0</v>
      </c>
      <c r="P171" s="136">
        <v>0</v>
      </c>
    </row>
    <row r="172" spans="1:16" ht="12.75">
      <c r="A172" s="133" t="s">
        <v>640</v>
      </c>
      <c r="B172" s="134" t="s">
        <v>641</v>
      </c>
      <c r="C172" s="131"/>
      <c r="D172" s="131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5">
        <v>0</v>
      </c>
      <c r="P172" s="136">
        <v>0</v>
      </c>
    </row>
    <row r="173" spans="1:16" ht="12.75">
      <c r="A173" s="133" t="s">
        <v>642</v>
      </c>
      <c r="B173" s="134" t="s">
        <v>643</v>
      </c>
      <c r="C173" s="131"/>
      <c r="D173" s="131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5">
        <v>0</v>
      </c>
      <c r="P173" s="136">
        <v>0</v>
      </c>
    </row>
    <row r="174" spans="1:16" ht="12.75">
      <c r="A174" s="133" t="s">
        <v>644</v>
      </c>
      <c r="B174" s="134" t="s">
        <v>645</v>
      </c>
      <c r="C174" s="131"/>
      <c r="D174" s="131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5">
        <v>0</v>
      </c>
      <c r="P174" s="136">
        <v>0</v>
      </c>
    </row>
    <row r="175" spans="1:16" ht="12.75">
      <c r="A175" s="133" t="s">
        <v>646</v>
      </c>
      <c r="B175" s="134" t="s">
        <v>819</v>
      </c>
      <c r="C175" s="131"/>
      <c r="D175" s="131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5">
        <v>0</v>
      </c>
      <c r="P175" s="136">
        <v>0</v>
      </c>
    </row>
    <row r="176" spans="1:16" ht="12.75">
      <c r="A176" s="133"/>
      <c r="B176" s="134"/>
      <c r="C176" s="131"/>
      <c r="D176" s="131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5"/>
      <c r="P176" s="136"/>
    </row>
    <row r="177" spans="1:16" ht="12.75">
      <c r="A177" s="129" t="s">
        <v>647</v>
      </c>
      <c r="B177" s="130" t="s">
        <v>648</v>
      </c>
      <c r="C177" s="131"/>
      <c r="D177" s="131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2">
        <f>SUM(O178:O179)</f>
        <v>0</v>
      </c>
      <c r="P177" s="132">
        <f>SUM(P178:P179)</f>
        <v>0</v>
      </c>
    </row>
    <row r="178" spans="1:16" ht="12.75">
      <c r="A178" s="133" t="s">
        <v>649</v>
      </c>
      <c r="B178" s="134" t="s">
        <v>650</v>
      </c>
      <c r="C178" s="131"/>
      <c r="D178" s="131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5">
        <v>0</v>
      </c>
      <c r="P178" s="136">
        <v>0</v>
      </c>
    </row>
    <row r="179" spans="1:16" ht="12.75">
      <c r="A179" s="133" t="s">
        <v>651</v>
      </c>
      <c r="B179" s="134" t="s">
        <v>652</v>
      </c>
      <c r="C179" s="131"/>
      <c r="D179" s="131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5">
        <v>0</v>
      </c>
      <c r="P179" s="136">
        <v>0</v>
      </c>
    </row>
    <row r="180" spans="1:16" ht="12.75">
      <c r="A180" s="133"/>
      <c r="B180" s="134"/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5"/>
      <c r="P180" s="136"/>
    </row>
    <row r="181" spans="1:16" ht="12.75">
      <c r="A181" s="129" t="s">
        <v>653</v>
      </c>
      <c r="B181" s="130" t="s">
        <v>477</v>
      </c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2">
        <f>O182+O186+O190</f>
        <v>0</v>
      </c>
      <c r="P181" s="132">
        <f>P182+P186+P190</f>
        <v>0</v>
      </c>
    </row>
    <row r="182" spans="1:16" ht="12.75">
      <c r="A182" s="129" t="s">
        <v>654</v>
      </c>
      <c r="B182" s="130" t="s">
        <v>479</v>
      </c>
      <c r="C182" s="131"/>
      <c r="D182" s="131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2">
        <f>SUM(O183:O184)</f>
        <v>0</v>
      </c>
      <c r="P182" s="132">
        <f>SUM(P183:P184)</f>
        <v>0</v>
      </c>
    </row>
    <row r="183" spans="1:16" ht="12.75">
      <c r="A183" s="133" t="s">
        <v>655</v>
      </c>
      <c r="B183" s="134" t="s">
        <v>656</v>
      </c>
      <c r="C183" s="131"/>
      <c r="D183" s="131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5">
        <v>0</v>
      </c>
      <c r="P183" s="136">
        <v>0</v>
      </c>
    </row>
    <row r="184" spans="1:16" ht="12.75">
      <c r="A184" s="133" t="s">
        <v>657</v>
      </c>
      <c r="B184" s="134" t="s">
        <v>658</v>
      </c>
      <c r="C184" s="131"/>
      <c r="D184" s="131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5">
        <v>0</v>
      </c>
      <c r="P184" s="136">
        <v>0</v>
      </c>
    </row>
    <row r="185" spans="1:16" ht="12.75">
      <c r="A185" s="133"/>
      <c r="B185" s="134"/>
      <c r="C185" s="131"/>
      <c r="D185" s="131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5"/>
      <c r="P185" s="136"/>
    </row>
    <row r="186" spans="1:16" ht="12.75">
      <c r="A186" s="129" t="s">
        <v>659</v>
      </c>
      <c r="B186" s="130" t="s">
        <v>346</v>
      </c>
      <c r="C186" s="131"/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2">
        <f>SUM(O187:O188)</f>
        <v>0</v>
      </c>
      <c r="P186" s="132">
        <f>SUM(P187:P188)</f>
        <v>0</v>
      </c>
    </row>
    <row r="187" spans="1:16" ht="12.75">
      <c r="A187" s="133" t="s">
        <v>660</v>
      </c>
      <c r="B187" s="134" t="s">
        <v>661</v>
      </c>
      <c r="C187" s="131"/>
      <c r="D187" s="131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5">
        <v>0</v>
      </c>
      <c r="P187" s="136">
        <v>0</v>
      </c>
    </row>
    <row r="188" spans="1:16" ht="12.75">
      <c r="A188" s="133" t="s">
        <v>662</v>
      </c>
      <c r="B188" s="134" t="s">
        <v>663</v>
      </c>
      <c r="C188" s="131"/>
      <c r="D188" s="131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5">
        <v>0</v>
      </c>
      <c r="P188" s="136">
        <v>0</v>
      </c>
    </row>
    <row r="189" spans="1:16" ht="12.75">
      <c r="A189" s="133"/>
      <c r="B189" s="134"/>
      <c r="C189" s="131"/>
      <c r="D189" s="131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5"/>
      <c r="P189" s="136"/>
    </row>
    <row r="190" spans="1:16" ht="12.75">
      <c r="A190" s="129" t="s">
        <v>664</v>
      </c>
      <c r="B190" s="130" t="s">
        <v>482</v>
      </c>
      <c r="C190" s="131"/>
      <c r="D190" s="131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2">
        <f>SUM(O191:O192)</f>
        <v>0</v>
      </c>
      <c r="P190" s="132">
        <f>SUM(P191:P192)</f>
        <v>0</v>
      </c>
    </row>
    <row r="191" spans="1:16" ht="12.75">
      <c r="A191" s="133" t="s">
        <v>665</v>
      </c>
      <c r="B191" s="134" t="s">
        <v>666</v>
      </c>
      <c r="C191" s="131"/>
      <c r="D191" s="131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5">
        <v>0</v>
      </c>
      <c r="P191" s="136">
        <v>0</v>
      </c>
    </row>
    <row r="192" spans="1:16" ht="12.75">
      <c r="A192" s="133" t="s">
        <v>667</v>
      </c>
      <c r="B192" s="134" t="s">
        <v>668</v>
      </c>
      <c r="C192" s="131"/>
      <c r="D192" s="131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5">
        <v>0</v>
      </c>
      <c r="P192" s="136">
        <v>0</v>
      </c>
    </row>
    <row r="193" spans="1:16" ht="12.75">
      <c r="A193" s="133"/>
      <c r="B193" s="134"/>
      <c r="C193" s="131"/>
      <c r="D193" s="131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5"/>
      <c r="P193" s="136"/>
    </row>
    <row r="194" spans="1:16" ht="12.75">
      <c r="A194" s="129" t="s">
        <v>669</v>
      </c>
      <c r="B194" s="130" t="s">
        <v>670</v>
      </c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2">
        <f>O195+O199+O203+O207+O210</f>
        <v>1007922.82</v>
      </c>
      <c r="P194" s="132">
        <f>P195+P199+P203+P207+P210</f>
        <v>1290070.96</v>
      </c>
    </row>
    <row r="195" spans="1:16" ht="12.75">
      <c r="A195" s="129" t="s">
        <v>671</v>
      </c>
      <c r="B195" s="130" t="s">
        <v>672</v>
      </c>
      <c r="C195" s="131"/>
      <c r="D195" s="131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2">
        <f>SUM(O196:O197)</f>
        <v>1007922.82</v>
      </c>
      <c r="P195" s="132">
        <f>SUM(P196:P197)</f>
        <v>1290070.96</v>
      </c>
    </row>
    <row r="196" spans="1:16" ht="12.75">
      <c r="A196" s="133" t="s">
        <v>673</v>
      </c>
      <c r="B196" s="134" t="s">
        <v>674</v>
      </c>
      <c r="C196" s="131"/>
      <c r="D196" s="131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5">
        <v>1007922.82</v>
      </c>
      <c r="P196" s="136">
        <v>1290070.96</v>
      </c>
    </row>
    <row r="197" spans="1:16" ht="12.75">
      <c r="A197" s="133" t="s">
        <v>675</v>
      </c>
      <c r="B197" s="134" t="s">
        <v>676</v>
      </c>
      <c r="C197" s="131"/>
      <c r="D197" s="131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5">
        <v>0</v>
      </c>
      <c r="P197" s="136">
        <v>0</v>
      </c>
    </row>
    <row r="198" spans="1:16" ht="12.75">
      <c r="A198" s="133"/>
      <c r="B198" s="134"/>
      <c r="C198" s="131"/>
      <c r="D198" s="131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5"/>
      <c r="P198" s="136"/>
    </row>
    <row r="199" spans="1:16" ht="12.75">
      <c r="A199" s="129" t="s">
        <v>677</v>
      </c>
      <c r="B199" s="130" t="s">
        <v>678</v>
      </c>
      <c r="C199" s="131"/>
      <c r="D199" s="131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2">
        <f>SUM(O200:O201)</f>
        <v>0</v>
      </c>
      <c r="P199" s="132">
        <f>SUM(P200:P201)</f>
        <v>0</v>
      </c>
    </row>
    <row r="200" spans="1:16" ht="12.75">
      <c r="A200" s="133" t="s">
        <v>679</v>
      </c>
      <c r="B200" s="134" t="s">
        <v>680</v>
      </c>
      <c r="C200" s="131"/>
      <c r="D200" s="131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5">
        <v>0</v>
      </c>
      <c r="P200" s="136">
        <v>0</v>
      </c>
    </row>
    <row r="201" spans="1:16" ht="12.75">
      <c r="A201" s="133" t="s">
        <v>681</v>
      </c>
      <c r="B201" s="134" t="s">
        <v>682</v>
      </c>
      <c r="C201" s="131"/>
      <c r="D201" s="131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5">
        <v>0</v>
      </c>
      <c r="P201" s="136">
        <v>0</v>
      </c>
    </row>
    <row r="202" spans="1:16" ht="12.75">
      <c r="A202" s="133"/>
      <c r="B202" s="134"/>
      <c r="C202" s="131"/>
      <c r="D202" s="131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5"/>
      <c r="P202" s="136"/>
    </row>
    <row r="203" spans="1:16" ht="12.75">
      <c r="A203" s="129" t="s">
        <v>683</v>
      </c>
      <c r="B203" s="130" t="s">
        <v>684</v>
      </c>
      <c r="C203" s="131"/>
      <c r="D203" s="131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2">
        <f>SUM(O204:O205)</f>
        <v>0</v>
      </c>
      <c r="P203" s="132">
        <f>SUM(P204:P205)</f>
        <v>0</v>
      </c>
    </row>
    <row r="204" spans="1:16" ht="12.75">
      <c r="A204" s="133" t="s">
        <v>685</v>
      </c>
      <c r="B204" s="134" t="s">
        <v>686</v>
      </c>
      <c r="C204" s="131"/>
      <c r="D204" s="131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5">
        <v>0</v>
      </c>
      <c r="P204" s="136">
        <v>0</v>
      </c>
    </row>
    <row r="205" spans="1:16" ht="12.75">
      <c r="A205" s="133" t="s">
        <v>687</v>
      </c>
      <c r="B205" s="134" t="s">
        <v>688</v>
      </c>
      <c r="C205" s="131"/>
      <c r="D205" s="131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5">
        <v>0</v>
      </c>
      <c r="P205" s="136">
        <v>0</v>
      </c>
    </row>
    <row r="206" spans="1:16" ht="12.75">
      <c r="A206" s="133"/>
      <c r="B206" s="134"/>
      <c r="C206" s="131"/>
      <c r="D206" s="131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5"/>
      <c r="P206" s="136"/>
    </row>
    <row r="207" spans="1:16" ht="12.75">
      <c r="A207" s="129" t="s">
        <v>689</v>
      </c>
      <c r="B207" s="130" t="s">
        <v>690</v>
      </c>
      <c r="C207" s="131"/>
      <c r="D207" s="131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2">
        <f>O208</f>
        <v>0</v>
      </c>
      <c r="P207" s="132">
        <f>P208</f>
        <v>0</v>
      </c>
    </row>
    <row r="208" spans="1:16" ht="12.75">
      <c r="A208" s="133" t="s">
        <v>691</v>
      </c>
      <c r="B208" s="134" t="s">
        <v>690</v>
      </c>
      <c r="C208" s="131"/>
      <c r="D208" s="131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5">
        <v>0</v>
      </c>
      <c r="P208" s="136">
        <v>0</v>
      </c>
    </row>
    <row r="209" spans="1:16" ht="12.75">
      <c r="A209" s="133"/>
      <c r="B209" s="134"/>
      <c r="C209" s="131"/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5"/>
      <c r="P209" s="136"/>
    </row>
    <row r="210" spans="1:16" ht="12.75">
      <c r="A210" s="129" t="s">
        <v>692</v>
      </c>
      <c r="B210" s="130" t="s">
        <v>693</v>
      </c>
      <c r="C210" s="131"/>
      <c r="D210" s="131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2">
        <f>SUM(O211:O212)</f>
        <v>0</v>
      </c>
      <c r="P210" s="132">
        <f>SUM(P211:P212)</f>
        <v>0</v>
      </c>
    </row>
    <row r="211" spans="1:16" ht="12.75">
      <c r="A211" s="133" t="s">
        <v>694</v>
      </c>
      <c r="B211" s="134" t="s">
        <v>695</v>
      </c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5">
        <v>0</v>
      </c>
      <c r="P211" s="136">
        <v>0</v>
      </c>
    </row>
    <row r="212" spans="1:16" ht="12.75">
      <c r="A212" s="133" t="s">
        <v>696</v>
      </c>
      <c r="B212" s="134" t="s">
        <v>697</v>
      </c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5">
        <v>0</v>
      </c>
      <c r="P212" s="136">
        <v>0</v>
      </c>
    </row>
    <row r="213" spans="1:16" ht="12.75">
      <c r="A213" s="133"/>
      <c r="B213" s="134"/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5"/>
      <c r="P213" s="136"/>
    </row>
    <row r="214" spans="1:16" ht="12.75">
      <c r="A214" s="129" t="s">
        <v>698</v>
      </c>
      <c r="B214" s="130" t="s">
        <v>699</v>
      </c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2">
        <f>O215+O224+O228+O235+O238+O241</f>
        <v>0</v>
      </c>
      <c r="P214" s="132">
        <f>P215+P224+P228+P235+P238+P241</f>
        <v>0</v>
      </c>
    </row>
    <row r="215" spans="1:16" ht="12.75">
      <c r="A215" s="129" t="s">
        <v>700</v>
      </c>
      <c r="B215" s="130" t="s">
        <v>701</v>
      </c>
      <c r="C215" s="131"/>
      <c r="D215" s="131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2">
        <f>SUM(O216:O223)</f>
        <v>0</v>
      </c>
      <c r="P215" s="132">
        <f>SUM(P216:P223)</f>
        <v>0</v>
      </c>
    </row>
    <row r="216" spans="1:16" ht="12.75">
      <c r="A216" s="133" t="s">
        <v>702</v>
      </c>
      <c r="B216" s="134" t="s">
        <v>703</v>
      </c>
      <c r="C216" s="131"/>
      <c r="D216" s="131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5">
        <v>0</v>
      </c>
      <c r="P216" s="136">
        <v>0</v>
      </c>
    </row>
    <row r="217" spans="1:16" ht="12.75">
      <c r="A217" s="133" t="s">
        <v>704</v>
      </c>
      <c r="B217" s="134" t="s">
        <v>705</v>
      </c>
      <c r="C217" s="131"/>
      <c r="D217" s="131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5">
        <v>0</v>
      </c>
      <c r="P217" s="136">
        <v>0</v>
      </c>
    </row>
    <row r="218" spans="1:16" ht="12.75">
      <c r="A218" s="133" t="s">
        <v>706</v>
      </c>
      <c r="B218" s="134" t="s">
        <v>707</v>
      </c>
      <c r="C218" s="131"/>
      <c r="D218" s="131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5">
        <v>0</v>
      </c>
      <c r="P218" s="136">
        <v>0</v>
      </c>
    </row>
    <row r="219" spans="1:16" ht="12.75">
      <c r="A219" s="133" t="s">
        <v>708</v>
      </c>
      <c r="B219" s="134" t="s">
        <v>709</v>
      </c>
      <c r="C219" s="131"/>
      <c r="D219" s="131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5">
        <v>0</v>
      </c>
      <c r="P219" s="136">
        <v>0</v>
      </c>
    </row>
    <row r="220" spans="1:16" ht="12.75">
      <c r="A220" s="133" t="s">
        <v>710</v>
      </c>
      <c r="B220" s="134" t="s">
        <v>711</v>
      </c>
      <c r="C220" s="131"/>
      <c r="D220" s="131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5">
        <v>0</v>
      </c>
      <c r="P220" s="136">
        <v>0</v>
      </c>
    </row>
    <row r="221" spans="1:16" ht="12.75">
      <c r="A221" s="133" t="s">
        <v>712</v>
      </c>
      <c r="B221" s="134" t="s">
        <v>713</v>
      </c>
      <c r="C221" s="131"/>
      <c r="D221" s="131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5">
        <v>0</v>
      </c>
      <c r="P221" s="136">
        <v>0</v>
      </c>
    </row>
    <row r="222" spans="1:16" ht="12.75">
      <c r="A222" s="133" t="s">
        <v>714</v>
      </c>
      <c r="B222" s="134" t="s">
        <v>715</v>
      </c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5">
        <v>0</v>
      </c>
      <c r="P222" s="136">
        <v>0</v>
      </c>
    </row>
    <row r="223" spans="1:16" ht="12.75">
      <c r="A223" s="133">
        <v>5518</v>
      </c>
      <c r="B223" s="141" t="s">
        <v>771</v>
      </c>
      <c r="C223" s="131"/>
      <c r="D223" s="131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5">
        <v>0</v>
      </c>
      <c r="P223" s="135">
        <v>0</v>
      </c>
    </row>
    <row r="224" spans="1:16" ht="12.75">
      <c r="A224" s="129" t="s">
        <v>716</v>
      </c>
      <c r="B224" s="130" t="s">
        <v>717</v>
      </c>
      <c r="C224" s="131"/>
      <c r="D224" s="131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2">
        <f>SUM(O225:O226)</f>
        <v>0</v>
      </c>
      <c r="P224" s="132">
        <f>SUM(P225:P226)</f>
        <v>0</v>
      </c>
    </row>
    <row r="225" spans="1:16" ht="12.75">
      <c r="A225" s="133" t="s">
        <v>718</v>
      </c>
      <c r="B225" s="134" t="s">
        <v>719</v>
      </c>
      <c r="C225" s="131"/>
      <c r="D225" s="131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5">
        <v>0</v>
      </c>
      <c r="P225" s="136">
        <v>0</v>
      </c>
    </row>
    <row r="226" spans="1:16" ht="12.75">
      <c r="A226" s="133" t="s">
        <v>720</v>
      </c>
      <c r="B226" s="134" t="s">
        <v>721</v>
      </c>
      <c r="C226" s="131"/>
      <c r="D226" s="131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5">
        <v>0</v>
      </c>
      <c r="P226" s="136">
        <v>0</v>
      </c>
    </row>
    <row r="227" spans="1:16" ht="12.75">
      <c r="A227" s="133"/>
      <c r="B227" s="134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5"/>
      <c r="P227" s="136"/>
    </row>
    <row r="228" spans="1:16" ht="12.75">
      <c r="A228" s="129" t="s">
        <v>722</v>
      </c>
      <c r="B228" s="130" t="s">
        <v>723</v>
      </c>
      <c r="C228" s="131"/>
      <c r="D228" s="131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2">
        <f>SUM(O229:O233)</f>
        <v>0</v>
      </c>
      <c r="P228" s="132">
        <f>SUM(P229:P233)</f>
        <v>0</v>
      </c>
    </row>
    <row r="229" spans="1:16" ht="12.75">
      <c r="A229" s="133" t="s">
        <v>724</v>
      </c>
      <c r="B229" s="134" t="s">
        <v>725</v>
      </c>
      <c r="C229" s="131"/>
      <c r="D229" s="131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5">
        <v>0</v>
      </c>
      <c r="P229" s="136">
        <v>0</v>
      </c>
    </row>
    <row r="230" spans="1:16" ht="12.75">
      <c r="A230" s="133" t="s">
        <v>726</v>
      </c>
      <c r="B230" s="134" t="s">
        <v>727</v>
      </c>
      <c r="C230" s="131"/>
      <c r="D230" s="131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5">
        <v>0</v>
      </c>
      <c r="P230" s="136">
        <v>0</v>
      </c>
    </row>
    <row r="231" spans="1:16" ht="12.75">
      <c r="A231" s="133" t="s">
        <v>728</v>
      </c>
      <c r="B231" s="134" t="s">
        <v>729</v>
      </c>
      <c r="C231" s="131"/>
      <c r="D231" s="131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5">
        <v>0</v>
      </c>
      <c r="P231" s="136">
        <v>0</v>
      </c>
    </row>
    <row r="232" spans="1:16" ht="12.75">
      <c r="A232" s="133" t="s">
        <v>730</v>
      </c>
      <c r="B232" s="134" t="s">
        <v>731</v>
      </c>
      <c r="C232" s="131"/>
      <c r="D232" s="131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5">
        <v>0</v>
      </c>
      <c r="P232" s="136">
        <v>0</v>
      </c>
    </row>
    <row r="233" spans="1:16" ht="12.75">
      <c r="A233" s="133" t="s">
        <v>732</v>
      </c>
      <c r="B233" s="134" t="s">
        <v>733</v>
      </c>
      <c r="C233" s="131"/>
      <c r="D233" s="131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5">
        <v>0</v>
      </c>
      <c r="P233" s="136">
        <v>0</v>
      </c>
    </row>
    <row r="234" spans="1:16" ht="12.75">
      <c r="A234" s="133"/>
      <c r="B234" s="134"/>
      <c r="C234" s="131"/>
      <c r="D234" s="131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5"/>
      <c r="P234" s="136"/>
    </row>
    <row r="235" spans="1:16" ht="12.75">
      <c r="A235" s="129" t="s">
        <v>734</v>
      </c>
      <c r="B235" s="130" t="s">
        <v>735</v>
      </c>
      <c r="C235" s="131"/>
      <c r="D235" s="131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2">
        <f>O236</f>
        <v>0</v>
      </c>
      <c r="P235" s="132">
        <f>P236</f>
        <v>0</v>
      </c>
    </row>
    <row r="236" spans="1:16" ht="12.75">
      <c r="A236" s="133" t="s">
        <v>736</v>
      </c>
      <c r="B236" s="134" t="s">
        <v>735</v>
      </c>
      <c r="C236" s="131"/>
      <c r="D236" s="131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5">
        <v>0</v>
      </c>
      <c r="P236" s="136">
        <v>0</v>
      </c>
    </row>
    <row r="237" spans="1:16" ht="12.75">
      <c r="A237" s="133"/>
      <c r="B237" s="134"/>
      <c r="C237" s="131"/>
      <c r="D237" s="131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5"/>
      <c r="P237" s="136"/>
    </row>
    <row r="238" spans="1:16" ht="12.75">
      <c r="A238" s="129" t="s">
        <v>737</v>
      </c>
      <c r="B238" s="130" t="s">
        <v>738</v>
      </c>
      <c r="C238" s="131"/>
      <c r="D238" s="131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2">
        <f>O239</f>
        <v>0</v>
      </c>
      <c r="P238" s="132">
        <f>P239</f>
        <v>0</v>
      </c>
    </row>
    <row r="239" spans="1:16" ht="12.75">
      <c r="A239" s="133" t="s">
        <v>739</v>
      </c>
      <c r="B239" s="134" t="s">
        <v>738</v>
      </c>
      <c r="C239" s="131"/>
      <c r="D239" s="131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5">
        <v>0</v>
      </c>
      <c r="P239" s="136">
        <v>0</v>
      </c>
    </row>
    <row r="240" spans="1:16" ht="12.75">
      <c r="A240" s="133"/>
      <c r="B240" s="134"/>
      <c r="C240" s="131"/>
      <c r="D240" s="131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5"/>
      <c r="P240" s="136"/>
    </row>
    <row r="241" spans="1:16" ht="12.75">
      <c r="A241" s="129" t="s">
        <v>740</v>
      </c>
      <c r="B241" s="130" t="s">
        <v>741</v>
      </c>
      <c r="C241" s="131"/>
      <c r="D241" s="131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2">
        <f>SUM(O242:O249)</f>
        <v>0</v>
      </c>
      <c r="P241" s="132">
        <f>SUM(P242:P249)</f>
        <v>0</v>
      </c>
    </row>
    <row r="242" spans="1:16" ht="12.75">
      <c r="A242" s="133" t="s">
        <v>742</v>
      </c>
      <c r="B242" s="134" t="s">
        <v>743</v>
      </c>
      <c r="C242" s="131"/>
      <c r="D242" s="131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5">
        <v>0</v>
      </c>
      <c r="P242" s="136">
        <v>0</v>
      </c>
    </row>
    <row r="243" spans="1:16" ht="12.75">
      <c r="A243" s="133" t="s">
        <v>744</v>
      </c>
      <c r="B243" s="134" t="s">
        <v>745</v>
      </c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5">
        <v>0</v>
      </c>
      <c r="P243" s="136">
        <v>0</v>
      </c>
    </row>
    <row r="244" spans="1:16" ht="12.75">
      <c r="A244" s="133" t="s">
        <v>746</v>
      </c>
      <c r="B244" s="134" t="s">
        <v>747</v>
      </c>
      <c r="C244" s="131"/>
      <c r="D244" s="131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5">
        <v>0</v>
      </c>
      <c r="P244" s="136">
        <v>0</v>
      </c>
    </row>
    <row r="245" spans="1:16" ht="12.75">
      <c r="A245" s="133" t="s">
        <v>748</v>
      </c>
      <c r="B245" s="134" t="s">
        <v>749</v>
      </c>
      <c r="C245" s="131"/>
      <c r="D245" s="131"/>
      <c r="E245" s="131"/>
      <c r="F245" s="131"/>
      <c r="G245" s="131"/>
      <c r="H245" s="131"/>
      <c r="I245" s="131"/>
      <c r="J245" s="131"/>
      <c r="K245" s="131"/>
      <c r="L245" s="131"/>
      <c r="M245" s="131"/>
      <c r="N245" s="131"/>
      <c r="O245" s="135">
        <v>0</v>
      </c>
      <c r="P245" s="136">
        <v>0</v>
      </c>
    </row>
    <row r="246" spans="1:16" ht="12.75">
      <c r="A246" s="133" t="s">
        <v>750</v>
      </c>
      <c r="B246" s="134" t="s">
        <v>751</v>
      </c>
      <c r="C246" s="131"/>
      <c r="D246" s="131"/>
      <c r="E246" s="131"/>
      <c r="F246" s="131"/>
      <c r="G246" s="131"/>
      <c r="H246" s="131"/>
      <c r="I246" s="131"/>
      <c r="J246" s="131"/>
      <c r="K246" s="131"/>
      <c r="L246" s="131"/>
      <c r="M246" s="131"/>
      <c r="N246" s="131"/>
      <c r="O246" s="135">
        <v>0</v>
      </c>
      <c r="P246" s="136">
        <v>0</v>
      </c>
    </row>
    <row r="247" spans="1:16" ht="12.75">
      <c r="A247" s="133" t="s">
        <v>752</v>
      </c>
      <c r="B247" s="134" t="s">
        <v>384</v>
      </c>
      <c r="C247" s="131"/>
      <c r="D247" s="131"/>
      <c r="E247" s="131"/>
      <c r="F247" s="131"/>
      <c r="G247" s="131"/>
      <c r="H247" s="131"/>
      <c r="I247" s="131"/>
      <c r="J247" s="131"/>
      <c r="K247" s="131"/>
      <c r="L247" s="131"/>
      <c r="M247" s="131"/>
      <c r="N247" s="131"/>
      <c r="O247" s="135">
        <v>0</v>
      </c>
      <c r="P247" s="136">
        <v>0</v>
      </c>
    </row>
    <row r="248" spans="1:16" ht="12.75">
      <c r="A248" s="133" t="s">
        <v>753</v>
      </c>
      <c r="B248" s="134" t="s">
        <v>754</v>
      </c>
      <c r="C248" s="131"/>
      <c r="D248" s="131"/>
      <c r="E248" s="131"/>
      <c r="F248" s="131"/>
      <c r="G248" s="131"/>
      <c r="H248" s="131"/>
      <c r="I248" s="131"/>
      <c r="J248" s="131"/>
      <c r="K248" s="131"/>
      <c r="L248" s="131"/>
      <c r="M248" s="131"/>
      <c r="N248" s="131"/>
      <c r="O248" s="135">
        <v>0</v>
      </c>
      <c r="P248" s="136">
        <v>0</v>
      </c>
    </row>
    <row r="249" spans="1:16" ht="12.75">
      <c r="A249" s="133" t="s">
        <v>755</v>
      </c>
      <c r="B249" s="134" t="s">
        <v>756</v>
      </c>
      <c r="C249" s="131"/>
      <c r="D249" s="131"/>
      <c r="E249" s="131"/>
      <c r="F249" s="131"/>
      <c r="G249" s="131"/>
      <c r="H249" s="131"/>
      <c r="I249" s="131"/>
      <c r="J249" s="131"/>
      <c r="K249" s="131"/>
      <c r="L249" s="131"/>
      <c r="M249" s="131"/>
      <c r="N249" s="131"/>
      <c r="O249" s="135">
        <v>0</v>
      </c>
      <c r="P249" s="136">
        <v>0</v>
      </c>
    </row>
    <row r="250" spans="1:16" ht="12.75">
      <c r="A250" s="133"/>
      <c r="B250" s="134"/>
      <c r="C250" s="131"/>
      <c r="D250" s="131"/>
      <c r="E250" s="131"/>
      <c r="F250" s="131"/>
      <c r="G250" s="131"/>
      <c r="H250" s="131"/>
      <c r="I250" s="131"/>
      <c r="J250" s="131"/>
      <c r="K250" s="131"/>
      <c r="L250" s="131"/>
      <c r="M250" s="131"/>
      <c r="N250" s="131"/>
      <c r="O250" s="135"/>
      <c r="P250" s="136"/>
    </row>
    <row r="251" spans="1:16" ht="12.75">
      <c r="A251" s="133">
        <v>5600</v>
      </c>
      <c r="B251" s="134" t="s">
        <v>768</v>
      </c>
      <c r="C251" s="131"/>
      <c r="D251" s="131"/>
      <c r="E251" s="131"/>
      <c r="F251" s="131"/>
      <c r="G251" s="131"/>
      <c r="H251" s="131"/>
      <c r="I251" s="131"/>
      <c r="J251" s="131"/>
      <c r="K251" s="131"/>
      <c r="L251" s="131"/>
      <c r="M251" s="131"/>
      <c r="N251" s="131"/>
      <c r="O251" s="142">
        <f>SUM(O252:O253)</f>
        <v>0</v>
      </c>
      <c r="P251" s="142">
        <f>SUM(P252:P253)</f>
        <v>0</v>
      </c>
    </row>
    <row r="252" spans="1:16" ht="12.75">
      <c r="A252" s="133">
        <v>5610</v>
      </c>
      <c r="B252" s="134" t="s">
        <v>769</v>
      </c>
      <c r="C252" s="131"/>
      <c r="D252" s="131"/>
      <c r="E252" s="131"/>
      <c r="F252" s="131"/>
      <c r="G252" s="131"/>
      <c r="H252" s="131"/>
      <c r="I252" s="131"/>
      <c r="J252" s="131"/>
      <c r="K252" s="131"/>
      <c r="L252" s="131"/>
      <c r="M252" s="131"/>
      <c r="N252" s="131"/>
      <c r="O252" s="135">
        <v>0</v>
      </c>
      <c r="P252" s="136">
        <v>0</v>
      </c>
    </row>
    <row r="253" spans="1:16" ht="12.75">
      <c r="A253" s="133">
        <v>5611</v>
      </c>
      <c r="B253" s="134" t="s">
        <v>778</v>
      </c>
      <c r="C253" s="131"/>
      <c r="D253" s="131"/>
      <c r="E253" s="131"/>
      <c r="F253" s="131"/>
      <c r="G253" s="131"/>
      <c r="H253" s="131"/>
      <c r="I253" s="131"/>
      <c r="J253" s="131"/>
      <c r="K253" s="131"/>
      <c r="L253" s="131"/>
      <c r="M253" s="131"/>
      <c r="N253" s="131"/>
      <c r="O253" s="135">
        <v>0</v>
      </c>
      <c r="P253" s="136">
        <v>0</v>
      </c>
    </row>
    <row r="254" spans="1:16" ht="12.75">
      <c r="A254" s="143"/>
      <c r="B254" s="140" t="s">
        <v>820</v>
      </c>
      <c r="C254" s="140"/>
      <c r="D254" s="140"/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32">
        <f>O108+O139+O181+O194+O214+O251</f>
        <v>33547350.18</v>
      </c>
      <c r="P254" s="132">
        <f>P108+P139+P181+P194+P214+P251</f>
        <v>28489960.630000003</v>
      </c>
    </row>
    <row r="255" spans="1:16" ht="12.75">
      <c r="A255" s="144"/>
      <c r="B255" s="145"/>
      <c r="C255" s="145"/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6"/>
      <c r="P255" s="147"/>
    </row>
    <row r="256" spans="1:16" ht="12.75">
      <c r="A256" s="133"/>
      <c r="B256" s="130" t="s">
        <v>758</v>
      </c>
      <c r="C256" s="131"/>
      <c r="D256" s="131"/>
      <c r="E256" s="131"/>
      <c r="F256" s="131"/>
      <c r="G256" s="131"/>
      <c r="H256" s="131"/>
      <c r="I256" s="131"/>
      <c r="J256" s="131"/>
      <c r="K256" s="131"/>
      <c r="L256" s="131"/>
      <c r="M256" s="131"/>
      <c r="N256" s="131"/>
      <c r="O256" s="135"/>
      <c r="P256" s="136"/>
    </row>
    <row r="257" spans="1:16" ht="12.75">
      <c r="A257" s="133" t="s">
        <v>759</v>
      </c>
      <c r="B257" s="134" t="s">
        <v>760</v>
      </c>
      <c r="C257" s="131"/>
      <c r="D257" s="131"/>
      <c r="E257" s="131"/>
      <c r="F257" s="131"/>
      <c r="G257" s="131"/>
      <c r="H257" s="131"/>
      <c r="I257" s="131"/>
      <c r="J257" s="131"/>
      <c r="K257" s="131"/>
      <c r="L257" s="131"/>
      <c r="M257" s="131"/>
      <c r="N257" s="131"/>
      <c r="O257" s="135">
        <v>0</v>
      </c>
      <c r="P257" s="136">
        <v>0</v>
      </c>
    </row>
    <row r="258" spans="1:16" ht="12.75">
      <c r="A258" s="133" t="s">
        <v>761</v>
      </c>
      <c r="B258" s="134" t="s">
        <v>762</v>
      </c>
      <c r="C258" s="131"/>
      <c r="D258" s="131"/>
      <c r="E258" s="131"/>
      <c r="F258" s="131"/>
      <c r="G258" s="131"/>
      <c r="H258" s="131"/>
      <c r="I258" s="131"/>
      <c r="J258" s="131"/>
      <c r="K258" s="131"/>
      <c r="L258" s="131"/>
      <c r="M258" s="131"/>
      <c r="N258" s="131"/>
      <c r="O258" s="135">
        <v>14957689.89</v>
      </c>
      <c r="P258" s="136">
        <v>28301186.49</v>
      </c>
    </row>
    <row r="259" spans="1:16" ht="12.75">
      <c r="A259" s="133" t="s">
        <v>763</v>
      </c>
      <c r="B259" s="134" t="s">
        <v>764</v>
      </c>
      <c r="C259" s="131"/>
      <c r="D259" s="131"/>
      <c r="E259" s="131"/>
      <c r="F259" s="131"/>
      <c r="G259" s="131"/>
      <c r="H259" s="131"/>
      <c r="I259" s="131"/>
      <c r="J259" s="131"/>
      <c r="K259" s="131"/>
      <c r="L259" s="131"/>
      <c r="M259" s="131"/>
      <c r="N259" s="131"/>
      <c r="O259" s="135">
        <v>0</v>
      </c>
      <c r="P259" s="136">
        <v>0</v>
      </c>
    </row>
    <row r="260" spans="1:16" ht="12.75">
      <c r="A260" s="148"/>
      <c r="B260" s="131"/>
      <c r="C260" s="131"/>
      <c r="D260" s="131"/>
      <c r="E260" s="131"/>
      <c r="F260" s="131"/>
      <c r="G260" s="131"/>
      <c r="H260" s="131"/>
      <c r="I260" s="131"/>
      <c r="J260" s="131"/>
      <c r="K260" s="131"/>
      <c r="L260" s="131"/>
      <c r="M260" s="131"/>
      <c r="N260" s="131"/>
      <c r="O260" s="135"/>
      <c r="P260" s="136"/>
    </row>
    <row r="261" spans="1:16" ht="12.75">
      <c r="A261" s="143"/>
      <c r="B261" s="140" t="s">
        <v>821</v>
      </c>
      <c r="C261" s="140"/>
      <c r="D261" s="140"/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32">
        <f>O105-O254</f>
        <v>14957689.89</v>
      </c>
      <c r="P261" s="132">
        <f>P105-P254</f>
        <v>28301186.490000002</v>
      </c>
    </row>
    <row r="262" spans="1:16" ht="13.5" customHeight="1">
      <c r="A262" s="149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50"/>
      <c r="M262" s="150"/>
      <c r="N262" s="150"/>
      <c r="O262" s="151"/>
      <c r="P262" s="152"/>
    </row>
    <row r="267" spans="1:16" ht="12.75">
      <c r="A267" s="131"/>
      <c r="B267" s="150"/>
      <c r="C267" s="150"/>
      <c r="D267" s="153"/>
      <c r="E267" s="150"/>
      <c r="F267" s="150"/>
      <c r="H267" s="131"/>
      <c r="I267" s="131"/>
      <c r="J267" s="154"/>
      <c r="K267" s="131"/>
      <c r="L267" s="131"/>
      <c r="N267" s="150"/>
      <c r="O267" s="155"/>
      <c r="P267" s="156"/>
    </row>
    <row r="268" spans="2:16" ht="12.75">
      <c r="B268" s="157" t="s">
        <v>782</v>
      </c>
      <c r="C268" s="157"/>
      <c r="D268" s="157"/>
      <c r="E268" s="157"/>
      <c r="F268" s="157"/>
      <c r="J268" s="158"/>
      <c r="N268" s="157" t="s">
        <v>783</v>
      </c>
      <c r="O268" s="157"/>
      <c r="P268" s="157"/>
    </row>
    <row r="269" spans="2:16" ht="12.75">
      <c r="B269" s="159" t="s">
        <v>784</v>
      </c>
      <c r="C269" s="159"/>
      <c r="D269" s="159"/>
      <c r="E269" s="159"/>
      <c r="F269" s="159"/>
      <c r="J269" s="158"/>
      <c r="N269" s="159" t="s">
        <v>785</v>
      </c>
      <c r="O269" s="159"/>
      <c r="P269" s="159"/>
    </row>
    <row r="270" ht="15">
      <c r="B270" t="s">
        <v>770</v>
      </c>
    </row>
    <row r="274" spans="6:14" ht="12.75">
      <c r="F274" s="160" t="s">
        <v>786</v>
      </c>
      <c r="G274" s="160"/>
      <c r="H274" s="160"/>
      <c r="I274" s="160"/>
      <c r="J274" s="160"/>
      <c r="K274" s="160"/>
      <c r="L274" s="160"/>
      <c r="M274" s="160"/>
      <c r="N274" s="160"/>
    </row>
    <row r="275" spans="6:14" ht="12.75">
      <c r="F275" s="160"/>
      <c r="G275" s="160"/>
      <c r="H275" s="160"/>
      <c r="I275" s="160"/>
      <c r="J275" s="160"/>
      <c r="K275" s="160"/>
      <c r="L275" s="160"/>
      <c r="M275" s="160"/>
      <c r="N275" s="160"/>
    </row>
    <row r="276" spans="6:14" ht="12.75">
      <c r="F276" s="160"/>
      <c r="G276" s="160"/>
      <c r="H276" s="160"/>
      <c r="I276" s="160"/>
      <c r="J276" s="160"/>
      <c r="K276" s="160"/>
      <c r="L276" s="160"/>
      <c r="M276" s="160"/>
      <c r="N276" s="160"/>
    </row>
    <row r="277" spans="6:14" ht="12.75">
      <c r="F277" s="160"/>
      <c r="G277" s="160"/>
      <c r="H277" s="160"/>
      <c r="I277" s="160"/>
      <c r="J277" s="160"/>
      <c r="K277" s="160"/>
      <c r="L277" s="160"/>
      <c r="M277" s="160"/>
      <c r="N277" s="160"/>
    </row>
  </sheetData>
  <sheetProtection/>
  <mergeCells count="8">
    <mergeCell ref="F274:N277"/>
    <mergeCell ref="A1:P1"/>
    <mergeCell ref="A2:P2"/>
    <mergeCell ref="A3:P3"/>
    <mergeCell ref="B268:F268"/>
    <mergeCell ref="N268:P268"/>
    <mergeCell ref="B269:F269"/>
    <mergeCell ref="N269:P269"/>
  </mergeCells>
  <printOptions horizontalCentered="1"/>
  <pageMargins left="0.5905511811023623" right="0.4724409448818898" top="0.77" bottom="0.87" header="0.31496062992125984" footer="0.31496062992125984"/>
  <pageSetup firstPageNumber="1" useFirstPageNumber="1"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="90" zoomScaleNormal="90" zoomScalePageLayoutView="0" workbookViewId="0" topLeftCell="A1">
      <selection activeCell="D48" sqref="D48"/>
    </sheetView>
  </sheetViews>
  <sheetFormatPr defaultColWidth="11.421875" defaultRowHeight="15"/>
  <cols>
    <col min="1" max="1" width="22.421875" style="0" customWidth="1"/>
    <col min="2" max="2" width="26.28125" style="0" customWidth="1"/>
    <col min="3" max="3" width="26.421875" style="0" customWidth="1"/>
    <col min="4" max="4" width="31.28125" style="0" customWidth="1"/>
    <col min="5" max="6" width="15.57421875" style="0" customWidth="1"/>
    <col min="7" max="7" width="22.7109375" style="0" customWidth="1"/>
    <col min="8" max="8" width="19.57421875" style="181" customWidth="1"/>
    <col min="9" max="9" width="11.140625" style="0" customWidth="1"/>
    <col min="10" max="10" width="12.421875" style="0" customWidth="1"/>
    <col min="11" max="11" width="11.7109375" style="0" customWidth="1"/>
    <col min="12" max="12" width="11.421875" style="0" customWidth="1"/>
    <col min="13" max="13" width="13.421875" style="181" customWidth="1"/>
    <col min="14" max="25" width="5.7109375" style="0" customWidth="1"/>
  </cols>
  <sheetData>
    <row r="1" spans="1:13" s="164" customFormat="1" ht="18.75">
      <c r="A1" s="161" t="s">
        <v>780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3"/>
    </row>
    <row r="2" spans="1:13" s="164" customFormat="1" ht="18.75">
      <c r="A2" s="56" t="s">
        <v>822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s="164" customFormat="1" ht="24.75" customHeight="1">
      <c r="A3" s="56" t="s">
        <v>823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</row>
    <row r="4" spans="1:13" s="164" customFormat="1" ht="25.5" customHeight="1">
      <c r="A4" s="165" t="s">
        <v>824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7"/>
    </row>
    <row r="5" spans="8:13" s="164" customFormat="1" ht="6" customHeight="1">
      <c r="H5" s="168"/>
      <c r="M5" s="168"/>
    </row>
    <row r="6" spans="1:13" s="164" customFormat="1" ht="24" customHeight="1">
      <c r="A6" s="169" t="s">
        <v>825</v>
      </c>
      <c r="B6" s="170" t="s">
        <v>826</v>
      </c>
      <c r="C6" s="170" t="s">
        <v>827</v>
      </c>
      <c r="D6" s="171" t="s">
        <v>828</v>
      </c>
      <c r="E6" s="171" t="s">
        <v>829</v>
      </c>
      <c r="F6" s="171" t="s">
        <v>830</v>
      </c>
      <c r="G6" s="172" t="s">
        <v>831</v>
      </c>
      <c r="H6" s="173" t="s">
        <v>832</v>
      </c>
      <c r="I6" s="171" t="s">
        <v>833</v>
      </c>
      <c r="J6" s="171" t="s">
        <v>834</v>
      </c>
      <c r="K6" s="171" t="s">
        <v>835</v>
      </c>
      <c r="L6" s="171" t="s">
        <v>836</v>
      </c>
      <c r="M6" s="174" t="s">
        <v>837</v>
      </c>
    </row>
    <row r="7" spans="1:13" s="164" customFormat="1" ht="21" customHeight="1">
      <c r="A7" s="175"/>
      <c r="B7" s="176"/>
      <c r="C7" s="176"/>
      <c r="D7" s="177"/>
      <c r="E7" s="177"/>
      <c r="F7" s="177"/>
      <c r="G7" s="178"/>
      <c r="H7" s="179"/>
      <c r="I7" s="177"/>
      <c r="J7" s="177"/>
      <c r="K7" s="177"/>
      <c r="L7" s="177"/>
      <c r="M7" s="180"/>
    </row>
    <row r="8" ht="7.5" customHeight="1"/>
    <row r="9" spans="1:13" ht="75" customHeight="1">
      <c r="A9" s="182" t="s">
        <v>838</v>
      </c>
      <c r="B9" s="182" t="s">
        <v>839</v>
      </c>
      <c r="C9" s="182" t="s">
        <v>840</v>
      </c>
      <c r="D9" s="182" t="s">
        <v>841</v>
      </c>
      <c r="E9" s="182" t="s">
        <v>842</v>
      </c>
      <c r="F9" s="182" t="s">
        <v>843</v>
      </c>
      <c r="G9" s="182" t="s">
        <v>843</v>
      </c>
      <c r="H9" s="183">
        <v>0</v>
      </c>
      <c r="I9" s="182"/>
      <c r="J9" s="182"/>
      <c r="K9" s="182" t="s">
        <v>844</v>
      </c>
      <c r="L9" s="182" t="s">
        <v>845</v>
      </c>
      <c r="M9" s="184">
        <v>83520</v>
      </c>
    </row>
    <row r="10" spans="1:13" ht="60">
      <c r="A10" s="182" t="s">
        <v>838</v>
      </c>
      <c r="B10" s="182" t="s">
        <v>846</v>
      </c>
      <c r="C10" s="182" t="s">
        <v>847</v>
      </c>
      <c r="D10" s="182" t="s">
        <v>848</v>
      </c>
      <c r="E10" s="182" t="s">
        <v>842</v>
      </c>
      <c r="F10" s="182" t="s">
        <v>843</v>
      </c>
      <c r="G10" s="182" t="s">
        <v>843</v>
      </c>
      <c r="H10" s="184">
        <v>0</v>
      </c>
      <c r="I10" s="182"/>
      <c r="J10" s="182"/>
      <c r="K10" s="182" t="s">
        <v>849</v>
      </c>
      <c r="L10" s="182" t="s">
        <v>850</v>
      </c>
      <c r="M10" s="184">
        <v>131223.16</v>
      </c>
    </row>
    <row r="11" spans="1:13" ht="30">
      <c r="A11" s="182" t="s">
        <v>838</v>
      </c>
      <c r="B11" s="182" t="s">
        <v>851</v>
      </c>
      <c r="C11" s="182" t="s">
        <v>840</v>
      </c>
      <c r="D11" s="182" t="s">
        <v>852</v>
      </c>
      <c r="E11" s="182" t="s">
        <v>842</v>
      </c>
      <c r="F11" s="182" t="s">
        <v>843</v>
      </c>
      <c r="G11" s="182" t="s">
        <v>843</v>
      </c>
      <c r="H11" s="184">
        <v>0</v>
      </c>
      <c r="I11" s="182"/>
      <c r="J11" s="182"/>
      <c r="K11" s="182" t="s">
        <v>853</v>
      </c>
      <c r="L11" s="182" t="s">
        <v>854</v>
      </c>
      <c r="M11" s="184">
        <v>9292.01</v>
      </c>
    </row>
    <row r="12" spans="1:13" ht="60">
      <c r="A12" s="182" t="s">
        <v>838</v>
      </c>
      <c r="B12" s="182" t="s">
        <v>855</v>
      </c>
      <c r="C12" s="182" t="s">
        <v>856</v>
      </c>
      <c r="D12" s="182" t="s">
        <v>857</v>
      </c>
      <c r="E12" s="182" t="s">
        <v>842</v>
      </c>
      <c r="F12" s="182" t="s">
        <v>843</v>
      </c>
      <c r="G12" s="182" t="s">
        <v>843</v>
      </c>
      <c r="H12" s="184">
        <v>0</v>
      </c>
      <c r="I12" s="182"/>
      <c r="J12" s="182"/>
      <c r="K12" s="182" t="s">
        <v>858</v>
      </c>
      <c r="L12" s="182" t="s">
        <v>859</v>
      </c>
      <c r="M12" s="184">
        <v>312015.8</v>
      </c>
    </row>
    <row r="13" spans="1:13" ht="45">
      <c r="A13" s="182" t="s">
        <v>838</v>
      </c>
      <c r="B13" s="182" t="s">
        <v>860</v>
      </c>
      <c r="C13" s="182" t="s">
        <v>856</v>
      </c>
      <c r="D13" s="182" t="s">
        <v>861</v>
      </c>
      <c r="E13" s="182" t="s">
        <v>842</v>
      </c>
      <c r="F13" s="182" t="s">
        <v>843</v>
      </c>
      <c r="G13" s="182" t="s">
        <v>843</v>
      </c>
      <c r="H13" s="184">
        <v>0</v>
      </c>
      <c r="I13" s="182"/>
      <c r="J13" s="182"/>
      <c r="K13" s="182" t="s">
        <v>862</v>
      </c>
      <c r="L13" s="182" t="s">
        <v>863</v>
      </c>
      <c r="M13" s="184">
        <v>88772.48</v>
      </c>
    </row>
    <row r="14" spans="1:13" ht="30">
      <c r="A14" s="182" t="s">
        <v>838</v>
      </c>
      <c r="B14" s="182" t="s">
        <v>864</v>
      </c>
      <c r="C14" s="182" t="s">
        <v>856</v>
      </c>
      <c r="D14" s="182" t="s">
        <v>865</v>
      </c>
      <c r="E14" s="182" t="s">
        <v>842</v>
      </c>
      <c r="F14" s="182" t="s">
        <v>843</v>
      </c>
      <c r="G14" s="182" t="s">
        <v>843</v>
      </c>
      <c r="H14" s="184">
        <v>0</v>
      </c>
      <c r="I14" s="182"/>
      <c r="J14" s="182"/>
      <c r="K14" s="182" t="s">
        <v>866</v>
      </c>
      <c r="L14" s="182" t="s">
        <v>867</v>
      </c>
      <c r="M14" s="184">
        <v>4765</v>
      </c>
    </row>
    <row r="15" spans="1:13" ht="30">
      <c r="A15" s="182" t="s">
        <v>838</v>
      </c>
      <c r="B15" s="182" t="s">
        <v>868</v>
      </c>
      <c r="C15" s="182" t="s">
        <v>856</v>
      </c>
      <c r="D15" s="182" t="s">
        <v>868</v>
      </c>
      <c r="E15" s="182" t="s">
        <v>842</v>
      </c>
      <c r="F15" s="182" t="s">
        <v>843</v>
      </c>
      <c r="G15" s="182" t="s">
        <v>843</v>
      </c>
      <c r="H15" s="184">
        <v>0</v>
      </c>
      <c r="I15" s="182"/>
      <c r="J15" s="182"/>
      <c r="K15" s="182" t="s">
        <v>869</v>
      </c>
      <c r="L15" s="182" t="s">
        <v>870</v>
      </c>
      <c r="M15" s="184">
        <v>343200</v>
      </c>
    </row>
    <row r="16" spans="1:13" ht="45">
      <c r="A16" s="182" t="s">
        <v>838</v>
      </c>
      <c r="B16" s="182" t="s">
        <v>871</v>
      </c>
      <c r="C16" s="182" t="s">
        <v>840</v>
      </c>
      <c r="D16" s="182" t="s">
        <v>872</v>
      </c>
      <c r="E16" s="182" t="s">
        <v>842</v>
      </c>
      <c r="F16" s="182" t="s">
        <v>843</v>
      </c>
      <c r="G16" s="182" t="s">
        <v>843</v>
      </c>
      <c r="H16" s="184">
        <v>0</v>
      </c>
      <c r="I16" s="182"/>
      <c r="J16" s="182"/>
      <c r="K16" s="182" t="s">
        <v>873</v>
      </c>
      <c r="L16" s="182" t="s">
        <v>874</v>
      </c>
      <c r="M16" s="184">
        <v>17400</v>
      </c>
    </row>
    <row r="17" spans="1:13" ht="30">
      <c r="A17" s="182" t="s">
        <v>838</v>
      </c>
      <c r="B17" s="182" t="s">
        <v>875</v>
      </c>
      <c r="C17" s="182" t="s">
        <v>856</v>
      </c>
      <c r="D17" s="182" t="s">
        <v>876</v>
      </c>
      <c r="E17" s="182" t="s">
        <v>842</v>
      </c>
      <c r="F17" s="182" t="s">
        <v>843</v>
      </c>
      <c r="G17" s="182" t="s">
        <v>843</v>
      </c>
      <c r="H17" s="184">
        <v>0</v>
      </c>
      <c r="I17" s="182"/>
      <c r="J17" s="182"/>
      <c r="K17" s="182" t="s">
        <v>877</v>
      </c>
      <c r="L17" s="182" t="s">
        <v>878</v>
      </c>
      <c r="M17" s="184">
        <v>2654.46</v>
      </c>
    </row>
    <row r="18" spans="1:13" ht="60">
      <c r="A18" s="182" t="s">
        <v>838</v>
      </c>
      <c r="B18" s="182" t="s">
        <v>879</v>
      </c>
      <c r="C18" s="182" t="s">
        <v>840</v>
      </c>
      <c r="D18" s="182" t="s">
        <v>880</v>
      </c>
      <c r="E18" s="182" t="s">
        <v>842</v>
      </c>
      <c r="F18" s="182" t="s">
        <v>843</v>
      </c>
      <c r="G18" s="182" t="s">
        <v>843</v>
      </c>
      <c r="H18" s="184">
        <v>0</v>
      </c>
      <c r="I18" s="182"/>
      <c r="J18" s="182"/>
      <c r="K18" s="182" t="s">
        <v>881</v>
      </c>
      <c r="L18" s="182" t="s">
        <v>882</v>
      </c>
      <c r="M18" s="184">
        <v>163080</v>
      </c>
    </row>
    <row r="19" spans="1:13" ht="45">
      <c r="A19" s="182" t="s">
        <v>838</v>
      </c>
      <c r="B19" s="182" t="s">
        <v>883</v>
      </c>
      <c r="C19" s="182" t="s">
        <v>884</v>
      </c>
      <c r="D19" s="182" t="s">
        <v>885</v>
      </c>
      <c r="E19" s="182" t="s">
        <v>842</v>
      </c>
      <c r="F19" s="182" t="s">
        <v>843</v>
      </c>
      <c r="G19" s="182" t="s">
        <v>843</v>
      </c>
      <c r="H19" s="184">
        <v>0</v>
      </c>
      <c r="I19" s="182"/>
      <c r="J19" s="182"/>
      <c r="K19" s="182" t="s">
        <v>886</v>
      </c>
      <c r="L19" s="182" t="s">
        <v>887</v>
      </c>
      <c r="M19" s="184">
        <v>15600</v>
      </c>
    </row>
    <row r="20" spans="1:13" ht="120">
      <c r="A20" s="182" t="s">
        <v>838</v>
      </c>
      <c r="B20" s="182" t="s">
        <v>888</v>
      </c>
      <c r="C20" s="182" t="s">
        <v>840</v>
      </c>
      <c r="D20" s="182" t="s">
        <v>889</v>
      </c>
      <c r="E20" s="182" t="s">
        <v>842</v>
      </c>
      <c r="F20" s="182" t="s">
        <v>843</v>
      </c>
      <c r="G20" s="182" t="s">
        <v>843</v>
      </c>
      <c r="H20" s="184">
        <v>0</v>
      </c>
      <c r="I20" s="182"/>
      <c r="J20" s="182"/>
      <c r="K20" s="182" t="s">
        <v>890</v>
      </c>
      <c r="L20" s="182" t="s">
        <v>891</v>
      </c>
      <c r="M20" s="184">
        <v>709224</v>
      </c>
    </row>
    <row r="21" spans="1:13" ht="90">
      <c r="A21" s="182" t="s">
        <v>838</v>
      </c>
      <c r="B21" s="182" t="s">
        <v>892</v>
      </c>
      <c r="C21" s="182" t="s">
        <v>856</v>
      </c>
      <c r="D21" s="182" t="s">
        <v>893</v>
      </c>
      <c r="E21" s="182" t="s">
        <v>842</v>
      </c>
      <c r="F21" s="182" t="s">
        <v>843</v>
      </c>
      <c r="G21" s="182" t="s">
        <v>843</v>
      </c>
      <c r="H21" s="184">
        <v>0</v>
      </c>
      <c r="I21" s="182"/>
      <c r="J21" s="182"/>
      <c r="K21" s="182" t="s">
        <v>894</v>
      </c>
      <c r="L21" s="182" t="s">
        <v>895</v>
      </c>
      <c r="M21" s="184">
        <v>158034.17</v>
      </c>
    </row>
    <row r="22" spans="1:13" ht="45">
      <c r="A22" s="182" t="s">
        <v>838</v>
      </c>
      <c r="B22" s="182" t="s">
        <v>896</v>
      </c>
      <c r="C22" s="182" t="s">
        <v>856</v>
      </c>
      <c r="D22" s="182" t="s">
        <v>897</v>
      </c>
      <c r="E22" s="182" t="s">
        <v>842</v>
      </c>
      <c r="F22" s="182" t="s">
        <v>843</v>
      </c>
      <c r="G22" s="182" t="s">
        <v>843</v>
      </c>
      <c r="H22" s="184">
        <v>0</v>
      </c>
      <c r="I22" s="182"/>
      <c r="J22" s="182"/>
      <c r="K22" s="182" t="s">
        <v>898</v>
      </c>
      <c r="L22" s="182" t="s">
        <v>899</v>
      </c>
      <c r="M22" s="184">
        <v>36718.81</v>
      </c>
    </row>
    <row r="23" spans="1:13" ht="45">
      <c r="A23" s="182" t="s">
        <v>838</v>
      </c>
      <c r="B23" s="182" t="s">
        <v>900</v>
      </c>
      <c r="C23" s="182" t="s">
        <v>856</v>
      </c>
      <c r="D23" s="182" t="s">
        <v>901</v>
      </c>
      <c r="E23" s="182" t="s">
        <v>842</v>
      </c>
      <c r="F23" s="182" t="s">
        <v>843</v>
      </c>
      <c r="G23" s="182" t="s">
        <v>843</v>
      </c>
      <c r="H23" s="184">
        <v>0</v>
      </c>
      <c r="I23" s="182"/>
      <c r="J23" s="182"/>
      <c r="K23" s="182" t="s">
        <v>902</v>
      </c>
      <c r="L23" s="182" t="s">
        <v>903</v>
      </c>
      <c r="M23" s="184">
        <v>50071.11</v>
      </c>
    </row>
    <row r="24" spans="1:13" ht="30">
      <c r="A24" s="182" t="s">
        <v>838</v>
      </c>
      <c r="B24" s="182" t="s">
        <v>904</v>
      </c>
      <c r="C24" s="182" t="s">
        <v>856</v>
      </c>
      <c r="D24" s="182" t="s">
        <v>905</v>
      </c>
      <c r="E24" s="182" t="s">
        <v>842</v>
      </c>
      <c r="F24" s="182" t="s">
        <v>843</v>
      </c>
      <c r="G24" s="182" t="s">
        <v>843</v>
      </c>
      <c r="H24" s="184">
        <v>0</v>
      </c>
      <c r="I24" s="182"/>
      <c r="J24" s="182"/>
      <c r="K24" s="182" t="s">
        <v>906</v>
      </c>
      <c r="L24" s="182" t="s">
        <v>907</v>
      </c>
      <c r="M24" s="184">
        <v>15112.26</v>
      </c>
    </row>
    <row r="25" spans="1:13" ht="45">
      <c r="A25" s="182" t="s">
        <v>838</v>
      </c>
      <c r="B25" s="182" t="s">
        <v>908</v>
      </c>
      <c r="C25" s="182" t="s">
        <v>856</v>
      </c>
      <c r="D25" s="182" t="s">
        <v>909</v>
      </c>
      <c r="E25" s="182" t="s">
        <v>842</v>
      </c>
      <c r="F25" s="182" t="s">
        <v>843</v>
      </c>
      <c r="G25" s="182" t="s">
        <v>843</v>
      </c>
      <c r="H25" s="184">
        <v>0</v>
      </c>
      <c r="I25" s="182"/>
      <c r="J25" s="182"/>
      <c r="K25" s="182" t="s">
        <v>910</v>
      </c>
      <c r="L25" s="182" t="s">
        <v>911</v>
      </c>
      <c r="M25" s="184">
        <v>93923.19</v>
      </c>
    </row>
    <row r="26" spans="1:13" ht="45">
      <c r="A26" s="182" t="s">
        <v>838</v>
      </c>
      <c r="B26" s="182" t="s">
        <v>912</v>
      </c>
      <c r="C26" s="182" t="s">
        <v>840</v>
      </c>
      <c r="D26" s="182" t="s">
        <v>913</v>
      </c>
      <c r="E26" s="182" t="s">
        <v>842</v>
      </c>
      <c r="F26" s="182" t="s">
        <v>843</v>
      </c>
      <c r="G26" s="182" t="s">
        <v>843</v>
      </c>
      <c r="H26" s="184">
        <v>0</v>
      </c>
      <c r="I26" s="182"/>
      <c r="J26" s="182"/>
      <c r="K26" s="182" t="s">
        <v>914</v>
      </c>
      <c r="L26" s="182" t="s">
        <v>915</v>
      </c>
      <c r="M26" s="184">
        <v>502620</v>
      </c>
    </row>
    <row r="27" spans="1:13" ht="45">
      <c r="A27" s="182" t="s">
        <v>838</v>
      </c>
      <c r="B27" s="182" t="s">
        <v>916</v>
      </c>
      <c r="C27" s="182" t="s">
        <v>856</v>
      </c>
      <c r="D27" s="182" t="s">
        <v>917</v>
      </c>
      <c r="E27" s="182" t="s">
        <v>842</v>
      </c>
      <c r="F27" s="182" t="s">
        <v>843</v>
      </c>
      <c r="G27" s="182" t="s">
        <v>843</v>
      </c>
      <c r="H27" s="184">
        <v>0</v>
      </c>
      <c r="I27" s="182"/>
      <c r="J27" s="182"/>
      <c r="K27" s="182" t="s">
        <v>918</v>
      </c>
      <c r="L27" s="182" t="s">
        <v>919</v>
      </c>
      <c r="M27" s="184">
        <v>48720</v>
      </c>
    </row>
    <row r="28" spans="1:13" ht="45">
      <c r="A28" s="182" t="s">
        <v>838</v>
      </c>
      <c r="B28" s="182" t="s">
        <v>920</v>
      </c>
      <c r="C28" s="182" t="s">
        <v>856</v>
      </c>
      <c r="D28" s="182" t="s">
        <v>921</v>
      </c>
      <c r="E28" s="182" t="s">
        <v>842</v>
      </c>
      <c r="F28" s="182" t="s">
        <v>843</v>
      </c>
      <c r="G28" s="182" t="s">
        <v>843</v>
      </c>
      <c r="H28" s="184">
        <v>0</v>
      </c>
      <c r="I28" s="182"/>
      <c r="J28" s="182"/>
      <c r="K28" s="182" t="s">
        <v>918</v>
      </c>
      <c r="L28" s="182" t="s">
        <v>922</v>
      </c>
      <c r="M28" s="184">
        <v>83389.16</v>
      </c>
    </row>
    <row r="33" ht="15.75" thickBot="1"/>
    <row r="34" spans="11:12" ht="15">
      <c r="K34" s="185" t="s">
        <v>923</v>
      </c>
      <c r="L34" s="186"/>
    </row>
    <row r="35" spans="11:12" ht="15">
      <c r="K35" s="187"/>
      <c r="L35" s="188"/>
    </row>
    <row r="36" spans="11:12" ht="15">
      <c r="K36" s="187"/>
      <c r="L36" s="188"/>
    </row>
    <row r="37" spans="2:12" ht="15">
      <c r="B37" s="189" t="s">
        <v>782</v>
      </c>
      <c r="C37" s="190"/>
      <c r="G37" s="189" t="s">
        <v>783</v>
      </c>
      <c r="H37" s="190"/>
      <c r="K37" s="187"/>
      <c r="L37" s="188"/>
    </row>
    <row r="38" spans="2:12" ht="15.75" thickBot="1">
      <c r="B38" s="191" t="s">
        <v>784</v>
      </c>
      <c r="C38" s="192"/>
      <c r="G38" s="191" t="s">
        <v>785</v>
      </c>
      <c r="H38" s="192"/>
      <c r="K38" s="193"/>
      <c r="L38" s="194"/>
    </row>
    <row r="39" spans="1:5" ht="15">
      <c r="A39" s="195" t="s">
        <v>770</v>
      </c>
      <c r="B39" s="196"/>
      <c r="C39" s="196"/>
      <c r="D39" s="196"/>
      <c r="E39" s="196"/>
    </row>
    <row r="40" spans="4:6" ht="27">
      <c r="D40" s="197" t="s">
        <v>924</v>
      </c>
      <c r="E40" s="192"/>
      <c r="F40" s="192"/>
    </row>
  </sheetData>
  <sheetProtection/>
  <mergeCells count="24">
    <mergeCell ref="A39:E39"/>
    <mergeCell ref="D40:F40"/>
    <mergeCell ref="M6:M7"/>
    <mergeCell ref="K34:L38"/>
    <mergeCell ref="B37:C37"/>
    <mergeCell ref="G37:H37"/>
    <mergeCell ref="B38:C38"/>
    <mergeCell ref="G38:H38"/>
    <mergeCell ref="G6:G7"/>
    <mergeCell ref="H6:H7"/>
    <mergeCell ref="I6:I7"/>
    <mergeCell ref="J6:J7"/>
    <mergeCell ref="K6:K7"/>
    <mergeCell ref="L6:L7"/>
    <mergeCell ref="A1:M1"/>
    <mergeCell ref="A2:M2"/>
    <mergeCell ref="A3:M3"/>
    <mergeCell ref="A4:M4"/>
    <mergeCell ref="A6:A7"/>
    <mergeCell ref="B6:B7"/>
    <mergeCell ref="C6:C7"/>
    <mergeCell ref="D6:D7"/>
    <mergeCell ref="E6:E7"/>
    <mergeCell ref="F6:F7"/>
  </mergeCells>
  <printOptions horizontalCentered="1"/>
  <pageMargins left="0.7086614173228347" right="0.7086614173228347" top="0.7086614173228347" bottom="0.4330708661417323" header="0.31496062992125984" footer="0.31496062992125984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Usuario</cp:lastModifiedBy>
  <cp:lastPrinted>2017-12-28T16:33:00Z</cp:lastPrinted>
  <dcterms:created xsi:type="dcterms:W3CDTF">2011-01-28T17:11:41Z</dcterms:created>
  <dcterms:modified xsi:type="dcterms:W3CDTF">2019-06-15T01:55:56Z</dcterms:modified>
  <cp:category/>
  <cp:version/>
  <cp:contentType/>
  <cp:contentStatus/>
</cp:coreProperties>
</file>