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ortal Estatal-PNT-2016-2017-2018\g) Las nóminas completas\g) nominas 2018\nominas 2018\"/>
    </mc:Choice>
  </mc:AlternateContent>
  <bookViews>
    <workbookView xWindow="0" yWindow="0" windowWidth="28800" windowHeight="1243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V87" i="1" l="1"/>
  <c r="V86" i="1"/>
  <c r="V78" i="1"/>
  <c r="V79" i="1"/>
  <c r="V80" i="1"/>
  <c r="V81" i="1"/>
  <c r="V77" i="1"/>
  <c r="V72" i="1"/>
  <c r="V71" i="1"/>
  <c r="V70" i="1"/>
  <c r="V65" i="1"/>
  <c r="V57" i="1"/>
  <c r="V58" i="1"/>
  <c r="V59" i="1"/>
  <c r="V60" i="1"/>
  <c r="V56" i="1"/>
  <c r="V49" i="1"/>
  <c r="V50" i="1"/>
  <c r="V51" i="1"/>
  <c r="V48" i="1"/>
  <c r="V42" i="1"/>
  <c r="V43" i="1"/>
  <c r="V41" i="1"/>
  <c r="V36" i="1"/>
  <c r="V30" i="1"/>
  <c r="V31" i="1"/>
  <c r="V32" i="1"/>
  <c r="V33" i="1"/>
  <c r="V34" i="1"/>
  <c r="V35" i="1"/>
  <c r="V29" i="1"/>
  <c r="V22" i="1"/>
  <c r="V23" i="1"/>
  <c r="V24" i="1"/>
  <c r="V21" i="1"/>
  <c r="V15" i="1"/>
  <c r="V16" i="1"/>
  <c r="V14" i="1"/>
  <c r="P89" i="1"/>
  <c r="P83" i="1"/>
  <c r="P74" i="1"/>
  <c r="P67" i="1"/>
  <c r="P62" i="1"/>
  <c r="P53" i="1"/>
  <c r="P45" i="1"/>
  <c r="P38" i="1"/>
  <c r="P26" i="1"/>
  <c r="P18" i="1"/>
  <c r="O87" i="1"/>
  <c r="O86" i="1"/>
  <c r="O89" i="1" s="1"/>
  <c r="O78" i="1"/>
  <c r="O79" i="1"/>
  <c r="O80" i="1"/>
  <c r="O81" i="1"/>
  <c r="O77" i="1"/>
  <c r="O71" i="1"/>
  <c r="O72" i="1"/>
  <c r="O70" i="1"/>
  <c r="O74" i="1" s="1"/>
  <c r="O65" i="1"/>
  <c r="O67" i="1" s="1"/>
  <c r="O57" i="1"/>
  <c r="O58" i="1"/>
  <c r="O59" i="1"/>
  <c r="O60" i="1"/>
  <c r="O56" i="1"/>
  <c r="O49" i="1"/>
  <c r="O50" i="1"/>
  <c r="O51" i="1"/>
  <c r="O48" i="1"/>
  <c r="O42" i="1"/>
  <c r="O43" i="1"/>
  <c r="O41" i="1"/>
  <c r="O30" i="1"/>
  <c r="O31" i="1"/>
  <c r="O32" i="1"/>
  <c r="O33" i="1"/>
  <c r="O34" i="1"/>
  <c r="O35" i="1"/>
  <c r="O36" i="1"/>
  <c r="O29" i="1"/>
  <c r="O22" i="1"/>
  <c r="O23" i="1"/>
  <c r="O24" i="1"/>
  <c r="O21" i="1"/>
  <c r="O16" i="1"/>
  <c r="O15" i="1"/>
  <c r="O14" i="1"/>
  <c r="O18" i="1" s="1"/>
  <c r="I89" i="1"/>
  <c r="I83" i="1"/>
  <c r="I74" i="1"/>
  <c r="I67" i="1"/>
  <c r="I62" i="1"/>
  <c r="I53" i="1"/>
  <c r="I45" i="1"/>
  <c r="I38" i="1"/>
  <c r="I26" i="1"/>
  <c r="I18" i="1"/>
  <c r="M89" i="1"/>
  <c r="M83" i="1"/>
  <c r="M74" i="1"/>
  <c r="M67" i="1"/>
  <c r="M62" i="1"/>
  <c r="M53" i="1"/>
  <c r="M45" i="1"/>
  <c r="M38" i="1"/>
  <c r="M26" i="1"/>
  <c r="M18" i="1"/>
  <c r="W14" i="1" l="1"/>
  <c r="O26" i="1"/>
  <c r="O38" i="1"/>
  <c r="O45" i="1"/>
  <c r="O62" i="1"/>
  <c r="O83" i="1"/>
  <c r="M92" i="1"/>
  <c r="I92" i="1"/>
  <c r="P92" i="1"/>
  <c r="O53" i="1"/>
  <c r="W92" i="1"/>
  <c r="S89" i="1"/>
  <c r="T89" i="1"/>
  <c r="S83" i="1"/>
  <c r="T83" i="1"/>
  <c r="S74" i="1"/>
  <c r="T74" i="1"/>
  <c r="S67" i="1"/>
  <c r="T67" i="1"/>
  <c r="S62" i="1"/>
  <c r="T62" i="1"/>
  <c r="S53" i="1"/>
  <c r="T53" i="1"/>
  <c r="S45" i="1"/>
  <c r="T45" i="1"/>
  <c r="S38" i="1"/>
  <c r="T38" i="1"/>
  <c r="S26" i="1"/>
  <c r="T26" i="1"/>
  <c r="S18" i="1"/>
  <c r="T18" i="1"/>
  <c r="W87" i="1"/>
  <c r="W86" i="1"/>
  <c r="W78" i="1"/>
  <c r="W79" i="1"/>
  <c r="W80" i="1"/>
  <c r="W81" i="1"/>
  <c r="W77" i="1"/>
  <c r="W71" i="1"/>
  <c r="W72" i="1"/>
  <c r="W70" i="1"/>
  <c r="W65" i="1"/>
  <c r="W57" i="1"/>
  <c r="W58" i="1"/>
  <c r="W59" i="1"/>
  <c r="W60" i="1"/>
  <c r="W56" i="1"/>
  <c r="W49" i="1"/>
  <c r="W50" i="1"/>
  <c r="W51" i="1"/>
  <c r="W42" i="1"/>
  <c r="W43" i="1"/>
  <c r="V45" i="1"/>
  <c r="W30" i="1"/>
  <c r="W31" i="1"/>
  <c r="W32" i="1"/>
  <c r="W33" i="1"/>
  <c r="W34" i="1"/>
  <c r="W35" i="1"/>
  <c r="W36" i="1"/>
  <c r="W29" i="1"/>
  <c r="W22" i="1"/>
  <c r="W24" i="1"/>
  <c r="W21" i="1"/>
  <c r="W15" i="1"/>
  <c r="W16" i="1"/>
  <c r="O92" i="1" l="1"/>
  <c r="V53" i="1"/>
  <c r="V67" i="1"/>
  <c r="T92" i="1"/>
  <c r="W48" i="1"/>
  <c r="V26" i="1"/>
  <c r="V62" i="1"/>
  <c r="S92" i="1"/>
  <c r="W23" i="1"/>
  <c r="V38" i="1"/>
  <c r="V18" i="1"/>
  <c r="V83" i="1"/>
  <c r="W41" i="1"/>
  <c r="V89" i="1"/>
  <c r="V74" i="1"/>
  <c r="V92" i="1" l="1"/>
</calcChain>
</file>

<file path=xl/sharedStrings.xml><?xml version="1.0" encoding="utf-8"?>
<sst xmlns="http://schemas.openxmlformats.org/spreadsheetml/2006/main" count="419" uniqueCount="149">
  <si>
    <t>Código</t>
  </si>
  <si>
    <t>Empleado</t>
  </si>
  <si>
    <t>Sueldo</t>
  </si>
  <si>
    <t>Ayuda de Despensa 3%</t>
  </si>
  <si>
    <t>Prima de vacaciones a tiempo</t>
  </si>
  <si>
    <t>Aguinaldo</t>
  </si>
  <si>
    <t>Ayuda para Despensas</t>
  </si>
  <si>
    <t>Ayuda para transportes</t>
  </si>
  <si>
    <t>Prima Quinquenal</t>
  </si>
  <si>
    <t>ISR a compensar</t>
  </si>
  <si>
    <t>I.S.R. Art142</t>
  </si>
  <si>
    <t>I.S.R. (sp)</t>
  </si>
  <si>
    <t>Reintegración</t>
  </si>
  <si>
    <t>Cuota Pensiones</t>
  </si>
  <si>
    <t xml:space="preserve">    Reg. Pat. IMSS:  Z2937477383</t>
  </si>
  <si>
    <t>Departamento 1 DIRECCION GENERAL</t>
  </si>
  <si>
    <t>0100</t>
  </si>
  <si>
    <t>Valencia López Augusto</t>
  </si>
  <si>
    <t>0116</t>
  </si>
  <si>
    <t>Zavala Mercado Sergio</t>
  </si>
  <si>
    <t>0242</t>
  </si>
  <si>
    <t>Sanchez Martinez Gerardo</t>
  </si>
  <si>
    <t>Total Depto</t>
  </si>
  <si>
    <t xml:space="preserve">  -----------------------</t>
  </si>
  <si>
    <t>Departamento 2 UNIDAD ECONOMICO FINANCIERA</t>
  </si>
  <si>
    <t>0221</t>
  </si>
  <si>
    <t>Pasillas Torres Elvira Mireya</t>
  </si>
  <si>
    <t>0237</t>
  </si>
  <si>
    <t>Galindo Zamora Susana</t>
  </si>
  <si>
    <t>0238</t>
  </si>
  <si>
    <t>Patiño Garcia  Patricia</t>
  </si>
  <si>
    <t>0239</t>
  </si>
  <si>
    <t>Peña Quevedo Bertha Olivia</t>
  </si>
  <si>
    <t>Departamento 3 UNIDAD DE ADMINISTRACION</t>
  </si>
  <si>
    <t>0301</t>
  </si>
  <si>
    <t>Mejia Reynoso Javier</t>
  </si>
  <si>
    <t>0303</t>
  </si>
  <si>
    <t>Maciel Bautista Dulce María</t>
  </si>
  <si>
    <t>0304</t>
  </si>
  <si>
    <t>Espinosa Valdez Bertha Ninemi</t>
  </si>
  <si>
    <t>0315</t>
  </si>
  <si>
    <t>Gaspar Cabrera Ernesto</t>
  </si>
  <si>
    <t>0357</t>
  </si>
  <si>
    <t>Torres Aguilar Roberto</t>
  </si>
  <si>
    <t>0358</t>
  </si>
  <si>
    <t>Robles Bonilla Raquel</t>
  </si>
  <si>
    <t>0361</t>
  </si>
  <si>
    <t>Gutierrez Velazquez Melquiades</t>
  </si>
  <si>
    <t>0396</t>
  </si>
  <si>
    <t>Espinosa Garcia Lourdes Naharai</t>
  </si>
  <si>
    <t>Departamento 4 UNIDAD DE TECNOLOGIAS DE  INFORMACION</t>
  </si>
  <si>
    <t>0402</t>
  </si>
  <si>
    <t>Ibarra Villanueva Denisse Virginia</t>
  </si>
  <si>
    <t>0404</t>
  </si>
  <si>
    <t>Lopez Cervantes Miguel Angel</t>
  </si>
  <si>
    <t>0472</t>
  </si>
  <si>
    <t>Cossio Franco Edgar Gonzalo</t>
  </si>
  <si>
    <t>Departamento 5 UNIDAD DE ASUNTOS JURIDICOS</t>
  </si>
  <si>
    <t>0514</t>
  </si>
  <si>
    <t>Gallegos Tejeda Joaquin</t>
  </si>
  <si>
    <t>0545</t>
  </si>
  <si>
    <t>Castellanos Moya Luis Daniel</t>
  </si>
  <si>
    <t>0549</t>
  </si>
  <si>
    <t>Machuca Barraza Socorro Elena</t>
  </si>
  <si>
    <t>0550</t>
  </si>
  <si>
    <t>Larios Carrillo Maria Guadalupe</t>
  </si>
  <si>
    <t>Departamento 6 COORDINACION DEL SISTEMA</t>
  </si>
  <si>
    <t>0617</t>
  </si>
  <si>
    <t>Garcia Alvarez Cintia</t>
  </si>
  <si>
    <t>0618</t>
  </si>
  <si>
    <t>Barraza Guevara Yirah Alejandra</t>
  </si>
  <si>
    <t>0619</t>
  </si>
  <si>
    <t>Plascencia Vazquez María Guadalupe</t>
  </si>
  <si>
    <t>0679</t>
  </si>
  <si>
    <t>Fausto Ortiz Sandra</t>
  </si>
  <si>
    <t>0680</t>
  </si>
  <si>
    <t>Vazquez  Gutierrez Ines</t>
  </si>
  <si>
    <t>Departamento 7 ORGANO DE CONTROL Y VIGILANCIA</t>
  </si>
  <si>
    <t>0754</t>
  </si>
  <si>
    <t>Corona Gomez Rosa Cristina</t>
  </si>
  <si>
    <t>Departamento 8 UNIDAD GEOGRAFICA AMBIENTAL</t>
  </si>
  <si>
    <t>0800</t>
  </si>
  <si>
    <t>Del Toro  Madrueño Juan José</t>
  </si>
  <si>
    <t>0829</t>
  </si>
  <si>
    <t>Chavez Balderrama Julian</t>
  </si>
  <si>
    <t>0830</t>
  </si>
  <si>
    <t>De La Torre Martinez Maria Alejandra</t>
  </si>
  <si>
    <t>Departamento 9 UNIDAD SOCIO DEMOGRAFICA</t>
  </si>
  <si>
    <t>0900</t>
  </si>
  <si>
    <t>Ruiz Bastida Santiago</t>
  </si>
  <si>
    <t>0915</t>
  </si>
  <si>
    <t>Gama Hernandez Viviana</t>
  </si>
  <si>
    <t>0918</t>
  </si>
  <si>
    <t>Ibarrarán Arreola Adriana Gabriela</t>
  </si>
  <si>
    <t>0924</t>
  </si>
  <si>
    <t>Romero Sánchez Rodrigo</t>
  </si>
  <si>
    <t>0941</t>
  </si>
  <si>
    <t>Quintero Martinez Iris Ariadna</t>
  </si>
  <si>
    <t>Departamento 10 UNIDAD GOBIERNO SEGURIDAD Y JUSTICIA</t>
  </si>
  <si>
    <t>1011</t>
  </si>
  <si>
    <t>Andrade Hernandez Jose De Jesus</t>
  </si>
  <si>
    <t>1022</t>
  </si>
  <si>
    <t>Gatica Arreola Leonardo Adalberto</t>
  </si>
  <si>
    <t xml:space="preserve">  =============</t>
  </si>
  <si>
    <t>Total Gral.</t>
  </si>
  <si>
    <t xml:space="preserve"> </t>
  </si>
  <si>
    <t>INSTITUTO DE INFORMACION ESTADISTICA Y GEOGRAFICA</t>
  </si>
  <si>
    <t>Nomina de la segunda quincena de diciembre de 2018</t>
  </si>
  <si>
    <t>Puesto</t>
  </si>
  <si>
    <t>Nivel</t>
  </si>
  <si>
    <t>Género</t>
  </si>
  <si>
    <t>Director General</t>
  </si>
  <si>
    <t>Masculino</t>
  </si>
  <si>
    <t>Coordinador de Planeacion e Información A</t>
  </si>
  <si>
    <t>Asistente de Logística</t>
  </si>
  <si>
    <t>Directora de Unidad</t>
  </si>
  <si>
    <t>Femenino</t>
  </si>
  <si>
    <t>Coordinadora de Estadísticas</t>
  </si>
  <si>
    <t>Analista de Proyectos</t>
  </si>
  <si>
    <t>Técnico Especializado</t>
  </si>
  <si>
    <t>Coordinador Administrativo B</t>
  </si>
  <si>
    <t>Tecnica Especializada</t>
  </si>
  <si>
    <t>Especialista</t>
  </si>
  <si>
    <t>Director de la Unidad</t>
  </si>
  <si>
    <t>Especialista Administrativo A</t>
  </si>
  <si>
    <t>Especialista Operativo</t>
  </si>
  <si>
    <t>Coordinador de Recursos Financieros y Control presupuestal</t>
  </si>
  <si>
    <t>Coordinador de Planeación y Proyectos Estratégicos</t>
  </si>
  <si>
    <t>Técnico en Telecomunicaciones</t>
  </si>
  <si>
    <t>Analista de Sistemas B</t>
  </si>
  <si>
    <t>Abogado para convenios e instrumentos de transparencia</t>
  </si>
  <si>
    <t>Gestora</t>
  </si>
  <si>
    <t>Coordinador de comunicación y apoyo A</t>
  </si>
  <si>
    <t>Coordinador de vinculación y gestión</t>
  </si>
  <si>
    <t>Directora de la Unidad</t>
  </si>
  <si>
    <t>Técnica Especializada</t>
  </si>
  <si>
    <t>comisario</t>
  </si>
  <si>
    <t>Técnico en geodesia y SIG</t>
  </si>
  <si>
    <t>Analista de evaluación y proyectos</t>
  </si>
  <si>
    <t>Especialista Demográfica</t>
  </si>
  <si>
    <t>Analista demográfica</t>
  </si>
  <si>
    <t>Coordinador demográfico</t>
  </si>
  <si>
    <t>OTRAS PERCEPCIONES</t>
  </si>
  <si>
    <t>PERCEPCIONES BRUTAS</t>
  </si>
  <si>
    <t>OTRAS DEDUCCIONES</t>
  </si>
  <si>
    <t>DEDUCCIONES BRUTAS</t>
  </si>
  <si>
    <t>PERCEPCIONES NETAS</t>
  </si>
  <si>
    <t>Asistente Técnica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</si>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</sst>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/>
    <xf numFmtId="164" fontId="8" fillId="0" borderId="0" xfId="0" applyNumberFormat="1" applyFont="1"/>
    <xf numFmtId="0" fontId="4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5"/>
  <sheetViews>
    <sheetView tabSelected="1" workbookViewId="0">
      <pane ySplit="9" topLeftCell="A10" activePane="bottomLeft" state="frozen"/>
      <selection pane="bottomLeft" activeCell="Y11" sqref="Y11"/>
    </sheetView>
  </sheetViews>
  <sheetFormatPr baseColWidth="10" defaultColWidth="11.5703125" defaultRowHeight="11.25" x14ac:dyDescent="0.2"/>
  <cols>
    <col min="1" max="1" width="12.28515625" style="2" customWidth="1"/>
    <col min="2" max="3" width="30.7109375" style="1" customWidth="1"/>
    <col min="4" max="4" width="10" style="1" customWidth="1"/>
    <col min="5" max="5" width="10.5703125" style="1" customWidth="1"/>
    <col min="6" max="23" width="15.7109375" style="1" customWidth="1"/>
    <col min="24" max="16384" width="11.5703125" style="1"/>
  </cols>
  <sheetData>
    <row r="1" spans="1:23" ht="18" customHeight="1" x14ac:dyDescent="0.25">
      <c r="A1" s="3"/>
      <c r="B1" s="19" t="s">
        <v>105</v>
      </c>
      <c r="C1" s="19"/>
      <c r="D1" s="19"/>
      <c r="E1" s="19"/>
      <c r="F1" s="20"/>
      <c r="G1" s="20"/>
    </row>
    <row r="2" spans="1:23" ht="25.15" customHeight="1" x14ac:dyDescent="0.2">
      <c r="A2" s="4"/>
      <c r="B2" s="21" t="s">
        <v>106</v>
      </c>
      <c r="C2" s="21"/>
      <c r="D2" s="21"/>
      <c r="E2" s="21"/>
      <c r="F2" s="22"/>
      <c r="G2" s="22"/>
    </row>
    <row r="3" spans="1:23" ht="15.75" x14ac:dyDescent="0.25">
      <c r="B3" s="23" t="s">
        <v>107</v>
      </c>
      <c r="C3" s="23"/>
      <c r="D3" s="23"/>
      <c r="E3" s="23"/>
      <c r="F3" s="20"/>
      <c r="G3" s="20"/>
    </row>
    <row r="4" spans="1:23" ht="15" x14ac:dyDescent="0.25">
      <c r="B4" s="24"/>
      <c r="C4" s="24"/>
      <c r="D4" s="24"/>
      <c r="E4" s="24"/>
      <c r="F4" s="20"/>
      <c r="G4" s="20"/>
    </row>
    <row r="5" spans="1:23" x14ac:dyDescent="0.2">
      <c r="B5" s="6"/>
      <c r="C5" s="6"/>
      <c r="D5" s="6"/>
      <c r="E5" s="6"/>
    </row>
    <row r="6" spans="1:23" x14ac:dyDescent="0.2">
      <c r="B6" s="6"/>
      <c r="C6" s="6"/>
      <c r="D6" s="6"/>
      <c r="E6" s="6"/>
    </row>
    <row r="8" spans="1:23" s="5" customFormat="1" ht="34.5" thickBot="1" x14ac:dyDescent="0.25">
      <c r="A8" s="8" t="s">
        <v>0</v>
      </c>
      <c r="B8" s="9" t="s">
        <v>1</v>
      </c>
      <c r="C8" s="9" t="s">
        <v>108</v>
      </c>
      <c r="D8" s="9" t="s">
        <v>109</v>
      </c>
      <c r="E8" s="9" t="s">
        <v>110</v>
      </c>
      <c r="F8" s="9" t="s">
        <v>2</v>
      </c>
      <c r="G8" s="9" t="s">
        <v>3</v>
      </c>
      <c r="H8" s="9" t="s">
        <v>4</v>
      </c>
      <c r="I8" s="9" t="s">
        <v>5</v>
      </c>
      <c r="J8" s="9" t="s">
        <v>6</v>
      </c>
      <c r="K8" s="9" t="s">
        <v>7</v>
      </c>
      <c r="L8" s="9" t="s">
        <v>8</v>
      </c>
      <c r="M8" s="9" t="s">
        <v>9</v>
      </c>
      <c r="N8" s="10" t="s">
        <v>142</v>
      </c>
      <c r="O8" s="10" t="s">
        <v>143</v>
      </c>
      <c r="P8" s="9" t="s">
        <v>10</v>
      </c>
      <c r="Q8" s="9" t="s">
        <v>11</v>
      </c>
      <c r="R8" s="9" t="s">
        <v>148</v>
      </c>
      <c r="S8" s="9" t="s">
        <v>12</v>
      </c>
      <c r="T8" s="9" t="s">
        <v>13</v>
      </c>
      <c r="U8" s="10" t="s">
        <v>144</v>
      </c>
      <c r="V8" s="10" t="s">
        <v>145</v>
      </c>
      <c r="W8" s="11" t="s">
        <v>146</v>
      </c>
    </row>
    <row r="9" spans="1:23" ht="12" thickTop="1" x14ac:dyDescent="0.2"/>
    <row r="11" spans="1:23" x14ac:dyDescent="0.2">
      <c r="A11" s="13" t="s">
        <v>14</v>
      </c>
    </row>
    <row r="13" spans="1:23" x14ac:dyDescent="0.2">
      <c r="A13" s="12" t="s">
        <v>15</v>
      </c>
    </row>
    <row r="14" spans="1:23" x14ac:dyDescent="0.2">
      <c r="A14" s="2" t="s">
        <v>16</v>
      </c>
      <c r="B14" s="1" t="s">
        <v>17</v>
      </c>
      <c r="C14" s="1" t="s">
        <v>111</v>
      </c>
      <c r="D14" s="1">
        <v>27</v>
      </c>
      <c r="E14" s="1" t="s">
        <v>112</v>
      </c>
      <c r="F14" s="14">
        <v>29379.45</v>
      </c>
      <c r="G14" s="14">
        <v>0</v>
      </c>
      <c r="H14" s="14">
        <v>697.6</v>
      </c>
      <c r="I14" s="14">
        <v>6975.95</v>
      </c>
      <c r="J14" s="14">
        <v>1144.01</v>
      </c>
      <c r="K14" s="14">
        <v>808.5</v>
      </c>
      <c r="L14" s="14">
        <v>0</v>
      </c>
      <c r="M14" s="14">
        <v>1367.39</v>
      </c>
      <c r="N14" s="14">
        <v>0</v>
      </c>
      <c r="O14" s="14">
        <f>F14+G14+H14+I14+J14+K14+L14+M14</f>
        <v>40372.9</v>
      </c>
      <c r="P14" s="14">
        <v>1367.39</v>
      </c>
      <c r="Q14" s="14">
        <v>7282.53</v>
      </c>
      <c r="R14" s="14">
        <v>0</v>
      </c>
      <c r="S14" s="14">
        <v>0</v>
      </c>
      <c r="T14" s="14">
        <v>3378.64</v>
      </c>
      <c r="U14" s="14">
        <v>0</v>
      </c>
      <c r="V14" s="14">
        <f>P14+Q14+R14+S14+T14+U14</f>
        <v>12028.56</v>
      </c>
      <c r="W14" s="14">
        <f>O14-V14</f>
        <v>28344.340000000004</v>
      </c>
    </row>
    <row r="15" spans="1:23" x14ac:dyDescent="0.2">
      <c r="A15" s="2" t="s">
        <v>18</v>
      </c>
      <c r="B15" s="1" t="s">
        <v>19</v>
      </c>
      <c r="C15" s="1" t="s">
        <v>113</v>
      </c>
      <c r="D15" s="1">
        <v>19</v>
      </c>
      <c r="E15" s="1" t="s">
        <v>112</v>
      </c>
      <c r="F15" s="14">
        <v>12266.4</v>
      </c>
      <c r="G15" s="14">
        <v>0</v>
      </c>
      <c r="H15" s="14">
        <v>291.26</v>
      </c>
      <c r="I15" s="14">
        <v>2912.59</v>
      </c>
      <c r="J15" s="14">
        <v>774.5</v>
      </c>
      <c r="K15" s="14">
        <v>774.5</v>
      </c>
      <c r="L15" s="14">
        <v>0</v>
      </c>
      <c r="M15" s="14">
        <v>105.65</v>
      </c>
      <c r="N15" s="14">
        <v>0</v>
      </c>
      <c r="O15" s="14">
        <f>F15+G15+H15+I15+J15+K15+L15+M15</f>
        <v>17124.900000000001</v>
      </c>
      <c r="P15" s="14">
        <v>105.65</v>
      </c>
      <c r="Q15" s="14">
        <v>2353.0100000000002</v>
      </c>
      <c r="R15" s="14">
        <v>0</v>
      </c>
      <c r="S15" s="14">
        <v>0</v>
      </c>
      <c r="T15" s="14">
        <v>1410.64</v>
      </c>
      <c r="U15" s="14">
        <v>0</v>
      </c>
      <c r="V15" s="14">
        <f t="shared" ref="V15:V16" si="0">P15+Q15+R15+S15+T15+U15</f>
        <v>3869.3</v>
      </c>
      <c r="W15" s="14">
        <f>O15-V15</f>
        <v>13255.600000000002</v>
      </c>
    </row>
    <row r="16" spans="1:23" x14ac:dyDescent="0.2">
      <c r="A16" s="2" t="s">
        <v>20</v>
      </c>
      <c r="B16" s="1" t="s">
        <v>21</v>
      </c>
      <c r="C16" s="1" t="s">
        <v>114</v>
      </c>
      <c r="D16" s="1">
        <v>13</v>
      </c>
      <c r="E16" s="1" t="s">
        <v>112</v>
      </c>
      <c r="F16" s="14">
        <v>7107</v>
      </c>
      <c r="G16" s="14">
        <v>213.21</v>
      </c>
      <c r="H16" s="14">
        <v>0</v>
      </c>
      <c r="I16" s="14">
        <v>12261.67</v>
      </c>
      <c r="J16" s="14">
        <v>564</v>
      </c>
      <c r="K16" s="14">
        <v>351.5</v>
      </c>
      <c r="L16" s="14">
        <v>88.36</v>
      </c>
      <c r="M16" s="14">
        <v>2720.35</v>
      </c>
      <c r="N16" s="14">
        <v>0</v>
      </c>
      <c r="O16" s="14">
        <f>F16+G16+H16+I16+J16+K16+L16+M16</f>
        <v>23306.09</v>
      </c>
      <c r="P16" s="14">
        <v>2720.35</v>
      </c>
      <c r="Q16" s="14">
        <v>1139.8</v>
      </c>
      <c r="R16" s="14">
        <v>71.069999999999993</v>
      </c>
      <c r="S16" s="14">
        <v>0</v>
      </c>
      <c r="T16" s="14">
        <v>817.31</v>
      </c>
      <c r="U16" s="14">
        <v>0</v>
      </c>
      <c r="V16" s="14">
        <f t="shared" si="0"/>
        <v>4748.53</v>
      </c>
      <c r="W16" s="14">
        <f>O16-V16</f>
        <v>18557.560000000001</v>
      </c>
    </row>
    <row r="17" spans="1:23" s="7" customFormat="1" x14ac:dyDescent="0.2">
      <c r="A17" s="16" t="s">
        <v>22</v>
      </c>
      <c r="F17" s="7" t="s">
        <v>23</v>
      </c>
      <c r="G17" s="7" t="s">
        <v>23</v>
      </c>
      <c r="H17" s="7" t="s">
        <v>23</v>
      </c>
      <c r="I17" s="7" t="s">
        <v>23</v>
      </c>
      <c r="J17" s="7" t="s">
        <v>23</v>
      </c>
      <c r="K17" s="7" t="s">
        <v>23</v>
      </c>
      <c r="L17" s="7" t="s">
        <v>23</v>
      </c>
      <c r="M17" s="7" t="s">
        <v>23</v>
      </c>
      <c r="N17" s="7" t="s">
        <v>23</v>
      </c>
      <c r="O17" s="7" t="s">
        <v>23</v>
      </c>
      <c r="P17" s="7" t="s">
        <v>23</v>
      </c>
      <c r="Q17" s="7" t="s">
        <v>23</v>
      </c>
      <c r="R17" s="7" t="s">
        <v>23</v>
      </c>
      <c r="S17" s="7" t="s">
        <v>23</v>
      </c>
      <c r="T17" s="7" t="s">
        <v>23</v>
      </c>
      <c r="U17" s="7" t="s">
        <v>23</v>
      </c>
      <c r="V17" s="7" t="s">
        <v>23</v>
      </c>
      <c r="W17" s="7" t="s">
        <v>23</v>
      </c>
    </row>
    <row r="18" spans="1:23" x14ac:dyDescent="0.2">
      <c r="F18" s="18">
        <v>48752.85</v>
      </c>
      <c r="G18" s="18">
        <v>213.21</v>
      </c>
      <c r="H18" s="18">
        <v>988.86</v>
      </c>
      <c r="I18" s="18">
        <f>SUM(I14:I16)</f>
        <v>22150.21</v>
      </c>
      <c r="J18" s="18">
        <v>2482.5100000000002</v>
      </c>
      <c r="K18" s="18">
        <v>1934.5</v>
      </c>
      <c r="L18" s="18">
        <v>88.36</v>
      </c>
      <c r="M18" s="18">
        <f>SUM(M14:M16)</f>
        <v>4193.3900000000003</v>
      </c>
      <c r="N18" s="18">
        <v>0</v>
      </c>
      <c r="O18" s="18">
        <f>SUM(O14:O16)</f>
        <v>80803.89</v>
      </c>
      <c r="P18" s="18">
        <f>SUM(P14:P16)</f>
        <v>4193.3900000000003</v>
      </c>
      <c r="Q18" s="18">
        <v>10775.34</v>
      </c>
      <c r="R18" s="18">
        <v>71.069999999999993</v>
      </c>
      <c r="S18" s="18">
        <f t="shared" ref="S18:V18" si="1">SUM(S14:S16)</f>
        <v>0</v>
      </c>
      <c r="T18" s="18">
        <f t="shared" si="1"/>
        <v>5606.59</v>
      </c>
      <c r="U18" s="18">
        <v>0</v>
      </c>
      <c r="V18" s="18">
        <f t="shared" si="1"/>
        <v>20646.39</v>
      </c>
      <c r="W18" s="18">
        <v>38007.29</v>
      </c>
    </row>
    <row r="20" spans="1:23" x14ac:dyDescent="0.2">
      <c r="A20" s="12" t="s">
        <v>24</v>
      </c>
    </row>
    <row r="21" spans="1:23" x14ac:dyDescent="0.2">
      <c r="A21" s="2" t="s">
        <v>25</v>
      </c>
      <c r="B21" s="1" t="s">
        <v>26</v>
      </c>
      <c r="C21" s="1" t="s">
        <v>115</v>
      </c>
      <c r="D21" s="1">
        <v>24</v>
      </c>
      <c r="E21" s="1" t="s">
        <v>116</v>
      </c>
      <c r="F21" s="14">
        <v>21139.95</v>
      </c>
      <c r="G21" s="14">
        <v>0</v>
      </c>
      <c r="H21" s="14">
        <v>501.95</v>
      </c>
      <c r="I21" s="14">
        <v>5019.54</v>
      </c>
      <c r="J21" s="14">
        <v>932.5</v>
      </c>
      <c r="K21" s="14">
        <v>672.5</v>
      </c>
      <c r="L21" s="14">
        <v>0</v>
      </c>
      <c r="M21" s="14">
        <v>611.88</v>
      </c>
      <c r="N21" s="14">
        <v>0</v>
      </c>
      <c r="O21" s="14">
        <f>F21+G21+H21+I21+J21+K21+L21+M21</f>
        <v>28878.320000000003</v>
      </c>
      <c r="P21" s="14">
        <v>611.88</v>
      </c>
      <c r="Q21" s="14">
        <v>4706.43</v>
      </c>
      <c r="R21" s="14">
        <v>0</v>
      </c>
      <c r="S21" s="14">
        <v>0</v>
      </c>
      <c r="T21" s="14">
        <v>2431.09</v>
      </c>
      <c r="U21" s="14">
        <v>0</v>
      </c>
      <c r="V21" s="14">
        <f t="shared" ref="V21:V24" si="2">P21+Q21+R21+S21+T21+U21</f>
        <v>7749.4000000000005</v>
      </c>
      <c r="W21" s="14">
        <f>O21-V21</f>
        <v>21128.920000000002</v>
      </c>
    </row>
    <row r="22" spans="1:23" x14ac:dyDescent="0.2">
      <c r="A22" s="2" t="s">
        <v>27</v>
      </c>
      <c r="B22" s="1" t="s">
        <v>28</v>
      </c>
      <c r="C22" s="1" t="s">
        <v>117</v>
      </c>
      <c r="D22" s="1">
        <v>14</v>
      </c>
      <c r="E22" s="1" t="s">
        <v>116</v>
      </c>
      <c r="F22" s="14">
        <v>7713.15</v>
      </c>
      <c r="G22" s="14">
        <v>231.39</v>
      </c>
      <c r="H22" s="14">
        <v>78.86</v>
      </c>
      <c r="I22" s="14">
        <v>1831.43</v>
      </c>
      <c r="J22" s="14">
        <v>418.44</v>
      </c>
      <c r="K22" s="14">
        <v>282.08999999999997</v>
      </c>
      <c r="L22" s="14">
        <v>265.08</v>
      </c>
      <c r="M22" s="14">
        <v>391.19</v>
      </c>
      <c r="N22" s="14">
        <v>0</v>
      </c>
      <c r="O22" s="14">
        <f t="shared" ref="O22:O24" si="3">F22+G22+H22+I22+J22+K22+L22+M22</f>
        <v>11211.630000000001</v>
      </c>
      <c r="P22" s="14">
        <v>391.19</v>
      </c>
      <c r="Q22" s="14">
        <v>1264.99</v>
      </c>
      <c r="R22" s="14">
        <v>0</v>
      </c>
      <c r="S22" s="14">
        <v>0</v>
      </c>
      <c r="T22" s="14">
        <v>887.01</v>
      </c>
      <c r="U22" s="14">
        <v>1322.75</v>
      </c>
      <c r="V22" s="14">
        <f t="shared" si="2"/>
        <v>3865.94</v>
      </c>
      <c r="W22" s="14">
        <f>O22-V22</f>
        <v>7345.6900000000005</v>
      </c>
    </row>
    <row r="23" spans="1:23" x14ac:dyDescent="0.2">
      <c r="A23" s="2" t="s">
        <v>29</v>
      </c>
      <c r="B23" s="1" t="s">
        <v>30</v>
      </c>
      <c r="C23" s="1" t="s">
        <v>118</v>
      </c>
      <c r="D23" s="1">
        <v>14</v>
      </c>
      <c r="E23" s="1" t="s">
        <v>116</v>
      </c>
      <c r="F23" s="14">
        <v>7713.15</v>
      </c>
      <c r="G23" s="14">
        <v>231.39</v>
      </c>
      <c r="H23" s="14">
        <v>0</v>
      </c>
      <c r="I23" s="14">
        <v>12855.25</v>
      </c>
      <c r="J23" s="14">
        <v>418.44</v>
      </c>
      <c r="K23" s="14">
        <v>282.08999999999997</v>
      </c>
      <c r="L23" s="14">
        <v>265.08</v>
      </c>
      <c r="M23" s="14">
        <v>2883.37</v>
      </c>
      <c r="N23" s="14">
        <v>0</v>
      </c>
      <c r="O23" s="14">
        <f t="shared" si="3"/>
        <v>24648.77</v>
      </c>
      <c r="P23" s="14">
        <v>2883.37</v>
      </c>
      <c r="Q23" s="14">
        <v>1264.99</v>
      </c>
      <c r="R23" s="14">
        <v>77.13</v>
      </c>
      <c r="S23" s="14">
        <v>0</v>
      </c>
      <c r="T23" s="14">
        <v>887.01</v>
      </c>
      <c r="U23" s="14">
        <v>0</v>
      </c>
      <c r="V23" s="14">
        <f t="shared" si="2"/>
        <v>5112.5</v>
      </c>
      <c r="W23" s="14">
        <f>O23-V23</f>
        <v>19536.27</v>
      </c>
    </row>
    <row r="24" spans="1:23" x14ac:dyDescent="0.2">
      <c r="A24" s="2" t="s">
        <v>31</v>
      </c>
      <c r="B24" s="1" t="s">
        <v>32</v>
      </c>
      <c r="C24" s="1" t="s">
        <v>119</v>
      </c>
      <c r="D24" s="1">
        <v>13</v>
      </c>
      <c r="E24" s="1" t="s">
        <v>116</v>
      </c>
      <c r="F24" s="14">
        <v>7107</v>
      </c>
      <c r="G24" s="14">
        <v>213.21</v>
      </c>
      <c r="H24" s="14">
        <v>0</v>
      </c>
      <c r="I24" s="14">
        <v>12261.67</v>
      </c>
      <c r="J24" s="14">
        <v>564</v>
      </c>
      <c r="K24" s="14">
        <v>351.5</v>
      </c>
      <c r="L24" s="14">
        <v>176.72</v>
      </c>
      <c r="M24" s="14">
        <v>2724.17</v>
      </c>
      <c r="N24" s="14">
        <v>0</v>
      </c>
      <c r="O24" s="14">
        <f t="shared" si="3"/>
        <v>23398.270000000004</v>
      </c>
      <c r="P24" s="14">
        <v>2724.17</v>
      </c>
      <c r="Q24" s="14">
        <v>1158.68</v>
      </c>
      <c r="R24" s="14">
        <v>71.069999999999993</v>
      </c>
      <c r="S24" s="14">
        <v>0</v>
      </c>
      <c r="T24" s="14">
        <v>817.31</v>
      </c>
      <c r="U24" s="14">
        <v>719</v>
      </c>
      <c r="V24" s="14">
        <f t="shared" si="2"/>
        <v>5490.2300000000005</v>
      </c>
      <c r="W24" s="14">
        <f>O24-V24</f>
        <v>17908.040000000005</v>
      </c>
    </row>
    <row r="25" spans="1:23" s="7" customFormat="1" x14ac:dyDescent="0.2">
      <c r="A25" s="16" t="s">
        <v>22</v>
      </c>
      <c r="F25" s="7" t="s">
        <v>23</v>
      </c>
      <c r="G25" s="7" t="s">
        <v>23</v>
      </c>
      <c r="H25" s="7" t="s">
        <v>23</v>
      </c>
      <c r="I25" s="7" t="s">
        <v>23</v>
      </c>
      <c r="J25" s="7" t="s">
        <v>23</v>
      </c>
      <c r="K25" s="7" t="s">
        <v>23</v>
      </c>
      <c r="L25" s="7" t="s">
        <v>23</v>
      </c>
      <c r="M25" s="7" t="s">
        <v>23</v>
      </c>
      <c r="N25" s="7" t="s">
        <v>23</v>
      </c>
      <c r="O25" s="7" t="s">
        <v>23</v>
      </c>
      <c r="P25" s="7" t="s">
        <v>23</v>
      </c>
      <c r="Q25" s="7" t="s">
        <v>23</v>
      </c>
      <c r="R25" s="7" t="s">
        <v>23</v>
      </c>
      <c r="S25" s="7" t="s">
        <v>23</v>
      </c>
      <c r="T25" s="7" t="s">
        <v>23</v>
      </c>
      <c r="U25" s="7" t="s">
        <v>23</v>
      </c>
      <c r="V25" s="7" t="s">
        <v>23</v>
      </c>
      <c r="W25" s="7" t="s">
        <v>23</v>
      </c>
    </row>
    <row r="26" spans="1:23" x14ac:dyDescent="0.2">
      <c r="F26" s="18">
        <v>43673.25</v>
      </c>
      <c r="G26" s="18">
        <v>675.99</v>
      </c>
      <c r="H26" s="18">
        <v>580.80999999999995</v>
      </c>
      <c r="I26" s="18">
        <f>SUM(I21:I24)</f>
        <v>31967.89</v>
      </c>
      <c r="J26" s="18">
        <v>2333.38</v>
      </c>
      <c r="K26" s="18">
        <v>1588.18</v>
      </c>
      <c r="L26" s="18">
        <v>706.88</v>
      </c>
      <c r="M26" s="18">
        <f>SUM(M21:M24)</f>
        <v>6610.61</v>
      </c>
      <c r="N26" s="18">
        <v>0</v>
      </c>
      <c r="O26" s="18">
        <f>SUM(O21:O24)</f>
        <v>88136.99</v>
      </c>
      <c r="P26" s="18">
        <f>SUM(P21:P24)</f>
        <v>6610.61</v>
      </c>
      <c r="Q26" s="18">
        <v>8395.09</v>
      </c>
      <c r="R26" s="18">
        <v>148.19999999999999</v>
      </c>
      <c r="S26" s="18">
        <f t="shared" ref="S26:V26" si="4">SUM(S21:S24)</f>
        <v>0</v>
      </c>
      <c r="T26" s="18">
        <f t="shared" si="4"/>
        <v>5022.42</v>
      </c>
      <c r="U26" s="18">
        <v>2041.75</v>
      </c>
      <c r="V26" s="18">
        <f t="shared" si="4"/>
        <v>22218.07</v>
      </c>
      <c r="W26" s="18">
        <v>35273.78</v>
      </c>
    </row>
    <row r="28" spans="1:23" x14ac:dyDescent="0.2">
      <c r="A28" s="12" t="s">
        <v>33</v>
      </c>
    </row>
    <row r="29" spans="1:23" x14ac:dyDescent="0.2">
      <c r="A29" s="2" t="s">
        <v>34</v>
      </c>
      <c r="B29" s="1" t="s">
        <v>35</v>
      </c>
      <c r="C29" s="1" t="s">
        <v>120</v>
      </c>
      <c r="D29" s="1">
        <v>16</v>
      </c>
      <c r="E29" s="1" t="s">
        <v>112</v>
      </c>
      <c r="F29" s="14">
        <v>8606.4</v>
      </c>
      <c r="G29" s="14">
        <v>0</v>
      </c>
      <c r="H29" s="14">
        <v>172.91</v>
      </c>
      <c r="I29" s="14">
        <v>1729.16</v>
      </c>
      <c r="J29" s="14">
        <v>623.5</v>
      </c>
      <c r="K29" s="14">
        <v>389.5</v>
      </c>
      <c r="L29" s="14">
        <v>0</v>
      </c>
      <c r="M29" s="14">
        <v>369.35</v>
      </c>
      <c r="N29" s="14">
        <v>0</v>
      </c>
      <c r="O29" s="14">
        <f t="shared" ref="O29:O36" si="5">F29+G29+H29+I29+J29+K29+L29+M29</f>
        <v>11890.82</v>
      </c>
      <c r="P29" s="14">
        <v>369.35</v>
      </c>
      <c r="Q29" s="14">
        <v>1416.49</v>
      </c>
      <c r="R29" s="14">
        <v>0</v>
      </c>
      <c r="S29" s="14">
        <v>0</v>
      </c>
      <c r="T29" s="14">
        <v>989.74</v>
      </c>
      <c r="U29" s="14">
        <v>2869</v>
      </c>
      <c r="V29" s="14">
        <f t="shared" ref="V29:V36" si="6">P29+Q29+R29+S29+T29+U29</f>
        <v>5644.58</v>
      </c>
      <c r="W29" s="14">
        <f t="shared" ref="W29:W36" si="7">O29-V29</f>
        <v>6246.24</v>
      </c>
    </row>
    <row r="30" spans="1:23" x14ac:dyDescent="0.2">
      <c r="A30" s="2" t="s">
        <v>36</v>
      </c>
      <c r="B30" s="1" t="s">
        <v>37</v>
      </c>
      <c r="C30" s="1" t="s">
        <v>121</v>
      </c>
      <c r="D30" s="1">
        <v>13</v>
      </c>
      <c r="E30" s="1" t="s">
        <v>116</v>
      </c>
      <c r="F30" s="14">
        <v>5331</v>
      </c>
      <c r="G30" s="14">
        <v>0</v>
      </c>
      <c r="H30" s="14">
        <v>107.1</v>
      </c>
      <c r="I30" s="14">
        <v>1071.07</v>
      </c>
      <c r="J30" s="14">
        <v>410</v>
      </c>
      <c r="K30" s="14">
        <v>255</v>
      </c>
      <c r="L30" s="14">
        <v>0</v>
      </c>
      <c r="M30" s="14">
        <v>159.35</v>
      </c>
      <c r="N30" s="14">
        <v>0</v>
      </c>
      <c r="O30" s="14">
        <f t="shared" si="5"/>
        <v>7333.52</v>
      </c>
      <c r="P30" s="14">
        <v>159.35</v>
      </c>
      <c r="Q30" s="14">
        <v>642.53</v>
      </c>
      <c r="R30" s="14">
        <v>0</v>
      </c>
      <c r="S30" s="14">
        <v>0</v>
      </c>
      <c r="T30" s="14">
        <v>613.07000000000005</v>
      </c>
      <c r="U30" s="14">
        <v>0</v>
      </c>
      <c r="V30" s="14">
        <f t="shared" si="6"/>
        <v>1414.95</v>
      </c>
      <c r="W30" s="14">
        <f t="shared" si="7"/>
        <v>5918.5700000000006</v>
      </c>
    </row>
    <row r="31" spans="1:23" x14ac:dyDescent="0.2">
      <c r="A31" s="2" t="s">
        <v>38</v>
      </c>
      <c r="B31" s="1" t="s">
        <v>39</v>
      </c>
      <c r="C31" s="1" t="s">
        <v>122</v>
      </c>
      <c r="D31" s="1">
        <v>13</v>
      </c>
      <c r="E31" s="1" t="s">
        <v>116</v>
      </c>
      <c r="F31" s="14">
        <v>7107</v>
      </c>
      <c r="G31" s="14">
        <v>213.21</v>
      </c>
      <c r="H31" s="14">
        <v>74.430000000000007</v>
      </c>
      <c r="I31" s="14">
        <v>1687.51</v>
      </c>
      <c r="J31" s="14">
        <v>564</v>
      </c>
      <c r="K31" s="14">
        <v>351.5</v>
      </c>
      <c r="L31" s="14">
        <v>220.9</v>
      </c>
      <c r="M31" s="14">
        <v>360.45</v>
      </c>
      <c r="N31" s="14">
        <v>0</v>
      </c>
      <c r="O31" s="14">
        <f t="shared" si="5"/>
        <v>10579</v>
      </c>
      <c r="P31" s="14">
        <v>360.45</v>
      </c>
      <c r="Q31" s="14">
        <v>1168.1099999999999</v>
      </c>
      <c r="R31" s="14">
        <v>0</v>
      </c>
      <c r="S31" s="14">
        <v>0</v>
      </c>
      <c r="T31" s="14">
        <v>817.31</v>
      </c>
      <c r="U31" s="14">
        <v>0</v>
      </c>
      <c r="V31" s="14">
        <f t="shared" si="6"/>
        <v>2345.87</v>
      </c>
      <c r="W31" s="14">
        <f t="shared" si="7"/>
        <v>8233.130000000001</v>
      </c>
    </row>
    <row r="32" spans="1:23" x14ac:dyDescent="0.2">
      <c r="A32" s="2" t="s">
        <v>40</v>
      </c>
      <c r="B32" s="1" t="s">
        <v>41</v>
      </c>
      <c r="C32" s="1" t="s">
        <v>123</v>
      </c>
      <c r="D32" s="1">
        <v>23</v>
      </c>
      <c r="E32" s="1" t="s">
        <v>112</v>
      </c>
      <c r="F32" s="14">
        <v>19104</v>
      </c>
      <c r="G32" s="14">
        <v>0</v>
      </c>
      <c r="H32" s="14">
        <v>453.61</v>
      </c>
      <c r="I32" s="14">
        <v>4536.1099999999997</v>
      </c>
      <c r="J32" s="14">
        <v>904</v>
      </c>
      <c r="K32" s="14">
        <v>649.5</v>
      </c>
      <c r="L32" s="14">
        <v>0</v>
      </c>
      <c r="M32" s="14">
        <v>1117.92</v>
      </c>
      <c r="N32" s="14">
        <v>0</v>
      </c>
      <c r="O32" s="14">
        <f t="shared" si="5"/>
        <v>26765.14</v>
      </c>
      <c r="P32" s="14">
        <v>1117.92</v>
      </c>
      <c r="Q32" s="14">
        <v>4080.19</v>
      </c>
      <c r="R32" s="14">
        <v>0</v>
      </c>
      <c r="S32" s="14">
        <v>0</v>
      </c>
      <c r="T32" s="14">
        <v>2196.96</v>
      </c>
      <c r="U32" s="14">
        <v>3872.75</v>
      </c>
      <c r="V32" s="14">
        <f t="shared" si="6"/>
        <v>11267.82</v>
      </c>
      <c r="W32" s="14">
        <f t="shared" si="7"/>
        <v>15497.32</v>
      </c>
    </row>
    <row r="33" spans="1:23" x14ac:dyDescent="0.2">
      <c r="A33" s="2" t="s">
        <v>42</v>
      </c>
      <c r="B33" s="1" t="s">
        <v>43</v>
      </c>
      <c r="C33" s="1" t="s">
        <v>124</v>
      </c>
      <c r="D33" s="1">
        <v>14</v>
      </c>
      <c r="E33" s="1" t="s">
        <v>112</v>
      </c>
      <c r="F33" s="14">
        <v>7108.5</v>
      </c>
      <c r="G33" s="14">
        <v>213.25</v>
      </c>
      <c r="H33" s="14">
        <v>0</v>
      </c>
      <c r="I33" s="14">
        <v>11847.5</v>
      </c>
      <c r="J33" s="14">
        <v>581.5</v>
      </c>
      <c r="K33" s="14">
        <v>361</v>
      </c>
      <c r="L33" s="14">
        <v>132.54</v>
      </c>
      <c r="M33" s="14">
        <v>2626.08</v>
      </c>
      <c r="N33" s="14">
        <v>0</v>
      </c>
      <c r="O33" s="14">
        <f t="shared" si="5"/>
        <v>22870.370000000003</v>
      </c>
      <c r="P33" s="14">
        <v>2626.08</v>
      </c>
      <c r="Q33" s="14">
        <v>1155.3399999999999</v>
      </c>
      <c r="R33" s="14">
        <v>71.09</v>
      </c>
      <c r="S33" s="14">
        <v>0</v>
      </c>
      <c r="T33" s="14">
        <v>817.48</v>
      </c>
      <c r="U33" s="14">
        <v>442</v>
      </c>
      <c r="V33" s="14">
        <f t="shared" si="6"/>
        <v>5111.99</v>
      </c>
      <c r="W33" s="14">
        <f t="shared" si="7"/>
        <v>17758.380000000005</v>
      </c>
    </row>
    <row r="34" spans="1:23" x14ac:dyDescent="0.2">
      <c r="A34" s="2" t="s">
        <v>44</v>
      </c>
      <c r="B34" s="1" t="s">
        <v>45</v>
      </c>
      <c r="C34" s="1" t="s">
        <v>119</v>
      </c>
      <c r="D34" s="1">
        <v>13</v>
      </c>
      <c r="E34" s="1" t="s">
        <v>116</v>
      </c>
      <c r="F34" s="14">
        <v>7107</v>
      </c>
      <c r="G34" s="14">
        <v>0</v>
      </c>
      <c r="H34" s="14">
        <v>1226.17</v>
      </c>
      <c r="I34" s="14">
        <v>23690</v>
      </c>
      <c r="J34" s="14">
        <v>564</v>
      </c>
      <c r="K34" s="14">
        <v>351.5</v>
      </c>
      <c r="L34" s="14">
        <v>220.9</v>
      </c>
      <c r="M34" s="14">
        <v>5098</v>
      </c>
      <c r="N34" s="14">
        <v>0</v>
      </c>
      <c r="O34" s="14">
        <f t="shared" si="5"/>
        <v>38257.57</v>
      </c>
      <c r="P34" s="14">
        <v>5098</v>
      </c>
      <c r="Q34" s="14">
        <v>1122.57</v>
      </c>
      <c r="R34" s="14">
        <v>71.069999999999993</v>
      </c>
      <c r="S34" s="14">
        <v>0</v>
      </c>
      <c r="T34" s="14">
        <v>817.31</v>
      </c>
      <c r="U34" s="14">
        <v>0</v>
      </c>
      <c r="V34" s="14">
        <f t="shared" si="6"/>
        <v>7108.9499999999989</v>
      </c>
      <c r="W34" s="14">
        <f t="shared" si="7"/>
        <v>31148.620000000003</v>
      </c>
    </row>
    <row r="35" spans="1:23" x14ac:dyDescent="0.2">
      <c r="A35" s="2" t="s">
        <v>46</v>
      </c>
      <c r="B35" s="1" t="s">
        <v>47</v>
      </c>
      <c r="C35" s="1" t="s">
        <v>125</v>
      </c>
      <c r="D35" s="1">
        <v>10</v>
      </c>
      <c r="E35" s="1" t="s">
        <v>112</v>
      </c>
      <c r="F35" s="14">
        <v>6702.5</v>
      </c>
      <c r="G35" s="14">
        <v>0</v>
      </c>
      <c r="H35" s="14">
        <v>2234.17</v>
      </c>
      <c r="I35" s="14">
        <v>11587.5</v>
      </c>
      <c r="J35" s="14">
        <v>523</v>
      </c>
      <c r="K35" s="14">
        <v>333</v>
      </c>
      <c r="L35" s="14">
        <v>176.72</v>
      </c>
      <c r="M35" s="14">
        <v>2755.33</v>
      </c>
      <c r="N35" s="14">
        <v>0</v>
      </c>
      <c r="O35" s="14">
        <f t="shared" si="5"/>
        <v>24312.22</v>
      </c>
      <c r="P35" s="14">
        <v>2755.33</v>
      </c>
      <c r="Q35" s="14">
        <v>1014.02</v>
      </c>
      <c r="R35" s="14">
        <v>67.03</v>
      </c>
      <c r="S35" s="14">
        <v>0</v>
      </c>
      <c r="T35" s="14">
        <v>770.79</v>
      </c>
      <c r="U35" s="14">
        <v>2151</v>
      </c>
      <c r="V35" s="14">
        <f t="shared" si="6"/>
        <v>6758.17</v>
      </c>
      <c r="W35" s="14">
        <f t="shared" si="7"/>
        <v>17554.050000000003</v>
      </c>
    </row>
    <row r="36" spans="1:23" x14ac:dyDescent="0.2">
      <c r="A36" s="2" t="s">
        <v>48</v>
      </c>
      <c r="B36" s="1" t="s">
        <v>49</v>
      </c>
      <c r="C36" s="1" t="s">
        <v>126</v>
      </c>
      <c r="D36" s="1">
        <v>18</v>
      </c>
      <c r="E36" s="1" t="s">
        <v>116</v>
      </c>
      <c r="F36" s="14">
        <v>11092.95</v>
      </c>
      <c r="G36" s="14">
        <v>0</v>
      </c>
      <c r="H36" s="14">
        <v>222.87</v>
      </c>
      <c r="I36" s="14">
        <v>2228.73</v>
      </c>
      <c r="J36" s="14">
        <v>732.5</v>
      </c>
      <c r="K36" s="14">
        <v>493.5</v>
      </c>
      <c r="L36" s="14">
        <v>0</v>
      </c>
      <c r="M36" s="14">
        <v>476.06</v>
      </c>
      <c r="N36" s="14">
        <v>0</v>
      </c>
      <c r="O36" s="14">
        <f t="shared" si="5"/>
        <v>15246.61</v>
      </c>
      <c r="P36" s="14">
        <v>476.06</v>
      </c>
      <c r="Q36" s="14">
        <v>2001.04</v>
      </c>
      <c r="R36" s="14">
        <v>0</v>
      </c>
      <c r="S36" s="14">
        <v>0</v>
      </c>
      <c r="T36" s="14">
        <v>1275.69</v>
      </c>
      <c r="U36" s="14">
        <v>0</v>
      </c>
      <c r="V36" s="14">
        <f t="shared" si="6"/>
        <v>3752.79</v>
      </c>
      <c r="W36" s="14">
        <f t="shared" si="7"/>
        <v>11493.82</v>
      </c>
    </row>
    <row r="37" spans="1:23" s="7" customFormat="1" x14ac:dyDescent="0.2">
      <c r="A37" s="16" t="s">
        <v>22</v>
      </c>
      <c r="F37" s="7" t="s">
        <v>23</v>
      </c>
      <c r="G37" s="7" t="s">
        <v>23</v>
      </c>
      <c r="H37" s="7" t="s">
        <v>23</v>
      </c>
      <c r="I37" s="7" t="s">
        <v>23</v>
      </c>
      <c r="J37" s="7" t="s">
        <v>23</v>
      </c>
      <c r="K37" s="7" t="s">
        <v>23</v>
      </c>
      <c r="L37" s="7" t="s">
        <v>23</v>
      </c>
      <c r="M37" s="7" t="s">
        <v>23</v>
      </c>
      <c r="N37" s="7" t="s">
        <v>23</v>
      </c>
      <c r="O37" s="7" t="s">
        <v>23</v>
      </c>
      <c r="P37" s="7" t="s">
        <v>23</v>
      </c>
      <c r="Q37" s="7" t="s">
        <v>23</v>
      </c>
      <c r="R37" s="7" t="s">
        <v>23</v>
      </c>
      <c r="S37" s="7" t="s">
        <v>23</v>
      </c>
      <c r="T37" s="7" t="s">
        <v>23</v>
      </c>
      <c r="U37" s="7" t="s">
        <v>23</v>
      </c>
      <c r="V37" s="7" t="s">
        <v>23</v>
      </c>
      <c r="W37" s="7" t="s">
        <v>23</v>
      </c>
    </row>
    <row r="38" spans="1:23" x14ac:dyDescent="0.2">
      <c r="F38" s="18">
        <v>72159.350000000006</v>
      </c>
      <c r="G38" s="18">
        <v>426.46</v>
      </c>
      <c r="H38" s="18">
        <v>4491.26</v>
      </c>
      <c r="I38" s="18">
        <f>SUM(I29:I36)</f>
        <v>58377.58</v>
      </c>
      <c r="J38" s="18">
        <v>4902.5</v>
      </c>
      <c r="K38" s="18">
        <v>3184.5</v>
      </c>
      <c r="L38" s="18">
        <v>751.06</v>
      </c>
      <c r="M38" s="18">
        <f>SUM(M29:M36)</f>
        <v>12962.539999999999</v>
      </c>
      <c r="N38" s="18">
        <v>0</v>
      </c>
      <c r="O38" s="18">
        <f>SUM(O29:O36)</f>
        <v>157255.25</v>
      </c>
      <c r="P38" s="18">
        <f>SUM(P29:P36)</f>
        <v>12962.539999999999</v>
      </c>
      <c r="Q38" s="18">
        <v>12600.29</v>
      </c>
      <c r="R38" s="18">
        <v>209.19</v>
      </c>
      <c r="S38" s="18">
        <f t="shared" ref="S38:V38" si="8">SUM(S29:S36)</f>
        <v>0</v>
      </c>
      <c r="T38" s="18">
        <f t="shared" si="8"/>
        <v>8298.3499999999985</v>
      </c>
      <c r="U38" s="18">
        <v>9334.75</v>
      </c>
      <c r="V38" s="18">
        <f t="shared" si="8"/>
        <v>43405.119999999995</v>
      </c>
      <c r="W38" s="18">
        <v>56341.55</v>
      </c>
    </row>
    <row r="40" spans="1:23" x14ac:dyDescent="0.2">
      <c r="A40" s="12" t="s">
        <v>50</v>
      </c>
    </row>
    <row r="41" spans="1:23" x14ac:dyDescent="0.2">
      <c r="A41" s="2" t="s">
        <v>51</v>
      </c>
      <c r="B41" s="1" t="s">
        <v>52</v>
      </c>
      <c r="C41" s="1" t="s">
        <v>127</v>
      </c>
      <c r="D41" s="1">
        <v>21</v>
      </c>
      <c r="E41" s="1" t="s">
        <v>116</v>
      </c>
      <c r="F41" s="14">
        <v>15441.45</v>
      </c>
      <c r="G41" s="14">
        <v>0</v>
      </c>
      <c r="H41" s="14">
        <v>310.24</v>
      </c>
      <c r="I41" s="14">
        <v>3102.4</v>
      </c>
      <c r="J41" s="14">
        <v>835.5</v>
      </c>
      <c r="K41" s="14">
        <v>566.5</v>
      </c>
      <c r="L41" s="14">
        <v>0</v>
      </c>
      <c r="M41" s="14">
        <v>715.84</v>
      </c>
      <c r="N41" s="14">
        <v>0</v>
      </c>
      <c r="O41" s="14">
        <f t="shared" ref="O41:O43" si="9">F41+G41+H41+I41+J41+K41+L41+M41</f>
        <v>20971.93</v>
      </c>
      <c r="P41" s="14">
        <v>715.84</v>
      </c>
      <c r="Q41" s="14">
        <v>3065.21</v>
      </c>
      <c r="R41" s="14">
        <v>0</v>
      </c>
      <c r="S41" s="14">
        <v>0</v>
      </c>
      <c r="T41" s="14">
        <v>1775.77</v>
      </c>
      <c r="U41" s="14">
        <v>3814.71</v>
      </c>
      <c r="V41" s="14">
        <f t="shared" ref="V41:V43" si="10">P41+Q41+R41+S41+T41+U41</f>
        <v>9371.5299999999988</v>
      </c>
      <c r="W41" s="14">
        <f>O41-V41</f>
        <v>11600.400000000001</v>
      </c>
    </row>
    <row r="42" spans="1:23" x14ac:dyDescent="0.2">
      <c r="A42" s="2" t="s">
        <v>53</v>
      </c>
      <c r="B42" s="1" t="s">
        <v>54</v>
      </c>
      <c r="C42" s="1" t="s">
        <v>128</v>
      </c>
      <c r="D42" s="1">
        <v>16</v>
      </c>
      <c r="E42" s="1" t="s">
        <v>112</v>
      </c>
      <c r="F42" s="14">
        <v>8606.4</v>
      </c>
      <c r="G42" s="14">
        <v>0</v>
      </c>
      <c r="H42" s="14">
        <v>165.05</v>
      </c>
      <c r="I42" s="14">
        <v>1650.56</v>
      </c>
      <c r="J42" s="14">
        <v>623.5</v>
      </c>
      <c r="K42" s="14">
        <v>389.5</v>
      </c>
      <c r="L42" s="14">
        <v>0</v>
      </c>
      <c r="M42" s="14">
        <v>352.56</v>
      </c>
      <c r="N42" s="14">
        <v>0</v>
      </c>
      <c r="O42" s="14">
        <f t="shared" si="9"/>
        <v>11787.569999999998</v>
      </c>
      <c r="P42" s="14">
        <v>352.56</v>
      </c>
      <c r="Q42" s="14">
        <v>1416.49</v>
      </c>
      <c r="R42" s="14">
        <v>0</v>
      </c>
      <c r="S42" s="14">
        <v>0</v>
      </c>
      <c r="T42" s="14">
        <v>989.74</v>
      </c>
      <c r="U42" s="14">
        <v>0</v>
      </c>
      <c r="V42" s="14">
        <f t="shared" si="10"/>
        <v>2758.79</v>
      </c>
      <c r="W42" s="14">
        <f>O42-V42</f>
        <v>9028.7799999999988</v>
      </c>
    </row>
    <row r="43" spans="1:23" x14ac:dyDescent="0.2">
      <c r="A43" s="2" t="s">
        <v>55</v>
      </c>
      <c r="B43" s="1" t="s">
        <v>56</v>
      </c>
      <c r="C43" s="1" t="s">
        <v>129</v>
      </c>
      <c r="D43" s="1">
        <v>14</v>
      </c>
      <c r="E43" s="1" t="s">
        <v>112</v>
      </c>
      <c r="F43" s="14">
        <v>7108.5</v>
      </c>
      <c r="G43" s="14">
        <v>0</v>
      </c>
      <c r="H43" s="14">
        <v>0</v>
      </c>
      <c r="I43" s="14">
        <v>23695</v>
      </c>
      <c r="J43" s="14">
        <v>581.5</v>
      </c>
      <c r="K43" s="14">
        <v>361</v>
      </c>
      <c r="L43" s="14">
        <v>132.54</v>
      </c>
      <c r="M43" s="14">
        <v>4834.68</v>
      </c>
      <c r="N43" s="14">
        <v>0</v>
      </c>
      <c r="O43" s="14">
        <f t="shared" si="9"/>
        <v>36713.22</v>
      </c>
      <c r="P43" s="14">
        <v>4834.68</v>
      </c>
      <c r="Q43" s="14">
        <v>1109.79</v>
      </c>
      <c r="R43" s="14">
        <v>71.09</v>
      </c>
      <c r="S43" s="14">
        <v>0</v>
      </c>
      <c r="T43" s="14">
        <v>817.48</v>
      </c>
      <c r="U43" s="14">
        <v>0</v>
      </c>
      <c r="V43" s="14">
        <f t="shared" si="10"/>
        <v>6833.0400000000009</v>
      </c>
      <c r="W43" s="14">
        <f>O43-V43</f>
        <v>29880.18</v>
      </c>
    </row>
    <row r="44" spans="1:23" s="7" customFormat="1" x14ac:dyDescent="0.2">
      <c r="A44" s="16" t="s">
        <v>22</v>
      </c>
      <c r="F44" s="7" t="s">
        <v>23</v>
      </c>
      <c r="G44" s="7" t="s">
        <v>23</v>
      </c>
      <c r="H44" s="7" t="s">
        <v>23</v>
      </c>
      <c r="I44" s="7" t="s">
        <v>23</v>
      </c>
      <c r="J44" s="7" t="s">
        <v>23</v>
      </c>
      <c r="K44" s="7" t="s">
        <v>23</v>
      </c>
      <c r="L44" s="7" t="s">
        <v>23</v>
      </c>
      <c r="M44" s="7" t="s">
        <v>23</v>
      </c>
      <c r="N44" s="7" t="s">
        <v>23</v>
      </c>
      <c r="O44" s="7" t="s">
        <v>23</v>
      </c>
      <c r="P44" s="7" t="s">
        <v>23</v>
      </c>
      <c r="Q44" s="7" t="s">
        <v>23</v>
      </c>
      <c r="R44" s="7" t="s">
        <v>23</v>
      </c>
      <c r="S44" s="7" t="s">
        <v>23</v>
      </c>
      <c r="T44" s="7" t="s">
        <v>23</v>
      </c>
      <c r="U44" s="7" t="s">
        <v>23</v>
      </c>
      <c r="V44" s="7" t="s">
        <v>23</v>
      </c>
      <c r="W44" s="7" t="s">
        <v>23</v>
      </c>
    </row>
    <row r="45" spans="1:23" x14ac:dyDescent="0.2">
      <c r="F45" s="18">
        <v>31156.35</v>
      </c>
      <c r="G45" s="18">
        <v>0</v>
      </c>
      <c r="H45" s="18">
        <v>475.29</v>
      </c>
      <c r="I45" s="18">
        <f>SUM(I41:I43)</f>
        <v>28447.96</v>
      </c>
      <c r="J45" s="18">
        <v>2040.5</v>
      </c>
      <c r="K45" s="18">
        <v>1317</v>
      </c>
      <c r="L45" s="18">
        <v>132.54</v>
      </c>
      <c r="M45" s="18">
        <f>SUM(M41:M43)</f>
        <v>5903.08</v>
      </c>
      <c r="N45" s="18">
        <v>0</v>
      </c>
      <c r="O45" s="18">
        <f>SUM(O41:O43)</f>
        <v>69472.72</v>
      </c>
      <c r="P45" s="18">
        <f>SUM(P41:P43)</f>
        <v>5903.08</v>
      </c>
      <c r="Q45" s="18">
        <v>5591.49</v>
      </c>
      <c r="R45" s="18">
        <v>71.09</v>
      </c>
      <c r="S45" s="18">
        <f t="shared" ref="S45:V45" si="11">SUM(S41:S43)</f>
        <v>0</v>
      </c>
      <c r="T45" s="18">
        <f t="shared" si="11"/>
        <v>3582.9900000000002</v>
      </c>
      <c r="U45" s="18">
        <v>3814.71</v>
      </c>
      <c r="V45" s="18">
        <f t="shared" si="11"/>
        <v>18963.36</v>
      </c>
      <c r="W45" s="18">
        <v>25876.11</v>
      </c>
    </row>
    <row r="47" spans="1:23" x14ac:dyDescent="0.2">
      <c r="A47" s="12" t="s">
        <v>57</v>
      </c>
    </row>
    <row r="48" spans="1:23" x14ac:dyDescent="0.2">
      <c r="A48" s="2" t="s">
        <v>58</v>
      </c>
      <c r="B48" s="1" t="s">
        <v>59</v>
      </c>
      <c r="C48" s="1" t="s">
        <v>123</v>
      </c>
      <c r="D48" s="1">
        <v>24</v>
      </c>
      <c r="E48" s="1" t="s">
        <v>112</v>
      </c>
      <c r="F48" s="14">
        <v>21139.95</v>
      </c>
      <c r="G48" s="14">
        <v>0</v>
      </c>
      <c r="H48" s="14">
        <v>501.95</v>
      </c>
      <c r="I48" s="14">
        <v>5019.54</v>
      </c>
      <c r="J48" s="14">
        <v>932.5</v>
      </c>
      <c r="K48" s="14">
        <v>672.5</v>
      </c>
      <c r="L48" s="14">
        <v>0</v>
      </c>
      <c r="M48" s="14">
        <v>1488.4</v>
      </c>
      <c r="N48" s="14">
        <v>0</v>
      </c>
      <c r="O48" s="14">
        <f t="shared" ref="O48:O51" si="12">F48+G48+H48+I48+J48+K48+L48+M48</f>
        <v>29754.840000000004</v>
      </c>
      <c r="P48" s="14">
        <v>1488.4</v>
      </c>
      <c r="Q48" s="14">
        <v>4706.43</v>
      </c>
      <c r="R48" s="14">
        <v>0</v>
      </c>
      <c r="S48" s="14">
        <v>0</v>
      </c>
      <c r="T48" s="14">
        <v>2431.09</v>
      </c>
      <c r="U48" s="14">
        <v>0</v>
      </c>
      <c r="V48" s="14">
        <f t="shared" ref="V48:V51" si="13">P48+Q48+R48+S48+T48+U48</f>
        <v>8625.92</v>
      </c>
      <c r="W48" s="14">
        <f>O48-V48</f>
        <v>21128.920000000006</v>
      </c>
    </row>
    <row r="49" spans="1:23" x14ac:dyDescent="0.2">
      <c r="A49" s="2" t="s">
        <v>60</v>
      </c>
      <c r="B49" s="1" t="s">
        <v>61</v>
      </c>
      <c r="C49" s="1" t="s">
        <v>130</v>
      </c>
      <c r="D49" s="1">
        <v>14</v>
      </c>
      <c r="E49" s="1" t="s">
        <v>112</v>
      </c>
      <c r="F49" s="14">
        <v>7713.15</v>
      </c>
      <c r="G49" s="14">
        <v>231.39</v>
      </c>
      <c r="H49" s="14">
        <v>0</v>
      </c>
      <c r="I49" s="14">
        <v>12855.25</v>
      </c>
      <c r="J49" s="14">
        <v>418.44</v>
      </c>
      <c r="K49" s="14">
        <v>282.08999999999997</v>
      </c>
      <c r="L49" s="14">
        <v>176.72</v>
      </c>
      <c r="M49" s="14">
        <v>2879.55</v>
      </c>
      <c r="N49" s="14">
        <v>0</v>
      </c>
      <c r="O49" s="14">
        <f t="shared" si="12"/>
        <v>24556.59</v>
      </c>
      <c r="P49" s="14">
        <v>2879.55</v>
      </c>
      <c r="Q49" s="14">
        <v>1246.1199999999999</v>
      </c>
      <c r="R49" s="14">
        <v>77.13</v>
      </c>
      <c r="S49" s="14">
        <v>0</v>
      </c>
      <c r="T49" s="14">
        <v>887.01</v>
      </c>
      <c r="U49" s="14">
        <v>4582.22</v>
      </c>
      <c r="V49" s="14">
        <f t="shared" si="13"/>
        <v>9672.0300000000007</v>
      </c>
      <c r="W49" s="14">
        <f>O49-V49</f>
        <v>14884.56</v>
      </c>
    </row>
    <row r="50" spans="1:23" x14ac:dyDescent="0.2">
      <c r="A50" s="2" t="s">
        <v>62</v>
      </c>
      <c r="B50" s="1" t="s">
        <v>63</v>
      </c>
      <c r="C50" s="1" t="s">
        <v>114</v>
      </c>
      <c r="D50" s="1">
        <v>14</v>
      </c>
      <c r="E50" s="1" t="s">
        <v>116</v>
      </c>
      <c r="F50" s="14">
        <v>7108.5</v>
      </c>
      <c r="G50" s="14">
        <v>0</v>
      </c>
      <c r="H50" s="14">
        <v>2369.5</v>
      </c>
      <c r="I50" s="14">
        <v>11847.5</v>
      </c>
      <c r="J50" s="14">
        <v>581.5</v>
      </c>
      <c r="K50" s="14">
        <v>361</v>
      </c>
      <c r="L50" s="14">
        <v>220.9</v>
      </c>
      <c r="M50" s="14">
        <v>2868.56</v>
      </c>
      <c r="N50" s="14">
        <v>0</v>
      </c>
      <c r="O50" s="14">
        <f t="shared" si="12"/>
        <v>25357.460000000003</v>
      </c>
      <c r="P50" s="14">
        <v>2868.56</v>
      </c>
      <c r="Q50" s="14">
        <v>1128.6600000000001</v>
      </c>
      <c r="R50" s="14">
        <v>71.09</v>
      </c>
      <c r="S50" s="14">
        <v>0</v>
      </c>
      <c r="T50" s="14">
        <v>817.48</v>
      </c>
      <c r="U50" s="14">
        <v>0</v>
      </c>
      <c r="V50" s="14">
        <f t="shared" si="13"/>
        <v>4885.7900000000009</v>
      </c>
      <c r="W50" s="14">
        <f>O50-V50</f>
        <v>20471.670000000002</v>
      </c>
    </row>
    <row r="51" spans="1:23" x14ac:dyDescent="0.2">
      <c r="A51" s="2" t="s">
        <v>64</v>
      </c>
      <c r="B51" s="1" t="s">
        <v>65</v>
      </c>
      <c r="C51" s="1" t="s">
        <v>131</v>
      </c>
      <c r="D51" s="1">
        <v>10</v>
      </c>
      <c r="E51" s="1" t="s">
        <v>116</v>
      </c>
      <c r="F51" s="14">
        <v>6702.45</v>
      </c>
      <c r="G51" s="14">
        <v>0</v>
      </c>
      <c r="H51" s="14">
        <v>1158.74</v>
      </c>
      <c r="I51" s="14">
        <v>22341.67</v>
      </c>
      <c r="J51" s="14">
        <v>534</v>
      </c>
      <c r="K51" s="14">
        <v>339.5</v>
      </c>
      <c r="L51" s="14">
        <v>176.72</v>
      </c>
      <c r="M51" s="14">
        <v>5285.55</v>
      </c>
      <c r="N51" s="14">
        <v>0</v>
      </c>
      <c r="O51" s="14">
        <f t="shared" si="12"/>
        <v>36538.629999999997</v>
      </c>
      <c r="P51" s="14">
        <v>5285.55</v>
      </c>
      <c r="Q51" s="14">
        <v>1017.75</v>
      </c>
      <c r="R51" s="14">
        <v>67.02</v>
      </c>
      <c r="S51" s="14">
        <v>0</v>
      </c>
      <c r="T51" s="14">
        <v>770.78</v>
      </c>
      <c r="U51" s="14">
        <v>2250</v>
      </c>
      <c r="V51" s="14">
        <f t="shared" si="13"/>
        <v>9391.1</v>
      </c>
      <c r="W51" s="14">
        <f>O51-V51</f>
        <v>27147.53</v>
      </c>
    </row>
    <row r="52" spans="1:23" s="7" customFormat="1" x14ac:dyDescent="0.2">
      <c r="A52" s="16" t="s">
        <v>22</v>
      </c>
      <c r="F52" s="7" t="s">
        <v>23</v>
      </c>
      <c r="G52" s="7" t="s">
        <v>23</v>
      </c>
      <c r="H52" s="7" t="s">
        <v>23</v>
      </c>
      <c r="I52" s="7" t="s">
        <v>23</v>
      </c>
      <c r="J52" s="7" t="s">
        <v>23</v>
      </c>
      <c r="K52" s="7" t="s">
        <v>23</v>
      </c>
      <c r="L52" s="7" t="s">
        <v>23</v>
      </c>
      <c r="M52" s="7" t="s">
        <v>23</v>
      </c>
      <c r="N52" s="7" t="s">
        <v>23</v>
      </c>
      <c r="O52" s="7" t="s">
        <v>23</v>
      </c>
      <c r="P52" s="7" t="s">
        <v>23</v>
      </c>
      <c r="Q52" s="7" t="s">
        <v>23</v>
      </c>
      <c r="R52" s="7" t="s">
        <v>23</v>
      </c>
      <c r="S52" s="7" t="s">
        <v>23</v>
      </c>
      <c r="T52" s="7" t="s">
        <v>23</v>
      </c>
      <c r="U52" s="7" t="s">
        <v>23</v>
      </c>
      <c r="V52" s="7" t="s">
        <v>23</v>
      </c>
      <c r="W52" s="7" t="s">
        <v>23</v>
      </c>
    </row>
    <row r="53" spans="1:23" x14ac:dyDescent="0.2">
      <c r="F53" s="18">
        <v>42664.05</v>
      </c>
      <c r="G53" s="18">
        <v>231.39</v>
      </c>
      <c r="H53" s="18">
        <v>4030.19</v>
      </c>
      <c r="I53" s="18">
        <f>SUM(I48:I51)</f>
        <v>52063.96</v>
      </c>
      <c r="J53" s="18">
        <v>2466.44</v>
      </c>
      <c r="K53" s="18">
        <v>1655.09</v>
      </c>
      <c r="L53" s="18">
        <v>574.34</v>
      </c>
      <c r="M53" s="18">
        <f>SUM(M48:M51)</f>
        <v>12522.060000000001</v>
      </c>
      <c r="N53" s="18">
        <v>0</v>
      </c>
      <c r="O53" s="18">
        <f>SUM(O48:O51)</f>
        <v>116207.52000000002</v>
      </c>
      <c r="P53" s="18">
        <f>SUM(P48:P51)</f>
        <v>12522.060000000001</v>
      </c>
      <c r="Q53" s="18">
        <v>8098.96</v>
      </c>
      <c r="R53" s="18">
        <v>215.24</v>
      </c>
      <c r="S53" s="18">
        <f t="shared" ref="S53:V53" si="14">SUM(S48:S51)</f>
        <v>0</v>
      </c>
      <c r="T53" s="18">
        <f t="shared" si="14"/>
        <v>4906.3599999999997</v>
      </c>
      <c r="U53" s="18">
        <v>6832.22</v>
      </c>
      <c r="V53" s="18">
        <f t="shared" si="14"/>
        <v>32574.840000000004</v>
      </c>
      <c r="W53" s="18">
        <v>31568.720000000001</v>
      </c>
    </row>
    <row r="55" spans="1:23" x14ac:dyDescent="0.2">
      <c r="A55" s="12" t="s">
        <v>66</v>
      </c>
    </row>
    <row r="56" spans="1:23" x14ac:dyDescent="0.2">
      <c r="A56" s="2" t="s">
        <v>67</v>
      </c>
      <c r="B56" s="1" t="s">
        <v>68</v>
      </c>
      <c r="C56" s="1" t="s">
        <v>132</v>
      </c>
      <c r="D56" s="1">
        <v>17</v>
      </c>
      <c r="E56" s="1" t="s">
        <v>116</v>
      </c>
      <c r="F56" s="14">
        <v>9516</v>
      </c>
      <c r="G56" s="14">
        <v>0</v>
      </c>
      <c r="H56" s="14">
        <v>225.95</v>
      </c>
      <c r="I56" s="14">
        <v>2259.5100000000002</v>
      </c>
      <c r="J56" s="14">
        <v>643</v>
      </c>
      <c r="K56" s="14">
        <v>428.5</v>
      </c>
      <c r="L56" s="14">
        <v>0</v>
      </c>
      <c r="M56" s="14">
        <v>0</v>
      </c>
      <c r="N56" s="14">
        <v>0</v>
      </c>
      <c r="O56" s="14">
        <f t="shared" ref="O56:O60" si="15">F56+G56+H56+I56+J56+K56+L56+M56</f>
        <v>13072.960000000001</v>
      </c>
      <c r="P56" s="14">
        <v>0</v>
      </c>
      <c r="Q56" s="14">
        <v>1623.27</v>
      </c>
      <c r="R56" s="14">
        <v>0</v>
      </c>
      <c r="S56" s="14">
        <v>0</v>
      </c>
      <c r="T56" s="14">
        <v>1094.3399999999999</v>
      </c>
      <c r="U56" s="14">
        <v>0</v>
      </c>
      <c r="V56" s="14">
        <f t="shared" ref="V56:V60" si="16">P56+Q56+R56+S56+T56+U56</f>
        <v>2717.6099999999997</v>
      </c>
      <c r="W56" s="14">
        <f>O56-V56</f>
        <v>10355.350000000002</v>
      </c>
    </row>
    <row r="57" spans="1:23" x14ac:dyDescent="0.2">
      <c r="A57" s="2" t="s">
        <v>69</v>
      </c>
      <c r="B57" s="1" t="s">
        <v>70</v>
      </c>
      <c r="C57" s="1" t="s">
        <v>133</v>
      </c>
      <c r="D57" s="1">
        <v>17</v>
      </c>
      <c r="E57" s="1" t="s">
        <v>116</v>
      </c>
      <c r="F57" s="14">
        <v>9516</v>
      </c>
      <c r="G57" s="14">
        <v>0</v>
      </c>
      <c r="H57" s="14">
        <v>225.95</v>
      </c>
      <c r="I57" s="14">
        <v>2259.5100000000002</v>
      </c>
      <c r="J57" s="14">
        <v>643</v>
      </c>
      <c r="K57" s="14">
        <v>428.5</v>
      </c>
      <c r="L57" s="14">
        <v>0</v>
      </c>
      <c r="M57" s="14">
        <v>0</v>
      </c>
      <c r="N57" s="14">
        <v>0</v>
      </c>
      <c r="O57" s="14">
        <f t="shared" si="15"/>
        <v>13072.960000000001</v>
      </c>
      <c r="P57" s="14">
        <v>0</v>
      </c>
      <c r="Q57" s="14">
        <v>1623.27</v>
      </c>
      <c r="R57" s="14">
        <v>0</v>
      </c>
      <c r="S57" s="14">
        <v>0</v>
      </c>
      <c r="T57" s="14">
        <v>1094.3399999999999</v>
      </c>
      <c r="U57" s="14">
        <v>0</v>
      </c>
      <c r="V57" s="14">
        <f t="shared" si="16"/>
        <v>2717.6099999999997</v>
      </c>
      <c r="W57" s="14">
        <f>O57-V57</f>
        <v>10355.350000000002</v>
      </c>
    </row>
    <row r="58" spans="1:23" x14ac:dyDescent="0.2">
      <c r="A58" s="2" t="s">
        <v>71</v>
      </c>
      <c r="B58" s="1" t="s">
        <v>72</v>
      </c>
      <c r="C58" s="1" t="s">
        <v>134</v>
      </c>
      <c r="D58" s="1">
        <v>23</v>
      </c>
      <c r="E58" s="1" t="s">
        <v>116</v>
      </c>
      <c r="F58" s="14">
        <v>19104</v>
      </c>
      <c r="G58" s="14">
        <v>0</v>
      </c>
      <c r="H58" s="14">
        <v>453.61</v>
      </c>
      <c r="I58" s="14">
        <v>4536.1099999999997</v>
      </c>
      <c r="J58" s="14">
        <v>904</v>
      </c>
      <c r="K58" s="14">
        <v>649.5</v>
      </c>
      <c r="L58" s="14">
        <v>0</v>
      </c>
      <c r="M58" s="14">
        <v>498.18</v>
      </c>
      <c r="N58" s="14">
        <v>0</v>
      </c>
      <c r="O58" s="14">
        <f t="shared" si="15"/>
        <v>26145.4</v>
      </c>
      <c r="P58" s="14">
        <v>498.18</v>
      </c>
      <c r="Q58" s="14">
        <v>4080.19</v>
      </c>
      <c r="R58" s="14">
        <v>0</v>
      </c>
      <c r="S58" s="14">
        <v>0</v>
      </c>
      <c r="T58" s="14">
        <v>2196.96</v>
      </c>
      <c r="U58" s="14">
        <v>4569.9799999999996</v>
      </c>
      <c r="V58" s="14">
        <f t="shared" si="16"/>
        <v>11345.31</v>
      </c>
      <c r="W58" s="14">
        <f>O58-V58</f>
        <v>14800.090000000002</v>
      </c>
    </row>
    <row r="59" spans="1:23" x14ac:dyDescent="0.2">
      <c r="A59" s="2" t="s">
        <v>73</v>
      </c>
      <c r="B59" s="1" t="s">
        <v>74</v>
      </c>
      <c r="C59" s="1" t="s">
        <v>135</v>
      </c>
      <c r="D59" s="1">
        <v>13</v>
      </c>
      <c r="E59" s="1" t="s">
        <v>116</v>
      </c>
      <c r="F59" s="14">
        <v>7107</v>
      </c>
      <c r="G59" s="14">
        <v>213.21</v>
      </c>
      <c r="H59" s="14">
        <v>0</v>
      </c>
      <c r="I59" s="14">
        <v>12261.67</v>
      </c>
      <c r="J59" s="14">
        <v>564</v>
      </c>
      <c r="K59" s="14">
        <v>351.5</v>
      </c>
      <c r="L59" s="14">
        <v>265.08</v>
      </c>
      <c r="M59" s="14">
        <v>2727.98</v>
      </c>
      <c r="N59" s="14">
        <v>0</v>
      </c>
      <c r="O59" s="14">
        <f t="shared" si="15"/>
        <v>23490.440000000002</v>
      </c>
      <c r="P59" s="14">
        <v>2727.98</v>
      </c>
      <c r="Q59" s="14">
        <v>1177.55</v>
      </c>
      <c r="R59" s="14">
        <v>71.069999999999993</v>
      </c>
      <c r="S59" s="14">
        <v>0</v>
      </c>
      <c r="T59" s="14">
        <v>817.31</v>
      </c>
      <c r="U59" s="14">
        <v>2370</v>
      </c>
      <c r="V59" s="14">
        <f t="shared" si="16"/>
        <v>7163.91</v>
      </c>
      <c r="W59" s="14">
        <f>O59-V59</f>
        <v>16326.530000000002</v>
      </c>
    </row>
    <row r="60" spans="1:23" x14ac:dyDescent="0.2">
      <c r="A60" s="2" t="s">
        <v>75</v>
      </c>
      <c r="B60" s="1" t="s">
        <v>76</v>
      </c>
      <c r="C60" s="1" t="s">
        <v>135</v>
      </c>
      <c r="D60" s="1">
        <v>13</v>
      </c>
      <c r="E60" s="1" t="s">
        <v>116</v>
      </c>
      <c r="F60" s="14">
        <v>7107</v>
      </c>
      <c r="G60" s="14">
        <v>213.21</v>
      </c>
      <c r="H60" s="14">
        <v>0</v>
      </c>
      <c r="I60" s="14">
        <v>12261.67</v>
      </c>
      <c r="J60" s="14">
        <v>564</v>
      </c>
      <c r="K60" s="14">
        <v>351.5</v>
      </c>
      <c r="L60" s="14">
        <v>176.72</v>
      </c>
      <c r="M60" s="14">
        <v>2724.17</v>
      </c>
      <c r="N60" s="14">
        <v>0</v>
      </c>
      <c r="O60" s="14">
        <f t="shared" si="15"/>
        <v>23398.270000000004</v>
      </c>
      <c r="P60" s="14">
        <v>2724.17</v>
      </c>
      <c r="Q60" s="14">
        <v>1158.68</v>
      </c>
      <c r="R60" s="14">
        <v>71.069999999999993</v>
      </c>
      <c r="S60" s="14">
        <v>0</v>
      </c>
      <c r="T60" s="14">
        <v>817.31</v>
      </c>
      <c r="U60" s="14">
        <v>3515.94</v>
      </c>
      <c r="V60" s="14">
        <f t="shared" si="16"/>
        <v>8287.17</v>
      </c>
      <c r="W60" s="14">
        <f>O60-V60</f>
        <v>15111.100000000004</v>
      </c>
    </row>
    <row r="61" spans="1:23" s="7" customFormat="1" x14ac:dyDescent="0.2">
      <c r="A61" s="16" t="s">
        <v>22</v>
      </c>
      <c r="F61" s="7" t="s">
        <v>23</v>
      </c>
      <c r="G61" s="7" t="s">
        <v>23</v>
      </c>
      <c r="H61" s="7" t="s">
        <v>23</v>
      </c>
      <c r="I61" s="7" t="s">
        <v>23</v>
      </c>
      <c r="J61" s="7" t="s">
        <v>23</v>
      </c>
      <c r="K61" s="7" t="s">
        <v>23</v>
      </c>
      <c r="L61" s="7" t="s">
        <v>23</v>
      </c>
      <c r="M61" s="7" t="s">
        <v>23</v>
      </c>
      <c r="N61" s="7" t="s">
        <v>23</v>
      </c>
      <c r="O61" s="7" t="s">
        <v>23</v>
      </c>
      <c r="P61" s="7" t="s">
        <v>23</v>
      </c>
      <c r="Q61" s="7" t="s">
        <v>23</v>
      </c>
      <c r="R61" s="7" t="s">
        <v>23</v>
      </c>
      <c r="S61" s="7" t="s">
        <v>23</v>
      </c>
      <c r="T61" s="7" t="s">
        <v>23</v>
      </c>
      <c r="U61" s="7" t="s">
        <v>23</v>
      </c>
      <c r="V61" s="7" t="s">
        <v>23</v>
      </c>
      <c r="W61" s="7" t="s">
        <v>23</v>
      </c>
    </row>
    <row r="62" spans="1:23" x14ac:dyDescent="0.2">
      <c r="F62" s="18">
        <v>52350</v>
      </c>
      <c r="G62" s="18">
        <v>426.42</v>
      </c>
      <c r="H62" s="18">
        <v>905.51</v>
      </c>
      <c r="I62" s="18">
        <f>SUM(I56:I60)</f>
        <v>33578.47</v>
      </c>
      <c r="J62" s="18">
        <v>3318</v>
      </c>
      <c r="K62" s="18">
        <v>2209.5</v>
      </c>
      <c r="L62" s="18">
        <v>441.8</v>
      </c>
      <c r="M62" s="18">
        <f>SUM(M56:M60)</f>
        <v>5950.33</v>
      </c>
      <c r="N62" s="18">
        <v>0</v>
      </c>
      <c r="O62" s="18">
        <f>SUM(O56:O60)</f>
        <v>99180.030000000013</v>
      </c>
      <c r="P62" s="18">
        <f>SUM(P56:P60)</f>
        <v>5950.33</v>
      </c>
      <c r="Q62" s="18">
        <v>9662.9599999999991</v>
      </c>
      <c r="R62" s="18">
        <v>142.13999999999999</v>
      </c>
      <c r="S62" s="18">
        <f t="shared" ref="S62:V62" si="17">SUM(S56:S60)</f>
        <v>0</v>
      </c>
      <c r="T62" s="18">
        <f t="shared" si="17"/>
        <v>6020.2599999999984</v>
      </c>
      <c r="U62" s="18">
        <v>10455.92</v>
      </c>
      <c r="V62" s="18">
        <f t="shared" si="17"/>
        <v>32231.61</v>
      </c>
      <c r="W62" s="18">
        <v>33369.949999999997</v>
      </c>
    </row>
    <row r="64" spans="1:23" x14ac:dyDescent="0.2">
      <c r="A64" s="12" t="s">
        <v>77</v>
      </c>
    </row>
    <row r="65" spans="1:23" x14ac:dyDescent="0.2">
      <c r="A65" s="2" t="s">
        <v>78</v>
      </c>
      <c r="B65" s="1" t="s">
        <v>79</v>
      </c>
      <c r="C65" s="1" t="s">
        <v>136</v>
      </c>
      <c r="D65" s="1">
        <v>24</v>
      </c>
      <c r="E65" s="1" t="s">
        <v>116</v>
      </c>
      <c r="F65" s="14">
        <v>21139.95</v>
      </c>
      <c r="G65" s="14">
        <v>0</v>
      </c>
      <c r="H65" s="14">
        <v>501.95</v>
      </c>
      <c r="I65" s="14">
        <v>5019.54</v>
      </c>
      <c r="J65" s="14">
        <v>932.5</v>
      </c>
      <c r="K65" s="14">
        <v>672.5</v>
      </c>
      <c r="L65" s="14">
        <v>0</v>
      </c>
      <c r="M65" s="14">
        <v>1488.4</v>
      </c>
      <c r="N65" s="14">
        <v>0</v>
      </c>
      <c r="O65" s="14">
        <f t="shared" ref="O65" si="18">F65+G65+H65+I65+J65+K65+L65+M65</f>
        <v>29754.840000000004</v>
      </c>
      <c r="P65" s="14">
        <v>1488.4</v>
      </c>
      <c r="Q65" s="14">
        <v>4706.43</v>
      </c>
      <c r="R65" s="14">
        <v>0</v>
      </c>
      <c r="S65" s="14">
        <v>0</v>
      </c>
      <c r="T65" s="14">
        <v>2431.09</v>
      </c>
      <c r="U65" s="14">
        <v>0</v>
      </c>
      <c r="V65" s="14">
        <f t="shared" ref="V65" si="19">P65+Q65+R65+S65+T65+U65</f>
        <v>8625.92</v>
      </c>
      <c r="W65" s="14">
        <f>O65-V65</f>
        <v>21128.920000000006</v>
      </c>
    </row>
    <row r="66" spans="1:23" s="7" customFormat="1" x14ac:dyDescent="0.2">
      <c r="A66" s="16" t="s">
        <v>22</v>
      </c>
      <c r="F66" s="7" t="s">
        <v>23</v>
      </c>
      <c r="G66" s="7" t="s">
        <v>23</v>
      </c>
      <c r="H66" s="7" t="s">
        <v>23</v>
      </c>
      <c r="I66" s="7" t="s">
        <v>23</v>
      </c>
      <c r="J66" s="7" t="s">
        <v>23</v>
      </c>
      <c r="K66" s="7" t="s">
        <v>23</v>
      </c>
      <c r="L66" s="7" t="s">
        <v>23</v>
      </c>
      <c r="M66" s="7" t="s">
        <v>23</v>
      </c>
      <c r="N66" s="7" t="s">
        <v>23</v>
      </c>
      <c r="O66" s="7" t="s">
        <v>23</v>
      </c>
      <c r="P66" s="7" t="s">
        <v>23</v>
      </c>
      <c r="Q66" s="7" t="s">
        <v>23</v>
      </c>
      <c r="R66" s="7" t="s">
        <v>23</v>
      </c>
      <c r="S66" s="7" t="s">
        <v>23</v>
      </c>
      <c r="T66" s="7" t="s">
        <v>23</v>
      </c>
      <c r="U66" s="7" t="s">
        <v>23</v>
      </c>
      <c r="V66" s="7" t="s">
        <v>23</v>
      </c>
      <c r="W66" s="7" t="s">
        <v>23</v>
      </c>
    </row>
    <row r="67" spans="1:23" x14ac:dyDescent="0.2">
      <c r="F67" s="18">
        <v>21139.95</v>
      </c>
      <c r="G67" s="18">
        <v>0</v>
      </c>
      <c r="H67" s="18">
        <v>501.95</v>
      </c>
      <c r="I67" s="18">
        <f>I65</f>
        <v>5019.54</v>
      </c>
      <c r="J67" s="18">
        <v>932.5</v>
      </c>
      <c r="K67" s="18">
        <v>672.5</v>
      </c>
      <c r="L67" s="18">
        <v>0</v>
      </c>
      <c r="M67" s="18">
        <f>M65</f>
        <v>1488.4</v>
      </c>
      <c r="N67" s="18">
        <v>0</v>
      </c>
      <c r="O67" s="18">
        <f>O65</f>
        <v>29754.840000000004</v>
      </c>
      <c r="P67" s="18">
        <f>P65</f>
        <v>1488.4</v>
      </c>
      <c r="Q67" s="18">
        <v>4706.43</v>
      </c>
      <c r="R67" s="18">
        <v>0</v>
      </c>
      <c r="S67" s="18">
        <f t="shared" ref="S67:V67" si="20">S65</f>
        <v>0</v>
      </c>
      <c r="T67" s="18">
        <f t="shared" si="20"/>
        <v>2431.09</v>
      </c>
      <c r="U67" s="18">
        <v>0</v>
      </c>
      <c r="V67" s="18">
        <f t="shared" si="20"/>
        <v>8625.92</v>
      </c>
      <c r="W67" s="18">
        <v>16109.38</v>
      </c>
    </row>
    <row r="69" spans="1:23" x14ac:dyDescent="0.2">
      <c r="A69" s="12" t="s">
        <v>80</v>
      </c>
    </row>
    <row r="70" spans="1:23" x14ac:dyDescent="0.2">
      <c r="A70" s="2" t="s">
        <v>81</v>
      </c>
      <c r="B70" s="1" t="s">
        <v>82</v>
      </c>
      <c r="C70" s="1" t="s">
        <v>123</v>
      </c>
      <c r="D70" s="1">
        <v>24</v>
      </c>
      <c r="E70" s="1" t="s">
        <v>112</v>
      </c>
      <c r="F70" s="14">
        <v>21139.95</v>
      </c>
      <c r="G70" s="14">
        <v>0</v>
      </c>
      <c r="H70" s="14">
        <v>501.95</v>
      </c>
      <c r="I70" s="14">
        <v>5019.54</v>
      </c>
      <c r="J70" s="14">
        <v>932.5</v>
      </c>
      <c r="K70" s="14">
        <v>672.5</v>
      </c>
      <c r="L70" s="14">
        <v>0</v>
      </c>
      <c r="M70" s="14">
        <v>763</v>
      </c>
      <c r="N70" s="14">
        <v>0</v>
      </c>
      <c r="O70" s="14">
        <f t="shared" ref="O70:O72" si="21">F70+G70+H70+I70+J70+K70+L70+M70</f>
        <v>29029.440000000002</v>
      </c>
      <c r="P70" s="14">
        <v>763</v>
      </c>
      <c r="Q70" s="14">
        <v>4706.43</v>
      </c>
      <c r="R70" s="14">
        <v>0</v>
      </c>
      <c r="S70" s="14">
        <v>0</v>
      </c>
      <c r="T70" s="14">
        <v>2431.09</v>
      </c>
      <c r="U70" s="14">
        <v>0</v>
      </c>
      <c r="V70" s="14">
        <f t="shared" ref="V70:V72" si="22">P70+Q70+R70+S70+T70+U70</f>
        <v>7900.52</v>
      </c>
      <c r="W70" s="14">
        <f>O70-V70</f>
        <v>21128.920000000002</v>
      </c>
    </row>
    <row r="71" spans="1:23" x14ac:dyDescent="0.2">
      <c r="A71" s="2" t="s">
        <v>83</v>
      </c>
      <c r="B71" s="1" t="s">
        <v>84</v>
      </c>
      <c r="C71" s="1" t="s">
        <v>137</v>
      </c>
      <c r="D71" s="1">
        <v>14</v>
      </c>
      <c r="E71" s="1" t="s">
        <v>112</v>
      </c>
      <c r="F71" s="14">
        <v>7108.5</v>
      </c>
      <c r="G71" s="14">
        <v>0</v>
      </c>
      <c r="H71" s="14">
        <v>2369.5</v>
      </c>
      <c r="I71" s="14">
        <v>11847.5</v>
      </c>
      <c r="J71" s="14">
        <v>581.5</v>
      </c>
      <c r="K71" s="14">
        <v>361</v>
      </c>
      <c r="L71" s="14">
        <v>176.72</v>
      </c>
      <c r="M71" s="14">
        <v>2866.6</v>
      </c>
      <c r="N71" s="14">
        <v>0</v>
      </c>
      <c r="O71" s="14">
        <f t="shared" si="21"/>
        <v>25311.32</v>
      </c>
      <c r="P71" s="14">
        <v>2866.6</v>
      </c>
      <c r="Q71" s="14">
        <v>1119.22</v>
      </c>
      <c r="R71" s="14">
        <v>71.09</v>
      </c>
      <c r="S71" s="14">
        <v>0</v>
      </c>
      <c r="T71" s="14">
        <v>817.48</v>
      </c>
      <c r="U71" s="14">
        <v>0</v>
      </c>
      <c r="V71" s="14">
        <f t="shared" si="22"/>
        <v>4874.3899999999994</v>
      </c>
      <c r="W71" s="14">
        <f>O71-V71</f>
        <v>20436.93</v>
      </c>
    </row>
    <row r="72" spans="1:23" x14ac:dyDescent="0.2">
      <c r="A72" s="2" t="s">
        <v>85</v>
      </c>
      <c r="B72" s="1" t="s">
        <v>86</v>
      </c>
      <c r="C72" s="1" t="s">
        <v>138</v>
      </c>
      <c r="D72" s="1">
        <v>13</v>
      </c>
      <c r="E72" s="1" t="s">
        <v>116</v>
      </c>
      <c r="F72" s="14">
        <v>7107</v>
      </c>
      <c r="G72" s="14">
        <v>0</v>
      </c>
      <c r="H72" s="14">
        <v>1226.17</v>
      </c>
      <c r="I72" s="14">
        <v>23690</v>
      </c>
      <c r="J72" s="14">
        <v>564</v>
      </c>
      <c r="K72" s="14">
        <v>351.5</v>
      </c>
      <c r="L72" s="14">
        <v>176.72</v>
      </c>
      <c r="M72" s="14">
        <v>5096.1000000000004</v>
      </c>
      <c r="N72" s="14">
        <v>0</v>
      </c>
      <c r="O72" s="14">
        <f t="shared" si="21"/>
        <v>38211.49</v>
      </c>
      <c r="P72" s="14">
        <v>5096.1000000000004</v>
      </c>
      <c r="Q72" s="14">
        <v>1113.1400000000001</v>
      </c>
      <c r="R72" s="14">
        <v>71.069999999999993</v>
      </c>
      <c r="S72" s="14">
        <v>0</v>
      </c>
      <c r="T72" s="14">
        <v>817.31</v>
      </c>
      <c r="U72" s="14">
        <v>1000</v>
      </c>
      <c r="V72" s="14">
        <f t="shared" si="22"/>
        <v>8097.6200000000008</v>
      </c>
      <c r="W72" s="14">
        <f>O72-V72</f>
        <v>30113.869999999995</v>
      </c>
    </row>
    <row r="73" spans="1:23" s="7" customFormat="1" x14ac:dyDescent="0.2">
      <c r="A73" s="16" t="s">
        <v>22</v>
      </c>
      <c r="F73" s="7" t="s">
        <v>23</v>
      </c>
      <c r="G73" s="7" t="s">
        <v>23</v>
      </c>
      <c r="H73" s="7" t="s">
        <v>23</v>
      </c>
      <c r="I73" s="7" t="s">
        <v>23</v>
      </c>
      <c r="J73" s="7" t="s">
        <v>23</v>
      </c>
      <c r="K73" s="7" t="s">
        <v>23</v>
      </c>
      <c r="L73" s="7" t="s">
        <v>23</v>
      </c>
      <c r="M73" s="7" t="s">
        <v>23</v>
      </c>
      <c r="N73" s="7" t="s">
        <v>23</v>
      </c>
      <c r="O73" s="7" t="s">
        <v>23</v>
      </c>
      <c r="P73" s="7" t="s">
        <v>23</v>
      </c>
      <c r="Q73" s="7" t="s">
        <v>23</v>
      </c>
      <c r="R73" s="7" t="s">
        <v>23</v>
      </c>
      <c r="S73" s="7" t="s">
        <v>23</v>
      </c>
      <c r="T73" s="7" t="s">
        <v>23</v>
      </c>
      <c r="U73" s="7" t="s">
        <v>23</v>
      </c>
      <c r="V73" s="7" t="s">
        <v>23</v>
      </c>
      <c r="W73" s="7" t="s">
        <v>23</v>
      </c>
    </row>
    <row r="74" spans="1:23" x14ac:dyDescent="0.2">
      <c r="F74" s="18">
        <v>35355.449999999997</v>
      </c>
      <c r="G74" s="18">
        <v>0</v>
      </c>
      <c r="H74" s="18">
        <v>4097.62</v>
      </c>
      <c r="I74" s="18">
        <f>SUM(I70:I72)</f>
        <v>40557.040000000001</v>
      </c>
      <c r="J74" s="18">
        <v>2078</v>
      </c>
      <c r="K74" s="18">
        <v>1385</v>
      </c>
      <c r="L74" s="18">
        <v>353.44</v>
      </c>
      <c r="M74" s="18">
        <f>SUM(M70:M72)</f>
        <v>8725.7000000000007</v>
      </c>
      <c r="N74" s="18">
        <v>0</v>
      </c>
      <c r="O74" s="18">
        <f>SUM(O70:O72)</f>
        <v>92552.25</v>
      </c>
      <c r="P74" s="18">
        <f>SUM(P70:P72)</f>
        <v>8725.7000000000007</v>
      </c>
      <c r="Q74" s="18">
        <v>6938.79</v>
      </c>
      <c r="R74" s="18">
        <v>142.16</v>
      </c>
      <c r="S74" s="18">
        <f t="shared" ref="S74:V74" si="23">SUM(S70:S72)</f>
        <v>0</v>
      </c>
      <c r="T74" s="18">
        <f t="shared" si="23"/>
        <v>4065.88</v>
      </c>
      <c r="U74" s="18">
        <v>1000</v>
      </c>
      <c r="V74" s="18">
        <f t="shared" si="23"/>
        <v>20872.53</v>
      </c>
      <c r="W74" s="18">
        <v>31122.68</v>
      </c>
    </row>
    <row r="76" spans="1:23" x14ac:dyDescent="0.2">
      <c r="A76" s="12" t="s">
        <v>87</v>
      </c>
    </row>
    <row r="77" spans="1:23" x14ac:dyDescent="0.2">
      <c r="A77" s="2" t="s">
        <v>88</v>
      </c>
      <c r="B77" s="1" t="s">
        <v>89</v>
      </c>
      <c r="C77" s="1" t="s">
        <v>123</v>
      </c>
      <c r="D77" s="1">
        <v>23</v>
      </c>
      <c r="E77" s="1" t="s">
        <v>112</v>
      </c>
      <c r="F77" s="14">
        <v>19104</v>
      </c>
      <c r="G77" s="14">
        <v>0</v>
      </c>
      <c r="H77" s="14">
        <v>453.61</v>
      </c>
      <c r="I77" s="14">
        <v>4536.1099999999997</v>
      </c>
      <c r="J77" s="14">
        <v>904</v>
      </c>
      <c r="K77" s="14">
        <v>649.5</v>
      </c>
      <c r="L77" s="14">
        <v>0</v>
      </c>
      <c r="M77" s="14">
        <v>1117.92</v>
      </c>
      <c r="N77" s="14">
        <v>0</v>
      </c>
      <c r="O77" s="14">
        <f t="shared" ref="O77:O81" si="24">F77+G77+H77+I77+J77+K77+L77+M77</f>
        <v>26765.14</v>
      </c>
      <c r="P77" s="14">
        <v>1117.92</v>
      </c>
      <c r="Q77" s="14">
        <v>4080.19</v>
      </c>
      <c r="R77" s="14">
        <v>0</v>
      </c>
      <c r="S77" s="14">
        <v>0</v>
      </c>
      <c r="T77" s="14">
        <v>2196.96</v>
      </c>
      <c r="U77" s="14">
        <v>0</v>
      </c>
      <c r="V77" s="14">
        <f t="shared" ref="V77:V81" si="25">P77+Q77+R77+S77+T77+U77</f>
        <v>7395.0700000000006</v>
      </c>
      <c r="W77" s="14">
        <f>O77-V77</f>
        <v>19370.07</v>
      </c>
    </row>
    <row r="78" spans="1:23" x14ac:dyDescent="0.2">
      <c r="A78" s="2" t="s">
        <v>90</v>
      </c>
      <c r="B78" s="1" t="s">
        <v>91</v>
      </c>
      <c r="C78" s="1" t="s">
        <v>139</v>
      </c>
      <c r="D78" s="1">
        <v>14</v>
      </c>
      <c r="E78" s="1" t="s">
        <v>116</v>
      </c>
      <c r="F78" s="14">
        <v>7108.5</v>
      </c>
      <c r="G78" s="14">
        <v>0</v>
      </c>
      <c r="H78" s="14">
        <v>0</v>
      </c>
      <c r="I78" s="14">
        <v>11652.75</v>
      </c>
      <c r="J78" s="14">
        <v>581.5</v>
      </c>
      <c r="K78" s="14">
        <v>361</v>
      </c>
      <c r="L78" s="14">
        <v>132.54</v>
      </c>
      <c r="M78" s="14">
        <v>2571.06</v>
      </c>
      <c r="N78" s="14">
        <v>0</v>
      </c>
      <c r="O78" s="14">
        <f t="shared" si="24"/>
        <v>22407.350000000002</v>
      </c>
      <c r="P78" s="14">
        <v>2571.06</v>
      </c>
      <c r="Q78" s="14">
        <v>1109.79</v>
      </c>
      <c r="R78" s="14">
        <v>71.09</v>
      </c>
      <c r="S78" s="14">
        <v>12.98</v>
      </c>
      <c r="T78" s="14">
        <v>817.48</v>
      </c>
      <c r="U78" s="14">
        <v>2370</v>
      </c>
      <c r="V78" s="14">
        <f t="shared" si="25"/>
        <v>6952.4</v>
      </c>
      <c r="W78" s="14">
        <f>O78-V78</f>
        <v>15454.950000000003</v>
      </c>
    </row>
    <row r="79" spans="1:23" x14ac:dyDescent="0.2">
      <c r="A79" s="2" t="s">
        <v>92</v>
      </c>
      <c r="B79" s="1" t="s">
        <v>93</v>
      </c>
      <c r="C79" s="1" t="s">
        <v>140</v>
      </c>
      <c r="D79" s="1">
        <v>12</v>
      </c>
      <c r="E79" s="1" t="s">
        <v>116</v>
      </c>
      <c r="F79" s="14">
        <v>7098.9</v>
      </c>
      <c r="G79" s="14">
        <v>0</v>
      </c>
      <c r="H79" s="14">
        <v>168.56</v>
      </c>
      <c r="I79" s="14">
        <v>1685.61</v>
      </c>
      <c r="J79" s="14">
        <v>549.5</v>
      </c>
      <c r="K79" s="14">
        <v>344.5</v>
      </c>
      <c r="L79" s="14">
        <v>0</v>
      </c>
      <c r="M79" s="14">
        <v>360.05</v>
      </c>
      <c r="N79" s="14">
        <v>0</v>
      </c>
      <c r="O79" s="14">
        <f t="shared" si="24"/>
        <v>10207.119999999999</v>
      </c>
      <c r="P79" s="14">
        <v>360.05</v>
      </c>
      <c r="Q79" s="14">
        <v>1069.07</v>
      </c>
      <c r="R79" s="14">
        <v>70.989999999999995</v>
      </c>
      <c r="S79" s="14">
        <v>0</v>
      </c>
      <c r="T79" s="14">
        <v>816.37</v>
      </c>
      <c r="U79" s="14">
        <v>3425.09</v>
      </c>
      <c r="V79" s="14">
        <f t="shared" si="25"/>
        <v>5741.57</v>
      </c>
      <c r="W79" s="14">
        <f>O79-V79</f>
        <v>4465.5499999999993</v>
      </c>
    </row>
    <row r="80" spans="1:23" x14ac:dyDescent="0.2">
      <c r="A80" s="2" t="s">
        <v>94</v>
      </c>
      <c r="B80" s="1" t="s">
        <v>95</v>
      </c>
      <c r="C80" s="1" t="s">
        <v>141</v>
      </c>
      <c r="D80" s="1">
        <v>17</v>
      </c>
      <c r="E80" s="1" t="s">
        <v>112</v>
      </c>
      <c r="F80" s="14">
        <v>9765.9</v>
      </c>
      <c r="G80" s="14">
        <v>0</v>
      </c>
      <c r="H80" s="14">
        <v>142.69999999999999</v>
      </c>
      <c r="I80" s="14">
        <v>1337.27</v>
      </c>
      <c r="J80" s="14">
        <v>643</v>
      </c>
      <c r="K80" s="14">
        <v>428.5</v>
      </c>
      <c r="L80" s="14">
        <v>0</v>
      </c>
      <c r="M80" s="14">
        <v>2688.41</v>
      </c>
      <c r="N80" s="14">
        <v>0</v>
      </c>
      <c r="O80" s="14">
        <f t="shared" si="24"/>
        <v>15005.78</v>
      </c>
      <c r="P80" s="14">
        <v>2688.41</v>
      </c>
      <c r="Q80" s="14">
        <v>1676.65</v>
      </c>
      <c r="R80" s="14">
        <v>0</v>
      </c>
      <c r="S80" s="14">
        <v>0</v>
      </c>
      <c r="T80" s="14">
        <v>1123.08</v>
      </c>
      <c r="U80" s="14">
        <v>0</v>
      </c>
      <c r="V80" s="14">
        <f t="shared" si="25"/>
        <v>5488.1399999999994</v>
      </c>
      <c r="W80" s="14">
        <f>O80-V80</f>
        <v>9517.6400000000012</v>
      </c>
    </row>
    <row r="81" spans="1:23" x14ac:dyDescent="0.2">
      <c r="A81" s="2" t="s">
        <v>96</v>
      </c>
      <c r="B81" s="1" t="s">
        <v>97</v>
      </c>
      <c r="C81" s="1" t="s">
        <v>147</v>
      </c>
      <c r="D81" s="1">
        <v>11</v>
      </c>
      <c r="E81" s="1" t="s">
        <v>116</v>
      </c>
      <c r="F81" s="14">
        <v>7066.48</v>
      </c>
      <c r="G81" s="14">
        <v>0</v>
      </c>
      <c r="H81" s="14">
        <v>0</v>
      </c>
      <c r="I81" s="14">
        <v>12194.14</v>
      </c>
      <c r="J81" s="14">
        <v>546.5</v>
      </c>
      <c r="K81" s="14">
        <v>339.5</v>
      </c>
      <c r="L81" s="14">
        <v>0</v>
      </c>
      <c r="M81" s="14">
        <v>0</v>
      </c>
      <c r="N81" s="14">
        <v>0</v>
      </c>
      <c r="O81" s="14">
        <f t="shared" si="24"/>
        <v>20146.62</v>
      </c>
      <c r="P81" s="14">
        <v>0</v>
      </c>
      <c r="Q81" s="14">
        <v>1060.43</v>
      </c>
      <c r="R81" s="14">
        <v>70.66</v>
      </c>
      <c r="S81" s="14">
        <v>0</v>
      </c>
      <c r="T81" s="14">
        <v>812.65</v>
      </c>
      <c r="U81" s="14">
        <v>3533.57</v>
      </c>
      <c r="V81" s="14">
        <f t="shared" si="25"/>
        <v>5477.31</v>
      </c>
      <c r="W81" s="14">
        <f>O81-V81</f>
        <v>14669.309999999998</v>
      </c>
    </row>
    <row r="82" spans="1:23" s="7" customFormat="1" x14ac:dyDescent="0.2">
      <c r="A82" s="16" t="s">
        <v>22</v>
      </c>
      <c r="F82" s="7" t="s">
        <v>23</v>
      </c>
      <c r="G82" s="7" t="s">
        <v>23</v>
      </c>
      <c r="H82" s="7" t="s">
        <v>23</v>
      </c>
      <c r="I82" s="7" t="s">
        <v>23</v>
      </c>
      <c r="J82" s="7" t="s">
        <v>23</v>
      </c>
      <c r="K82" s="7" t="s">
        <v>23</v>
      </c>
      <c r="L82" s="7" t="s">
        <v>23</v>
      </c>
      <c r="M82" s="7" t="s">
        <v>23</v>
      </c>
      <c r="N82" s="7" t="s">
        <v>23</v>
      </c>
      <c r="O82" s="7" t="s">
        <v>23</v>
      </c>
      <c r="P82" s="7" t="s">
        <v>23</v>
      </c>
      <c r="Q82" s="7" t="s">
        <v>23</v>
      </c>
      <c r="R82" s="7" t="s">
        <v>23</v>
      </c>
      <c r="S82" s="7" t="s">
        <v>23</v>
      </c>
      <c r="T82" s="7" t="s">
        <v>23</v>
      </c>
      <c r="U82" s="7" t="s">
        <v>23</v>
      </c>
      <c r="V82" s="7" t="s">
        <v>23</v>
      </c>
      <c r="W82" s="7" t="s">
        <v>23</v>
      </c>
    </row>
    <row r="83" spans="1:23" x14ac:dyDescent="0.2">
      <c r="F83" s="18">
        <v>50143.78</v>
      </c>
      <c r="G83" s="18">
        <v>0</v>
      </c>
      <c r="H83" s="18">
        <v>764.87</v>
      </c>
      <c r="I83" s="18">
        <f>SUM(I77:I81)</f>
        <v>31405.88</v>
      </c>
      <c r="J83" s="18">
        <v>3224.5</v>
      </c>
      <c r="K83" s="18">
        <v>2123</v>
      </c>
      <c r="L83" s="18">
        <v>132.54</v>
      </c>
      <c r="M83" s="18">
        <f>SUM(M77:M81)</f>
        <v>6737.4400000000005</v>
      </c>
      <c r="N83" s="18">
        <v>0</v>
      </c>
      <c r="O83" s="18">
        <f>SUM(O77:O81)</f>
        <v>94532.01</v>
      </c>
      <c r="P83" s="18">
        <f>SUM(P77:P81)</f>
        <v>6737.4400000000005</v>
      </c>
      <c r="Q83" s="18">
        <v>8996.1299999999992</v>
      </c>
      <c r="R83" s="18">
        <v>212.74</v>
      </c>
      <c r="S83" s="18">
        <f t="shared" ref="S83:V83" si="26">SUM(S77:S81)</f>
        <v>12.98</v>
      </c>
      <c r="T83" s="18">
        <f t="shared" si="26"/>
        <v>5766.5399999999991</v>
      </c>
      <c r="U83" s="18">
        <v>9328.66</v>
      </c>
      <c r="V83" s="18">
        <f t="shared" si="26"/>
        <v>31054.49</v>
      </c>
      <c r="W83" s="18">
        <v>36834</v>
      </c>
    </row>
    <row r="85" spans="1:23" x14ac:dyDescent="0.2">
      <c r="A85" s="12" t="s">
        <v>98</v>
      </c>
    </row>
    <row r="86" spans="1:23" x14ac:dyDescent="0.2">
      <c r="A86" s="2" t="s">
        <v>99</v>
      </c>
      <c r="B86" s="1" t="s">
        <v>100</v>
      </c>
      <c r="C86" s="1" t="s">
        <v>119</v>
      </c>
      <c r="D86" s="1">
        <v>13</v>
      </c>
      <c r="E86" s="1" t="s">
        <v>112</v>
      </c>
      <c r="F86" s="14">
        <v>7107</v>
      </c>
      <c r="G86" s="14">
        <v>213.21</v>
      </c>
      <c r="H86" s="14">
        <v>0</v>
      </c>
      <c r="I86" s="14">
        <v>11578.38</v>
      </c>
      <c r="J86" s="14">
        <v>564</v>
      </c>
      <c r="K86" s="14">
        <v>351.5</v>
      </c>
      <c r="L86" s="14">
        <v>132.54</v>
      </c>
      <c r="M86" s="14">
        <v>2561.5500000000002</v>
      </c>
      <c r="N86" s="14">
        <v>0</v>
      </c>
      <c r="O86" s="14">
        <f t="shared" ref="O86:O87" si="27">F86+G86+H86+I86+J86+K86+L86+M86</f>
        <v>22508.18</v>
      </c>
      <c r="P86" s="14">
        <v>2561.5500000000002</v>
      </c>
      <c r="Q86" s="14">
        <v>1149.24</v>
      </c>
      <c r="R86" s="14">
        <v>0</v>
      </c>
      <c r="S86" s="14">
        <v>58.89</v>
      </c>
      <c r="T86" s="14">
        <v>817.31</v>
      </c>
      <c r="U86" s="14">
        <v>2089</v>
      </c>
      <c r="V86" s="14">
        <f t="shared" ref="V86:V87" si="28">P86+Q86+R86+S86+T86+U86</f>
        <v>6675.99</v>
      </c>
      <c r="W86" s="14">
        <f>O86-V86</f>
        <v>15832.19</v>
      </c>
    </row>
    <row r="87" spans="1:23" x14ac:dyDescent="0.2">
      <c r="A87" s="2" t="s">
        <v>101</v>
      </c>
      <c r="B87" s="1" t="s">
        <v>102</v>
      </c>
      <c r="C87" s="1" t="s">
        <v>123</v>
      </c>
      <c r="D87" s="1">
        <v>23</v>
      </c>
      <c r="E87" s="1" t="s">
        <v>112</v>
      </c>
      <c r="F87" s="14">
        <v>19104</v>
      </c>
      <c r="G87" s="14">
        <v>0</v>
      </c>
      <c r="H87" s="14">
        <v>453.61</v>
      </c>
      <c r="I87" s="14">
        <v>4536.1099999999997</v>
      </c>
      <c r="J87" s="14">
        <v>835.5</v>
      </c>
      <c r="K87" s="14">
        <v>566.5</v>
      </c>
      <c r="L87" s="14">
        <v>0</v>
      </c>
      <c r="M87" s="14">
        <v>498.18</v>
      </c>
      <c r="N87" s="14">
        <v>0</v>
      </c>
      <c r="O87" s="14">
        <f t="shared" si="27"/>
        <v>25993.9</v>
      </c>
      <c r="P87" s="14">
        <v>498.18</v>
      </c>
      <c r="Q87" s="14">
        <v>4034.74</v>
      </c>
      <c r="R87" s="14">
        <v>0</v>
      </c>
      <c r="S87" s="14">
        <v>0</v>
      </c>
      <c r="T87" s="14">
        <v>2196.96</v>
      </c>
      <c r="U87" s="14">
        <v>0</v>
      </c>
      <c r="V87" s="14">
        <f t="shared" si="28"/>
        <v>6729.88</v>
      </c>
      <c r="W87" s="14">
        <f>O87-V87</f>
        <v>19264.02</v>
      </c>
    </row>
    <row r="88" spans="1:23" s="7" customFormat="1" x14ac:dyDescent="0.2">
      <c r="A88" s="16" t="s">
        <v>22</v>
      </c>
      <c r="F88" s="7" t="s">
        <v>23</v>
      </c>
      <c r="G88" s="7" t="s">
        <v>23</v>
      </c>
      <c r="H88" s="7" t="s">
        <v>23</v>
      </c>
      <c r="I88" s="7" t="s">
        <v>23</v>
      </c>
      <c r="J88" s="7" t="s">
        <v>23</v>
      </c>
      <c r="K88" s="7" t="s">
        <v>23</v>
      </c>
      <c r="L88" s="7" t="s">
        <v>23</v>
      </c>
      <c r="M88" s="7" t="s">
        <v>23</v>
      </c>
      <c r="N88" s="7" t="s">
        <v>23</v>
      </c>
      <c r="O88" s="7" t="s">
        <v>23</v>
      </c>
      <c r="P88" s="7" t="s">
        <v>23</v>
      </c>
      <c r="Q88" s="7" t="s">
        <v>23</v>
      </c>
      <c r="R88" s="7" t="s">
        <v>23</v>
      </c>
      <c r="S88" s="7" t="s">
        <v>23</v>
      </c>
      <c r="T88" s="7" t="s">
        <v>23</v>
      </c>
      <c r="U88" s="7" t="s">
        <v>23</v>
      </c>
      <c r="V88" s="7" t="s">
        <v>23</v>
      </c>
      <c r="W88" s="7" t="s">
        <v>23</v>
      </c>
    </row>
    <row r="89" spans="1:23" x14ac:dyDescent="0.2">
      <c r="F89" s="18">
        <v>26211</v>
      </c>
      <c r="G89" s="18">
        <v>213.21</v>
      </c>
      <c r="H89" s="18">
        <v>453.61</v>
      </c>
      <c r="I89" s="18">
        <f>SUM(I86:I87)</f>
        <v>16114.489999999998</v>
      </c>
      <c r="J89" s="18">
        <v>1399.5</v>
      </c>
      <c r="K89" s="18">
        <v>918</v>
      </c>
      <c r="L89" s="18">
        <v>132.54</v>
      </c>
      <c r="M89" s="18">
        <f>SUM(M86:M87)</f>
        <v>3059.73</v>
      </c>
      <c r="N89" s="18">
        <v>0</v>
      </c>
      <c r="O89" s="18">
        <f>SUM(O86:O87)</f>
        <v>48502.080000000002</v>
      </c>
      <c r="P89" s="18">
        <f>SUM(P86:P87)</f>
        <v>3059.73</v>
      </c>
      <c r="Q89" s="18">
        <v>5183.9799999999996</v>
      </c>
      <c r="R89" s="18">
        <v>0</v>
      </c>
      <c r="S89" s="18">
        <f t="shared" ref="S89:V89" si="29">SUM(S86:S87)</f>
        <v>58.89</v>
      </c>
      <c r="T89" s="18">
        <f t="shared" si="29"/>
        <v>3014.27</v>
      </c>
      <c r="U89" s="18">
        <v>2089</v>
      </c>
      <c r="V89" s="18">
        <f t="shared" si="29"/>
        <v>13405.869999999999</v>
      </c>
      <c r="W89" s="18">
        <v>18981.72</v>
      </c>
    </row>
    <row r="91" spans="1:23" s="7" customFormat="1" x14ac:dyDescent="0.2">
      <c r="A91" s="15"/>
      <c r="F91" s="7" t="s">
        <v>103</v>
      </c>
      <c r="G91" s="7" t="s">
        <v>103</v>
      </c>
      <c r="H91" s="7" t="s">
        <v>103</v>
      </c>
      <c r="I91" s="7" t="s">
        <v>103</v>
      </c>
      <c r="J91" s="7" t="s">
        <v>103</v>
      </c>
      <c r="K91" s="7" t="s">
        <v>103</v>
      </c>
      <c r="L91" s="7" t="s">
        <v>103</v>
      </c>
      <c r="M91" s="7" t="s">
        <v>103</v>
      </c>
      <c r="N91" s="7" t="s">
        <v>103</v>
      </c>
      <c r="O91" s="7" t="s">
        <v>103</v>
      </c>
      <c r="P91" s="7" t="s">
        <v>103</v>
      </c>
      <c r="Q91" s="7" t="s">
        <v>103</v>
      </c>
      <c r="R91" s="7" t="s">
        <v>103</v>
      </c>
      <c r="S91" s="7" t="s">
        <v>103</v>
      </c>
      <c r="T91" s="7" t="s">
        <v>103</v>
      </c>
      <c r="U91" s="7" t="s">
        <v>103</v>
      </c>
      <c r="V91" s="7" t="s">
        <v>103</v>
      </c>
      <c r="W91" s="7" t="s">
        <v>103</v>
      </c>
    </row>
    <row r="92" spans="1:23" x14ac:dyDescent="0.2">
      <c r="A92" s="16" t="s">
        <v>104</v>
      </c>
      <c r="B92" s="1" t="s">
        <v>105</v>
      </c>
      <c r="F92" s="18">
        <v>423606.03</v>
      </c>
      <c r="G92" s="18">
        <v>2186.6799999999998</v>
      </c>
      <c r="H92" s="18">
        <v>17289.97</v>
      </c>
      <c r="I92" s="18">
        <f>I18+I26+I38+I45+I53+I62+I67+I74+I83+I89</f>
        <v>319683.01999999996</v>
      </c>
      <c r="J92" s="18">
        <v>25177.83</v>
      </c>
      <c r="K92" s="18">
        <v>16987.27</v>
      </c>
      <c r="L92" s="18">
        <v>3313.5</v>
      </c>
      <c r="M92" s="18">
        <f>M18+M26+M38+M45+M53+M62+M67+M74+M83+M89</f>
        <v>68153.280000000013</v>
      </c>
      <c r="N92" s="18">
        <v>0</v>
      </c>
      <c r="O92" s="18">
        <f>O18+O26+O38+O45+O53+O62+O67+O74+O83+O89</f>
        <v>876397.58</v>
      </c>
      <c r="P92" s="18">
        <f>P18+P26+P38+P45+P53+P62+P67+P74+P83+P89</f>
        <v>68153.280000000013</v>
      </c>
      <c r="Q92" s="18">
        <v>80949.460000000006</v>
      </c>
      <c r="R92" s="18">
        <v>1211.83</v>
      </c>
      <c r="S92" s="18">
        <f t="shared" ref="S92:W92" si="30">S18+S26+S38+S45+S53+S62+S67+S74+S83+S89</f>
        <v>71.87</v>
      </c>
      <c r="T92" s="18">
        <f t="shared" si="30"/>
        <v>48714.749999999993</v>
      </c>
      <c r="U92" s="18">
        <v>44897.009999999995</v>
      </c>
      <c r="V92" s="18">
        <f t="shared" si="30"/>
        <v>243998.2</v>
      </c>
      <c r="W92" s="18">
        <f t="shared" si="30"/>
        <v>323485.18000000005</v>
      </c>
    </row>
    <row r="94" spans="1:23" x14ac:dyDescent="0.2">
      <c r="F94" s="1" t="s">
        <v>105</v>
      </c>
      <c r="G94" s="1" t="s">
        <v>105</v>
      </c>
      <c r="H94" s="1" t="s">
        <v>105</v>
      </c>
      <c r="I94" s="1" t="s">
        <v>105</v>
      </c>
      <c r="J94" s="1" t="s">
        <v>105</v>
      </c>
      <c r="K94" s="1" t="s">
        <v>105</v>
      </c>
      <c r="L94" s="1" t="s">
        <v>105</v>
      </c>
      <c r="M94" s="1" t="s">
        <v>105</v>
      </c>
      <c r="N94" s="1" t="s">
        <v>105</v>
      </c>
      <c r="O94" s="1" t="s">
        <v>105</v>
      </c>
      <c r="P94" s="1" t="s">
        <v>105</v>
      </c>
      <c r="Q94" s="1" t="s">
        <v>105</v>
      </c>
      <c r="R94" s="1" t="s">
        <v>105</v>
      </c>
      <c r="S94" s="1" t="s">
        <v>105</v>
      </c>
      <c r="T94" s="1" t="s">
        <v>105</v>
      </c>
      <c r="U94" s="1" t="s">
        <v>105</v>
      </c>
      <c r="V94" s="1" t="s">
        <v>105</v>
      </c>
      <c r="W94" s="1" t="s">
        <v>105</v>
      </c>
    </row>
    <row r="95" spans="1:23" x14ac:dyDescent="0.2">
      <c r="A95" s="2" t="s">
        <v>105</v>
      </c>
      <c r="B95" s="1" t="s">
        <v>105</v>
      </c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</row>
  </sheetData>
  <mergeCells count="4">
    <mergeCell ref="B1:G1"/>
    <mergeCell ref="B2:G2"/>
    <mergeCell ref="B3:G3"/>
    <mergeCell ref="B4:G4"/>
  </mergeCells>
  <pageMargins left="0.70866141732283472" right="0.70866141732283472" top="0.74803149606299213" bottom="0.74803149606299213" header="0.31496062992125984" footer="0.31496062992125984"/>
  <pageSetup paperSize="5" scale="4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nespinosa</dc:creator>
  <cp:lastModifiedBy>Roberto Torres Aguilar</cp:lastModifiedBy>
  <cp:lastPrinted>2019-01-22T22:43:59Z</cp:lastPrinted>
  <dcterms:created xsi:type="dcterms:W3CDTF">2018-12-19T22:19:09Z</dcterms:created>
  <dcterms:modified xsi:type="dcterms:W3CDTF">2019-11-12T16:04:01Z</dcterms:modified>
</cp:coreProperties>
</file>