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2\NOMINAS 2022\1 QUINCENA DE MARZO DEL 2022\"/>
    </mc:Choice>
  </mc:AlternateContent>
  <bookViews>
    <workbookView xWindow="0" yWindow="0" windowWidth="30720" windowHeight="9192"/>
  </bookViews>
  <sheets>
    <sheet name="1 Mz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M31" i="3"/>
  <c r="M27" i="3"/>
  <c r="L27" i="3"/>
  <c r="J34" i="3"/>
  <c r="J31" i="3"/>
  <c r="C40" i="3" l="1"/>
  <c r="C39" i="3"/>
  <c r="C38" i="3"/>
  <c r="C37" i="3"/>
</calcChain>
</file>

<file path=xl/sharedStrings.xml><?xml version="1.0" encoding="utf-8"?>
<sst xmlns="http://schemas.openxmlformats.org/spreadsheetml/2006/main" count="106" uniqueCount="54">
  <si>
    <t>CONTPAQ i</t>
  </si>
  <si>
    <t xml:space="preserve">      NÓMINAS</t>
  </si>
  <si>
    <t>Agencia de Energia del Estado de Jalisco</t>
  </si>
  <si>
    <t>Lista de Raya (forma tabular)</t>
  </si>
  <si>
    <t>Reg Pat IMSS: 00000000000,000000000000000</t>
  </si>
  <si>
    <t xml:space="preserve">RFC: AEE -161127-ML0 </t>
  </si>
  <si>
    <t>Código</t>
  </si>
  <si>
    <t>Empleado</t>
  </si>
  <si>
    <t>Sueldo</t>
  </si>
  <si>
    <t>Ayuda para Despensa</t>
  </si>
  <si>
    <t>Ayuda para Pasajes</t>
  </si>
  <si>
    <t>*TOTAL* *PERCEPCIONES*</t>
  </si>
  <si>
    <t>I.S.R. (mes)</t>
  </si>
  <si>
    <t>Préstamo fondo de ahorro</t>
  </si>
  <si>
    <t>Fondo de Garantía PH</t>
  </si>
  <si>
    <t>Ptmo. Hipotecario</t>
  </si>
  <si>
    <t>Cuotas de Pensiones</t>
  </si>
  <si>
    <t>*TOTAL* *DEDUCCIONES*</t>
  </si>
  <si>
    <t>*NETO*</t>
  </si>
  <si>
    <t>Departamento 0 (Ninguno)</t>
  </si>
  <si>
    <t>010</t>
  </si>
  <si>
    <t xml:space="preserve">Ramos  Rodriguez  Lizbeth </t>
  </si>
  <si>
    <t>Total Depto</t>
  </si>
  <si>
    <t xml:space="preserve">  -----------------------</t>
  </si>
  <si>
    <t>Departamento 1 DIRECCION GENERAL</t>
  </si>
  <si>
    <t>001</t>
  </si>
  <si>
    <t xml:space="preserve">Macklis  Petrini  Bernardo </t>
  </si>
  <si>
    <t>003</t>
  </si>
  <si>
    <t xml:space="preserve">Cervantes  Verdin  Victor </t>
  </si>
  <si>
    <t>013</t>
  </si>
  <si>
    <t>Jackson Berzunza Karen Alejandra</t>
  </si>
  <si>
    <t>Departamento 2 ADMINISTRACION</t>
  </si>
  <si>
    <t>002</t>
  </si>
  <si>
    <t xml:space="preserve">Cabral  Lopez  Marmelia </t>
  </si>
  <si>
    <t>012</t>
  </si>
  <si>
    <t xml:space="preserve">Ramirez  Santillan  Judith </t>
  </si>
  <si>
    <t>014</t>
  </si>
  <si>
    <t>Aguirre Rivera Naomi Monserrat</t>
  </si>
  <si>
    <t>016</t>
  </si>
  <si>
    <t>Correa Santiago Claudia</t>
  </si>
  <si>
    <t>017</t>
  </si>
  <si>
    <t>Jauregui Davila Juan Manuel</t>
  </si>
  <si>
    <t>018</t>
  </si>
  <si>
    <t>Viveros Magos Carlos Antonio</t>
  </si>
  <si>
    <t>019</t>
  </si>
  <si>
    <t>Padilla Pérez  Leornado Daniel</t>
  </si>
  <si>
    <t xml:space="preserve">  =============</t>
  </si>
  <si>
    <t>Total Gral.</t>
  </si>
  <si>
    <t xml:space="preserve"> </t>
  </si>
  <si>
    <t>IPEJAL PATRONAL</t>
  </si>
  <si>
    <t>VIVIENDA</t>
  </si>
  <si>
    <t>SEDAR</t>
  </si>
  <si>
    <t>IPEJAL RET TRAB</t>
  </si>
  <si>
    <t>Periodo 5 al 5 Quincenal del 01/03/2022 al 15/03/2022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</si>
</sst>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/>
    <xf numFmtId="0" fontId="0" fillId="0" borderId="0" xfId="0" applyFill="1"/>
    <xf numFmtId="164" fontId="8" fillId="0" borderId="0" xfId="0" applyNumberFormat="1" applyFont="1" applyFill="1"/>
    <xf numFmtId="164" fontId="0" fillId="0" borderId="0" xfId="0" applyNumberFormat="1" applyFill="1"/>
    <xf numFmtId="164" fontId="1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O23" sqref="O23"/>
    </sheetView>
  </sheetViews>
  <sheetFormatPr baseColWidth="10" defaultRowHeight="14.4" x14ac:dyDescent="0.3"/>
  <cols>
    <col min="1" max="1" width="6.6640625" customWidth="1"/>
    <col min="2" max="2" width="26.88671875" customWidth="1"/>
  </cols>
  <sheetData>
    <row r="1" spans="1:13" x14ac:dyDescent="0.3">
      <c r="A1" s="6" t="s">
        <v>0</v>
      </c>
      <c r="B1" s="22" t="s">
        <v>48</v>
      </c>
      <c r="C1" s="23"/>
      <c r="D1" s="23"/>
      <c r="E1" s="23"/>
      <c r="F1" s="1"/>
      <c r="G1" s="1"/>
      <c r="H1" s="1"/>
      <c r="I1" s="1"/>
      <c r="J1" s="1"/>
      <c r="K1" s="1"/>
      <c r="L1" s="1"/>
      <c r="M1" s="1"/>
    </row>
    <row r="2" spans="1:13" ht="17.399999999999999" x14ac:dyDescent="0.3">
      <c r="A2" s="7" t="s">
        <v>1</v>
      </c>
      <c r="B2" s="24" t="s">
        <v>2</v>
      </c>
      <c r="C2" s="25"/>
      <c r="D2" s="25"/>
      <c r="E2" s="25"/>
      <c r="F2" s="1"/>
      <c r="G2" s="1"/>
      <c r="H2" s="1"/>
      <c r="I2" s="1"/>
      <c r="J2" s="1"/>
      <c r="K2" s="1"/>
      <c r="L2" s="1"/>
      <c r="M2" s="1"/>
    </row>
    <row r="3" spans="1:13" ht="15.6" x14ac:dyDescent="0.3">
      <c r="A3" s="1"/>
      <c r="B3" s="26" t="s">
        <v>3</v>
      </c>
      <c r="C3" s="23"/>
      <c r="D3" s="23"/>
      <c r="E3" s="23"/>
      <c r="F3" s="1"/>
      <c r="G3" s="1"/>
      <c r="H3" s="1"/>
      <c r="I3" s="1"/>
      <c r="J3" s="1"/>
      <c r="K3" s="1"/>
      <c r="L3" s="1"/>
      <c r="M3" s="1"/>
    </row>
    <row r="4" spans="1:13" x14ac:dyDescent="0.3">
      <c r="A4" s="1"/>
      <c r="B4" s="27" t="s">
        <v>53</v>
      </c>
      <c r="C4" s="23"/>
      <c r="D4" s="23"/>
      <c r="E4" s="23"/>
      <c r="F4" s="1"/>
      <c r="G4" s="1"/>
      <c r="H4" s="1"/>
      <c r="I4" s="1"/>
      <c r="J4" s="1"/>
      <c r="K4" s="1"/>
      <c r="L4" s="1"/>
      <c r="M4" s="1"/>
    </row>
    <row r="5" spans="1:13" x14ac:dyDescent="0.3">
      <c r="A5" s="1"/>
      <c r="B5" s="4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1"/>
      <c r="B6" s="4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8" spans="1:13" ht="32.4" thickBot="1" x14ac:dyDescent="0.3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1" t="s">
        <v>18</v>
      </c>
    </row>
    <row r="9" spans="1:13" ht="15" thickTop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2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3" t="s">
        <v>20</v>
      </c>
      <c r="B11" s="2" t="s">
        <v>21</v>
      </c>
      <c r="C11" s="2">
        <v>7128</v>
      </c>
      <c r="D11" s="2">
        <v>391</v>
      </c>
      <c r="E11" s="2">
        <v>359.5</v>
      </c>
      <c r="F11" s="2">
        <v>7878.5</v>
      </c>
      <c r="G11" s="2">
        <v>1044.6300000000001</v>
      </c>
      <c r="H11" s="16">
        <v>3055</v>
      </c>
      <c r="I11" s="2">
        <v>0</v>
      </c>
      <c r="J11" s="2">
        <v>0</v>
      </c>
      <c r="K11" s="2">
        <v>819.72</v>
      </c>
      <c r="L11" s="2">
        <v>4919.3500000000004</v>
      </c>
      <c r="M11" s="2">
        <v>2959.15</v>
      </c>
    </row>
    <row r="12" spans="1:13" x14ac:dyDescent="0.3">
      <c r="A12" s="14" t="s">
        <v>22</v>
      </c>
      <c r="B12" s="5"/>
      <c r="C12" s="5" t="s">
        <v>23</v>
      </c>
      <c r="D12" s="5" t="s">
        <v>23</v>
      </c>
      <c r="E12" s="5" t="s">
        <v>23</v>
      </c>
      <c r="F12" s="5" t="s">
        <v>23</v>
      </c>
      <c r="G12" s="5" t="s">
        <v>23</v>
      </c>
      <c r="H12" s="21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5" t="s">
        <v>23</v>
      </c>
    </row>
    <row r="13" spans="1:13" x14ac:dyDescent="0.3">
      <c r="A13" s="1"/>
      <c r="B13" s="1"/>
      <c r="C13" s="15">
        <v>7128</v>
      </c>
      <c r="D13" s="15">
        <v>391</v>
      </c>
      <c r="E13" s="15">
        <v>359.5</v>
      </c>
      <c r="F13" s="15">
        <v>7878.5</v>
      </c>
      <c r="G13" s="15">
        <v>1044.6300000000001</v>
      </c>
      <c r="H13" s="19">
        <v>3055</v>
      </c>
      <c r="I13" s="15">
        <v>0</v>
      </c>
      <c r="J13" s="15">
        <v>0</v>
      </c>
      <c r="K13" s="15">
        <v>819.72</v>
      </c>
      <c r="L13" s="15">
        <v>4919.3500000000004</v>
      </c>
      <c r="M13" s="15">
        <v>2959.15</v>
      </c>
    </row>
    <row r="14" spans="1:13" x14ac:dyDescent="0.3">
      <c r="H14" s="18"/>
    </row>
    <row r="15" spans="1:13" x14ac:dyDescent="0.3">
      <c r="A15" s="12" t="s">
        <v>24</v>
      </c>
      <c r="B15" s="1"/>
      <c r="C15" s="1"/>
      <c r="D15" s="1"/>
      <c r="E15" s="1"/>
      <c r="F15" s="1"/>
      <c r="G15" s="1"/>
      <c r="H15" s="18"/>
      <c r="I15" s="1"/>
      <c r="J15" s="1"/>
      <c r="K15" s="1"/>
      <c r="L15" s="1"/>
      <c r="M15" s="1"/>
    </row>
    <row r="16" spans="1:13" x14ac:dyDescent="0.3">
      <c r="A16" s="3" t="s">
        <v>25</v>
      </c>
      <c r="B16" s="2" t="s">
        <v>26</v>
      </c>
      <c r="C16" s="2">
        <v>42498.9</v>
      </c>
      <c r="D16" s="2">
        <v>1601</v>
      </c>
      <c r="E16" s="2">
        <v>1119</v>
      </c>
      <c r="F16" s="2">
        <v>45218.9</v>
      </c>
      <c r="G16" s="2">
        <v>11633.71</v>
      </c>
      <c r="H16" s="16">
        <v>0</v>
      </c>
      <c r="I16" s="2">
        <v>0</v>
      </c>
      <c r="J16" s="2">
        <v>0</v>
      </c>
      <c r="K16" s="2">
        <v>4887.3900000000003</v>
      </c>
      <c r="L16" s="2">
        <v>16521.099999999999</v>
      </c>
      <c r="M16" s="2">
        <v>28697.8</v>
      </c>
    </row>
    <row r="17" spans="1:15" x14ac:dyDescent="0.3">
      <c r="A17" s="3" t="s">
        <v>27</v>
      </c>
      <c r="B17" s="2" t="s">
        <v>28</v>
      </c>
      <c r="C17" s="2">
        <v>17990.5</v>
      </c>
      <c r="D17" s="2">
        <v>840</v>
      </c>
      <c r="E17" s="2">
        <v>595.5</v>
      </c>
      <c r="F17" s="2">
        <v>19426</v>
      </c>
      <c r="G17" s="2">
        <v>3710.74</v>
      </c>
      <c r="H17" s="16">
        <v>4306.3599999999997</v>
      </c>
      <c r="I17" s="2">
        <v>0</v>
      </c>
      <c r="J17" s="2">
        <v>0</v>
      </c>
      <c r="K17" s="2">
        <v>2068.91</v>
      </c>
      <c r="L17" s="2">
        <v>10086.01</v>
      </c>
      <c r="M17" s="2">
        <v>9339.99</v>
      </c>
    </row>
    <row r="18" spans="1:15" x14ac:dyDescent="0.3">
      <c r="A18" s="3" t="s">
        <v>29</v>
      </c>
      <c r="B18" s="2" t="s">
        <v>30</v>
      </c>
      <c r="C18" s="2">
        <v>17990.5</v>
      </c>
      <c r="D18" s="2">
        <v>840</v>
      </c>
      <c r="E18" s="2">
        <v>595.5</v>
      </c>
      <c r="F18" s="2">
        <v>19426</v>
      </c>
      <c r="G18" s="2">
        <v>3710.74</v>
      </c>
      <c r="H18" s="16">
        <v>3998</v>
      </c>
      <c r="I18" s="2">
        <v>0</v>
      </c>
      <c r="J18" s="2">
        <v>0</v>
      </c>
      <c r="K18" s="2">
        <v>2068.91</v>
      </c>
      <c r="L18" s="2">
        <v>9777.65</v>
      </c>
      <c r="M18" s="2">
        <v>9648.35</v>
      </c>
    </row>
    <row r="19" spans="1:15" x14ac:dyDescent="0.3">
      <c r="A19" s="14" t="s">
        <v>22</v>
      </c>
      <c r="B19" s="5"/>
      <c r="C19" s="5" t="s">
        <v>23</v>
      </c>
      <c r="D19" s="5" t="s">
        <v>23</v>
      </c>
      <c r="E19" s="5" t="s">
        <v>23</v>
      </c>
      <c r="F19" s="5" t="s">
        <v>23</v>
      </c>
      <c r="G19" s="5" t="s">
        <v>23</v>
      </c>
      <c r="H19" s="21" t="s">
        <v>23</v>
      </c>
      <c r="I19" s="5" t="s">
        <v>23</v>
      </c>
      <c r="J19" s="5" t="s">
        <v>23</v>
      </c>
      <c r="K19" s="5" t="s">
        <v>23</v>
      </c>
      <c r="L19" s="5" t="s">
        <v>23</v>
      </c>
      <c r="M19" s="5" t="s">
        <v>23</v>
      </c>
    </row>
    <row r="20" spans="1:15" x14ac:dyDescent="0.3">
      <c r="A20" s="1"/>
      <c r="B20" s="1"/>
      <c r="C20" s="15">
        <v>78479.899999999994</v>
      </c>
      <c r="D20" s="15">
        <v>3281</v>
      </c>
      <c r="E20" s="15">
        <v>2310</v>
      </c>
      <c r="F20" s="15">
        <v>84070.9</v>
      </c>
      <c r="G20" s="15">
        <v>19055.189999999999</v>
      </c>
      <c r="H20" s="19">
        <v>8304.36</v>
      </c>
      <c r="I20" s="15">
        <v>0</v>
      </c>
      <c r="J20" s="15">
        <v>0</v>
      </c>
      <c r="K20" s="15">
        <v>9025.2099999999991</v>
      </c>
      <c r="L20" s="15">
        <v>36384.76</v>
      </c>
      <c r="M20" s="15">
        <v>47686.14</v>
      </c>
    </row>
    <row r="21" spans="1:15" x14ac:dyDescent="0.3">
      <c r="H21" s="18"/>
    </row>
    <row r="22" spans="1:15" x14ac:dyDescent="0.3">
      <c r="A22" s="12" t="s">
        <v>31</v>
      </c>
      <c r="B22" s="1"/>
      <c r="C22" s="1"/>
      <c r="D22" s="1"/>
      <c r="E22" s="1"/>
      <c r="F22" s="1"/>
      <c r="G22" s="1"/>
      <c r="H22" s="18"/>
      <c r="I22" s="1"/>
      <c r="J22" s="1"/>
      <c r="K22" s="1"/>
      <c r="L22" s="1"/>
      <c r="M22" s="1"/>
    </row>
    <row r="23" spans="1:15" x14ac:dyDescent="0.3">
      <c r="A23" s="3" t="s">
        <v>32</v>
      </c>
      <c r="B23" s="2" t="s">
        <v>33</v>
      </c>
      <c r="C23" s="2">
        <v>12864.5</v>
      </c>
      <c r="D23" s="2">
        <v>643</v>
      </c>
      <c r="E23" s="2">
        <v>428.5</v>
      </c>
      <c r="F23" s="2">
        <v>13936</v>
      </c>
      <c r="G23" s="2">
        <v>2381.37</v>
      </c>
      <c r="H23" s="16">
        <v>3431</v>
      </c>
      <c r="I23" s="2">
        <v>0</v>
      </c>
      <c r="J23" s="2">
        <v>0</v>
      </c>
      <c r="K23" s="2">
        <v>1479.42</v>
      </c>
      <c r="L23" s="2">
        <v>7291.79</v>
      </c>
      <c r="M23" s="2">
        <v>6644.21</v>
      </c>
    </row>
    <row r="24" spans="1:15" x14ac:dyDescent="0.3">
      <c r="A24" s="3" t="s">
        <v>34</v>
      </c>
      <c r="B24" s="2" t="s">
        <v>35</v>
      </c>
      <c r="C24" s="2">
        <v>6344</v>
      </c>
      <c r="D24" s="2">
        <v>401</v>
      </c>
      <c r="E24" s="2">
        <v>351</v>
      </c>
      <c r="F24" s="2">
        <v>7096</v>
      </c>
      <c r="G24" s="2">
        <v>877.49</v>
      </c>
      <c r="H24" s="16">
        <v>0</v>
      </c>
      <c r="I24" s="2">
        <v>0</v>
      </c>
      <c r="J24" s="2">
        <v>0</v>
      </c>
      <c r="K24" s="2">
        <v>729.56</v>
      </c>
      <c r="L24" s="2">
        <v>1607.05</v>
      </c>
      <c r="M24" s="2">
        <v>5488.95</v>
      </c>
    </row>
    <row r="25" spans="1:15" x14ac:dyDescent="0.3">
      <c r="A25" s="3" t="s">
        <v>36</v>
      </c>
      <c r="B25" s="2" t="s">
        <v>37</v>
      </c>
      <c r="C25" s="2">
        <v>14857</v>
      </c>
      <c r="D25" s="2">
        <v>732.5</v>
      </c>
      <c r="E25" s="2">
        <v>553.5</v>
      </c>
      <c r="F25" s="2">
        <v>16143</v>
      </c>
      <c r="G25" s="2">
        <v>2900.46</v>
      </c>
      <c r="H25" s="2">
        <v>0</v>
      </c>
      <c r="I25" s="2">
        <v>0</v>
      </c>
      <c r="J25" s="2">
        <v>0</v>
      </c>
      <c r="K25" s="2">
        <v>1708.56</v>
      </c>
      <c r="L25" s="2">
        <v>4609.0200000000004</v>
      </c>
      <c r="M25" s="2">
        <v>11533.98</v>
      </c>
    </row>
    <row r="26" spans="1:15" x14ac:dyDescent="0.3">
      <c r="A26" s="3" t="s">
        <v>38</v>
      </c>
      <c r="B26" s="2" t="s">
        <v>39</v>
      </c>
      <c r="C26" s="2">
        <v>17990.5</v>
      </c>
      <c r="D26" s="2">
        <v>840</v>
      </c>
      <c r="E26" s="2">
        <v>595.5</v>
      </c>
      <c r="F26" s="2">
        <v>19426</v>
      </c>
      <c r="G26" s="2">
        <v>3710.74</v>
      </c>
      <c r="H26" s="2">
        <v>0</v>
      </c>
      <c r="I26" s="2">
        <v>0</v>
      </c>
      <c r="J26" s="2">
        <v>0</v>
      </c>
      <c r="K26" s="2">
        <v>2068.91</v>
      </c>
      <c r="L26" s="2">
        <v>5779.65</v>
      </c>
      <c r="M26" s="2">
        <v>13646.35</v>
      </c>
    </row>
    <row r="27" spans="1:15" x14ac:dyDescent="0.3">
      <c r="A27" s="3" t="s">
        <v>40</v>
      </c>
      <c r="B27" s="2" t="s">
        <v>41</v>
      </c>
      <c r="C27" s="2">
        <v>12864.5</v>
      </c>
      <c r="D27" s="2">
        <v>643</v>
      </c>
      <c r="E27" s="2">
        <v>528.5</v>
      </c>
      <c r="F27" s="2">
        <v>14036</v>
      </c>
      <c r="G27" s="2">
        <v>2404.89</v>
      </c>
      <c r="H27" s="2">
        <v>0</v>
      </c>
      <c r="I27" s="16">
        <v>97.88</v>
      </c>
      <c r="J27" s="28">
        <v>3261.92</v>
      </c>
      <c r="K27" s="28">
        <v>1479.42</v>
      </c>
      <c r="L27" s="28">
        <f>SUM(G27:K27)</f>
        <v>7244.1100000000006</v>
      </c>
      <c r="M27" s="28">
        <f>+F27-L27</f>
        <v>6791.8899999999994</v>
      </c>
      <c r="N27" s="17"/>
      <c r="O27" s="2"/>
    </row>
    <row r="28" spans="1:15" x14ac:dyDescent="0.3">
      <c r="A28" s="3" t="s">
        <v>42</v>
      </c>
      <c r="B28" s="2" t="s">
        <v>43</v>
      </c>
      <c r="C28" s="2">
        <v>12864.5</v>
      </c>
      <c r="D28" s="2">
        <v>643</v>
      </c>
      <c r="E28" s="2">
        <v>528.5</v>
      </c>
      <c r="F28" s="2">
        <v>14036</v>
      </c>
      <c r="G28" s="2">
        <v>2404.89</v>
      </c>
      <c r="H28" s="2">
        <v>0</v>
      </c>
      <c r="I28" s="2">
        <v>0</v>
      </c>
      <c r="J28" s="2">
        <v>0</v>
      </c>
      <c r="K28" s="2">
        <v>1479.42</v>
      </c>
      <c r="L28" s="2">
        <v>3884.31</v>
      </c>
      <c r="M28" s="2">
        <v>10151.69</v>
      </c>
    </row>
    <row r="29" spans="1:15" x14ac:dyDescent="0.3">
      <c r="A29" s="3" t="s">
        <v>44</v>
      </c>
      <c r="B29" s="2" t="s">
        <v>45</v>
      </c>
      <c r="C29" s="2">
        <v>14857</v>
      </c>
      <c r="D29" s="2">
        <v>732.5</v>
      </c>
      <c r="E29" s="2">
        <v>553.5</v>
      </c>
      <c r="F29" s="2">
        <v>16143</v>
      </c>
      <c r="G29" s="2">
        <v>2900.46</v>
      </c>
      <c r="H29" s="2">
        <v>0</v>
      </c>
      <c r="I29" s="2">
        <v>0</v>
      </c>
      <c r="J29" s="2">
        <v>0</v>
      </c>
      <c r="K29" s="2">
        <v>1708.56</v>
      </c>
      <c r="L29" s="2">
        <v>4609.0200000000004</v>
      </c>
      <c r="M29" s="2">
        <v>11533.98</v>
      </c>
    </row>
    <row r="30" spans="1:15" x14ac:dyDescent="0.3">
      <c r="A30" s="14" t="s">
        <v>22</v>
      </c>
      <c r="B30" s="5"/>
      <c r="C30" s="5" t="s">
        <v>23</v>
      </c>
      <c r="D30" s="5" t="s">
        <v>23</v>
      </c>
      <c r="E30" s="5" t="s">
        <v>23</v>
      </c>
      <c r="F30" s="5" t="s">
        <v>23</v>
      </c>
      <c r="G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</row>
    <row r="31" spans="1:15" x14ac:dyDescent="0.3">
      <c r="A31" s="1"/>
      <c r="B31" s="1"/>
      <c r="C31" s="15">
        <v>92642</v>
      </c>
      <c r="D31" s="15">
        <v>4635</v>
      </c>
      <c r="E31" s="15">
        <v>3539</v>
      </c>
      <c r="F31" s="15">
        <v>100816</v>
      </c>
      <c r="G31" s="15">
        <v>17580.3</v>
      </c>
      <c r="H31" s="15">
        <v>3431</v>
      </c>
      <c r="I31" s="15">
        <v>97.88</v>
      </c>
      <c r="J31" s="15">
        <f>SUM(J23:J29)</f>
        <v>3261.92</v>
      </c>
      <c r="K31" s="15">
        <v>10653.85</v>
      </c>
      <c r="L31" s="15">
        <v>34801.339999999997</v>
      </c>
      <c r="M31" s="15">
        <f>SUM(M23:M29)</f>
        <v>65791.05</v>
      </c>
    </row>
    <row r="33" spans="1:13" x14ac:dyDescent="0.3">
      <c r="A33" s="13"/>
      <c r="B33" s="5"/>
      <c r="C33" s="5" t="s">
        <v>46</v>
      </c>
      <c r="D33" s="5" t="s">
        <v>46</v>
      </c>
      <c r="E33" s="5" t="s">
        <v>46</v>
      </c>
      <c r="F33" s="5" t="s">
        <v>46</v>
      </c>
      <c r="G33" s="5" t="s">
        <v>46</v>
      </c>
      <c r="H33" s="5" t="s">
        <v>46</v>
      </c>
      <c r="I33" s="5" t="s">
        <v>46</v>
      </c>
      <c r="J33" s="5" t="s">
        <v>46</v>
      </c>
      <c r="K33" s="5" t="s">
        <v>46</v>
      </c>
      <c r="L33" s="5" t="s">
        <v>46</v>
      </c>
      <c r="M33" s="5" t="s">
        <v>46</v>
      </c>
    </row>
    <row r="34" spans="1:13" x14ac:dyDescent="0.3">
      <c r="A34" s="14" t="s">
        <v>47</v>
      </c>
      <c r="B34" s="2" t="s">
        <v>48</v>
      </c>
      <c r="C34" s="15">
        <v>178249.9</v>
      </c>
      <c r="D34" s="15">
        <v>8307</v>
      </c>
      <c r="E34" s="15">
        <v>6208.5</v>
      </c>
      <c r="F34" s="15">
        <v>192765.4</v>
      </c>
      <c r="G34" s="15">
        <v>37680.120000000003</v>
      </c>
      <c r="H34" s="15">
        <v>14790.36</v>
      </c>
      <c r="I34" s="15">
        <v>97.88</v>
      </c>
      <c r="J34" s="15">
        <f>+J31</f>
        <v>3261.92</v>
      </c>
      <c r="K34" s="15">
        <v>20498.78</v>
      </c>
      <c r="L34" s="15">
        <v>76105.45</v>
      </c>
      <c r="M34" s="15">
        <f>+M13+M20+M31</f>
        <v>116436.34</v>
      </c>
    </row>
    <row r="35" spans="1:13" s="1" customFormat="1" x14ac:dyDescent="0.3">
      <c r="A35" s="14"/>
      <c r="B35" s="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3">
      <c r="H36" s="18"/>
      <c r="I36" s="18"/>
      <c r="J36" s="18"/>
    </row>
    <row r="37" spans="1:13" x14ac:dyDescent="0.3">
      <c r="A37" s="1"/>
      <c r="B37" s="1" t="s">
        <v>49</v>
      </c>
      <c r="C37" s="2">
        <f>+C34*17.5%</f>
        <v>31193.732499999998</v>
      </c>
      <c r="D37" s="2" t="s">
        <v>48</v>
      </c>
      <c r="E37" s="2" t="s">
        <v>48</v>
      </c>
      <c r="F37" s="2" t="s">
        <v>48</v>
      </c>
      <c r="G37" s="2" t="s">
        <v>48</v>
      </c>
      <c r="H37" s="16"/>
      <c r="I37" s="16"/>
      <c r="J37" s="16"/>
      <c r="K37" s="2" t="s">
        <v>48</v>
      </c>
      <c r="L37" s="2" t="s">
        <v>48</v>
      </c>
      <c r="M37" s="2"/>
    </row>
    <row r="38" spans="1:13" x14ac:dyDescent="0.3">
      <c r="A38" s="3" t="s">
        <v>48</v>
      </c>
      <c r="B38" s="2" t="s">
        <v>50</v>
      </c>
      <c r="C38" s="15">
        <f>+C34*3%</f>
        <v>5347.4969999999994</v>
      </c>
      <c r="D38" s="15"/>
      <c r="E38" s="15"/>
      <c r="F38" s="15"/>
      <c r="G38" s="15"/>
      <c r="H38" s="19"/>
      <c r="I38" s="19"/>
      <c r="J38" s="19"/>
      <c r="K38" s="15"/>
      <c r="L38" s="15"/>
      <c r="M38" s="15"/>
    </row>
    <row r="39" spans="1:13" x14ac:dyDescent="0.3">
      <c r="B39" t="s">
        <v>51</v>
      </c>
      <c r="C39" s="15">
        <f>+C34*2%</f>
        <v>3564.998</v>
      </c>
      <c r="H39" s="18"/>
      <c r="I39" s="18"/>
      <c r="J39" s="20"/>
    </row>
    <row r="40" spans="1:13" x14ac:dyDescent="0.3">
      <c r="B40" t="s">
        <v>52</v>
      </c>
      <c r="C40" s="15">
        <f>+C34*11.5%</f>
        <v>20498.738499999999</v>
      </c>
      <c r="H40" s="18"/>
      <c r="I40" s="18"/>
      <c r="J40" s="18"/>
    </row>
    <row r="41" spans="1:13" x14ac:dyDescent="0.3">
      <c r="C41" s="15"/>
    </row>
    <row r="42" spans="1:13" x14ac:dyDescent="0.3">
      <c r="C42" s="15"/>
    </row>
    <row r="43" spans="1:13" x14ac:dyDescent="0.3">
      <c r="C43" s="15"/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Mzo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Energia</cp:lastModifiedBy>
  <dcterms:created xsi:type="dcterms:W3CDTF">2022-02-24T01:16:16Z</dcterms:created>
  <dcterms:modified xsi:type="dcterms:W3CDTF">2022-03-16T22:31:33Z</dcterms:modified>
</cp:coreProperties>
</file>