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omments1.xml" ContentType="application/vnd.openxmlformats-officedocument.spreadsheetml.comment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640" windowHeight="11760" activeTab="3"/>
  </bookViews>
  <sheets>
    <sheet name="1dic" sheetId="3" r:id="rId1"/>
    <sheet name="2dic" sheetId="4" r:id="rId2"/>
    <sheet name="aguinaldo 1" sheetId="5" r:id="rId3"/>
    <sheet name="1ene" sheetId="6" r:id="rId4"/>
    <sheet name="2ene" sheetId="7" r:id="rId5"/>
    <sheet name="1feb" sheetId="8" r:id="rId6"/>
    <sheet name="2feb" sheetId="9" r:id="rId7"/>
    <sheet name="1mzo" sheetId="10" r:id="rId8"/>
    <sheet name="2mzo" sheetId="11" r:id="rId9"/>
    <sheet name="ag2" sheetId="12" r:id="rId10"/>
    <sheet name="1ab" sheetId="13" r:id="rId11"/>
    <sheet name="2ab" sheetId="14" r:id="rId12"/>
    <sheet name="1may" sheetId="15" r:id="rId13"/>
    <sheet name="2may" sheetId="16" r:id="rId14"/>
    <sheet name="1jun" sheetId="17" r:id="rId15"/>
    <sheet name="2jun" sheetId="18" r:id="rId16"/>
    <sheet name="jul1" sheetId="19" r:id="rId17"/>
    <sheet name="jul2" sheetId="20" r:id="rId18"/>
    <sheet name="ago1" sheetId="21" r:id="rId19"/>
    <sheet name="ago2" sheetId="22" r:id="rId20"/>
    <sheet name="sep1" sheetId="24" r:id="rId21"/>
    <sheet name="sep2" sheetId="35" r:id="rId22"/>
    <sheet name="Oct1" sheetId="36" r:id="rId23"/>
    <sheet name="oct2" sheetId="27" r:id="rId24"/>
    <sheet name="nov1" sheetId="38" r:id="rId25"/>
    <sheet name="nov2" sheetId="39" r:id="rId26"/>
    <sheet name="dic1" sheetId="40" r:id="rId27"/>
    <sheet name="dic2" sheetId="41" r:id="rId28"/>
    <sheet name="aguinaldo" sheetId="33" r:id="rId29"/>
    <sheet name="diftab" sheetId="43" r:id="rId30"/>
  </sheets>
  <externalReferences>
    <externalReference r:id="rId31"/>
  </externalReferences>
  <definedNames>
    <definedName name="_xlnm.Print_Titles" localSheetId="10">'1ab'!$1:$4</definedName>
    <definedName name="_xlnm.Print_Titles" localSheetId="0">'1dic'!$1:$5</definedName>
    <definedName name="_xlnm.Print_Titles" localSheetId="3">'1ene'!$1:$4</definedName>
    <definedName name="_xlnm.Print_Titles" localSheetId="5">'1feb'!$1:$4</definedName>
    <definedName name="_xlnm.Print_Titles" localSheetId="14">'1jun'!$1:$4</definedName>
    <definedName name="_xlnm.Print_Titles" localSheetId="12">'1may'!$1:$4</definedName>
    <definedName name="_xlnm.Print_Titles" localSheetId="7">'1mzo'!$1:$4</definedName>
    <definedName name="_xlnm.Print_Titles" localSheetId="11">'2ab'!$1:$4</definedName>
    <definedName name="_xlnm.Print_Titles" localSheetId="1">'2dic'!$1:$4</definedName>
    <definedName name="_xlnm.Print_Titles" localSheetId="4">'2ene'!$1:$4</definedName>
    <definedName name="_xlnm.Print_Titles" localSheetId="6">'2feb'!$1:$4</definedName>
    <definedName name="_xlnm.Print_Titles" localSheetId="15">'2jun'!$1:$4</definedName>
    <definedName name="_xlnm.Print_Titles" localSheetId="13">'2may'!$1:$4</definedName>
    <definedName name="_xlnm.Print_Titles" localSheetId="8">'2mzo'!$1:$4</definedName>
    <definedName name="_xlnm.Print_Titles" localSheetId="9">'ag2'!$1:$4</definedName>
    <definedName name="_xlnm.Print_Titles" localSheetId="18">'ago1'!$1:$4</definedName>
    <definedName name="_xlnm.Print_Titles" localSheetId="19">'ago2'!$1:$4</definedName>
    <definedName name="_xlnm.Print_Titles" localSheetId="2">'aguinaldo 1'!$1:$4</definedName>
    <definedName name="_xlnm.Print_Titles" localSheetId="16">'jul1'!$1:$4</definedName>
    <definedName name="_xlnm.Print_Titles" localSheetId="17">'jul2'!$1:$4</definedName>
  </definedNames>
  <calcPr calcId="152511" concurrentCalc="0"/>
</workbook>
</file>

<file path=xl/calcChain.xml><?xml version="1.0" encoding="utf-8"?>
<calcChain xmlns="http://schemas.openxmlformats.org/spreadsheetml/2006/main">
  <c r="I6" i="43" l="1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53" i="43"/>
  <c r="H54" i="43"/>
  <c r="H55" i="43"/>
  <c r="H56" i="43"/>
  <c r="H57" i="43"/>
  <c r="H58" i="43"/>
  <c r="H59" i="43"/>
  <c r="H60" i="43"/>
  <c r="H61" i="43"/>
  <c r="H62" i="43"/>
  <c r="H63" i="43"/>
  <c r="H64" i="43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G65" i="43"/>
  <c r="E65" i="43"/>
  <c r="H9" i="43"/>
  <c r="H8" i="43"/>
  <c r="H7" i="43"/>
  <c r="H6" i="43"/>
  <c r="H5" i="43"/>
  <c r="F5" i="43"/>
  <c r="K9" i="33"/>
  <c r="K13" i="33"/>
  <c r="K17" i="33"/>
  <c r="K21" i="33"/>
  <c r="K25" i="33"/>
  <c r="K29" i="33"/>
  <c r="K33" i="33"/>
  <c r="K37" i="33"/>
  <c r="K41" i="33"/>
  <c r="K45" i="33"/>
  <c r="K49" i="33"/>
  <c r="K53" i="33"/>
  <c r="J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H6" i="33"/>
  <c r="K6" i="33"/>
  <c r="H7" i="33"/>
  <c r="K7" i="33"/>
  <c r="H8" i="33"/>
  <c r="H9" i="33"/>
  <c r="H10" i="33"/>
  <c r="K10" i="33"/>
  <c r="H11" i="33"/>
  <c r="K11" i="33"/>
  <c r="H12" i="33"/>
  <c r="H13" i="33"/>
  <c r="H14" i="33"/>
  <c r="K14" i="33"/>
  <c r="H15" i="33"/>
  <c r="K15" i="33"/>
  <c r="H16" i="33"/>
  <c r="H17" i="33"/>
  <c r="H18" i="33"/>
  <c r="K18" i="33"/>
  <c r="H19" i="33"/>
  <c r="K19" i="33"/>
  <c r="H20" i="33"/>
  <c r="H21" i="33"/>
  <c r="H22" i="33"/>
  <c r="K22" i="33"/>
  <c r="H23" i="33"/>
  <c r="K23" i="33"/>
  <c r="H24" i="33"/>
  <c r="H25" i="33"/>
  <c r="H26" i="33"/>
  <c r="K26" i="33"/>
  <c r="H27" i="33"/>
  <c r="K27" i="33"/>
  <c r="H28" i="33"/>
  <c r="H29" i="33"/>
  <c r="H30" i="33"/>
  <c r="K30" i="33"/>
  <c r="H31" i="33"/>
  <c r="K31" i="33"/>
  <c r="H32" i="33"/>
  <c r="H33" i="33"/>
  <c r="H34" i="33"/>
  <c r="K34" i="33"/>
  <c r="H35" i="33"/>
  <c r="K35" i="33"/>
  <c r="H36" i="33"/>
  <c r="H37" i="33"/>
  <c r="H38" i="33"/>
  <c r="K38" i="33"/>
  <c r="H39" i="33"/>
  <c r="K39" i="33"/>
  <c r="H40" i="33"/>
  <c r="H41" i="33"/>
  <c r="H42" i="33"/>
  <c r="K42" i="33"/>
  <c r="H43" i="33"/>
  <c r="K43" i="33"/>
  <c r="H44" i="33"/>
  <c r="H45" i="33"/>
  <c r="H46" i="33"/>
  <c r="K46" i="33"/>
  <c r="H47" i="33"/>
  <c r="K47" i="33"/>
  <c r="H48" i="33"/>
  <c r="H49" i="33"/>
  <c r="H50" i="33"/>
  <c r="K50" i="33"/>
  <c r="H51" i="33"/>
  <c r="K51" i="33"/>
  <c r="H52" i="33"/>
  <c r="H53" i="33"/>
  <c r="H54" i="33"/>
  <c r="K54" i="33"/>
  <c r="E55" i="33"/>
  <c r="L55" i="41"/>
  <c r="F55" i="41"/>
  <c r="K54" i="41"/>
  <c r="J54" i="41"/>
  <c r="H54" i="41"/>
  <c r="G54" i="41"/>
  <c r="E54" i="41"/>
  <c r="K53" i="41"/>
  <c r="J53" i="41"/>
  <c r="H53" i="41"/>
  <c r="G53" i="41"/>
  <c r="E53" i="41"/>
  <c r="K52" i="41"/>
  <c r="J52" i="41"/>
  <c r="H52" i="41"/>
  <c r="G52" i="41"/>
  <c r="E52" i="41"/>
  <c r="K51" i="41"/>
  <c r="J51" i="41"/>
  <c r="H51" i="41"/>
  <c r="G51" i="41"/>
  <c r="E51" i="41"/>
  <c r="K50" i="41"/>
  <c r="J50" i="41"/>
  <c r="H50" i="41"/>
  <c r="G50" i="41"/>
  <c r="E50" i="41"/>
  <c r="K49" i="41"/>
  <c r="J49" i="41"/>
  <c r="H49" i="41"/>
  <c r="G49" i="41"/>
  <c r="E49" i="41"/>
  <c r="K48" i="41"/>
  <c r="J48" i="41"/>
  <c r="H48" i="41"/>
  <c r="G48" i="41"/>
  <c r="E48" i="41"/>
  <c r="K47" i="41"/>
  <c r="J47" i="41"/>
  <c r="H47" i="41"/>
  <c r="G47" i="41"/>
  <c r="E47" i="41"/>
  <c r="K46" i="41"/>
  <c r="J46" i="41"/>
  <c r="H46" i="41"/>
  <c r="G46" i="41"/>
  <c r="E46" i="41"/>
  <c r="K45" i="41"/>
  <c r="J45" i="41"/>
  <c r="H45" i="41"/>
  <c r="G45" i="41"/>
  <c r="E45" i="41"/>
  <c r="K44" i="41"/>
  <c r="J44" i="41"/>
  <c r="H44" i="41"/>
  <c r="G44" i="41"/>
  <c r="E44" i="41"/>
  <c r="K43" i="41"/>
  <c r="J43" i="41"/>
  <c r="H43" i="41"/>
  <c r="G43" i="41"/>
  <c r="E43" i="41"/>
  <c r="K42" i="41"/>
  <c r="J42" i="41"/>
  <c r="H42" i="41"/>
  <c r="G42" i="41"/>
  <c r="E42" i="41"/>
  <c r="K41" i="41"/>
  <c r="J41" i="41"/>
  <c r="H41" i="41"/>
  <c r="G41" i="41"/>
  <c r="E41" i="41"/>
  <c r="K40" i="41"/>
  <c r="J40" i="41"/>
  <c r="H40" i="41"/>
  <c r="G40" i="41"/>
  <c r="E40" i="41"/>
  <c r="K39" i="41"/>
  <c r="J39" i="41"/>
  <c r="H39" i="41"/>
  <c r="G39" i="41"/>
  <c r="E39" i="41"/>
  <c r="K38" i="41"/>
  <c r="J38" i="41"/>
  <c r="H38" i="41"/>
  <c r="G38" i="41"/>
  <c r="E38" i="41"/>
  <c r="K37" i="41"/>
  <c r="J37" i="41"/>
  <c r="H37" i="41"/>
  <c r="G37" i="41"/>
  <c r="E37" i="41"/>
  <c r="K36" i="41"/>
  <c r="J36" i="41"/>
  <c r="H36" i="41"/>
  <c r="G36" i="41"/>
  <c r="E36" i="41"/>
  <c r="M35" i="41"/>
  <c r="H35" i="41"/>
  <c r="G35" i="41"/>
  <c r="E35" i="41"/>
  <c r="K34" i="41"/>
  <c r="J34" i="41"/>
  <c r="H34" i="41"/>
  <c r="G34" i="41"/>
  <c r="E34" i="41"/>
  <c r="K33" i="41"/>
  <c r="J33" i="41"/>
  <c r="H33" i="41"/>
  <c r="G33" i="41"/>
  <c r="E33" i="41"/>
  <c r="K32" i="41"/>
  <c r="H32" i="41"/>
  <c r="G32" i="41"/>
  <c r="E32" i="41"/>
  <c r="K31" i="41"/>
  <c r="J31" i="41"/>
  <c r="H31" i="41"/>
  <c r="G31" i="41"/>
  <c r="E31" i="41"/>
  <c r="K30" i="41"/>
  <c r="J30" i="41"/>
  <c r="H30" i="41"/>
  <c r="G30" i="41"/>
  <c r="E30" i="41"/>
  <c r="K29" i="41"/>
  <c r="J29" i="41"/>
  <c r="H29" i="41"/>
  <c r="G29" i="41"/>
  <c r="E29" i="41"/>
  <c r="K28" i="41"/>
  <c r="J28" i="41"/>
  <c r="H28" i="41"/>
  <c r="G28" i="41"/>
  <c r="E28" i="41"/>
  <c r="K27" i="41"/>
  <c r="J27" i="41"/>
  <c r="H27" i="41"/>
  <c r="G27" i="41"/>
  <c r="E27" i="41"/>
  <c r="K26" i="41"/>
  <c r="J26" i="41"/>
  <c r="H26" i="41"/>
  <c r="G26" i="41"/>
  <c r="E26" i="41"/>
  <c r="K25" i="41"/>
  <c r="J25" i="41"/>
  <c r="H25" i="41"/>
  <c r="G25" i="41"/>
  <c r="E25" i="41"/>
  <c r="K24" i="41"/>
  <c r="J24" i="41"/>
  <c r="H24" i="41"/>
  <c r="G24" i="41"/>
  <c r="E24" i="41"/>
  <c r="K23" i="41"/>
  <c r="J23" i="41"/>
  <c r="H23" i="41"/>
  <c r="G23" i="41"/>
  <c r="E23" i="41"/>
  <c r="K22" i="41"/>
  <c r="J22" i="41"/>
  <c r="H22" i="41"/>
  <c r="G22" i="41"/>
  <c r="E22" i="41"/>
  <c r="K21" i="41"/>
  <c r="J21" i="41"/>
  <c r="H21" i="41"/>
  <c r="G21" i="41"/>
  <c r="E21" i="41"/>
  <c r="K20" i="41"/>
  <c r="J20" i="41"/>
  <c r="H20" i="41"/>
  <c r="G20" i="41"/>
  <c r="E20" i="41"/>
  <c r="K19" i="41"/>
  <c r="J19" i="41"/>
  <c r="H19" i="41"/>
  <c r="G19" i="41"/>
  <c r="E19" i="41"/>
  <c r="K18" i="41"/>
  <c r="J18" i="41"/>
  <c r="H18" i="41"/>
  <c r="G18" i="41"/>
  <c r="E18" i="41"/>
  <c r="K17" i="41"/>
  <c r="H17" i="41"/>
  <c r="G17" i="41"/>
  <c r="E17" i="41"/>
  <c r="K16" i="41"/>
  <c r="J16" i="41"/>
  <c r="H16" i="41"/>
  <c r="G16" i="41"/>
  <c r="E16" i="41"/>
  <c r="K15" i="41"/>
  <c r="J15" i="41"/>
  <c r="H15" i="41"/>
  <c r="G15" i="41"/>
  <c r="E15" i="41"/>
  <c r="K14" i="41"/>
  <c r="J14" i="41"/>
  <c r="H14" i="41"/>
  <c r="G14" i="41"/>
  <c r="E14" i="41"/>
  <c r="K13" i="41"/>
  <c r="J13" i="41"/>
  <c r="H13" i="41"/>
  <c r="G13" i="41"/>
  <c r="E13" i="41"/>
  <c r="K12" i="41"/>
  <c r="E12" i="41"/>
  <c r="K11" i="41"/>
  <c r="J11" i="41"/>
  <c r="H11" i="41"/>
  <c r="G11" i="41"/>
  <c r="E11" i="41"/>
  <c r="E10" i="41"/>
  <c r="K9" i="41"/>
  <c r="M9" i="41"/>
  <c r="I9" i="41"/>
  <c r="E9" i="41"/>
  <c r="K8" i="41"/>
  <c r="J8" i="41"/>
  <c r="H8" i="41"/>
  <c r="G8" i="41"/>
  <c r="E8" i="41"/>
  <c r="K7" i="41"/>
  <c r="J7" i="41"/>
  <c r="H7" i="41"/>
  <c r="G7" i="41"/>
  <c r="E7" i="41"/>
  <c r="K6" i="41"/>
  <c r="J6" i="41"/>
  <c r="H6" i="41"/>
  <c r="G6" i="41"/>
  <c r="E6" i="41"/>
  <c r="K5" i="41"/>
  <c r="J5" i="41"/>
  <c r="H5" i="41"/>
  <c r="G5" i="41"/>
  <c r="E5" i="41"/>
  <c r="J9" i="40"/>
  <c r="O9" i="40"/>
  <c r="J10" i="40"/>
  <c r="O10" i="40"/>
  <c r="J5" i="40"/>
  <c r="I53" i="40"/>
  <c r="E10" i="40"/>
  <c r="E11" i="39"/>
  <c r="E11" i="38"/>
  <c r="E11" i="27"/>
  <c r="E10" i="36"/>
  <c r="M53" i="40"/>
  <c r="F53" i="40"/>
  <c r="L52" i="40"/>
  <c r="K52" i="40"/>
  <c r="H52" i="40"/>
  <c r="G52" i="40"/>
  <c r="E52" i="40"/>
  <c r="L51" i="40"/>
  <c r="K51" i="40"/>
  <c r="H51" i="40"/>
  <c r="G51" i="40"/>
  <c r="E51" i="40"/>
  <c r="L50" i="40"/>
  <c r="K50" i="40"/>
  <c r="H50" i="40"/>
  <c r="G50" i="40"/>
  <c r="E50" i="40"/>
  <c r="L49" i="40"/>
  <c r="K49" i="40"/>
  <c r="H49" i="40"/>
  <c r="G49" i="40"/>
  <c r="J49" i="40"/>
  <c r="E49" i="40"/>
  <c r="L48" i="40"/>
  <c r="K48" i="40"/>
  <c r="H48" i="40"/>
  <c r="G48" i="40"/>
  <c r="E48" i="40"/>
  <c r="L47" i="40"/>
  <c r="K47" i="40"/>
  <c r="H47" i="40"/>
  <c r="G47" i="40"/>
  <c r="E47" i="40"/>
  <c r="L46" i="40"/>
  <c r="K46" i="40"/>
  <c r="H46" i="40"/>
  <c r="G46" i="40"/>
  <c r="E46" i="40"/>
  <c r="L45" i="40"/>
  <c r="K45" i="40"/>
  <c r="H45" i="40"/>
  <c r="G45" i="40"/>
  <c r="J45" i="40"/>
  <c r="E45" i="40"/>
  <c r="L44" i="40"/>
  <c r="K44" i="40"/>
  <c r="H44" i="40"/>
  <c r="G44" i="40"/>
  <c r="E44" i="40"/>
  <c r="L43" i="40"/>
  <c r="K43" i="40"/>
  <c r="H43" i="40"/>
  <c r="G43" i="40"/>
  <c r="E43" i="40"/>
  <c r="L42" i="40"/>
  <c r="K42" i="40"/>
  <c r="H42" i="40"/>
  <c r="G42" i="40"/>
  <c r="E42" i="40"/>
  <c r="L41" i="40"/>
  <c r="K41" i="40"/>
  <c r="H41" i="40"/>
  <c r="G41" i="40"/>
  <c r="J41" i="40"/>
  <c r="E41" i="40"/>
  <c r="L40" i="40"/>
  <c r="K40" i="40"/>
  <c r="H40" i="40"/>
  <c r="G40" i="40"/>
  <c r="E40" i="40"/>
  <c r="L39" i="40"/>
  <c r="K39" i="40"/>
  <c r="H39" i="40"/>
  <c r="G39" i="40"/>
  <c r="E39" i="40"/>
  <c r="L38" i="40"/>
  <c r="K38" i="40"/>
  <c r="H38" i="40"/>
  <c r="G38" i="40"/>
  <c r="E38" i="40"/>
  <c r="L37" i="40"/>
  <c r="K37" i="40"/>
  <c r="H37" i="40"/>
  <c r="G37" i="40"/>
  <c r="J37" i="40"/>
  <c r="E37" i="40"/>
  <c r="L36" i="40"/>
  <c r="K36" i="40"/>
  <c r="H36" i="40"/>
  <c r="G36" i="40"/>
  <c r="E36" i="40"/>
  <c r="L35" i="40"/>
  <c r="K35" i="40"/>
  <c r="H35" i="40"/>
  <c r="G35" i="40"/>
  <c r="E35" i="40"/>
  <c r="L34" i="40"/>
  <c r="K34" i="40"/>
  <c r="H34" i="40"/>
  <c r="G34" i="40"/>
  <c r="E34" i="40"/>
  <c r="N33" i="40"/>
  <c r="H33" i="40"/>
  <c r="G33" i="40"/>
  <c r="J33" i="40"/>
  <c r="O33" i="40"/>
  <c r="E33" i="40"/>
  <c r="L32" i="40"/>
  <c r="K32" i="40"/>
  <c r="H32" i="40"/>
  <c r="G32" i="40"/>
  <c r="E32" i="40"/>
  <c r="L31" i="40"/>
  <c r="K31" i="40"/>
  <c r="H31" i="40"/>
  <c r="G31" i="40"/>
  <c r="E31" i="40"/>
  <c r="L30" i="40"/>
  <c r="K30" i="40"/>
  <c r="H30" i="40"/>
  <c r="G30" i="40"/>
  <c r="E30" i="40"/>
  <c r="L29" i="40"/>
  <c r="K29" i="40"/>
  <c r="H29" i="40"/>
  <c r="G29" i="40"/>
  <c r="J29" i="40"/>
  <c r="E29" i="40"/>
  <c r="L28" i="40"/>
  <c r="K28" i="40"/>
  <c r="H28" i="40"/>
  <c r="G28" i="40"/>
  <c r="J28" i="40"/>
  <c r="E28" i="40"/>
  <c r="L27" i="40"/>
  <c r="K27" i="40"/>
  <c r="H27" i="40"/>
  <c r="G27" i="40"/>
  <c r="E27" i="40"/>
  <c r="L26" i="40"/>
  <c r="K26" i="40"/>
  <c r="H26" i="40"/>
  <c r="G26" i="40"/>
  <c r="E26" i="40"/>
  <c r="L25" i="40"/>
  <c r="K25" i="40"/>
  <c r="H25" i="40"/>
  <c r="G25" i="40"/>
  <c r="J25" i="40"/>
  <c r="E25" i="40"/>
  <c r="L24" i="40"/>
  <c r="K24" i="40"/>
  <c r="H24" i="40"/>
  <c r="G24" i="40"/>
  <c r="J24" i="40"/>
  <c r="E24" i="40"/>
  <c r="L23" i="40"/>
  <c r="K23" i="40"/>
  <c r="H23" i="40"/>
  <c r="G23" i="40"/>
  <c r="E23" i="40"/>
  <c r="L22" i="40"/>
  <c r="K22" i="40"/>
  <c r="H22" i="40"/>
  <c r="G22" i="40"/>
  <c r="E22" i="40"/>
  <c r="L21" i="40"/>
  <c r="K21" i="40"/>
  <c r="H21" i="40"/>
  <c r="G21" i="40"/>
  <c r="J21" i="40"/>
  <c r="E21" i="40"/>
  <c r="L20" i="40"/>
  <c r="K20" i="40"/>
  <c r="H20" i="40"/>
  <c r="G20" i="40"/>
  <c r="J20" i="40"/>
  <c r="E20" i="40"/>
  <c r="L19" i="40"/>
  <c r="K19" i="40"/>
  <c r="H19" i="40"/>
  <c r="G19" i="40"/>
  <c r="E19" i="40"/>
  <c r="L18" i="40"/>
  <c r="K18" i="40"/>
  <c r="H18" i="40"/>
  <c r="G18" i="40"/>
  <c r="E18" i="40"/>
  <c r="L17" i="40"/>
  <c r="K17" i="40"/>
  <c r="H17" i="40"/>
  <c r="G17" i="40"/>
  <c r="J17" i="40"/>
  <c r="E17" i="40"/>
  <c r="L16" i="40"/>
  <c r="K16" i="40"/>
  <c r="H16" i="40"/>
  <c r="G16" i="40"/>
  <c r="J16" i="40"/>
  <c r="E16" i="40"/>
  <c r="L15" i="40"/>
  <c r="K15" i="40"/>
  <c r="H15" i="40"/>
  <c r="G15" i="40"/>
  <c r="E15" i="40"/>
  <c r="L14" i="40"/>
  <c r="K14" i="40"/>
  <c r="H14" i="40"/>
  <c r="G14" i="40"/>
  <c r="E14" i="40"/>
  <c r="L13" i="40"/>
  <c r="K13" i="40"/>
  <c r="H13" i="40"/>
  <c r="G13" i="40"/>
  <c r="J13" i="40"/>
  <c r="E13" i="40"/>
  <c r="L12" i="40"/>
  <c r="K12" i="40"/>
  <c r="H12" i="40"/>
  <c r="G12" i="40"/>
  <c r="J12" i="40"/>
  <c r="E12" i="40"/>
  <c r="L11" i="40"/>
  <c r="K11" i="40"/>
  <c r="H11" i="40"/>
  <c r="G11" i="40"/>
  <c r="E11" i="40"/>
  <c r="L9" i="40"/>
  <c r="N9" i="40"/>
  <c r="E9" i="40"/>
  <c r="L8" i="40"/>
  <c r="K8" i="40"/>
  <c r="H8" i="40"/>
  <c r="G8" i="40"/>
  <c r="J8" i="40"/>
  <c r="E8" i="40"/>
  <c r="L7" i="40"/>
  <c r="K7" i="40"/>
  <c r="H7" i="40"/>
  <c r="G7" i="40"/>
  <c r="E7" i="40"/>
  <c r="L6" i="40"/>
  <c r="K6" i="40"/>
  <c r="H6" i="40"/>
  <c r="G6" i="40"/>
  <c r="E6" i="40"/>
  <c r="L5" i="40"/>
  <c r="K5" i="40"/>
  <c r="H5" i="40"/>
  <c r="G5" i="40"/>
  <c r="E5" i="40"/>
  <c r="L64" i="39"/>
  <c r="F64" i="39"/>
  <c r="K63" i="39"/>
  <c r="J63" i="39"/>
  <c r="M63" i="39"/>
  <c r="H63" i="39"/>
  <c r="G63" i="39"/>
  <c r="E63" i="39"/>
  <c r="K62" i="39"/>
  <c r="J62" i="39"/>
  <c r="M62" i="39"/>
  <c r="H62" i="39"/>
  <c r="G62" i="39"/>
  <c r="I62" i="39"/>
  <c r="E62" i="39"/>
  <c r="K61" i="39"/>
  <c r="J61" i="39"/>
  <c r="M61" i="39"/>
  <c r="H61" i="39"/>
  <c r="G61" i="39"/>
  <c r="E61" i="39"/>
  <c r="K60" i="39"/>
  <c r="J60" i="39"/>
  <c r="M60" i="39"/>
  <c r="H60" i="39"/>
  <c r="G60" i="39"/>
  <c r="E60" i="39"/>
  <c r="K59" i="39"/>
  <c r="J59" i="39"/>
  <c r="M59" i="39"/>
  <c r="H59" i="39"/>
  <c r="G59" i="39"/>
  <c r="E59" i="39"/>
  <c r="K58" i="39"/>
  <c r="J58" i="39"/>
  <c r="M58" i="39"/>
  <c r="H58" i="39"/>
  <c r="G58" i="39"/>
  <c r="E58" i="39"/>
  <c r="M57" i="39"/>
  <c r="K57" i="39"/>
  <c r="J57" i="39"/>
  <c r="H57" i="39"/>
  <c r="G57" i="39"/>
  <c r="I57" i="39"/>
  <c r="N57" i="39"/>
  <c r="E57" i="39"/>
  <c r="K56" i="39"/>
  <c r="J56" i="39"/>
  <c r="M56" i="39"/>
  <c r="H56" i="39"/>
  <c r="G56" i="39"/>
  <c r="E56" i="39"/>
  <c r="K55" i="39"/>
  <c r="J55" i="39"/>
  <c r="M55" i="39"/>
  <c r="H55" i="39"/>
  <c r="G55" i="39"/>
  <c r="E55" i="39"/>
  <c r="K54" i="39"/>
  <c r="J54" i="39"/>
  <c r="M54" i="39"/>
  <c r="H54" i="39"/>
  <c r="G54" i="39"/>
  <c r="I54" i="39"/>
  <c r="E54" i="39"/>
  <c r="K53" i="39"/>
  <c r="J53" i="39"/>
  <c r="M53" i="39"/>
  <c r="H53" i="39"/>
  <c r="G53" i="39"/>
  <c r="E53" i="39"/>
  <c r="K52" i="39"/>
  <c r="J52" i="39"/>
  <c r="M52" i="39"/>
  <c r="H52" i="39"/>
  <c r="G52" i="39"/>
  <c r="E52" i="39"/>
  <c r="K51" i="39"/>
  <c r="J51" i="39"/>
  <c r="M51" i="39"/>
  <c r="H51" i="39"/>
  <c r="G51" i="39"/>
  <c r="I51" i="39"/>
  <c r="E51" i="39"/>
  <c r="K50" i="39"/>
  <c r="J50" i="39"/>
  <c r="M50" i="39"/>
  <c r="H50" i="39"/>
  <c r="G50" i="39"/>
  <c r="E50" i="39"/>
  <c r="K49" i="39"/>
  <c r="J49" i="39"/>
  <c r="M49" i="39"/>
  <c r="H49" i="39"/>
  <c r="G49" i="39"/>
  <c r="E49" i="39"/>
  <c r="K48" i="39"/>
  <c r="J48" i="39"/>
  <c r="M48" i="39"/>
  <c r="H48" i="39"/>
  <c r="G48" i="39"/>
  <c r="E48" i="39"/>
  <c r="K47" i="39"/>
  <c r="J47" i="39"/>
  <c r="M47" i="39"/>
  <c r="H47" i="39"/>
  <c r="G47" i="39"/>
  <c r="E47" i="39"/>
  <c r="K46" i="39"/>
  <c r="J46" i="39"/>
  <c r="M46" i="39"/>
  <c r="H46" i="39"/>
  <c r="G46" i="39"/>
  <c r="I46" i="39"/>
  <c r="N46" i="39"/>
  <c r="E46" i="39"/>
  <c r="K45" i="39"/>
  <c r="J45" i="39"/>
  <c r="M45" i="39"/>
  <c r="H45" i="39"/>
  <c r="G45" i="39"/>
  <c r="E45" i="39"/>
  <c r="K44" i="39"/>
  <c r="J44" i="39"/>
  <c r="M44" i="39"/>
  <c r="H44" i="39"/>
  <c r="G44" i="39"/>
  <c r="E44" i="39"/>
  <c r="K43" i="39"/>
  <c r="J43" i="39"/>
  <c r="M43" i="39"/>
  <c r="H43" i="39"/>
  <c r="G43" i="39"/>
  <c r="I43" i="39"/>
  <c r="E43" i="39"/>
  <c r="K42" i="39"/>
  <c r="J42" i="39"/>
  <c r="M42" i="39"/>
  <c r="H42" i="39"/>
  <c r="G42" i="39"/>
  <c r="E42" i="39"/>
  <c r="K41" i="39"/>
  <c r="J41" i="39"/>
  <c r="M41" i="39"/>
  <c r="H41" i="39"/>
  <c r="G41" i="39"/>
  <c r="E41" i="39"/>
  <c r="K40" i="39"/>
  <c r="J40" i="39"/>
  <c r="M40" i="39"/>
  <c r="H40" i="39"/>
  <c r="G40" i="39"/>
  <c r="E40" i="39"/>
  <c r="K39" i="39"/>
  <c r="J39" i="39"/>
  <c r="M39" i="39"/>
  <c r="H39" i="39"/>
  <c r="G39" i="39"/>
  <c r="E39" i="39"/>
  <c r="M38" i="39"/>
  <c r="H38" i="39"/>
  <c r="G38" i="39"/>
  <c r="E38" i="39"/>
  <c r="K37" i="39"/>
  <c r="J37" i="39"/>
  <c r="H37" i="39"/>
  <c r="G37" i="39"/>
  <c r="E37" i="39"/>
  <c r="K36" i="39"/>
  <c r="J36" i="39"/>
  <c r="H36" i="39"/>
  <c r="G36" i="39"/>
  <c r="E36" i="39"/>
  <c r="K35" i="39"/>
  <c r="J35" i="39"/>
  <c r="M35" i="39"/>
  <c r="H35" i="39"/>
  <c r="G35" i="39"/>
  <c r="E35" i="39"/>
  <c r="K34" i="39"/>
  <c r="J34" i="39"/>
  <c r="H34" i="39"/>
  <c r="G34" i="39"/>
  <c r="E34" i="39"/>
  <c r="K33" i="39"/>
  <c r="J33" i="39"/>
  <c r="H33" i="39"/>
  <c r="G33" i="39"/>
  <c r="E33" i="39"/>
  <c r="K32" i="39"/>
  <c r="J32" i="39"/>
  <c r="H32" i="39"/>
  <c r="G32" i="39"/>
  <c r="E32" i="39"/>
  <c r="K31" i="39"/>
  <c r="J31" i="39"/>
  <c r="M31" i="39"/>
  <c r="H31" i="39"/>
  <c r="G31" i="39"/>
  <c r="E31" i="39"/>
  <c r="K30" i="39"/>
  <c r="J30" i="39"/>
  <c r="H30" i="39"/>
  <c r="G30" i="39"/>
  <c r="E30" i="39"/>
  <c r="K29" i="39"/>
  <c r="J29" i="39"/>
  <c r="H29" i="39"/>
  <c r="G29" i="39"/>
  <c r="E29" i="39"/>
  <c r="K28" i="39"/>
  <c r="J28" i="39"/>
  <c r="H28" i="39"/>
  <c r="G28" i="39"/>
  <c r="E28" i="39"/>
  <c r="K27" i="39"/>
  <c r="J27" i="39"/>
  <c r="M27" i="39"/>
  <c r="H27" i="39"/>
  <c r="G27" i="39"/>
  <c r="E27" i="39"/>
  <c r="K26" i="39"/>
  <c r="J26" i="39"/>
  <c r="H26" i="39"/>
  <c r="G26" i="39"/>
  <c r="E26" i="39"/>
  <c r="K25" i="39"/>
  <c r="J25" i="39"/>
  <c r="H25" i="39"/>
  <c r="G25" i="39"/>
  <c r="E25" i="39"/>
  <c r="K24" i="39"/>
  <c r="J24" i="39"/>
  <c r="H24" i="39"/>
  <c r="G24" i="39"/>
  <c r="E24" i="39"/>
  <c r="K23" i="39"/>
  <c r="J23" i="39"/>
  <c r="M23" i="39"/>
  <c r="H23" i="39"/>
  <c r="G23" i="39"/>
  <c r="E23" i="39"/>
  <c r="K22" i="39"/>
  <c r="J22" i="39"/>
  <c r="H22" i="39"/>
  <c r="G22" i="39"/>
  <c r="E22" i="39"/>
  <c r="K21" i="39"/>
  <c r="J21" i="39"/>
  <c r="H21" i="39"/>
  <c r="G21" i="39"/>
  <c r="E21" i="39"/>
  <c r="K20" i="39"/>
  <c r="J20" i="39"/>
  <c r="H20" i="39"/>
  <c r="G20" i="39"/>
  <c r="E20" i="39"/>
  <c r="K19" i="39"/>
  <c r="J19" i="39"/>
  <c r="M19" i="39"/>
  <c r="H19" i="39"/>
  <c r="G19" i="39"/>
  <c r="E19" i="39"/>
  <c r="K18" i="39"/>
  <c r="J18" i="39"/>
  <c r="H18" i="39"/>
  <c r="G18" i="39"/>
  <c r="E18" i="39"/>
  <c r="K17" i="39"/>
  <c r="J17" i="39"/>
  <c r="H17" i="39"/>
  <c r="G17" i="39"/>
  <c r="E17" i="39"/>
  <c r="K16" i="39"/>
  <c r="J16" i="39"/>
  <c r="H16" i="39"/>
  <c r="G16" i="39"/>
  <c r="E16" i="39"/>
  <c r="K15" i="39"/>
  <c r="J15" i="39"/>
  <c r="M15" i="39"/>
  <c r="H15" i="39"/>
  <c r="G15" i="39"/>
  <c r="E15" i="39"/>
  <c r="K14" i="39"/>
  <c r="J14" i="39"/>
  <c r="H14" i="39"/>
  <c r="G14" i="39"/>
  <c r="E14" i="39"/>
  <c r="K13" i="39"/>
  <c r="J13" i="39"/>
  <c r="H13" i="39"/>
  <c r="G13" i="39"/>
  <c r="E13" i="39"/>
  <c r="K12" i="39"/>
  <c r="J12" i="39"/>
  <c r="H12" i="39"/>
  <c r="G12" i="39"/>
  <c r="E12" i="39"/>
  <c r="K10" i="39"/>
  <c r="J10" i="39"/>
  <c r="M10" i="39"/>
  <c r="H10" i="39"/>
  <c r="G10" i="39"/>
  <c r="E10" i="39"/>
  <c r="K9" i="39"/>
  <c r="M9" i="39"/>
  <c r="I9" i="39"/>
  <c r="E9" i="39"/>
  <c r="K8" i="39"/>
  <c r="J8" i="39"/>
  <c r="M8" i="39"/>
  <c r="H8" i="39"/>
  <c r="G8" i="39"/>
  <c r="E8" i="39"/>
  <c r="K7" i="39"/>
  <c r="J7" i="39"/>
  <c r="M7" i="39"/>
  <c r="H7" i="39"/>
  <c r="G7" i="39"/>
  <c r="E7" i="39"/>
  <c r="K6" i="39"/>
  <c r="J6" i="39"/>
  <c r="M6" i="39"/>
  <c r="H6" i="39"/>
  <c r="G6" i="39"/>
  <c r="E6" i="39"/>
  <c r="K5" i="39"/>
  <c r="J5" i="39"/>
  <c r="H5" i="39"/>
  <c r="G5" i="39"/>
  <c r="E5" i="39"/>
  <c r="L64" i="38"/>
  <c r="F64" i="38"/>
  <c r="K63" i="38"/>
  <c r="J63" i="38"/>
  <c r="M63" i="38"/>
  <c r="H63" i="38"/>
  <c r="G63" i="38"/>
  <c r="E63" i="38"/>
  <c r="K62" i="38"/>
  <c r="J62" i="38"/>
  <c r="H62" i="38"/>
  <c r="G62" i="38"/>
  <c r="E62" i="38"/>
  <c r="K61" i="38"/>
  <c r="J61" i="38"/>
  <c r="H61" i="38"/>
  <c r="G61" i="38"/>
  <c r="E61" i="38"/>
  <c r="K60" i="38"/>
  <c r="J60" i="38"/>
  <c r="M60" i="38"/>
  <c r="H60" i="38"/>
  <c r="G60" i="38"/>
  <c r="E60" i="38"/>
  <c r="K59" i="38"/>
  <c r="J59" i="38"/>
  <c r="H59" i="38"/>
  <c r="G59" i="38"/>
  <c r="E59" i="38"/>
  <c r="K58" i="38"/>
  <c r="J58" i="38"/>
  <c r="M58" i="38"/>
  <c r="H58" i="38"/>
  <c r="G58" i="38"/>
  <c r="E58" i="38"/>
  <c r="K57" i="38"/>
  <c r="J57" i="38"/>
  <c r="H57" i="38"/>
  <c r="G57" i="38"/>
  <c r="E57" i="38"/>
  <c r="K56" i="38"/>
  <c r="J56" i="38"/>
  <c r="M56" i="38"/>
  <c r="H56" i="38"/>
  <c r="G56" i="38"/>
  <c r="E56" i="38"/>
  <c r="K55" i="38"/>
  <c r="J55" i="38"/>
  <c r="H55" i="38"/>
  <c r="G55" i="38"/>
  <c r="E55" i="38"/>
  <c r="K54" i="38"/>
  <c r="J54" i="38"/>
  <c r="M54" i="38"/>
  <c r="H54" i="38"/>
  <c r="G54" i="38"/>
  <c r="E54" i="38"/>
  <c r="K53" i="38"/>
  <c r="J53" i="38"/>
  <c r="H53" i="38"/>
  <c r="G53" i="38"/>
  <c r="E53" i="38"/>
  <c r="K52" i="38"/>
  <c r="J52" i="38"/>
  <c r="M52" i="38"/>
  <c r="H52" i="38"/>
  <c r="G52" i="38"/>
  <c r="E52" i="38"/>
  <c r="K51" i="38"/>
  <c r="J51" i="38"/>
  <c r="H51" i="38"/>
  <c r="G51" i="38"/>
  <c r="E51" i="38"/>
  <c r="K50" i="38"/>
  <c r="J50" i="38"/>
  <c r="M50" i="38"/>
  <c r="H50" i="38"/>
  <c r="G50" i="38"/>
  <c r="E50" i="38"/>
  <c r="K49" i="38"/>
  <c r="J49" i="38"/>
  <c r="H49" i="38"/>
  <c r="G49" i="38"/>
  <c r="E49" i="38"/>
  <c r="K48" i="38"/>
  <c r="J48" i="38"/>
  <c r="M48" i="38"/>
  <c r="H48" i="38"/>
  <c r="G48" i="38"/>
  <c r="E48" i="38"/>
  <c r="K47" i="38"/>
  <c r="J47" i="38"/>
  <c r="H47" i="38"/>
  <c r="G47" i="38"/>
  <c r="E47" i="38"/>
  <c r="K46" i="38"/>
  <c r="J46" i="38"/>
  <c r="M46" i="38"/>
  <c r="H46" i="38"/>
  <c r="G46" i="38"/>
  <c r="E46" i="38"/>
  <c r="K45" i="38"/>
  <c r="J45" i="38"/>
  <c r="H45" i="38"/>
  <c r="G45" i="38"/>
  <c r="E45" i="38"/>
  <c r="K44" i="38"/>
  <c r="J44" i="38"/>
  <c r="M44" i="38"/>
  <c r="H44" i="38"/>
  <c r="G44" i="38"/>
  <c r="E44" i="38"/>
  <c r="K43" i="38"/>
  <c r="J43" i="38"/>
  <c r="H43" i="38"/>
  <c r="G43" i="38"/>
  <c r="E43" i="38"/>
  <c r="K42" i="38"/>
  <c r="J42" i="38"/>
  <c r="M42" i="38"/>
  <c r="H42" i="38"/>
  <c r="G42" i="38"/>
  <c r="E42" i="38"/>
  <c r="K41" i="38"/>
  <c r="J41" i="38"/>
  <c r="H41" i="38"/>
  <c r="G41" i="38"/>
  <c r="E41" i="38"/>
  <c r="K40" i="38"/>
  <c r="J40" i="38"/>
  <c r="M40" i="38"/>
  <c r="H40" i="38"/>
  <c r="G40" i="38"/>
  <c r="E40" i="38"/>
  <c r="K39" i="38"/>
  <c r="J39" i="38"/>
  <c r="H39" i="38"/>
  <c r="G39" i="38"/>
  <c r="E39" i="38"/>
  <c r="M38" i="38"/>
  <c r="H38" i="38"/>
  <c r="G38" i="38"/>
  <c r="E38" i="38"/>
  <c r="K37" i="38"/>
  <c r="J37" i="38"/>
  <c r="M37" i="38"/>
  <c r="H37" i="38"/>
  <c r="G37" i="38"/>
  <c r="E37" i="38"/>
  <c r="K36" i="38"/>
  <c r="J36" i="38"/>
  <c r="H36" i="38"/>
  <c r="G36" i="38"/>
  <c r="E36" i="38"/>
  <c r="K35" i="38"/>
  <c r="J35" i="38"/>
  <c r="M35" i="38"/>
  <c r="H35" i="38"/>
  <c r="G35" i="38"/>
  <c r="I35" i="38"/>
  <c r="E35" i="38"/>
  <c r="K34" i="38"/>
  <c r="J34" i="38"/>
  <c r="H34" i="38"/>
  <c r="G34" i="38"/>
  <c r="E34" i="38"/>
  <c r="K33" i="38"/>
  <c r="J33" i="38"/>
  <c r="M33" i="38"/>
  <c r="H33" i="38"/>
  <c r="G33" i="38"/>
  <c r="E33" i="38"/>
  <c r="K32" i="38"/>
  <c r="J32" i="38"/>
  <c r="M32" i="38"/>
  <c r="H32" i="38"/>
  <c r="G32" i="38"/>
  <c r="E32" i="38"/>
  <c r="K31" i="38"/>
  <c r="J31" i="38"/>
  <c r="H31" i="38"/>
  <c r="G31" i="38"/>
  <c r="E31" i="38"/>
  <c r="K30" i="38"/>
  <c r="J30" i="38"/>
  <c r="M30" i="38"/>
  <c r="H30" i="38"/>
  <c r="G30" i="38"/>
  <c r="E30" i="38"/>
  <c r="K29" i="38"/>
  <c r="J29" i="38"/>
  <c r="H29" i="38"/>
  <c r="G29" i="38"/>
  <c r="E29" i="38"/>
  <c r="K28" i="38"/>
  <c r="J28" i="38"/>
  <c r="M28" i="38"/>
  <c r="H28" i="38"/>
  <c r="G28" i="38"/>
  <c r="I28" i="38"/>
  <c r="E28" i="38"/>
  <c r="K27" i="38"/>
  <c r="J27" i="38"/>
  <c r="H27" i="38"/>
  <c r="G27" i="38"/>
  <c r="E27" i="38"/>
  <c r="K26" i="38"/>
  <c r="J26" i="38"/>
  <c r="M26" i="38"/>
  <c r="H26" i="38"/>
  <c r="I26" i="38"/>
  <c r="G26" i="38"/>
  <c r="E26" i="38"/>
  <c r="K25" i="38"/>
  <c r="J25" i="38"/>
  <c r="H25" i="38"/>
  <c r="G25" i="38"/>
  <c r="E25" i="38"/>
  <c r="K24" i="38"/>
  <c r="J24" i="38"/>
  <c r="H24" i="38"/>
  <c r="G24" i="38"/>
  <c r="E24" i="38"/>
  <c r="K23" i="38"/>
  <c r="J23" i="38"/>
  <c r="H23" i="38"/>
  <c r="G23" i="38"/>
  <c r="E23" i="38"/>
  <c r="K22" i="38"/>
  <c r="J22" i="38"/>
  <c r="M22" i="38"/>
  <c r="H22" i="38"/>
  <c r="G22" i="38"/>
  <c r="E22" i="38"/>
  <c r="K21" i="38"/>
  <c r="J21" i="38"/>
  <c r="H21" i="38"/>
  <c r="G21" i="38"/>
  <c r="E21" i="38"/>
  <c r="K20" i="38"/>
  <c r="J20" i="38"/>
  <c r="H20" i="38"/>
  <c r="G20" i="38"/>
  <c r="I20" i="38"/>
  <c r="E20" i="38"/>
  <c r="K19" i="38"/>
  <c r="J19" i="38"/>
  <c r="H19" i="38"/>
  <c r="G19" i="38"/>
  <c r="E19" i="38"/>
  <c r="K18" i="38"/>
  <c r="J18" i="38"/>
  <c r="M18" i="38"/>
  <c r="I18" i="38"/>
  <c r="H18" i="38"/>
  <c r="G18" i="38"/>
  <c r="E18" i="38"/>
  <c r="K17" i="38"/>
  <c r="J17" i="38"/>
  <c r="H17" i="38"/>
  <c r="G17" i="38"/>
  <c r="I17" i="38"/>
  <c r="E17" i="38"/>
  <c r="K16" i="38"/>
  <c r="J16" i="38"/>
  <c r="M16" i="38"/>
  <c r="H16" i="38"/>
  <c r="G16" i="38"/>
  <c r="E16" i="38"/>
  <c r="K15" i="38"/>
  <c r="J15" i="38"/>
  <c r="H15" i="38"/>
  <c r="G15" i="38"/>
  <c r="E15" i="38"/>
  <c r="K14" i="38"/>
  <c r="J14" i="38"/>
  <c r="M14" i="38"/>
  <c r="H14" i="38"/>
  <c r="G14" i="38"/>
  <c r="I14" i="38"/>
  <c r="E14" i="38"/>
  <c r="K13" i="38"/>
  <c r="J13" i="38"/>
  <c r="H13" i="38"/>
  <c r="G13" i="38"/>
  <c r="E13" i="38"/>
  <c r="K12" i="38"/>
  <c r="J12" i="38"/>
  <c r="H12" i="38"/>
  <c r="G12" i="38"/>
  <c r="E12" i="38"/>
  <c r="K10" i="38"/>
  <c r="J10" i="38"/>
  <c r="M10" i="38"/>
  <c r="I10" i="38"/>
  <c r="H10" i="38"/>
  <c r="G10" i="38"/>
  <c r="E10" i="38"/>
  <c r="M9" i="38"/>
  <c r="K9" i="38"/>
  <c r="I9" i="38"/>
  <c r="E9" i="38"/>
  <c r="K8" i="38"/>
  <c r="J8" i="38"/>
  <c r="H8" i="38"/>
  <c r="G8" i="38"/>
  <c r="I8" i="38"/>
  <c r="E8" i="38"/>
  <c r="K7" i="38"/>
  <c r="J7" i="38"/>
  <c r="H7" i="38"/>
  <c r="G7" i="38"/>
  <c r="E7" i="38"/>
  <c r="K6" i="38"/>
  <c r="J6" i="38"/>
  <c r="M6" i="38"/>
  <c r="H6" i="38"/>
  <c r="G6" i="38"/>
  <c r="E6" i="38"/>
  <c r="K5" i="38"/>
  <c r="J5" i="38"/>
  <c r="M5" i="38"/>
  <c r="H5" i="38"/>
  <c r="G5" i="38"/>
  <c r="E5" i="38"/>
  <c r="L65" i="27"/>
  <c r="F65" i="27"/>
  <c r="K64" i="27"/>
  <c r="J64" i="27"/>
  <c r="H64" i="27"/>
  <c r="G64" i="27"/>
  <c r="E64" i="27"/>
  <c r="K63" i="27"/>
  <c r="J63" i="27"/>
  <c r="H63" i="27"/>
  <c r="G63" i="27"/>
  <c r="E63" i="27"/>
  <c r="K62" i="27"/>
  <c r="J62" i="27"/>
  <c r="H62" i="27"/>
  <c r="G62" i="27"/>
  <c r="E62" i="27"/>
  <c r="K61" i="27"/>
  <c r="J61" i="27"/>
  <c r="H61" i="27"/>
  <c r="G61" i="27"/>
  <c r="E61" i="27"/>
  <c r="K60" i="27"/>
  <c r="J60" i="27"/>
  <c r="H60" i="27"/>
  <c r="G60" i="27"/>
  <c r="E60" i="27"/>
  <c r="K59" i="27"/>
  <c r="J59" i="27"/>
  <c r="H59" i="27"/>
  <c r="G59" i="27"/>
  <c r="E59" i="27"/>
  <c r="K58" i="27"/>
  <c r="J58" i="27"/>
  <c r="H58" i="27"/>
  <c r="G58" i="27"/>
  <c r="E58" i="27"/>
  <c r="K57" i="27"/>
  <c r="J57" i="27"/>
  <c r="H57" i="27"/>
  <c r="G57" i="27"/>
  <c r="E57" i="27"/>
  <c r="K56" i="27"/>
  <c r="J56" i="27"/>
  <c r="H56" i="27"/>
  <c r="G56" i="27"/>
  <c r="E56" i="27"/>
  <c r="K55" i="27"/>
  <c r="J55" i="27"/>
  <c r="H55" i="27"/>
  <c r="G55" i="27"/>
  <c r="E55" i="27"/>
  <c r="K54" i="27"/>
  <c r="J54" i="27"/>
  <c r="H54" i="27"/>
  <c r="G54" i="27"/>
  <c r="E54" i="27"/>
  <c r="K53" i="27"/>
  <c r="J53" i="27"/>
  <c r="H53" i="27"/>
  <c r="G53" i="27"/>
  <c r="E53" i="27"/>
  <c r="K52" i="27"/>
  <c r="J52" i="27"/>
  <c r="H52" i="27"/>
  <c r="G52" i="27"/>
  <c r="E52" i="27"/>
  <c r="K51" i="27"/>
  <c r="J51" i="27"/>
  <c r="H51" i="27"/>
  <c r="G51" i="27"/>
  <c r="E51" i="27"/>
  <c r="K50" i="27"/>
  <c r="J50" i="27"/>
  <c r="H50" i="27"/>
  <c r="G50" i="27"/>
  <c r="E50" i="27"/>
  <c r="K49" i="27"/>
  <c r="J49" i="27"/>
  <c r="H49" i="27"/>
  <c r="G49" i="27"/>
  <c r="E49" i="27"/>
  <c r="K48" i="27"/>
  <c r="J48" i="27"/>
  <c r="H48" i="27"/>
  <c r="G48" i="27"/>
  <c r="E48" i="27"/>
  <c r="K47" i="27"/>
  <c r="J47" i="27"/>
  <c r="H47" i="27"/>
  <c r="G47" i="27"/>
  <c r="E47" i="27"/>
  <c r="K46" i="27"/>
  <c r="J46" i="27"/>
  <c r="H46" i="27"/>
  <c r="G46" i="27"/>
  <c r="E46" i="27"/>
  <c r="K45" i="27"/>
  <c r="J45" i="27"/>
  <c r="H45" i="27"/>
  <c r="G45" i="27"/>
  <c r="E45" i="27"/>
  <c r="K44" i="27"/>
  <c r="J44" i="27"/>
  <c r="H44" i="27"/>
  <c r="G44" i="27"/>
  <c r="E44" i="27"/>
  <c r="K43" i="27"/>
  <c r="J43" i="27"/>
  <c r="H43" i="27"/>
  <c r="G43" i="27"/>
  <c r="E43" i="27"/>
  <c r="K42" i="27"/>
  <c r="J42" i="27"/>
  <c r="H42" i="27"/>
  <c r="G42" i="27"/>
  <c r="E42" i="27"/>
  <c r="K41" i="27"/>
  <c r="J41" i="27"/>
  <c r="H41" i="27"/>
  <c r="G41" i="27"/>
  <c r="E41" i="27"/>
  <c r="K40" i="27"/>
  <c r="J40" i="27"/>
  <c r="H40" i="27"/>
  <c r="G40" i="27"/>
  <c r="E40" i="27"/>
  <c r="M39" i="27"/>
  <c r="H39" i="27"/>
  <c r="G39" i="27"/>
  <c r="E39" i="27"/>
  <c r="K38" i="27"/>
  <c r="J38" i="27"/>
  <c r="H38" i="27"/>
  <c r="G38" i="27"/>
  <c r="E38" i="27"/>
  <c r="K37" i="27"/>
  <c r="J37" i="27"/>
  <c r="H37" i="27"/>
  <c r="G37" i="27"/>
  <c r="I37" i="27"/>
  <c r="E37" i="27"/>
  <c r="K36" i="27"/>
  <c r="J36" i="27"/>
  <c r="H36" i="27"/>
  <c r="G36" i="27"/>
  <c r="E36" i="27"/>
  <c r="K35" i="27"/>
  <c r="J35" i="27"/>
  <c r="I35" i="27"/>
  <c r="H35" i="27"/>
  <c r="G35" i="27"/>
  <c r="E35" i="27"/>
  <c r="K34" i="27"/>
  <c r="J34" i="27"/>
  <c r="H34" i="27"/>
  <c r="G34" i="27"/>
  <c r="E34" i="27"/>
  <c r="K33" i="27"/>
  <c r="J33" i="27"/>
  <c r="H33" i="27"/>
  <c r="G33" i="27"/>
  <c r="E33" i="27"/>
  <c r="K32" i="27"/>
  <c r="J32" i="27"/>
  <c r="H32" i="27"/>
  <c r="G32" i="27"/>
  <c r="E32" i="27"/>
  <c r="K31" i="27"/>
  <c r="J31" i="27"/>
  <c r="H31" i="27"/>
  <c r="G31" i="27"/>
  <c r="E31" i="27"/>
  <c r="K30" i="27"/>
  <c r="J30" i="27"/>
  <c r="H30" i="27"/>
  <c r="G30" i="27"/>
  <c r="E30" i="27"/>
  <c r="K29" i="27"/>
  <c r="J29" i="27"/>
  <c r="M29" i="27"/>
  <c r="H29" i="27"/>
  <c r="I29" i="27"/>
  <c r="G29" i="27"/>
  <c r="E29" i="27"/>
  <c r="K28" i="27"/>
  <c r="J28" i="27"/>
  <c r="H28" i="27"/>
  <c r="G28" i="27"/>
  <c r="E28" i="27"/>
  <c r="K27" i="27"/>
  <c r="J27" i="27"/>
  <c r="H27" i="27"/>
  <c r="G27" i="27"/>
  <c r="E27" i="27"/>
  <c r="K26" i="27"/>
  <c r="J26" i="27"/>
  <c r="H26" i="27"/>
  <c r="G26" i="27"/>
  <c r="E26" i="27"/>
  <c r="K25" i="27"/>
  <c r="J25" i="27"/>
  <c r="H25" i="27"/>
  <c r="G25" i="27"/>
  <c r="E25" i="27"/>
  <c r="K24" i="27"/>
  <c r="J24" i="27"/>
  <c r="H24" i="27"/>
  <c r="G24" i="27"/>
  <c r="E24" i="27"/>
  <c r="K23" i="27"/>
  <c r="J23" i="27"/>
  <c r="H23" i="27"/>
  <c r="G23" i="27"/>
  <c r="E23" i="27"/>
  <c r="K22" i="27"/>
  <c r="J22" i="27"/>
  <c r="H22" i="27"/>
  <c r="G22" i="27"/>
  <c r="E22" i="27"/>
  <c r="K21" i="27"/>
  <c r="J21" i="27"/>
  <c r="H21" i="27"/>
  <c r="G21" i="27"/>
  <c r="E21" i="27"/>
  <c r="K20" i="27"/>
  <c r="J20" i="27"/>
  <c r="H20" i="27"/>
  <c r="G20" i="27"/>
  <c r="E20" i="27"/>
  <c r="K19" i="27"/>
  <c r="J19" i="27"/>
  <c r="H19" i="27"/>
  <c r="G19" i="27"/>
  <c r="I19" i="27"/>
  <c r="E19" i="27"/>
  <c r="K18" i="27"/>
  <c r="J18" i="27"/>
  <c r="H18" i="27"/>
  <c r="G18" i="27"/>
  <c r="E18" i="27"/>
  <c r="K17" i="27"/>
  <c r="J17" i="27"/>
  <c r="H17" i="27"/>
  <c r="G17" i="27"/>
  <c r="E17" i="27"/>
  <c r="K16" i="27"/>
  <c r="J16" i="27"/>
  <c r="H16" i="27"/>
  <c r="G16" i="27"/>
  <c r="E16" i="27"/>
  <c r="K15" i="27"/>
  <c r="J15" i="27"/>
  <c r="H15" i="27"/>
  <c r="G15" i="27"/>
  <c r="I15" i="27"/>
  <c r="E15" i="27"/>
  <c r="K14" i="27"/>
  <c r="J14" i="27"/>
  <c r="H14" i="27"/>
  <c r="G14" i="27"/>
  <c r="E14" i="27"/>
  <c r="K13" i="27"/>
  <c r="J13" i="27"/>
  <c r="M13" i="27"/>
  <c r="H13" i="27"/>
  <c r="G13" i="27"/>
  <c r="E13" i="27"/>
  <c r="K12" i="27"/>
  <c r="J12" i="27"/>
  <c r="H12" i="27"/>
  <c r="G12" i="27"/>
  <c r="E12" i="27"/>
  <c r="K10" i="27"/>
  <c r="J10" i="27"/>
  <c r="H10" i="27"/>
  <c r="G10" i="27"/>
  <c r="E10" i="27"/>
  <c r="K9" i="27"/>
  <c r="M9" i="27"/>
  <c r="I9" i="27"/>
  <c r="E9" i="27"/>
  <c r="K8" i="27"/>
  <c r="J8" i="27"/>
  <c r="H8" i="27"/>
  <c r="G8" i="27"/>
  <c r="E8" i="27"/>
  <c r="K7" i="27"/>
  <c r="J7" i="27"/>
  <c r="H7" i="27"/>
  <c r="G7" i="27"/>
  <c r="E7" i="27"/>
  <c r="K6" i="27"/>
  <c r="J6" i="27"/>
  <c r="H6" i="27"/>
  <c r="G6" i="27"/>
  <c r="E6" i="27"/>
  <c r="K5" i="27"/>
  <c r="J5" i="27"/>
  <c r="H5" i="27"/>
  <c r="G5" i="27"/>
  <c r="E5" i="27"/>
  <c r="K10" i="36"/>
  <c r="M10" i="36"/>
  <c r="I10" i="36"/>
  <c r="L65" i="36"/>
  <c r="F65" i="36"/>
  <c r="K64" i="36"/>
  <c r="J64" i="36"/>
  <c r="H64" i="36"/>
  <c r="G64" i="36"/>
  <c r="E64" i="36"/>
  <c r="K63" i="36"/>
  <c r="J63" i="36"/>
  <c r="M63" i="36"/>
  <c r="H63" i="36"/>
  <c r="G63" i="36"/>
  <c r="E63" i="36"/>
  <c r="K62" i="36"/>
  <c r="J62" i="36"/>
  <c r="M62" i="36"/>
  <c r="H62" i="36"/>
  <c r="G62" i="36"/>
  <c r="E62" i="36"/>
  <c r="K61" i="36"/>
  <c r="J61" i="36"/>
  <c r="H61" i="36"/>
  <c r="G61" i="36"/>
  <c r="E61" i="36"/>
  <c r="K60" i="36"/>
  <c r="J60" i="36"/>
  <c r="M60" i="36"/>
  <c r="H60" i="36"/>
  <c r="G60" i="36"/>
  <c r="I60" i="36"/>
  <c r="E60" i="36"/>
  <c r="K59" i="36"/>
  <c r="J59" i="36"/>
  <c r="H59" i="36"/>
  <c r="G59" i="36"/>
  <c r="I59" i="36"/>
  <c r="E59" i="36"/>
  <c r="K58" i="36"/>
  <c r="J58" i="36"/>
  <c r="H58" i="36"/>
  <c r="G58" i="36"/>
  <c r="E58" i="36"/>
  <c r="K57" i="36"/>
  <c r="J57" i="36"/>
  <c r="M57" i="36"/>
  <c r="H57" i="36"/>
  <c r="G57" i="36"/>
  <c r="E57" i="36"/>
  <c r="K56" i="36"/>
  <c r="J56" i="36"/>
  <c r="H56" i="36"/>
  <c r="G56" i="36"/>
  <c r="I56" i="36"/>
  <c r="E56" i="36"/>
  <c r="K55" i="36"/>
  <c r="J55" i="36"/>
  <c r="M55" i="36"/>
  <c r="H55" i="36"/>
  <c r="G55" i="36"/>
  <c r="E55" i="36"/>
  <c r="K54" i="36"/>
  <c r="J54" i="36"/>
  <c r="M54" i="36"/>
  <c r="I54" i="36"/>
  <c r="H54" i="36"/>
  <c r="G54" i="36"/>
  <c r="E54" i="36"/>
  <c r="K53" i="36"/>
  <c r="J53" i="36"/>
  <c r="H53" i="36"/>
  <c r="G53" i="36"/>
  <c r="I53" i="36"/>
  <c r="E53" i="36"/>
  <c r="K52" i="36"/>
  <c r="J52" i="36"/>
  <c r="M52" i="36"/>
  <c r="H52" i="36"/>
  <c r="G52" i="36"/>
  <c r="E52" i="36"/>
  <c r="K51" i="36"/>
  <c r="J51" i="36"/>
  <c r="H51" i="36"/>
  <c r="G51" i="36"/>
  <c r="E51" i="36"/>
  <c r="K50" i="36"/>
  <c r="J50" i="36"/>
  <c r="H50" i="36"/>
  <c r="G50" i="36"/>
  <c r="E50" i="36"/>
  <c r="K49" i="36"/>
  <c r="J49" i="36"/>
  <c r="M49" i="36"/>
  <c r="H49" i="36"/>
  <c r="G49" i="36"/>
  <c r="E49" i="36"/>
  <c r="K48" i="36"/>
  <c r="J48" i="36"/>
  <c r="H48" i="36"/>
  <c r="G48" i="36"/>
  <c r="E48" i="36"/>
  <c r="K47" i="36"/>
  <c r="J47" i="36"/>
  <c r="M47" i="36"/>
  <c r="H47" i="36"/>
  <c r="G47" i="36"/>
  <c r="E47" i="36"/>
  <c r="K46" i="36"/>
  <c r="J46" i="36"/>
  <c r="M46" i="36"/>
  <c r="H46" i="36"/>
  <c r="G46" i="36"/>
  <c r="E46" i="36"/>
  <c r="K45" i="36"/>
  <c r="J45" i="36"/>
  <c r="H45" i="36"/>
  <c r="G45" i="36"/>
  <c r="E45" i="36"/>
  <c r="K44" i="36"/>
  <c r="J44" i="36"/>
  <c r="M44" i="36"/>
  <c r="H44" i="36"/>
  <c r="G44" i="36"/>
  <c r="I44" i="36"/>
  <c r="N44" i="36"/>
  <c r="E44" i="36"/>
  <c r="K43" i="36"/>
  <c r="J43" i="36"/>
  <c r="H43" i="36"/>
  <c r="G43" i="36"/>
  <c r="E43" i="36"/>
  <c r="K42" i="36"/>
  <c r="J42" i="36"/>
  <c r="H42" i="36"/>
  <c r="G42" i="36"/>
  <c r="E42" i="36"/>
  <c r="K41" i="36"/>
  <c r="J41" i="36"/>
  <c r="M41" i="36"/>
  <c r="H41" i="36"/>
  <c r="G41" i="36"/>
  <c r="E41" i="36"/>
  <c r="K40" i="36"/>
  <c r="J40" i="36"/>
  <c r="H40" i="36"/>
  <c r="G40" i="36"/>
  <c r="I40" i="36"/>
  <c r="E40" i="36"/>
  <c r="H39" i="36"/>
  <c r="G39" i="36"/>
  <c r="E39" i="36"/>
  <c r="K38" i="36"/>
  <c r="J38" i="36"/>
  <c r="H38" i="36"/>
  <c r="G38" i="36"/>
  <c r="E38" i="36"/>
  <c r="K37" i="36"/>
  <c r="J37" i="36"/>
  <c r="M37" i="36"/>
  <c r="H37" i="36"/>
  <c r="G37" i="36"/>
  <c r="E37" i="36"/>
  <c r="K36" i="36"/>
  <c r="J36" i="36"/>
  <c r="H36" i="36"/>
  <c r="G36" i="36"/>
  <c r="E36" i="36"/>
  <c r="K35" i="36"/>
  <c r="J35" i="36"/>
  <c r="M35" i="36"/>
  <c r="H35" i="36"/>
  <c r="G35" i="36"/>
  <c r="E35" i="36"/>
  <c r="K34" i="36"/>
  <c r="J34" i="36"/>
  <c r="M34" i="36"/>
  <c r="H34" i="36"/>
  <c r="G34" i="36"/>
  <c r="I34" i="36"/>
  <c r="E34" i="36"/>
  <c r="K33" i="36"/>
  <c r="J33" i="36"/>
  <c r="H33" i="36"/>
  <c r="G33" i="36"/>
  <c r="E33" i="36"/>
  <c r="K32" i="36"/>
  <c r="J32" i="36"/>
  <c r="M32" i="36"/>
  <c r="H32" i="36"/>
  <c r="G32" i="36"/>
  <c r="E32" i="36"/>
  <c r="K31" i="36"/>
  <c r="J31" i="36"/>
  <c r="H31" i="36"/>
  <c r="G31" i="36"/>
  <c r="I31" i="36"/>
  <c r="E31" i="36"/>
  <c r="K30" i="36"/>
  <c r="J30" i="36"/>
  <c r="H30" i="36"/>
  <c r="G30" i="36"/>
  <c r="E30" i="36"/>
  <c r="K29" i="36"/>
  <c r="J29" i="36"/>
  <c r="M29" i="36"/>
  <c r="H29" i="36"/>
  <c r="G29" i="36"/>
  <c r="E29" i="36"/>
  <c r="K28" i="36"/>
  <c r="J28" i="36"/>
  <c r="H28" i="36"/>
  <c r="G28" i="36"/>
  <c r="E28" i="36"/>
  <c r="K27" i="36"/>
  <c r="J27" i="36"/>
  <c r="M27" i="36"/>
  <c r="H27" i="36"/>
  <c r="G27" i="36"/>
  <c r="E27" i="36"/>
  <c r="K26" i="36"/>
  <c r="J26" i="36"/>
  <c r="M26" i="36"/>
  <c r="H26" i="36"/>
  <c r="G26" i="36"/>
  <c r="I26" i="36"/>
  <c r="E26" i="36"/>
  <c r="K25" i="36"/>
  <c r="J25" i="36"/>
  <c r="H25" i="36"/>
  <c r="G25" i="36"/>
  <c r="E25" i="36"/>
  <c r="K24" i="36"/>
  <c r="J24" i="36"/>
  <c r="M24" i="36"/>
  <c r="H24" i="36"/>
  <c r="G24" i="36"/>
  <c r="E24" i="36"/>
  <c r="K23" i="36"/>
  <c r="J23" i="36"/>
  <c r="M23" i="36"/>
  <c r="H23" i="36"/>
  <c r="G23" i="36"/>
  <c r="E23" i="36"/>
  <c r="K22" i="36"/>
  <c r="J22" i="36"/>
  <c r="H22" i="36"/>
  <c r="G22" i="36"/>
  <c r="E22" i="36"/>
  <c r="K21" i="36"/>
  <c r="J21" i="36"/>
  <c r="M21" i="36"/>
  <c r="H21" i="36"/>
  <c r="G21" i="36"/>
  <c r="E21" i="36"/>
  <c r="K20" i="36"/>
  <c r="J20" i="36"/>
  <c r="H20" i="36"/>
  <c r="G20" i="36"/>
  <c r="E20" i="36"/>
  <c r="K19" i="36"/>
  <c r="J19" i="36"/>
  <c r="M19" i="36"/>
  <c r="H19" i="36"/>
  <c r="G19" i="36"/>
  <c r="E19" i="36"/>
  <c r="K18" i="36"/>
  <c r="J18" i="36"/>
  <c r="M18" i="36"/>
  <c r="H18" i="36"/>
  <c r="G18" i="36"/>
  <c r="E18" i="36"/>
  <c r="K17" i="36"/>
  <c r="J17" i="36"/>
  <c r="H17" i="36"/>
  <c r="G17" i="36"/>
  <c r="E17" i="36"/>
  <c r="K16" i="36"/>
  <c r="J16" i="36"/>
  <c r="M16" i="36"/>
  <c r="H16" i="36"/>
  <c r="I16" i="36"/>
  <c r="G16" i="36"/>
  <c r="E16" i="36"/>
  <c r="K15" i="36"/>
  <c r="J15" i="36"/>
  <c r="M15" i="36"/>
  <c r="H15" i="36"/>
  <c r="G15" i="36"/>
  <c r="E15" i="36"/>
  <c r="K14" i="36"/>
  <c r="J14" i="36"/>
  <c r="H14" i="36"/>
  <c r="G14" i="36"/>
  <c r="E14" i="36"/>
  <c r="K13" i="36"/>
  <c r="J13" i="36"/>
  <c r="M13" i="36"/>
  <c r="H13" i="36"/>
  <c r="G13" i="36"/>
  <c r="E13" i="36"/>
  <c r="K12" i="36"/>
  <c r="J12" i="36"/>
  <c r="H12" i="36"/>
  <c r="G12" i="36"/>
  <c r="E12" i="36"/>
  <c r="K11" i="36"/>
  <c r="J11" i="36"/>
  <c r="M11" i="36"/>
  <c r="H11" i="36"/>
  <c r="G11" i="36"/>
  <c r="E11" i="36"/>
  <c r="K9" i="36"/>
  <c r="I9" i="36"/>
  <c r="E9" i="36"/>
  <c r="K8" i="36"/>
  <c r="J8" i="36"/>
  <c r="M8" i="36"/>
  <c r="H8" i="36"/>
  <c r="G8" i="36"/>
  <c r="E8" i="36"/>
  <c r="K7" i="36"/>
  <c r="J7" i="36"/>
  <c r="M7" i="36"/>
  <c r="H7" i="36"/>
  <c r="G7" i="36"/>
  <c r="E7" i="36"/>
  <c r="K6" i="36"/>
  <c r="J6" i="36"/>
  <c r="H6" i="36"/>
  <c r="G6" i="36"/>
  <c r="E6" i="36"/>
  <c r="K5" i="36"/>
  <c r="J5" i="36"/>
  <c r="M5" i="36"/>
  <c r="H5" i="36"/>
  <c r="I5" i="36"/>
  <c r="G5" i="36"/>
  <c r="E5" i="36"/>
  <c r="L64" i="35"/>
  <c r="F64" i="35"/>
  <c r="K63" i="35"/>
  <c r="J63" i="35"/>
  <c r="M63" i="35"/>
  <c r="I63" i="35"/>
  <c r="H63" i="35"/>
  <c r="G63" i="35"/>
  <c r="E63" i="35"/>
  <c r="M62" i="35"/>
  <c r="K62" i="35"/>
  <c r="J62" i="35"/>
  <c r="H62" i="35"/>
  <c r="I62" i="35"/>
  <c r="G62" i="35"/>
  <c r="E62" i="35"/>
  <c r="K61" i="35"/>
  <c r="J61" i="35"/>
  <c r="M61" i="35"/>
  <c r="H61" i="35"/>
  <c r="G61" i="35"/>
  <c r="E61" i="35"/>
  <c r="K60" i="35"/>
  <c r="J60" i="35"/>
  <c r="H60" i="35"/>
  <c r="G60" i="35"/>
  <c r="I60" i="35"/>
  <c r="E60" i="35"/>
  <c r="K59" i="35"/>
  <c r="J59" i="35"/>
  <c r="H59" i="35"/>
  <c r="I59" i="35"/>
  <c r="G59" i="35"/>
  <c r="E59" i="35"/>
  <c r="K58" i="35"/>
  <c r="J58" i="35"/>
  <c r="H58" i="35"/>
  <c r="G58" i="35"/>
  <c r="E58" i="35"/>
  <c r="K57" i="35"/>
  <c r="J57" i="35"/>
  <c r="M57" i="35"/>
  <c r="H57" i="35"/>
  <c r="G57" i="35"/>
  <c r="E57" i="35"/>
  <c r="K56" i="35"/>
  <c r="J56" i="35"/>
  <c r="M56" i="35"/>
  <c r="H56" i="35"/>
  <c r="G56" i="35"/>
  <c r="E56" i="35"/>
  <c r="K55" i="35"/>
  <c r="J55" i="35"/>
  <c r="H55" i="35"/>
  <c r="G55" i="35"/>
  <c r="E55" i="35"/>
  <c r="K54" i="35"/>
  <c r="J54" i="35"/>
  <c r="M54" i="35"/>
  <c r="H54" i="35"/>
  <c r="G54" i="35"/>
  <c r="E54" i="35"/>
  <c r="K53" i="35"/>
  <c r="J53" i="35"/>
  <c r="M53" i="35"/>
  <c r="H53" i="35"/>
  <c r="I53" i="35"/>
  <c r="G53" i="35"/>
  <c r="E53" i="35"/>
  <c r="M52" i="35"/>
  <c r="K52" i="35"/>
  <c r="J52" i="35"/>
  <c r="H52" i="35"/>
  <c r="G52" i="35"/>
  <c r="E52" i="35"/>
  <c r="K51" i="35"/>
  <c r="J51" i="35"/>
  <c r="H51" i="35"/>
  <c r="G51" i="35"/>
  <c r="E51" i="35"/>
  <c r="K50" i="35"/>
  <c r="J50" i="35"/>
  <c r="H50" i="35"/>
  <c r="G50" i="35"/>
  <c r="I50" i="35"/>
  <c r="E50" i="35"/>
  <c r="K49" i="35"/>
  <c r="M49" i="35"/>
  <c r="J49" i="35"/>
  <c r="H49" i="35"/>
  <c r="G49" i="35"/>
  <c r="E49" i="35"/>
  <c r="K48" i="35"/>
  <c r="J48" i="35"/>
  <c r="M48" i="35"/>
  <c r="H48" i="35"/>
  <c r="I48" i="35"/>
  <c r="G48" i="35"/>
  <c r="E48" i="35"/>
  <c r="M47" i="35"/>
  <c r="K47" i="35"/>
  <c r="J47" i="35"/>
  <c r="H47" i="35"/>
  <c r="G47" i="35"/>
  <c r="I47" i="35"/>
  <c r="E47" i="35"/>
  <c r="K46" i="35"/>
  <c r="J46" i="35"/>
  <c r="H46" i="35"/>
  <c r="G46" i="35"/>
  <c r="E46" i="35"/>
  <c r="K45" i="35"/>
  <c r="J45" i="35"/>
  <c r="H45" i="35"/>
  <c r="I45" i="35"/>
  <c r="G45" i="35"/>
  <c r="E45" i="35"/>
  <c r="K44" i="35"/>
  <c r="M44" i="35"/>
  <c r="J44" i="35"/>
  <c r="H44" i="35"/>
  <c r="G44" i="35"/>
  <c r="E44" i="35"/>
  <c r="K43" i="35"/>
  <c r="J43" i="35"/>
  <c r="M43" i="35"/>
  <c r="H43" i="35"/>
  <c r="G43" i="35"/>
  <c r="I43" i="35"/>
  <c r="E43" i="35"/>
  <c r="K42" i="35"/>
  <c r="J42" i="35"/>
  <c r="I42" i="35"/>
  <c r="H42" i="35"/>
  <c r="G42" i="35"/>
  <c r="E42" i="35"/>
  <c r="K41" i="35"/>
  <c r="M41" i="35"/>
  <c r="J41" i="35"/>
  <c r="H41" i="35"/>
  <c r="G41" i="35"/>
  <c r="E41" i="35"/>
  <c r="K40" i="35"/>
  <c r="J40" i="35"/>
  <c r="M40" i="35"/>
  <c r="H40" i="35"/>
  <c r="G40" i="35"/>
  <c r="I40" i="35"/>
  <c r="N40" i="35"/>
  <c r="E40" i="35"/>
  <c r="K39" i="35"/>
  <c r="J39" i="35"/>
  <c r="M39" i="35"/>
  <c r="I39" i="35"/>
  <c r="H39" i="35"/>
  <c r="G39" i="35"/>
  <c r="E39" i="35"/>
  <c r="K38" i="35"/>
  <c r="M38" i="35"/>
  <c r="J38" i="35"/>
  <c r="H38" i="35"/>
  <c r="G38" i="35"/>
  <c r="E38" i="35"/>
  <c r="K37" i="35"/>
  <c r="J37" i="35"/>
  <c r="H37" i="35"/>
  <c r="G37" i="35"/>
  <c r="E37" i="35"/>
  <c r="K36" i="35"/>
  <c r="J36" i="35"/>
  <c r="M36" i="35"/>
  <c r="H36" i="35"/>
  <c r="G36" i="35"/>
  <c r="E36" i="35"/>
  <c r="K35" i="35"/>
  <c r="J35" i="35"/>
  <c r="H35" i="35"/>
  <c r="G35" i="35"/>
  <c r="E35" i="35"/>
  <c r="K34" i="35"/>
  <c r="J34" i="35"/>
  <c r="H34" i="35"/>
  <c r="G34" i="35"/>
  <c r="I34" i="35"/>
  <c r="E34" i="35"/>
  <c r="K33" i="35"/>
  <c r="J33" i="35"/>
  <c r="H33" i="35"/>
  <c r="G33" i="35"/>
  <c r="E33" i="35"/>
  <c r="K32" i="35"/>
  <c r="J32" i="35"/>
  <c r="M32" i="35"/>
  <c r="H32" i="35"/>
  <c r="G32" i="35"/>
  <c r="E32" i="35"/>
  <c r="K31" i="35"/>
  <c r="J31" i="35"/>
  <c r="M31" i="35"/>
  <c r="H31" i="35"/>
  <c r="G31" i="35"/>
  <c r="I31" i="35"/>
  <c r="E31" i="35"/>
  <c r="K30" i="35"/>
  <c r="J30" i="35"/>
  <c r="H30" i="35"/>
  <c r="G30" i="35"/>
  <c r="I30" i="35"/>
  <c r="E30" i="35"/>
  <c r="K29" i="35"/>
  <c r="J29" i="35"/>
  <c r="H29" i="35"/>
  <c r="I29" i="35"/>
  <c r="G29" i="35"/>
  <c r="E29" i="35"/>
  <c r="M28" i="35"/>
  <c r="K28" i="35"/>
  <c r="J28" i="35"/>
  <c r="H28" i="35"/>
  <c r="G28" i="35"/>
  <c r="E28" i="35"/>
  <c r="K27" i="35"/>
  <c r="J27" i="35"/>
  <c r="H27" i="35"/>
  <c r="G27" i="35"/>
  <c r="I27" i="35"/>
  <c r="E27" i="35"/>
  <c r="K26" i="35"/>
  <c r="J26" i="35"/>
  <c r="H26" i="35"/>
  <c r="G26" i="35"/>
  <c r="I26" i="35"/>
  <c r="E26" i="35"/>
  <c r="K25" i="35"/>
  <c r="M25" i="35"/>
  <c r="J25" i="35"/>
  <c r="H25" i="35"/>
  <c r="G25" i="35"/>
  <c r="E25" i="35"/>
  <c r="K24" i="35"/>
  <c r="J24" i="35"/>
  <c r="M24" i="35"/>
  <c r="H24" i="35"/>
  <c r="G24" i="35"/>
  <c r="I24" i="35"/>
  <c r="E24" i="35"/>
  <c r="K23" i="35"/>
  <c r="J23" i="35"/>
  <c r="M23" i="35"/>
  <c r="H23" i="35"/>
  <c r="G23" i="35"/>
  <c r="I23" i="35"/>
  <c r="E23" i="35"/>
  <c r="K22" i="35"/>
  <c r="M22" i="35"/>
  <c r="J22" i="35"/>
  <c r="H22" i="35"/>
  <c r="G22" i="35"/>
  <c r="E22" i="35"/>
  <c r="K21" i="35"/>
  <c r="J21" i="35"/>
  <c r="H21" i="35"/>
  <c r="I21" i="35"/>
  <c r="G21" i="35"/>
  <c r="E21" i="35"/>
  <c r="M20" i="35"/>
  <c r="K20" i="35"/>
  <c r="J20" i="35"/>
  <c r="H20" i="35"/>
  <c r="G20" i="35"/>
  <c r="E20" i="35"/>
  <c r="K19" i="35"/>
  <c r="J19" i="35"/>
  <c r="H19" i="35"/>
  <c r="G19" i="35"/>
  <c r="E19" i="35"/>
  <c r="K18" i="35"/>
  <c r="J18" i="35"/>
  <c r="I18" i="35"/>
  <c r="H18" i="35"/>
  <c r="G18" i="35"/>
  <c r="E18" i="35"/>
  <c r="K17" i="35"/>
  <c r="M17" i="35"/>
  <c r="J17" i="35"/>
  <c r="H17" i="35"/>
  <c r="G17" i="35"/>
  <c r="I17" i="35"/>
  <c r="E17" i="35"/>
  <c r="K16" i="35"/>
  <c r="J16" i="35"/>
  <c r="M16" i="35"/>
  <c r="H16" i="35"/>
  <c r="G16" i="35"/>
  <c r="E16" i="35"/>
  <c r="K15" i="35"/>
  <c r="J15" i="35"/>
  <c r="M15" i="35"/>
  <c r="I15" i="35"/>
  <c r="H15" i="35"/>
  <c r="G15" i="35"/>
  <c r="E15" i="35"/>
  <c r="K14" i="35"/>
  <c r="M14" i="35"/>
  <c r="J14" i="35"/>
  <c r="H14" i="35"/>
  <c r="G14" i="35"/>
  <c r="I14" i="35"/>
  <c r="E14" i="35"/>
  <c r="K13" i="35"/>
  <c r="J13" i="35"/>
  <c r="H13" i="35"/>
  <c r="I13" i="35"/>
  <c r="G13" i="35"/>
  <c r="E13" i="35"/>
  <c r="K12" i="35"/>
  <c r="J12" i="35"/>
  <c r="M12" i="35"/>
  <c r="H12" i="35"/>
  <c r="G12" i="35"/>
  <c r="E12" i="35"/>
  <c r="K11" i="35"/>
  <c r="J11" i="35"/>
  <c r="H11" i="35"/>
  <c r="G11" i="35"/>
  <c r="I11" i="35"/>
  <c r="E11" i="35"/>
  <c r="K10" i="35"/>
  <c r="J10" i="35"/>
  <c r="I10" i="35"/>
  <c r="H10" i="35"/>
  <c r="G10" i="35"/>
  <c r="E10" i="35"/>
  <c r="K9" i="35"/>
  <c r="M9" i="35"/>
  <c r="J9" i="35"/>
  <c r="H9" i="35"/>
  <c r="G9" i="35"/>
  <c r="E9" i="35"/>
  <c r="K8" i="35"/>
  <c r="J8" i="35"/>
  <c r="M8" i="35"/>
  <c r="H8" i="35"/>
  <c r="G8" i="35"/>
  <c r="I8" i="35"/>
  <c r="N8" i="35"/>
  <c r="E8" i="35"/>
  <c r="K7" i="35"/>
  <c r="J7" i="35"/>
  <c r="M7" i="35"/>
  <c r="I7" i="35"/>
  <c r="H7" i="35"/>
  <c r="G7" i="35"/>
  <c r="E7" i="35"/>
  <c r="K6" i="35"/>
  <c r="M6" i="35"/>
  <c r="J6" i="35"/>
  <c r="H6" i="35"/>
  <c r="G6" i="35"/>
  <c r="E6" i="35"/>
  <c r="K5" i="35"/>
  <c r="J5" i="35"/>
  <c r="H5" i="35"/>
  <c r="G5" i="35"/>
  <c r="E5" i="35"/>
  <c r="N24" i="35"/>
  <c r="I33" i="35"/>
  <c r="I51" i="35"/>
  <c r="N53" i="35"/>
  <c r="I54" i="35"/>
  <c r="N54" i="35"/>
  <c r="N16" i="36"/>
  <c r="I17" i="36"/>
  <c r="I25" i="36"/>
  <c r="N25" i="36"/>
  <c r="I28" i="36"/>
  <c r="I32" i="36"/>
  <c r="N32" i="36"/>
  <c r="I46" i="36"/>
  <c r="I12" i="27"/>
  <c r="N12" i="27"/>
  <c r="I28" i="27"/>
  <c r="I30" i="38"/>
  <c r="I34" i="38"/>
  <c r="I37" i="38"/>
  <c r="N37" i="38"/>
  <c r="I41" i="39"/>
  <c r="N41" i="39"/>
  <c r="I50" i="39"/>
  <c r="N62" i="39"/>
  <c r="I16" i="35"/>
  <c r="N16" i="35"/>
  <c r="I19" i="35"/>
  <c r="I22" i="35"/>
  <c r="I25" i="35"/>
  <c r="I49" i="35"/>
  <c r="N49" i="35"/>
  <c r="I7" i="36"/>
  <c r="I18" i="36"/>
  <c r="I43" i="36"/>
  <c r="I62" i="36"/>
  <c r="N62" i="36"/>
  <c r="I13" i="27"/>
  <c r="I7" i="38"/>
  <c r="I12" i="38"/>
  <c r="I19" i="38"/>
  <c r="I27" i="38"/>
  <c r="I47" i="38"/>
  <c r="I51" i="38"/>
  <c r="I55" i="38"/>
  <c r="N55" i="38"/>
  <c r="I59" i="38"/>
  <c r="I49" i="39"/>
  <c r="N49" i="39"/>
  <c r="I58" i="39"/>
  <c r="I59" i="39"/>
  <c r="N59" i="39"/>
  <c r="I6" i="35"/>
  <c r="I9" i="35"/>
  <c r="M30" i="35"/>
  <c r="I32" i="35"/>
  <c r="N32" i="35"/>
  <c r="M33" i="35"/>
  <c r="I35" i="35"/>
  <c r="I37" i="35"/>
  <c r="I38" i="35"/>
  <c r="N38" i="35"/>
  <c r="I41" i="35"/>
  <c r="I56" i="35"/>
  <c r="I57" i="35"/>
  <c r="N57" i="35"/>
  <c r="I61" i="35"/>
  <c r="N61" i="35"/>
  <c r="I20" i="36"/>
  <c r="I52" i="36"/>
  <c r="N52" i="36"/>
  <c r="N60" i="36"/>
  <c r="M12" i="27"/>
  <c r="I24" i="38"/>
  <c r="I25" i="38"/>
  <c r="I42" i="39"/>
  <c r="J32" i="40"/>
  <c r="H65" i="43"/>
  <c r="I5" i="43"/>
  <c r="F65" i="43"/>
  <c r="M20" i="38"/>
  <c r="N20" i="38"/>
  <c r="I22" i="38"/>
  <c r="M24" i="38"/>
  <c r="N24" i="38"/>
  <c r="I36" i="38"/>
  <c r="M39" i="38"/>
  <c r="I41" i="38"/>
  <c r="I45" i="38"/>
  <c r="I49" i="38"/>
  <c r="I53" i="38"/>
  <c r="M55" i="38"/>
  <c r="I57" i="38"/>
  <c r="M59" i="38"/>
  <c r="N59" i="38"/>
  <c r="I16" i="38"/>
  <c r="N16" i="38"/>
  <c r="I43" i="38"/>
  <c r="I40" i="38"/>
  <c r="I24" i="36"/>
  <c r="N24" i="36"/>
  <c r="M45" i="38"/>
  <c r="M10" i="35"/>
  <c r="I12" i="35"/>
  <c r="N12" i="35"/>
  <c r="M18" i="35"/>
  <c r="I20" i="35"/>
  <c r="N20" i="35"/>
  <c r="M26" i="35"/>
  <c r="I28" i="35"/>
  <c r="N28" i="35"/>
  <c r="M34" i="35"/>
  <c r="I36" i="35"/>
  <c r="N36" i="35"/>
  <c r="M42" i="35"/>
  <c r="M46" i="35"/>
  <c r="M50" i="35"/>
  <c r="I52" i="35"/>
  <c r="N52" i="35"/>
  <c r="I8" i="36"/>
  <c r="I11" i="36"/>
  <c r="N11" i="36"/>
  <c r="I15" i="36"/>
  <c r="I39" i="36"/>
  <c r="I51" i="36"/>
  <c r="I31" i="27"/>
  <c r="I15" i="38"/>
  <c r="I23" i="38"/>
  <c r="N23" i="38"/>
  <c r="I31" i="38"/>
  <c r="I13" i="39"/>
  <c r="I17" i="39"/>
  <c r="I21" i="39"/>
  <c r="N21" i="39"/>
  <c r="I25" i="39"/>
  <c r="I29" i="39"/>
  <c r="I33" i="39"/>
  <c r="I37" i="39"/>
  <c r="N37" i="39"/>
  <c r="J34" i="40"/>
  <c r="J38" i="40"/>
  <c r="J42" i="40"/>
  <c r="J46" i="40"/>
  <c r="J50" i="40"/>
  <c r="M45" i="35"/>
  <c r="N45" i="35"/>
  <c r="M55" i="35"/>
  <c r="M58" i="35"/>
  <c r="I33" i="38"/>
  <c r="M41" i="38"/>
  <c r="N41" i="38"/>
  <c r="M49" i="38"/>
  <c r="M53" i="38"/>
  <c r="J64" i="35"/>
  <c r="M11" i="35"/>
  <c r="M13" i="35"/>
  <c r="M19" i="35"/>
  <c r="N19" i="35"/>
  <c r="M21" i="35"/>
  <c r="M27" i="35"/>
  <c r="N27" i="35"/>
  <c r="M29" i="35"/>
  <c r="M35" i="35"/>
  <c r="N35" i="35"/>
  <c r="M37" i="35"/>
  <c r="I46" i="35"/>
  <c r="N46" i="35"/>
  <c r="I6" i="36"/>
  <c r="I12" i="36"/>
  <c r="N12" i="36"/>
  <c r="I19" i="36"/>
  <c r="I23" i="36"/>
  <c r="I33" i="36"/>
  <c r="I36" i="36"/>
  <c r="I45" i="36"/>
  <c r="I48" i="36"/>
  <c r="I61" i="36"/>
  <c r="I64" i="36"/>
  <c r="I21" i="27"/>
  <c r="I25" i="27"/>
  <c r="I13" i="38"/>
  <c r="I21" i="38"/>
  <c r="I29" i="38"/>
  <c r="I39" i="38"/>
  <c r="M43" i="38"/>
  <c r="N43" i="38"/>
  <c r="M47" i="38"/>
  <c r="N47" i="38"/>
  <c r="M51" i="38"/>
  <c r="M62" i="38"/>
  <c r="M5" i="39"/>
  <c r="I39" i="39"/>
  <c r="N39" i="39"/>
  <c r="I45" i="39"/>
  <c r="N45" i="39"/>
  <c r="I47" i="39"/>
  <c r="N47" i="39"/>
  <c r="I53" i="39"/>
  <c r="N53" i="39"/>
  <c r="I55" i="39"/>
  <c r="I61" i="39"/>
  <c r="N61" i="39"/>
  <c r="I63" i="39"/>
  <c r="N63" i="39"/>
  <c r="J6" i="40"/>
  <c r="J14" i="40"/>
  <c r="J18" i="40"/>
  <c r="J22" i="40"/>
  <c r="J26" i="40"/>
  <c r="J30" i="40"/>
  <c r="J35" i="40"/>
  <c r="J39" i="40"/>
  <c r="J43" i="40"/>
  <c r="J47" i="40"/>
  <c r="O47" i="40"/>
  <c r="J51" i="40"/>
  <c r="G64" i="35"/>
  <c r="I44" i="35"/>
  <c r="N44" i="35"/>
  <c r="M51" i="35"/>
  <c r="N51" i="35"/>
  <c r="I55" i="35"/>
  <c r="I58" i="35"/>
  <c r="N63" i="35"/>
  <c r="M20" i="36"/>
  <c r="N20" i="36"/>
  <c r="I22" i="36"/>
  <c r="I38" i="36"/>
  <c r="I50" i="36"/>
  <c r="I27" i="27"/>
  <c r="M5" i="35"/>
  <c r="H64" i="35"/>
  <c r="I5" i="35"/>
  <c r="N5" i="35"/>
  <c r="N48" i="35"/>
  <c r="M60" i="35"/>
  <c r="N60" i="35"/>
  <c r="M12" i="36"/>
  <c r="I14" i="36"/>
  <c r="I30" i="36"/>
  <c r="I42" i="36"/>
  <c r="I58" i="36"/>
  <c r="I10" i="27"/>
  <c r="O17" i="40"/>
  <c r="M22" i="27"/>
  <c r="M43" i="27"/>
  <c r="M47" i="27"/>
  <c r="M51" i="27"/>
  <c r="M59" i="27"/>
  <c r="K64" i="38"/>
  <c r="N40" i="38"/>
  <c r="M59" i="35"/>
  <c r="M6" i="36"/>
  <c r="N6" i="36"/>
  <c r="I13" i="36"/>
  <c r="N13" i="36"/>
  <c r="M14" i="36"/>
  <c r="M17" i="36"/>
  <c r="I21" i="36"/>
  <c r="M22" i="36"/>
  <c r="M25" i="36"/>
  <c r="I29" i="36"/>
  <c r="M30" i="36"/>
  <c r="M33" i="36"/>
  <c r="N33" i="36"/>
  <c r="I37" i="36"/>
  <c r="M38" i="36"/>
  <c r="I41" i="36"/>
  <c r="N41" i="36"/>
  <c r="M42" i="36"/>
  <c r="M45" i="36"/>
  <c r="I49" i="36"/>
  <c r="M50" i="36"/>
  <c r="M53" i="36"/>
  <c r="I57" i="36"/>
  <c r="M58" i="36"/>
  <c r="M61" i="36"/>
  <c r="N61" i="36"/>
  <c r="M44" i="27"/>
  <c r="M48" i="27"/>
  <c r="M53" i="27"/>
  <c r="M57" i="27"/>
  <c r="M60" i="27"/>
  <c r="G64" i="38"/>
  <c r="M7" i="38"/>
  <c r="N7" i="38"/>
  <c r="I32" i="38"/>
  <c r="N32" i="38"/>
  <c r="M36" i="38"/>
  <c r="M57" i="38"/>
  <c r="J7" i="40"/>
  <c r="J11" i="40"/>
  <c r="J15" i="40"/>
  <c r="J19" i="40"/>
  <c r="J23" i="40"/>
  <c r="J27" i="40"/>
  <c r="J31" i="40"/>
  <c r="J36" i="40"/>
  <c r="J40" i="40"/>
  <c r="J44" i="40"/>
  <c r="J48" i="40"/>
  <c r="J52" i="40"/>
  <c r="I27" i="36"/>
  <c r="M28" i="36"/>
  <c r="N28" i="36"/>
  <c r="M31" i="36"/>
  <c r="N31" i="36"/>
  <c r="N34" i="36"/>
  <c r="I35" i="36"/>
  <c r="M36" i="36"/>
  <c r="M40" i="36"/>
  <c r="N40" i="36"/>
  <c r="M43" i="36"/>
  <c r="N43" i="36"/>
  <c r="N46" i="36"/>
  <c r="I47" i="36"/>
  <c r="M48" i="36"/>
  <c r="M51" i="36"/>
  <c r="N51" i="36"/>
  <c r="N54" i="36"/>
  <c r="I55" i="36"/>
  <c r="M56" i="36"/>
  <c r="N56" i="36"/>
  <c r="M59" i="36"/>
  <c r="N59" i="36"/>
  <c r="I63" i="36"/>
  <c r="M64" i="36"/>
  <c r="N64" i="36"/>
  <c r="I17" i="27"/>
  <c r="I20" i="27"/>
  <c r="I23" i="27"/>
  <c r="I33" i="27"/>
  <c r="I36" i="27"/>
  <c r="M37" i="27"/>
  <c r="I6" i="38"/>
  <c r="M8" i="38"/>
  <c r="M12" i="38"/>
  <c r="N12" i="38"/>
  <c r="M13" i="38"/>
  <c r="M15" i="38"/>
  <c r="M17" i="38"/>
  <c r="N17" i="38"/>
  <c r="M19" i="38"/>
  <c r="M21" i="38"/>
  <c r="M23" i="38"/>
  <c r="M25" i="38"/>
  <c r="N25" i="38"/>
  <c r="M27" i="38"/>
  <c r="N27" i="38"/>
  <c r="M29" i="38"/>
  <c r="M31" i="38"/>
  <c r="M34" i="38"/>
  <c r="N34" i="38"/>
  <c r="I38" i="38"/>
  <c r="N38" i="38"/>
  <c r="M61" i="38"/>
  <c r="N42" i="39"/>
  <c r="N50" i="39"/>
  <c r="N58" i="39"/>
  <c r="K52" i="33"/>
  <c r="K48" i="33"/>
  <c r="K44" i="33"/>
  <c r="K40" i="33"/>
  <c r="K36" i="33"/>
  <c r="K32" i="33"/>
  <c r="K28" i="33"/>
  <c r="K24" i="33"/>
  <c r="K20" i="33"/>
  <c r="K16" i="33"/>
  <c r="K12" i="33"/>
  <c r="K8" i="33"/>
  <c r="H64" i="38"/>
  <c r="H64" i="39"/>
  <c r="I42" i="38"/>
  <c r="N42" i="38"/>
  <c r="I44" i="38"/>
  <c r="N44" i="38"/>
  <c r="I46" i="38"/>
  <c r="N46" i="38"/>
  <c r="I48" i="38"/>
  <c r="N48" i="38"/>
  <c r="I50" i="38"/>
  <c r="N50" i="38"/>
  <c r="I52" i="38"/>
  <c r="N52" i="38"/>
  <c r="I54" i="38"/>
  <c r="N54" i="38"/>
  <c r="I56" i="38"/>
  <c r="N56" i="38"/>
  <c r="I58" i="38"/>
  <c r="N58" i="38"/>
  <c r="I60" i="38"/>
  <c r="N60" i="38"/>
  <c r="I62" i="38"/>
  <c r="N62" i="38"/>
  <c r="I40" i="39"/>
  <c r="I44" i="39"/>
  <c r="N44" i="39"/>
  <c r="I48" i="39"/>
  <c r="I52" i="39"/>
  <c r="I56" i="39"/>
  <c r="I60" i="39"/>
  <c r="N60" i="39"/>
  <c r="N49" i="38"/>
  <c r="N51" i="38"/>
  <c r="N53" i="38"/>
  <c r="N57" i="38"/>
  <c r="I61" i="38"/>
  <c r="N61" i="38"/>
  <c r="I63" i="38"/>
  <c r="N63" i="38"/>
  <c r="I55" i="33"/>
  <c r="F55" i="33"/>
  <c r="G55" i="33"/>
  <c r="J5" i="33"/>
  <c r="H5" i="33"/>
  <c r="H55" i="33"/>
  <c r="I18" i="41"/>
  <c r="M42" i="41"/>
  <c r="M46" i="41"/>
  <c r="M54" i="41"/>
  <c r="M22" i="41"/>
  <c r="M18" i="41"/>
  <c r="M24" i="41"/>
  <c r="M13" i="41"/>
  <c r="M21" i="41"/>
  <c r="M20" i="41"/>
  <c r="I24" i="41"/>
  <c r="N24" i="41"/>
  <c r="M33" i="41"/>
  <c r="I12" i="41"/>
  <c r="M15" i="41"/>
  <c r="I33" i="41"/>
  <c r="M29" i="41"/>
  <c r="I15" i="41"/>
  <c r="I22" i="41"/>
  <c r="M28" i="41"/>
  <c r="N9" i="41"/>
  <c r="I11" i="41"/>
  <c r="I14" i="41"/>
  <c r="I26" i="41"/>
  <c r="I31" i="41"/>
  <c r="M11" i="41"/>
  <c r="M14" i="41"/>
  <c r="M26" i="41"/>
  <c r="I29" i="41"/>
  <c r="M31" i="41"/>
  <c r="M43" i="41"/>
  <c r="M49" i="41"/>
  <c r="M52" i="41"/>
  <c r="M23" i="41"/>
  <c r="M12" i="41"/>
  <c r="I13" i="41"/>
  <c r="M19" i="41"/>
  <c r="I20" i="41"/>
  <c r="M27" i="41"/>
  <c r="I28" i="41"/>
  <c r="M34" i="41"/>
  <c r="I35" i="41"/>
  <c r="N35" i="41"/>
  <c r="I37" i="41"/>
  <c r="M38" i="41"/>
  <c r="I40" i="41"/>
  <c r="I44" i="41"/>
  <c r="I47" i="41"/>
  <c r="I50" i="41"/>
  <c r="M16" i="41"/>
  <c r="M30" i="41"/>
  <c r="H55" i="41"/>
  <c r="I6" i="41"/>
  <c r="M17" i="41"/>
  <c r="M25" i="41"/>
  <c r="M32" i="41"/>
  <c r="M36" i="41"/>
  <c r="M39" i="41"/>
  <c r="I41" i="41"/>
  <c r="I45" i="41"/>
  <c r="I48" i="41"/>
  <c r="I51" i="41"/>
  <c r="I53" i="41"/>
  <c r="I36" i="41"/>
  <c r="I43" i="41"/>
  <c r="M48" i="41"/>
  <c r="I52" i="41"/>
  <c r="K55" i="41"/>
  <c r="M6" i="41"/>
  <c r="I8" i="41"/>
  <c r="I16" i="41"/>
  <c r="I17" i="41"/>
  <c r="I19" i="41"/>
  <c r="I21" i="41"/>
  <c r="I23" i="41"/>
  <c r="I25" i="41"/>
  <c r="I27" i="41"/>
  <c r="I30" i="41"/>
  <c r="I32" i="41"/>
  <c r="I34" i="41"/>
  <c r="M37" i="41"/>
  <c r="I38" i="41"/>
  <c r="M40" i="41"/>
  <c r="I42" i="41"/>
  <c r="M44" i="41"/>
  <c r="I46" i="41"/>
  <c r="M47" i="41"/>
  <c r="M50" i="41"/>
  <c r="I54" i="41"/>
  <c r="G55" i="41"/>
  <c r="I39" i="41"/>
  <c r="M41" i="41"/>
  <c r="M45" i="41"/>
  <c r="I49" i="41"/>
  <c r="M51" i="41"/>
  <c r="M53" i="41"/>
  <c r="M5" i="41"/>
  <c r="I7" i="41"/>
  <c r="M8" i="41"/>
  <c r="M7" i="41"/>
  <c r="J55" i="41"/>
  <c r="I5" i="41"/>
  <c r="N31" i="40"/>
  <c r="N25" i="40"/>
  <c r="O25" i="40"/>
  <c r="N11" i="40"/>
  <c r="N23" i="40"/>
  <c r="N15" i="40"/>
  <c r="N17" i="40"/>
  <c r="N21" i="40"/>
  <c r="O21" i="40"/>
  <c r="N24" i="40"/>
  <c r="O24" i="40"/>
  <c r="N27" i="40"/>
  <c r="N30" i="40"/>
  <c r="N13" i="40"/>
  <c r="O13" i="40"/>
  <c r="N19" i="40"/>
  <c r="N28" i="40"/>
  <c r="O28" i="40"/>
  <c r="N32" i="40"/>
  <c r="N14" i="40"/>
  <c r="O14" i="40"/>
  <c r="N20" i="40"/>
  <c r="O20" i="40"/>
  <c r="N39" i="40"/>
  <c r="N43" i="40"/>
  <c r="O43" i="40"/>
  <c r="N46" i="40"/>
  <c r="O46" i="40"/>
  <c r="N49" i="40"/>
  <c r="O49" i="40"/>
  <c r="N51" i="40"/>
  <c r="O51" i="40"/>
  <c r="N12" i="40"/>
  <c r="O12" i="40"/>
  <c r="N18" i="40"/>
  <c r="O18" i="40"/>
  <c r="N26" i="40"/>
  <c r="O26" i="40"/>
  <c r="N16" i="40"/>
  <c r="O16" i="40"/>
  <c r="N22" i="40"/>
  <c r="N29" i="40"/>
  <c r="O29" i="40"/>
  <c r="N6" i="40"/>
  <c r="O6" i="40"/>
  <c r="N35" i="40"/>
  <c r="O35" i="40"/>
  <c r="N45" i="40"/>
  <c r="O45" i="40"/>
  <c r="L53" i="40"/>
  <c r="H53" i="40"/>
  <c r="N8" i="40"/>
  <c r="O8" i="40"/>
  <c r="N38" i="40"/>
  <c r="N42" i="40"/>
  <c r="O42" i="40"/>
  <c r="N48" i="40"/>
  <c r="G53" i="40"/>
  <c r="N34" i="40"/>
  <c r="O34" i="40"/>
  <c r="N37" i="40"/>
  <c r="O37" i="40"/>
  <c r="N41" i="40"/>
  <c r="O41" i="40"/>
  <c r="N47" i="40"/>
  <c r="N50" i="40"/>
  <c r="O50" i="40"/>
  <c r="N5" i="40"/>
  <c r="N7" i="40"/>
  <c r="N36" i="40"/>
  <c r="N40" i="40"/>
  <c r="N44" i="40"/>
  <c r="N52" i="40"/>
  <c r="N40" i="39"/>
  <c r="N48" i="39"/>
  <c r="N52" i="39"/>
  <c r="N56" i="39"/>
  <c r="I16" i="39"/>
  <c r="I28" i="39"/>
  <c r="G64" i="39"/>
  <c r="I7" i="39"/>
  <c r="N7" i="39"/>
  <c r="I12" i="39"/>
  <c r="M14" i="39"/>
  <c r="M18" i="39"/>
  <c r="I20" i="39"/>
  <c r="M22" i="39"/>
  <c r="I24" i="39"/>
  <c r="M26" i="39"/>
  <c r="M30" i="39"/>
  <c r="I32" i="39"/>
  <c r="M34" i="39"/>
  <c r="I36" i="39"/>
  <c r="N43" i="39"/>
  <c r="N51" i="39"/>
  <c r="N55" i="39"/>
  <c r="K64" i="39"/>
  <c r="I10" i="39"/>
  <c r="N10" i="39"/>
  <c r="M13" i="39"/>
  <c r="I15" i="39"/>
  <c r="N15" i="39"/>
  <c r="M17" i="39"/>
  <c r="N17" i="39"/>
  <c r="I19" i="39"/>
  <c r="N19" i="39"/>
  <c r="M21" i="39"/>
  <c r="I23" i="39"/>
  <c r="N23" i="39"/>
  <c r="M25" i="39"/>
  <c r="N25" i="39"/>
  <c r="I27" i="39"/>
  <c r="N27" i="39"/>
  <c r="M29" i="39"/>
  <c r="I31" i="39"/>
  <c r="N31" i="39"/>
  <c r="M33" i="39"/>
  <c r="N33" i="39"/>
  <c r="I35" i="39"/>
  <c r="N35" i="39"/>
  <c r="M37" i="39"/>
  <c r="J64" i="39"/>
  <c r="I6" i="39"/>
  <c r="N6" i="39"/>
  <c r="I8" i="39"/>
  <c r="N8" i="39"/>
  <c r="M12" i="39"/>
  <c r="I14" i="39"/>
  <c r="M16" i="39"/>
  <c r="I18" i="39"/>
  <c r="M20" i="39"/>
  <c r="I22" i="39"/>
  <c r="N22" i="39"/>
  <c r="M24" i="39"/>
  <c r="I26" i="39"/>
  <c r="M28" i="39"/>
  <c r="I30" i="39"/>
  <c r="N30" i="39"/>
  <c r="M32" i="39"/>
  <c r="I34" i="39"/>
  <c r="M36" i="39"/>
  <c r="I38" i="39"/>
  <c r="N38" i="39"/>
  <c r="K53" i="40"/>
  <c r="N54" i="39"/>
  <c r="N9" i="39"/>
  <c r="I5" i="39"/>
  <c r="N9" i="38"/>
  <c r="N10" i="38"/>
  <c r="N14" i="38"/>
  <c r="N18" i="38"/>
  <c r="N22" i="38"/>
  <c r="N26" i="38"/>
  <c r="N28" i="38"/>
  <c r="N30" i="38"/>
  <c r="N6" i="38"/>
  <c r="N13" i="38"/>
  <c r="N21" i="38"/>
  <c r="N29" i="38"/>
  <c r="N31" i="38"/>
  <c r="N33" i="38"/>
  <c r="N35" i="38"/>
  <c r="I5" i="38"/>
  <c r="J64" i="38"/>
  <c r="M15" i="27"/>
  <c r="M31" i="27"/>
  <c r="M41" i="27"/>
  <c r="I43" i="27"/>
  <c r="N43" i="27"/>
  <c r="I47" i="27"/>
  <c r="I51" i="27"/>
  <c r="N51" i="27"/>
  <c r="I63" i="27"/>
  <c r="N63" i="27"/>
  <c r="K65" i="27"/>
  <c r="M6" i="27"/>
  <c r="I8" i="27"/>
  <c r="M10" i="27"/>
  <c r="N10" i="27"/>
  <c r="I18" i="27"/>
  <c r="M19" i="27"/>
  <c r="N19" i="27"/>
  <c r="M24" i="27"/>
  <c r="I26" i="27"/>
  <c r="M27" i="27"/>
  <c r="I34" i="27"/>
  <c r="M35" i="27"/>
  <c r="N35" i="27"/>
  <c r="M42" i="27"/>
  <c r="M46" i="27"/>
  <c r="M50" i="27"/>
  <c r="M58" i="27"/>
  <c r="M62" i="27"/>
  <c r="I14" i="27"/>
  <c r="I22" i="27"/>
  <c r="N22" i="27"/>
  <c r="I30" i="27"/>
  <c r="I38" i="27"/>
  <c r="I55" i="27"/>
  <c r="I59" i="27"/>
  <c r="N59" i="27"/>
  <c r="M7" i="27"/>
  <c r="I16" i="27"/>
  <c r="M17" i="27"/>
  <c r="N17" i="27"/>
  <c r="I24" i="27"/>
  <c r="I32" i="27"/>
  <c r="M33" i="27"/>
  <c r="M5" i="27"/>
  <c r="N13" i="27"/>
  <c r="N29" i="27"/>
  <c r="I46" i="27"/>
  <c r="M52" i="27"/>
  <c r="H65" i="27"/>
  <c r="I6" i="27"/>
  <c r="M8" i="27"/>
  <c r="M14" i="27"/>
  <c r="M16" i="27"/>
  <c r="M18" i="27"/>
  <c r="M20" i="27"/>
  <c r="N20" i="27"/>
  <c r="M26" i="27"/>
  <c r="M28" i="27"/>
  <c r="N28" i="27"/>
  <c r="M30" i="27"/>
  <c r="M32" i="27"/>
  <c r="M34" i="27"/>
  <c r="M36" i="27"/>
  <c r="N36" i="27"/>
  <c r="M38" i="27"/>
  <c r="I41" i="27"/>
  <c r="I45" i="27"/>
  <c r="I49" i="27"/>
  <c r="I53" i="27"/>
  <c r="N53" i="27"/>
  <c r="M55" i="27"/>
  <c r="I57" i="27"/>
  <c r="I61" i="27"/>
  <c r="M63" i="27"/>
  <c r="I7" i="27"/>
  <c r="N15" i="27"/>
  <c r="M40" i="27"/>
  <c r="I42" i="27"/>
  <c r="I50" i="27"/>
  <c r="I54" i="27"/>
  <c r="M56" i="27"/>
  <c r="I58" i="27"/>
  <c r="N58" i="27"/>
  <c r="I62" i="27"/>
  <c r="M64" i="27"/>
  <c r="G65" i="27"/>
  <c r="N9" i="27"/>
  <c r="M21" i="27"/>
  <c r="M23" i="27"/>
  <c r="N23" i="27"/>
  <c r="M25" i="27"/>
  <c r="I39" i="27"/>
  <c r="N39" i="27"/>
  <c r="I40" i="27"/>
  <c r="I44" i="27"/>
  <c r="M45" i="27"/>
  <c r="I48" i="27"/>
  <c r="N48" i="27"/>
  <c r="M49" i="27"/>
  <c r="I52" i="27"/>
  <c r="M54" i="27"/>
  <c r="I56" i="27"/>
  <c r="I60" i="27"/>
  <c r="M61" i="27"/>
  <c r="I64" i="27"/>
  <c r="N6" i="27"/>
  <c r="N21" i="27"/>
  <c r="N37" i="27"/>
  <c r="J65" i="27"/>
  <c r="I5" i="27"/>
  <c r="N7" i="36"/>
  <c r="N18" i="36"/>
  <c r="N26" i="36"/>
  <c r="M39" i="36"/>
  <c r="N10" i="36"/>
  <c r="H65" i="36"/>
  <c r="I65" i="36"/>
  <c r="N63" i="36"/>
  <c r="G65" i="36"/>
  <c r="K65" i="36"/>
  <c r="M9" i="36"/>
  <c r="N8" i="36"/>
  <c r="N15" i="36"/>
  <c r="N17" i="36"/>
  <c r="N19" i="36"/>
  <c r="N21" i="36"/>
  <c r="N23" i="36"/>
  <c r="N27" i="36"/>
  <c r="N29" i="36"/>
  <c r="N35" i="36"/>
  <c r="N37" i="36"/>
  <c r="N45" i="36"/>
  <c r="N47" i="36"/>
  <c r="N49" i="36"/>
  <c r="N53" i="36"/>
  <c r="N55" i="36"/>
  <c r="N57" i="36"/>
  <c r="J65" i="36"/>
  <c r="N5" i="36"/>
  <c r="N62" i="35"/>
  <c r="N50" i="35"/>
  <c r="K64" i="35"/>
  <c r="N7" i="35"/>
  <c r="N15" i="35"/>
  <c r="N23" i="35"/>
  <c r="N31" i="35"/>
  <c r="N39" i="35"/>
  <c r="N43" i="35"/>
  <c r="N47" i="35"/>
  <c r="N56" i="35"/>
  <c r="I64" i="35"/>
  <c r="N9" i="35"/>
  <c r="N13" i="35"/>
  <c r="N17" i="35"/>
  <c r="N21" i="35"/>
  <c r="N25" i="35"/>
  <c r="N29" i="35"/>
  <c r="N33" i="35"/>
  <c r="N37" i="35"/>
  <c r="N41" i="35"/>
  <c r="N6" i="35"/>
  <c r="N10" i="35"/>
  <c r="N14" i="35"/>
  <c r="N18" i="35"/>
  <c r="N22" i="35"/>
  <c r="N26" i="35"/>
  <c r="N30" i="35"/>
  <c r="N34" i="35"/>
  <c r="N42" i="35"/>
  <c r="N55" i="35"/>
  <c r="N59" i="35"/>
  <c r="O32" i="40"/>
  <c r="O30" i="40"/>
  <c r="N36" i="36"/>
  <c r="N15" i="38"/>
  <c r="N36" i="38"/>
  <c r="N58" i="35"/>
  <c r="N39" i="38"/>
  <c r="M64" i="35"/>
  <c r="O38" i="40"/>
  <c r="N29" i="39"/>
  <c r="N13" i="39"/>
  <c r="N31" i="27"/>
  <c r="N45" i="38"/>
  <c r="N39" i="36"/>
  <c r="N44" i="27"/>
  <c r="N49" i="27"/>
  <c r="N16" i="27"/>
  <c r="N14" i="39"/>
  <c r="N19" i="38"/>
  <c r="I65" i="43"/>
  <c r="N11" i="35"/>
  <c r="N60" i="27"/>
  <c r="N62" i="27"/>
  <c r="N26" i="27"/>
  <c r="N30" i="27"/>
  <c r="M64" i="39"/>
  <c r="O22" i="40"/>
  <c r="N45" i="41"/>
  <c r="M64" i="38"/>
  <c r="N33" i="27"/>
  <c r="N48" i="36"/>
  <c r="O40" i="40"/>
  <c r="N14" i="36"/>
  <c r="N42" i="27"/>
  <c r="N41" i="27"/>
  <c r="N46" i="27"/>
  <c r="O39" i="40"/>
  <c r="N25" i="27"/>
  <c r="N38" i="27"/>
  <c r="N14" i="27"/>
  <c r="N27" i="27"/>
  <c r="N18" i="39"/>
  <c r="N20" i="39"/>
  <c r="O7" i="40"/>
  <c r="N8" i="38"/>
  <c r="N57" i="27"/>
  <c r="O52" i="40"/>
  <c r="O36" i="40"/>
  <c r="O19" i="40"/>
  <c r="N42" i="36"/>
  <c r="N50" i="36"/>
  <c r="N22" i="36"/>
  <c r="N55" i="27"/>
  <c r="N32" i="27"/>
  <c r="N8" i="27"/>
  <c r="N34" i="39"/>
  <c r="O48" i="40"/>
  <c r="O31" i="40"/>
  <c r="O15" i="40"/>
  <c r="O23" i="40"/>
  <c r="N64" i="27"/>
  <c r="N18" i="27"/>
  <c r="N24" i="27"/>
  <c r="N50" i="27"/>
  <c r="M65" i="27"/>
  <c r="N47" i="27"/>
  <c r="N36" i="39"/>
  <c r="N26" i="39"/>
  <c r="O44" i="40"/>
  <c r="O27" i="40"/>
  <c r="O11" i="40"/>
  <c r="N58" i="36"/>
  <c r="N30" i="36"/>
  <c r="N38" i="36"/>
  <c r="J55" i="33"/>
  <c r="K5" i="33"/>
  <c r="N18" i="41"/>
  <c r="N31" i="41"/>
  <c r="N36" i="41"/>
  <c r="N15" i="41"/>
  <c r="N12" i="41"/>
  <c r="N7" i="41"/>
  <c r="N14" i="41"/>
  <c r="N54" i="41"/>
  <c r="N42" i="41"/>
  <c r="N27" i="41"/>
  <c r="N52" i="41"/>
  <c r="N39" i="41"/>
  <c r="N46" i="41"/>
  <c r="N21" i="41"/>
  <c r="N20" i="41"/>
  <c r="N37" i="41"/>
  <c r="N22" i="41"/>
  <c r="N47" i="41"/>
  <c r="N33" i="41"/>
  <c r="N28" i="41"/>
  <c r="N13" i="41"/>
  <c r="N11" i="41"/>
  <c r="N29" i="41"/>
  <c r="N43" i="41"/>
  <c r="N25" i="41"/>
  <c r="N48" i="41"/>
  <c r="N26" i="41"/>
  <c r="N44" i="41"/>
  <c r="N49" i="41"/>
  <c r="N23" i="41"/>
  <c r="N16" i="41"/>
  <c r="N6" i="41"/>
  <c r="N50" i="41"/>
  <c r="N30" i="41"/>
  <c r="N51" i="41"/>
  <c r="N40" i="41"/>
  <c r="N32" i="41"/>
  <c r="N17" i="41"/>
  <c r="N38" i="41"/>
  <c r="N53" i="41"/>
  <c r="N41" i="41"/>
  <c r="N34" i="41"/>
  <c r="N19" i="41"/>
  <c r="N8" i="41"/>
  <c r="M55" i="41"/>
  <c r="I55" i="41"/>
  <c r="N5" i="41"/>
  <c r="O5" i="40"/>
  <c r="N53" i="40"/>
  <c r="J53" i="40"/>
  <c r="N32" i="39"/>
  <c r="N12" i="39"/>
  <c r="N16" i="39"/>
  <c r="N24" i="39"/>
  <c r="N28" i="39"/>
  <c r="N5" i="39"/>
  <c r="I64" i="39"/>
  <c r="I64" i="38"/>
  <c r="N5" i="38"/>
  <c r="N54" i="27"/>
  <c r="N7" i="27"/>
  <c r="N34" i="27"/>
  <c r="N45" i="27"/>
  <c r="N56" i="27"/>
  <c r="N61" i="27"/>
  <c r="N40" i="27"/>
  <c r="N52" i="27"/>
  <c r="N5" i="27"/>
  <c r="I65" i="27"/>
  <c r="M65" i="36"/>
  <c r="N9" i="36"/>
  <c r="N64" i="35"/>
  <c r="N64" i="38"/>
  <c r="N65" i="27"/>
  <c r="N65" i="36"/>
  <c r="K55" i="33"/>
  <c r="N55" i="41"/>
  <c r="O53" i="40"/>
  <c r="N64" i="39"/>
  <c r="J63" i="24"/>
  <c r="H63" i="24"/>
  <c r="G63" i="24"/>
  <c r="E63" i="24"/>
  <c r="J62" i="24"/>
  <c r="H62" i="24"/>
  <c r="G62" i="24"/>
  <c r="K62" i="24"/>
  <c r="J61" i="24"/>
  <c r="H61" i="24"/>
  <c r="G61" i="24"/>
  <c r="E61" i="24"/>
  <c r="J60" i="24"/>
  <c r="H60" i="24"/>
  <c r="G60" i="24"/>
  <c r="K60" i="24"/>
  <c r="J59" i="24"/>
  <c r="H59" i="24"/>
  <c r="G59" i="24"/>
  <c r="E59" i="24"/>
  <c r="J58" i="24"/>
  <c r="H58" i="24"/>
  <c r="G58" i="24"/>
  <c r="K58" i="24"/>
  <c r="J57" i="24"/>
  <c r="H57" i="24"/>
  <c r="G57" i="24"/>
  <c r="E57" i="24"/>
  <c r="J56" i="24"/>
  <c r="H56" i="24"/>
  <c r="G56" i="24"/>
  <c r="K56" i="24"/>
  <c r="J55" i="24"/>
  <c r="H55" i="24"/>
  <c r="G55" i="24"/>
  <c r="K55" i="24"/>
  <c r="J54" i="24"/>
  <c r="H54" i="24"/>
  <c r="G54" i="24"/>
  <c r="E54" i="24"/>
  <c r="J53" i="24"/>
  <c r="H53" i="24"/>
  <c r="G53" i="24"/>
  <c r="E53" i="24"/>
  <c r="J52" i="24"/>
  <c r="H52" i="24"/>
  <c r="G52" i="24"/>
  <c r="K52" i="24"/>
  <c r="J51" i="24"/>
  <c r="H51" i="24"/>
  <c r="G51" i="24"/>
  <c r="K51" i="24"/>
  <c r="J50" i="24"/>
  <c r="H50" i="24"/>
  <c r="G50" i="24"/>
  <c r="K50" i="24"/>
  <c r="J49" i="24"/>
  <c r="H49" i="24"/>
  <c r="G49" i="24"/>
  <c r="K49" i="24"/>
  <c r="J48" i="24"/>
  <c r="H48" i="24"/>
  <c r="G48" i="24"/>
  <c r="E48" i="24"/>
  <c r="J47" i="24"/>
  <c r="H47" i="24"/>
  <c r="G47" i="24"/>
  <c r="E47" i="24"/>
  <c r="J46" i="24"/>
  <c r="H46" i="24"/>
  <c r="G46" i="24"/>
  <c r="E46" i="24"/>
  <c r="J45" i="24"/>
  <c r="H45" i="24"/>
  <c r="G45" i="24"/>
  <c r="J44" i="24"/>
  <c r="H44" i="24"/>
  <c r="G44" i="24"/>
  <c r="K44" i="24"/>
  <c r="J43" i="24"/>
  <c r="H43" i="24"/>
  <c r="G43" i="24"/>
  <c r="J42" i="24"/>
  <c r="H42" i="24"/>
  <c r="G42" i="24"/>
  <c r="E42" i="24"/>
  <c r="J41" i="24"/>
  <c r="H41" i="24"/>
  <c r="G41" i="24"/>
  <c r="K41" i="24"/>
  <c r="J40" i="24"/>
  <c r="H40" i="24"/>
  <c r="G40" i="24"/>
  <c r="K40" i="24"/>
  <c r="J39" i="24"/>
  <c r="H39" i="24"/>
  <c r="G39" i="24"/>
  <c r="J38" i="24"/>
  <c r="H38" i="24"/>
  <c r="G38" i="24"/>
  <c r="J37" i="24"/>
  <c r="H37" i="24"/>
  <c r="G37" i="24"/>
  <c r="J36" i="24"/>
  <c r="H36" i="24"/>
  <c r="G36" i="24"/>
  <c r="J35" i="24"/>
  <c r="H35" i="24"/>
  <c r="G35" i="24"/>
  <c r="E35" i="24"/>
  <c r="J34" i="24"/>
  <c r="H34" i="24"/>
  <c r="G34" i="24"/>
  <c r="J33" i="24"/>
  <c r="H33" i="24"/>
  <c r="G33" i="24"/>
  <c r="I33" i="24"/>
  <c r="J32" i="24"/>
  <c r="H32" i="24"/>
  <c r="G32" i="24"/>
  <c r="J31" i="24"/>
  <c r="H31" i="24"/>
  <c r="G31" i="24"/>
  <c r="J30" i="24"/>
  <c r="H30" i="24"/>
  <c r="G30" i="24"/>
  <c r="J29" i="24"/>
  <c r="H29" i="24"/>
  <c r="G29" i="24"/>
  <c r="I29" i="24"/>
  <c r="J28" i="24"/>
  <c r="H28" i="24"/>
  <c r="G28" i="24"/>
  <c r="J27" i="24"/>
  <c r="H27" i="24"/>
  <c r="G27" i="24"/>
  <c r="J26" i="24"/>
  <c r="H26" i="24"/>
  <c r="G26" i="24"/>
  <c r="J25" i="24"/>
  <c r="H25" i="24"/>
  <c r="G25" i="24"/>
  <c r="I25" i="24"/>
  <c r="J24" i="24"/>
  <c r="H24" i="24"/>
  <c r="G24" i="24"/>
  <c r="J23" i="24"/>
  <c r="H23" i="24"/>
  <c r="G23" i="24"/>
  <c r="K23" i="24"/>
  <c r="J22" i="24"/>
  <c r="H22" i="24"/>
  <c r="G22" i="24"/>
  <c r="K22" i="24"/>
  <c r="J21" i="24"/>
  <c r="H21" i="24"/>
  <c r="G21" i="24"/>
  <c r="J20" i="24"/>
  <c r="H20" i="24"/>
  <c r="G20" i="24"/>
  <c r="K20" i="24"/>
  <c r="J19" i="24"/>
  <c r="H19" i="24"/>
  <c r="G19" i="24"/>
  <c r="K19" i="24"/>
  <c r="J18" i="24"/>
  <c r="H18" i="24"/>
  <c r="G18" i="24"/>
  <c r="J17" i="24"/>
  <c r="H17" i="24"/>
  <c r="G17" i="24"/>
  <c r="I17" i="24"/>
  <c r="E17" i="24"/>
  <c r="J16" i="24"/>
  <c r="H16" i="24"/>
  <c r="G16" i="24"/>
  <c r="I16" i="24"/>
  <c r="K16" i="24"/>
  <c r="J15" i="24"/>
  <c r="H15" i="24"/>
  <c r="G15" i="24"/>
  <c r="I15" i="24"/>
  <c r="K15" i="24"/>
  <c r="J14" i="24"/>
  <c r="H14" i="24"/>
  <c r="G14" i="24"/>
  <c r="I14" i="24"/>
  <c r="K14" i="24"/>
  <c r="J13" i="24"/>
  <c r="H13" i="24"/>
  <c r="G13" i="24"/>
  <c r="I13" i="24"/>
  <c r="K13" i="24"/>
  <c r="J12" i="24"/>
  <c r="H12" i="24"/>
  <c r="G12" i="24"/>
  <c r="I12" i="24"/>
  <c r="K12" i="24"/>
  <c r="J11" i="24"/>
  <c r="H11" i="24"/>
  <c r="G11" i="24"/>
  <c r="I11" i="24"/>
  <c r="K11" i="24"/>
  <c r="J10" i="24"/>
  <c r="H10" i="24"/>
  <c r="G10" i="24"/>
  <c r="I10" i="24"/>
  <c r="J9" i="24"/>
  <c r="H9" i="24"/>
  <c r="G9" i="24"/>
  <c r="J8" i="24"/>
  <c r="H8" i="24"/>
  <c r="G8" i="24"/>
  <c r="K8" i="24"/>
  <c r="L64" i="24"/>
  <c r="J7" i="24"/>
  <c r="H7" i="24"/>
  <c r="G7" i="24"/>
  <c r="J6" i="24"/>
  <c r="H6" i="24"/>
  <c r="G6" i="24"/>
  <c r="J5" i="24"/>
  <c r="H5" i="24"/>
  <c r="G5" i="24"/>
  <c r="K5" i="24"/>
  <c r="I38" i="24"/>
  <c r="I5" i="24"/>
  <c r="I18" i="24"/>
  <c r="I19" i="24"/>
  <c r="I20" i="24"/>
  <c r="I26" i="24"/>
  <c r="I30" i="24"/>
  <c r="I34" i="24"/>
  <c r="I35" i="24"/>
  <c r="I39" i="24"/>
  <c r="I40" i="24"/>
  <c r="I41" i="24"/>
  <c r="I42" i="24"/>
  <c r="I6" i="24"/>
  <c r="I8" i="24"/>
  <c r="I21" i="24"/>
  <c r="I22" i="24"/>
  <c r="I23" i="24"/>
  <c r="I27" i="24"/>
  <c r="I31" i="24"/>
  <c r="I36" i="24"/>
  <c r="I43" i="24"/>
  <c r="I44" i="24"/>
  <c r="I56" i="24"/>
  <c r="I57" i="24"/>
  <c r="I58" i="24"/>
  <c r="I59" i="24"/>
  <c r="I60" i="24"/>
  <c r="I61" i="24"/>
  <c r="I62" i="24"/>
  <c r="I63" i="24"/>
  <c r="I7" i="24"/>
  <c r="I9" i="24"/>
  <c r="I24" i="24"/>
  <c r="I28" i="24"/>
  <c r="I32" i="24"/>
  <c r="I37" i="24"/>
  <c r="I45" i="24"/>
  <c r="I46" i="24"/>
  <c r="I47" i="24"/>
  <c r="I48" i="24"/>
  <c r="I49" i="24"/>
  <c r="I50" i="24"/>
  <c r="I51" i="24"/>
  <c r="I52" i="24"/>
  <c r="I53" i="24"/>
  <c r="I54" i="24"/>
  <c r="I55" i="24"/>
  <c r="M50" i="24"/>
  <c r="M51" i="24"/>
  <c r="M11" i="24"/>
  <c r="E11" i="24"/>
  <c r="E55" i="24"/>
  <c r="E39" i="24"/>
  <c r="E43" i="24"/>
  <c r="E51" i="24"/>
  <c r="E19" i="24"/>
  <c r="E15" i="24"/>
  <c r="E31" i="24"/>
  <c r="E27" i="24"/>
  <c r="E23" i="24"/>
  <c r="E7" i="24"/>
  <c r="E62" i="24"/>
  <c r="E58" i="24"/>
  <c r="E50" i="24"/>
  <c r="E38" i="24"/>
  <c r="E34" i="24"/>
  <c r="E30" i="24"/>
  <c r="E26" i="24"/>
  <c r="E22" i="24"/>
  <c r="E18" i="24"/>
  <c r="E14" i="24"/>
  <c r="E10" i="24"/>
  <c r="E49" i="24"/>
  <c r="E45" i="24"/>
  <c r="E41" i="24"/>
  <c r="E37" i="24"/>
  <c r="E33" i="24"/>
  <c r="E29" i="24"/>
  <c r="E25" i="24"/>
  <c r="E21" i="24"/>
  <c r="E13" i="24"/>
  <c r="E9" i="24"/>
  <c r="E6" i="24"/>
  <c r="E5" i="24"/>
  <c r="E60" i="24"/>
  <c r="E56" i="24"/>
  <c r="E52" i="24"/>
  <c r="E44" i="24"/>
  <c r="E40" i="24"/>
  <c r="E36" i="24"/>
  <c r="E32" i="24"/>
  <c r="E28" i="24"/>
  <c r="E24" i="24"/>
  <c r="E20" i="24"/>
  <c r="E16" i="24"/>
  <c r="E12" i="24"/>
  <c r="E8" i="24"/>
  <c r="G64" i="24"/>
  <c r="M20" i="24"/>
  <c r="M19" i="24"/>
  <c r="K61" i="24"/>
  <c r="M61" i="24"/>
  <c r="K18" i="24"/>
  <c r="M18" i="24"/>
  <c r="M22" i="24"/>
  <c r="M49" i="24"/>
  <c r="K54" i="24"/>
  <c r="M54" i="24"/>
  <c r="K10" i="24"/>
  <c r="M10" i="24"/>
  <c r="J64" i="24"/>
  <c r="K6" i="24"/>
  <c r="M6" i="24"/>
  <c r="K21" i="24"/>
  <c r="M21" i="24"/>
  <c r="K24" i="24"/>
  <c r="M24" i="24"/>
  <c r="K25" i="24"/>
  <c r="M25" i="24"/>
  <c r="K26" i="24"/>
  <c r="M26" i="24"/>
  <c r="K27" i="24"/>
  <c r="M27" i="24"/>
  <c r="K28" i="24"/>
  <c r="M28" i="24"/>
  <c r="K29" i="24"/>
  <c r="M29" i="24"/>
  <c r="K30" i="24"/>
  <c r="M30" i="24"/>
  <c r="K31" i="24"/>
  <c r="M31" i="24"/>
  <c r="K32" i="24"/>
  <c r="M32" i="24"/>
  <c r="K33" i="24"/>
  <c r="M33" i="24"/>
  <c r="K34" i="24"/>
  <c r="M34" i="24"/>
  <c r="M8" i="24"/>
  <c r="M13" i="24"/>
  <c r="M15" i="24"/>
  <c r="M12" i="24"/>
  <c r="M14" i="24"/>
  <c r="M16" i="24"/>
  <c r="M62" i="24"/>
  <c r="H64" i="24"/>
  <c r="K9" i="24"/>
  <c r="M9" i="24"/>
  <c r="K17" i="24"/>
  <c r="M17" i="24"/>
  <c r="M56" i="24"/>
  <c r="M60" i="24"/>
  <c r="M5" i="24"/>
  <c r="K7" i="24"/>
  <c r="M7" i="24"/>
  <c r="M40" i="24"/>
  <c r="M44" i="24"/>
  <c r="M55" i="24"/>
  <c r="F64" i="24"/>
  <c r="M23" i="24"/>
  <c r="M41" i="24"/>
  <c r="M52" i="24"/>
  <c r="M58" i="24"/>
  <c r="K35" i="24"/>
  <c r="M35" i="24"/>
  <c r="K36" i="24"/>
  <c r="M36" i="24"/>
  <c r="K37" i="24"/>
  <c r="M37" i="24"/>
  <c r="K38" i="24"/>
  <c r="M38" i="24"/>
  <c r="K39" i="24"/>
  <c r="M39" i="24"/>
  <c r="K43" i="24"/>
  <c r="M43" i="24"/>
  <c r="K48" i="24"/>
  <c r="M48" i="24"/>
  <c r="K42" i="24"/>
  <c r="M42" i="24"/>
  <c r="K46" i="24"/>
  <c r="M46" i="24"/>
  <c r="K47" i="24"/>
  <c r="M47" i="24"/>
  <c r="K53" i="24"/>
  <c r="M53" i="24"/>
  <c r="K57" i="24"/>
  <c r="M57" i="24"/>
  <c r="K59" i="24"/>
  <c r="M59" i="24"/>
  <c r="K63" i="24"/>
  <c r="M63" i="24"/>
  <c r="K45" i="24"/>
  <c r="M45" i="24"/>
  <c r="N51" i="24"/>
  <c r="N13" i="24"/>
  <c r="N62" i="24"/>
  <c r="N11" i="24"/>
  <c r="N22" i="24"/>
  <c r="N19" i="24"/>
  <c r="N50" i="24"/>
  <c r="N53" i="24"/>
  <c r="N41" i="24"/>
  <c r="I64" i="24"/>
  <c r="N21" i="24"/>
  <c r="N5" i="24"/>
  <c r="N61" i="24"/>
  <c r="N57" i="24"/>
  <c r="N44" i="24"/>
  <c r="N48" i="24"/>
  <c r="N46" i="24"/>
  <c r="N55" i="24"/>
  <c r="N15" i="24"/>
  <c r="N63" i="24"/>
  <c r="N58" i="24"/>
  <c r="N9" i="24"/>
  <c r="N52" i="24"/>
  <c r="N49" i="24"/>
  <c r="N20" i="24"/>
  <c r="N16" i="24"/>
  <c r="N12" i="24"/>
  <c r="N35" i="24"/>
  <c r="N32" i="24"/>
  <c r="N28" i="24"/>
  <c r="N24" i="24"/>
  <c r="N8" i="24"/>
  <c r="N60" i="24"/>
  <c r="N56" i="24"/>
  <c r="N17" i="24"/>
  <c r="N14" i="24"/>
  <c r="N33" i="24"/>
  <c r="N31" i="24"/>
  <c r="N29" i="24"/>
  <c r="N27" i="24"/>
  <c r="N25" i="24"/>
  <c r="N34" i="24"/>
  <c r="N30" i="24"/>
  <c r="N26" i="24"/>
  <c r="N40" i="24"/>
  <c r="N10" i="24"/>
  <c r="N59" i="24"/>
  <c r="N47" i="24"/>
  <c r="N42" i="24"/>
  <c r="N18" i="24"/>
  <c r="N6" i="24"/>
  <c r="N54" i="24"/>
  <c r="N43" i="24"/>
  <c r="N37" i="24"/>
  <c r="N36" i="24"/>
  <c r="N7" i="24"/>
  <c r="N39" i="24"/>
  <c r="N38" i="24"/>
  <c r="N45" i="24"/>
  <c r="N23" i="24"/>
  <c r="M64" i="24"/>
  <c r="K64" i="24"/>
  <c r="N64" i="24"/>
  <c r="L65" i="22"/>
  <c r="K65" i="22"/>
  <c r="J65" i="22"/>
  <c r="H65" i="22"/>
  <c r="G65" i="22"/>
  <c r="F65" i="22"/>
  <c r="M64" i="22"/>
  <c r="I64" i="22"/>
  <c r="E64" i="22"/>
  <c r="M63" i="22"/>
  <c r="I63" i="22"/>
  <c r="E63" i="22"/>
  <c r="M62" i="22"/>
  <c r="I62" i="22"/>
  <c r="E62" i="22"/>
  <c r="M61" i="22"/>
  <c r="I61" i="22"/>
  <c r="E61" i="22"/>
  <c r="M60" i="22"/>
  <c r="I60" i="22"/>
  <c r="E60" i="22"/>
  <c r="M59" i="22"/>
  <c r="I59" i="22"/>
  <c r="E59" i="22"/>
  <c r="M58" i="22"/>
  <c r="I58" i="22"/>
  <c r="E58" i="22"/>
  <c r="M57" i="22"/>
  <c r="I57" i="22"/>
  <c r="E57" i="22"/>
  <c r="M56" i="22"/>
  <c r="I56" i="22"/>
  <c r="N56" i="22"/>
  <c r="E56" i="22"/>
  <c r="M55" i="22"/>
  <c r="I55" i="22"/>
  <c r="E55" i="22"/>
  <c r="M54" i="22"/>
  <c r="I54" i="22"/>
  <c r="E54" i="22"/>
  <c r="M53" i="22"/>
  <c r="I53" i="22"/>
  <c r="E53" i="22"/>
  <c r="M52" i="22"/>
  <c r="I52" i="22"/>
  <c r="E52" i="22"/>
  <c r="M51" i="22"/>
  <c r="I51" i="22"/>
  <c r="E51" i="22"/>
  <c r="M50" i="22"/>
  <c r="I50" i="22"/>
  <c r="E50" i="22"/>
  <c r="M49" i="22"/>
  <c r="I49" i="22"/>
  <c r="E49" i="22"/>
  <c r="M48" i="22"/>
  <c r="I48" i="22"/>
  <c r="E48" i="22"/>
  <c r="M47" i="22"/>
  <c r="I47" i="22"/>
  <c r="E47" i="22"/>
  <c r="M46" i="22"/>
  <c r="I46" i="22"/>
  <c r="E46" i="22"/>
  <c r="M45" i="22"/>
  <c r="I45" i="22"/>
  <c r="E45" i="22"/>
  <c r="M44" i="22"/>
  <c r="I44" i="22"/>
  <c r="E44" i="22"/>
  <c r="M43" i="22"/>
  <c r="I43" i="22"/>
  <c r="N43" i="22"/>
  <c r="E43" i="22"/>
  <c r="M42" i="22"/>
  <c r="I42" i="22"/>
  <c r="E42" i="22"/>
  <c r="M41" i="22"/>
  <c r="I41" i="22"/>
  <c r="E41" i="22"/>
  <c r="M40" i="22"/>
  <c r="I40" i="22"/>
  <c r="E40" i="22"/>
  <c r="M39" i="22"/>
  <c r="I39" i="22"/>
  <c r="N39" i="22"/>
  <c r="E39" i="22"/>
  <c r="M38" i="22"/>
  <c r="I38" i="22"/>
  <c r="E38" i="22"/>
  <c r="M37" i="22"/>
  <c r="I37" i="22"/>
  <c r="E37" i="22"/>
  <c r="M36" i="22"/>
  <c r="I36" i="22"/>
  <c r="E36" i="22"/>
  <c r="M35" i="22"/>
  <c r="I35" i="22"/>
  <c r="N35" i="22"/>
  <c r="E35" i="22"/>
  <c r="M34" i="22"/>
  <c r="I34" i="22"/>
  <c r="E34" i="22"/>
  <c r="M33" i="22"/>
  <c r="I33" i="22"/>
  <c r="E33" i="22"/>
  <c r="M32" i="22"/>
  <c r="I32" i="22"/>
  <c r="E32" i="22"/>
  <c r="M31" i="22"/>
  <c r="I31" i="22"/>
  <c r="N31" i="22"/>
  <c r="E31" i="22"/>
  <c r="M30" i="22"/>
  <c r="I30" i="22"/>
  <c r="E30" i="22"/>
  <c r="M29" i="22"/>
  <c r="I29" i="22"/>
  <c r="E29" i="22"/>
  <c r="M28" i="22"/>
  <c r="I28" i="22"/>
  <c r="E28" i="22"/>
  <c r="M27" i="22"/>
  <c r="I27" i="22"/>
  <c r="N27" i="22"/>
  <c r="E27" i="22"/>
  <c r="M26" i="22"/>
  <c r="I26" i="22"/>
  <c r="E26" i="22"/>
  <c r="M25" i="22"/>
  <c r="I25" i="22"/>
  <c r="E25" i="22"/>
  <c r="M24" i="22"/>
  <c r="I24" i="22"/>
  <c r="E24" i="22"/>
  <c r="M23" i="22"/>
  <c r="I23" i="22"/>
  <c r="N23" i="22"/>
  <c r="E23" i="22"/>
  <c r="M22" i="22"/>
  <c r="I22" i="22"/>
  <c r="E22" i="22"/>
  <c r="M21" i="22"/>
  <c r="I21" i="22"/>
  <c r="E21" i="22"/>
  <c r="M20" i="22"/>
  <c r="I20" i="22"/>
  <c r="E20" i="22"/>
  <c r="M19" i="22"/>
  <c r="I19" i="22"/>
  <c r="E19" i="22"/>
  <c r="M18" i="22"/>
  <c r="I18" i="22"/>
  <c r="E18" i="22"/>
  <c r="M17" i="22"/>
  <c r="I17" i="22"/>
  <c r="E17" i="22"/>
  <c r="M16" i="22"/>
  <c r="I16" i="22"/>
  <c r="E16" i="22"/>
  <c r="M15" i="22"/>
  <c r="I15" i="22"/>
  <c r="N15" i="22"/>
  <c r="E15" i="22"/>
  <c r="M14" i="22"/>
  <c r="I14" i="22"/>
  <c r="E14" i="22"/>
  <c r="M13" i="22"/>
  <c r="I13" i="22"/>
  <c r="E13" i="22"/>
  <c r="M12" i="22"/>
  <c r="I12" i="22"/>
  <c r="E12" i="22"/>
  <c r="M11" i="22"/>
  <c r="I11" i="22"/>
  <c r="N11" i="22"/>
  <c r="E11" i="22"/>
  <c r="M10" i="22"/>
  <c r="I10" i="22"/>
  <c r="E10" i="22"/>
  <c r="M9" i="22"/>
  <c r="I9" i="22"/>
  <c r="E9" i="22"/>
  <c r="M8" i="22"/>
  <c r="I8" i="22"/>
  <c r="E8" i="22"/>
  <c r="M7" i="22"/>
  <c r="I7" i="22"/>
  <c r="E7" i="22"/>
  <c r="M6" i="22"/>
  <c r="I6" i="22"/>
  <c r="E6" i="22"/>
  <c r="M5" i="22"/>
  <c r="I5" i="22"/>
  <c r="E5" i="22"/>
  <c r="L65" i="21"/>
  <c r="K65" i="21"/>
  <c r="J65" i="21"/>
  <c r="H65" i="21"/>
  <c r="G65" i="21"/>
  <c r="F65" i="21"/>
  <c r="M64" i="21"/>
  <c r="I64" i="21"/>
  <c r="E64" i="21"/>
  <c r="M63" i="21"/>
  <c r="I63" i="21"/>
  <c r="E63" i="21"/>
  <c r="M62" i="21"/>
  <c r="I62" i="21"/>
  <c r="E62" i="21"/>
  <c r="M61" i="21"/>
  <c r="I61" i="21"/>
  <c r="E61" i="21"/>
  <c r="M60" i="21"/>
  <c r="I60" i="21"/>
  <c r="E60" i="21"/>
  <c r="M59" i="21"/>
  <c r="I59" i="21"/>
  <c r="E59" i="21"/>
  <c r="M58" i="21"/>
  <c r="I58" i="21"/>
  <c r="E58" i="21"/>
  <c r="M57" i="21"/>
  <c r="I57" i="21"/>
  <c r="E57" i="21"/>
  <c r="M56" i="21"/>
  <c r="I56" i="21"/>
  <c r="E56" i="21"/>
  <c r="M55" i="21"/>
  <c r="I55" i="21"/>
  <c r="E55" i="21"/>
  <c r="M54" i="21"/>
  <c r="I54" i="21"/>
  <c r="E54" i="21"/>
  <c r="M53" i="21"/>
  <c r="I53" i="21"/>
  <c r="E53" i="21"/>
  <c r="M52" i="21"/>
  <c r="I52" i="21"/>
  <c r="E52" i="21"/>
  <c r="M51" i="21"/>
  <c r="I51" i="21"/>
  <c r="E51" i="21"/>
  <c r="M50" i="21"/>
  <c r="I50" i="21"/>
  <c r="E50" i="21"/>
  <c r="M49" i="21"/>
  <c r="I49" i="21"/>
  <c r="E49" i="21"/>
  <c r="M48" i="21"/>
  <c r="I48" i="21"/>
  <c r="E48" i="21"/>
  <c r="M47" i="21"/>
  <c r="I47" i="21"/>
  <c r="E47" i="21"/>
  <c r="M46" i="21"/>
  <c r="I46" i="21"/>
  <c r="E46" i="21"/>
  <c r="M45" i="21"/>
  <c r="I45" i="21"/>
  <c r="E45" i="21"/>
  <c r="M44" i="21"/>
  <c r="I44" i="21"/>
  <c r="E44" i="21"/>
  <c r="M43" i="21"/>
  <c r="I43" i="21"/>
  <c r="E43" i="21"/>
  <c r="M42" i="21"/>
  <c r="I42" i="21"/>
  <c r="E42" i="21"/>
  <c r="M41" i="21"/>
  <c r="I41" i="21"/>
  <c r="E41" i="21"/>
  <c r="M40" i="21"/>
  <c r="I40" i="21"/>
  <c r="N40" i="21"/>
  <c r="E40" i="21"/>
  <c r="M39" i="21"/>
  <c r="I39" i="21"/>
  <c r="E39" i="21"/>
  <c r="M38" i="21"/>
  <c r="I38" i="21"/>
  <c r="E38" i="21"/>
  <c r="M37" i="21"/>
  <c r="I37" i="21"/>
  <c r="E37" i="21"/>
  <c r="M36" i="21"/>
  <c r="I36" i="21"/>
  <c r="N36" i="21"/>
  <c r="E36" i="21"/>
  <c r="M35" i="21"/>
  <c r="I35" i="21"/>
  <c r="E35" i="21"/>
  <c r="M34" i="21"/>
  <c r="I34" i="21"/>
  <c r="E34" i="21"/>
  <c r="M33" i="21"/>
  <c r="I33" i="21"/>
  <c r="E33" i="21"/>
  <c r="M32" i="21"/>
  <c r="I32" i="21"/>
  <c r="N32" i="21"/>
  <c r="E32" i="21"/>
  <c r="M31" i="21"/>
  <c r="I31" i="21"/>
  <c r="E31" i="21"/>
  <c r="M30" i="21"/>
  <c r="I30" i="21"/>
  <c r="E30" i="21"/>
  <c r="M29" i="21"/>
  <c r="I29" i="21"/>
  <c r="E29" i="21"/>
  <c r="M28" i="21"/>
  <c r="I28" i="21"/>
  <c r="N28" i="21"/>
  <c r="E28" i="21"/>
  <c r="M27" i="21"/>
  <c r="I27" i="21"/>
  <c r="E27" i="21"/>
  <c r="M26" i="21"/>
  <c r="I26" i="21"/>
  <c r="E26" i="21"/>
  <c r="M25" i="21"/>
  <c r="I25" i="21"/>
  <c r="E25" i="21"/>
  <c r="M24" i="21"/>
  <c r="I24" i="21"/>
  <c r="E24" i="21"/>
  <c r="M23" i="21"/>
  <c r="I23" i="21"/>
  <c r="E23" i="21"/>
  <c r="M22" i="21"/>
  <c r="I22" i="21"/>
  <c r="E22" i="21"/>
  <c r="M21" i="21"/>
  <c r="I21" i="21"/>
  <c r="E21" i="21"/>
  <c r="M20" i="21"/>
  <c r="I20" i="21"/>
  <c r="N20" i="21"/>
  <c r="E20" i="21"/>
  <c r="M19" i="21"/>
  <c r="I19" i="21"/>
  <c r="E19" i="21"/>
  <c r="M18" i="21"/>
  <c r="I18" i="21"/>
  <c r="E18" i="21"/>
  <c r="M17" i="21"/>
  <c r="I17" i="21"/>
  <c r="E17" i="21"/>
  <c r="M16" i="21"/>
  <c r="I16" i="21"/>
  <c r="N16" i="21"/>
  <c r="E16" i="21"/>
  <c r="M15" i="21"/>
  <c r="I15" i="21"/>
  <c r="E15" i="21"/>
  <c r="M14" i="21"/>
  <c r="I14" i="21"/>
  <c r="E14" i="21"/>
  <c r="M13" i="21"/>
  <c r="I13" i="21"/>
  <c r="E13" i="21"/>
  <c r="M12" i="21"/>
  <c r="I12" i="21"/>
  <c r="N12" i="21"/>
  <c r="E12" i="21"/>
  <c r="M11" i="21"/>
  <c r="I11" i="21"/>
  <c r="E11" i="21"/>
  <c r="M10" i="21"/>
  <c r="I10" i="21"/>
  <c r="E10" i="21"/>
  <c r="M9" i="21"/>
  <c r="I9" i="21"/>
  <c r="E9" i="21"/>
  <c r="M8" i="21"/>
  <c r="I8" i="21"/>
  <c r="N8" i="21"/>
  <c r="E8" i="21"/>
  <c r="M7" i="21"/>
  <c r="I7" i="21"/>
  <c r="E7" i="21"/>
  <c r="M6" i="21"/>
  <c r="I6" i="21"/>
  <c r="E6" i="21"/>
  <c r="M5" i="21"/>
  <c r="I5" i="21"/>
  <c r="E5" i="21"/>
  <c r="M65" i="20"/>
  <c r="L65" i="20"/>
  <c r="K65" i="20"/>
  <c r="I65" i="20"/>
  <c r="H65" i="20"/>
  <c r="G65" i="20"/>
  <c r="F65" i="20"/>
  <c r="N64" i="20"/>
  <c r="J64" i="20"/>
  <c r="E64" i="20"/>
  <c r="N63" i="20"/>
  <c r="J63" i="20"/>
  <c r="E63" i="20"/>
  <c r="N62" i="20"/>
  <c r="J62" i="20"/>
  <c r="E62" i="20"/>
  <c r="N61" i="20"/>
  <c r="J61" i="20"/>
  <c r="E61" i="20"/>
  <c r="N60" i="20"/>
  <c r="J60" i="20"/>
  <c r="E60" i="20"/>
  <c r="N59" i="20"/>
  <c r="J59" i="20"/>
  <c r="E59" i="20"/>
  <c r="N58" i="20"/>
  <c r="J58" i="20"/>
  <c r="E58" i="20"/>
  <c r="N57" i="20"/>
  <c r="J57" i="20"/>
  <c r="E57" i="20"/>
  <c r="N56" i="20"/>
  <c r="J56" i="20"/>
  <c r="E56" i="20"/>
  <c r="N55" i="20"/>
  <c r="J55" i="20"/>
  <c r="E55" i="20"/>
  <c r="N54" i="20"/>
  <c r="J54" i="20"/>
  <c r="E54" i="20"/>
  <c r="N53" i="20"/>
  <c r="J53" i="20"/>
  <c r="E53" i="20"/>
  <c r="N52" i="20"/>
  <c r="J52" i="20"/>
  <c r="E52" i="20"/>
  <c r="N51" i="20"/>
  <c r="J51" i="20"/>
  <c r="E51" i="20"/>
  <c r="N50" i="20"/>
  <c r="J50" i="20"/>
  <c r="E50" i="20"/>
  <c r="N49" i="20"/>
  <c r="J49" i="20"/>
  <c r="E49" i="20"/>
  <c r="N48" i="20"/>
  <c r="J48" i="20"/>
  <c r="E48" i="20"/>
  <c r="N47" i="20"/>
  <c r="J47" i="20"/>
  <c r="E47" i="20"/>
  <c r="N46" i="20"/>
  <c r="J46" i="20"/>
  <c r="E46" i="20"/>
  <c r="N45" i="20"/>
  <c r="J45" i="20"/>
  <c r="E45" i="20"/>
  <c r="N44" i="20"/>
  <c r="J44" i="20"/>
  <c r="E44" i="20"/>
  <c r="N43" i="20"/>
  <c r="J43" i="20"/>
  <c r="E43" i="20"/>
  <c r="N42" i="20"/>
  <c r="J42" i="20"/>
  <c r="E42" i="20"/>
  <c r="N41" i="20"/>
  <c r="J41" i="20"/>
  <c r="E41" i="20"/>
  <c r="N40" i="20"/>
  <c r="J40" i="20"/>
  <c r="E40" i="20"/>
  <c r="N39" i="20"/>
  <c r="J39" i="20"/>
  <c r="E39" i="20"/>
  <c r="N38" i="20"/>
  <c r="J38" i="20"/>
  <c r="E38" i="20"/>
  <c r="N37" i="20"/>
  <c r="J37" i="20"/>
  <c r="E37" i="20"/>
  <c r="N36" i="20"/>
  <c r="J36" i="20"/>
  <c r="E36" i="20"/>
  <c r="N35" i="20"/>
  <c r="J35" i="20"/>
  <c r="E35" i="20"/>
  <c r="N34" i="20"/>
  <c r="J34" i="20"/>
  <c r="E34" i="20"/>
  <c r="N33" i="20"/>
  <c r="J33" i="20"/>
  <c r="E33" i="20"/>
  <c r="N32" i="20"/>
  <c r="J32" i="20"/>
  <c r="E32" i="20"/>
  <c r="N31" i="20"/>
  <c r="J31" i="20"/>
  <c r="E31" i="20"/>
  <c r="N30" i="20"/>
  <c r="J30" i="20"/>
  <c r="E30" i="20"/>
  <c r="N29" i="20"/>
  <c r="J29" i="20"/>
  <c r="E29" i="20"/>
  <c r="N28" i="20"/>
  <c r="J28" i="20"/>
  <c r="E28" i="20"/>
  <c r="N27" i="20"/>
  <c r="J27" i="20"/>
  <c r="E27" i="20"/>
  <c r="N26" i="20"/>
  <c r="J26" i="20"/>
  <c r="E26" i="20"/>
  <c r="N25" i="20"/>
  <c r="J25" i="20"/>
  <c r="E25" i="20"/>
  <c r="N24" i="20"/>
  <c r="J24" i="20"/>
  <c r="E24" i="20"/>
  <c r="N23" i="20"/>
  <c r="J23" i="20"/>
  <c r="E23" i="20"/>
  <c r="N22" i="20"/>
  <c r="J22" i="20"/>
  <c r="E22" i="20"/>
  <c r="N21" i="20"/>
  <c r="J21" i="20"/>
  <c r="E21" i="20"/>
  <c r="N20" i="20"/>
  <c r="J20" i="20"/>
  <c r="E20" i="20"/>
  <c r="N19" i="20"/>
  <c r="J19" i="20"/>
  <c r="E19" i="20"/>
  <c r="N18" i="20"/>
  <c r="J18" i="20"/>
  <c r="E18" i="20"/>
  <c r="N17" i="20"/>
  <c r="J17" i="20"/>
  <c r="E17" i="20"/>
  <c r="N16" i="20"/>
  <c r="J16" i="20"/>
  <c r="E16" i="20"/>
  <c r="N15" i="20"/>
  <c r="J15" i="20"/>
  <c r="E15" i="20"/>
  <c r="N14" i="20"/>
  <c r="J14" i="20"/>
  <c r="E14" i="20"/>
  <c r="N13" i="20"/>
  <c r="J13" i="20"/>
  <c r="E13" i="20"/>
  <c r="N12" i="20"/>
  <c r="J12" i="20"/>
  <c r="E12" i="20"/>
  <c r="N11" i="20"/>
  <c r="J11" i="20"/>
  <c r="E11" i="20"/>
  <c r="N10" i="20"/>
  <c r="J10" i="20"/>
  <c r="E10" i="20"/>
  <c r="N9" i="20"/>
  <c r="J9" i="20"/>
  <c r="E9" i="20"/>
  <c r="N8" i="20"/>
  <c r="J8" i="20"/>
  <c r="E8" i="20"/>
  <c r="N7" i="20"/>
  <c r="J7" i="20"/>
  <c r="E7" i="20"/>
  <c r="N6" i="20"/>
  <c r="J6" i="20"/>
  <c r="E6" i="20"/>
  <c r="N5" i="20"/>
  <c r="J5" i="20"/>
  <c r="E5" i="20"/>
  <c r="L65" i="19"/>
  <c r="K65" i="19"/>
  <c r="J65" i="19"/>
  <c r="H65" i="19"/>
  <c r="G65" i="19"/>
  <c r="F65" i="19"/>
  <c r="M64" i="19"/>
  <c r="I64" i="19"/>
  <c r="E64" i="19"/>
  <c r="M63" i="19"/>
  <c r="I63" i="19"/>
  <c r="E63" i="19"/>
  <c r="M62" i="19"/>
  <c r="I62" i="19"/>
  <c r="E62" i="19"/>
  <c r="M61" i="19"/>
  <c r="I61" i="19"/>
  <c r="E61" i="19"/>
  <c r="M60" i="19"/>
  <c r="I60" i="19"/>
  <c r="E60" i="19"/>
  <c r="M59" i="19"/>
  <c r="I59" i="19"/>
  <c r="E59" i="19"/>
  <c r="M58" i="19"/>
  <c r="I58" i="19"/>
  <c r="E58" i="19"/>
  <c r="M57" i="19"/>
  <c r="I57" i="19"/>
  <c r="E57" i="19"/>
  <c r="M56" i="19"/>
  <c r="I56" i="19"/>
  <c r="E56" i="19"/>
  <c r="M55" i="19"/>
  <c r="I55" i="19"/>
  <c r="E55" i="19"/>
  <c r="M54" i="19"/>
  <c r="I54" i="19"/>
  <c r="E54" i="19"/>
  <c r="M53" i="19"/>
  <c r="I53" i="19"/>
  <c r="E53" i="19"/>
  <c r="M52" i="19"/>
  <c r="I52" i="19"/>
  <c r="E52" i="19"/>
  <c r="M51" i="19"/>
  <c r="I51" i="19"/>
  <c r="E51" i="19"/>
  <c r="M50" i="19"/>
  <c r="I50" i="19"/>
  <c r="E50" i="19"/>
  <c r="M49" i="19"/>
  <c r="I49" i="19"/>
  <c r="E49" i="19"/>
  <c r="M48" i="19"/>
  <c r="I48" i="19"/>
  <c r="E48" i="19"/>
  <c r="M47" i="19"/>
  <c r="I47" i="19"/>
  <c r="E47" i="19"/>
  <c r="M46" i="19"/>
  <c r="I46" i="19"/>
  <c r="E46" i="19"/>
  <c r="M45" i="19"/>
  <c r="I45" i="19"/>
  <c r="E45" i="19"/>
  <c r="M44" i="19"/>
  <c r="I44" i="19"/>
  <c r="E44" i="19"/>
  <c r="M43" i="19"/>
  <c r="I43" i="19"/>
  <c r="E43" i="19"/>
  <c r="M42" i="19"/>
  <c r="I42" i="19"/>
  <c r="E42" i="19"/>
  <c r="M41" i="19"/>
  <c r="I41" i="19"/>
  <c r="E41" i="19"/>
  <c r="M40" i="19"/>
  <c r="I40" i="19"/>
  <c r="E40" i="19"/>
  <c r="M39" i="19"/>
  <c r="I39" i="19"/>
  <c r="E39" i="19"/>
  <c r="M38" i="19"/>
  <c r="I38" i="19"/>
  <c r="E38" i="19"/>
  <c r="M37" i="19"/>
  <c r="I37" i="19"/>
  <c r="E37" i="19"/>
  <c r="M36" i="19"/>
  <c r="I36" i="19"/>
  <c r="E36" i="19"/>
  <c r="M35" i="19"/>
  <c r="I35" i="19"/>
  <c r="E35" i="19"/>
  <c r="M34" i="19"/>
  <c r="I34" i="19"/>
  <c r="E34" i="19"/>
  <c r="M33" i="19"/>
  <c r="I33" i="19"/>
  <c r="E33" i="19"/>
  <c r="M32" i="19"/>
  <c r="I32" i="19"/>
  <c r="E32" i="19"/>
  <c r="M31" i="19"/>
  <c r="I31" i="19"/>
  <c r="E31" i="19"/>
  <c r="M30" i="19"/>
  <c r="I30" i="19"/>
  <c r="E30" i="19"/>
  <c r="M29" i="19"/>
  <c r="I29" i="19"/>
  <c r="E29" i="19"/>
  <c r="M28" i="19"/>
  <c r="I28" i="19"/>
  <c r="E28" i="19"/>
  <c r="M27" i="19"/>
  <c r="I27" i="19"/>
  <c r="E27" i="19"/>
  <c r="M26" i="19"/>
  <c r="I26" i="19"/>
  <c r="E26" i="19"/>
  <c r="M25" i="19"/>
  <c r="I25" i="19"/>
  <c r="E25" i="19"/>
  <c r="M24" i="19"/>
  <c r="I24" i="19"/>
  <c r="E24" i="19"/>
  <c r="M23" i="19"/>
  <c r="I23" i="19"/>
  <c r="E23" i="19"/>
  <c r="M22" i="19"/>
  <c r="I22" i="19"/>
  <c r="E22" i="19"/>
  <c r="M21" i="19"/>
  <c r="I21" i="19"/>
  <c r="E21" i="19"/>
  <c r="M20" i="19"/>
  <c r="I20" i="19"/>
  <c r="E20" i="19"/>
  <c r="M19" i="19"/>
  <c r="I19" i="19"/>
  <c r="E19" i="19"/>
  <c r="M18" i="19"/>
  <c r="I18" i="19"/>
  <c r="E18" i="19"/>
  <c r="M17" i="19"/>
  <c r="I17" i="19"/>
  <c r="E17" i="19"/>
  <c r="M16" i="19"/>
  <c r="I16" i="19"/>
  <c r="E16" i="19"/>
  <c r="M15" i="19"/>
  <c r="I15" i="19"/>
  <c r="E15" i="19"/>
  <c r="M14" i="19"/>
  <c r="I14" i="19"/>
  <c r="E14" i="19"/>
  <c r="M13" i="19"/>
  <c r="I13" i="19"/>
  <c r="E13" i="19"/>
  <c r="M12" i="19"/>
  <c r="I12" i="19"/>
  <c r="E12" i="19"/>
  <c r="M11" i="19"/>
  <c r="I11" i="19"/>
  <c r="E11" i="19"/>
  <c r="M10" i="19"/>
  <c r="I10" i="19"/>
  <c r="E10" i="19"/>
  <c r="M9" i="19"/>
  <c r="I9" i="19"/>
  <c r="E9" i="19"/>
  <c r="M8" i="19"/>
  <c r="I8" i="19"/>
  <c r="E8" i="19"/>
  <c r="M7" i="19"/>
  <c r="I7" i="19"/>
  <c r="E7" i="19"/>
  <c r="M6" i="19"/>
  <c r="I6" i="19"/>
  <c r="E6" i="19"/>
  <c r="M5" i="19"/>
  <c r="I5" i="19"/>
  <c r="E5" i="19"/>
  <c r="L65" i="18"/>
  <c r="K65" i="18"/>
  <c r="J65" i="18"/>
  <c r="H65" i="18"/>
  <c r="G65" i="18"/>
  <c r="F65" i="18"/>
  <c r="M64" i="18"/>
  <c r="I64" i="18"/>
  <c r="E64" i="18"/>
  <c r="M63" i="18"/>
  <c r="I63" i="18"/>
  <c r="E63" i="18"/>
  <c r="M62" i="18"/>
  <c r="I62" i="18"/>
  <c r="E62" i="18"/>
  <c r="M61" i="18"/>
  <c r="I61" i="18"/>
  <c r="E61" i="18"/>
  <c r="M60" i="18"/>
  <c r="I60" i="18"/>
  <c r="E60" i="18"/>
  <c r="M59" i="18"/>
  <c r="I59" i="18"/>
  <c r="E59" i="18"/>
  <c r="M58" i="18"/>
  <c r="I58" i="18"/>
  <c r="E58" i="18"/>
  <c r="M57" i="18"/>
  <c r="I57" i="18"/>
  <c r="E57" i="18"/>
  <c r="M56" i="18"/>
  <c r="I56" i="18"/>
  <c r="E56" i="18"/>
  <c r="M55" i="18"/>
  <c r="I55" i="18"/>
  <c r="E55" i="18"/>
  <c r="M54" i="18"/>
  <c r="I54" i="18"/>
  <c r="E54" i="18"/>
  <c r="M53" i="18"/>
  <c r="I53" i="18"/>
  <c r="E53" i="18"/>
  <c r="M52" i="18"/>
  <c r="I52" i="18"/>
  <c r="E52" i="18"/>
  <c r="M51" i="18"/>
  <c r="I51" i="18"/>
  <c r="E51" i="18"/>
  <c r="M50" i="18"/>
  <c r="I50" i="18"/>
  <c r="E50" i="18"/>
  <c r="M49" i="18"/>
  <c r="I49" i="18"/>
  <c r="E49" i="18"/>
  <c r="M48" i="18"/>
  <c r="I48" i="18"/>
  <c r="E48" i="18"/>
  <c r="M47" i="18"/>
  <c r="I47" i="18"/>
  <c r="E47" i="18"/>
  <c r="M46" i="18"/>
  <c r="I46" i="18"/>
  <c r="E46" i="18"/>
  <c r="M45" i="18"/>
  <c r="I45" i="18"/>
  <c r="E45" i="18"/>
  <c r="M44" i="18"/>
  <c r="I44" i="18"/>
  <c r="E44" i="18"/>
  <c r="M43" i="18"/>
  <c r="I43" i="18"/>
  <c r="E43" i="18"/>
  <c r="M42" i="18"/>
  <c r="I42" i="18"/>
  <c r="E42" i="18"/>
  <c r="M41" i="18"/>
  <c r="I41" i="18"/>
  <c r="E41" i="18"/>
  <c r="M40" i="18"/>
  <c r="I40" i="18"/>
  <c r="E40" i="18"/>
  <c r="M39" i="18"/>
  <c r="I39" i="18"/>
  <c r="E39" i="18"/>
  <c r="M38" i="18"/>
  <c r="I38" i="18"/>
  <c r="E38" i="18"/>
  <c r="M37" i="18"/>
  <c r="I37" i="18"/>
  <c r="E37" i="18"/>
  <c r="M36" i="18"/>
  <c r="I36" i="18"/>
  <c r="E36" i="18"/>
  <c r="M35" i="18"/>
  <c r="I35" i="18"/>
  <c r="E35" i="18"/>
  <c r="M34" i="18"/>
  <c r="I34" i="18"/>
  <c r="E34" i="18"/>
  <c r="M33" i="18"/>
  <c r="I33" i="18"/>
  <c r="E33" i="18"/>
  <c r="M32" i="18"/>
  <c r="I32" i="18"/>
  <c r="E32" i="18"/>
  <c r="M31" i="18"/>
  <c r="I31" i="18"/>
  <c r="E31" i="18"/>
  <c r="M30" i="18"/>
  <c r="I30" i="18"/>
  <c r="E30" i="18"/>
  <c r="M29" i="18"/>
  <c r="I29" i="18"/>
  <c r="E29" i="18"/>
  <c r="M28" i="18"/>
  <c r="I28" i="18"/>
  <c r="E28" i="18"/>
  <c r="M27" i="18"/>
  <c r="I27" i="18"/>
  <c r="E27" i="18"/>
  <c r="M26" i="18"/>
  <c r="I26" i="18"/>
  <c r="E26" i="18"/>
  <c r="M25" i="18"/>
  <c r="I25" i="18"/>
  <c r="E25" i="18"/>
  <c r="M24" i="18"/>
  <c r="I24" i="18"/>
  <c r="E24" i="18"/>
  <c r="M23" i="18"/>
  <c r="I23" i="18"/>
  <c r="E23" i="18"/>
  <c r="M22" i="18"/>
  <c r="I22" i="18"/>
  <c r="E22" i="18"/>
  <c r="M21" i="18"/>
  <c r="I21" i="18"/>
  <c r="E21" i="18"/>
  <c r="M20" i="18"/>
  <c r="I20" i="18"/>
  <c r="E20" i="18"/>
  <c r="M19" i="18"/>
  <c r="I19" i="18"/>
  <c r="E19" i="18"/>
  <c r="M18" i="18"/>
  <c r="I18" i="18"/>
  <c r="E18" i="18"/>
  <c r="M17" i="18"/>
  <c r="I17" i="18"/>
  <c r="E17" i="18"/>
  <c r="M16" i="18"/>
  <c r="I16" i="18"/>
  <c r="E16" i="18"/>
  <c r="M15" i="18"/>
  <c r="I15" i="18"/>
  <c r="N15" i="18"/>
  <c r="E15" i="18"/>
  <c r="M14" i="18"/>
  <c r="I14" i="18"/>
  <c r="E14" i="18"/>
  <c r="M13" i="18"/>
  <c r="I13" i="18"/>
  <c r="E13" i="18"/>
  <c r="M12" i="18"/>
  <c r="I12" i="18"/>
  <c r="E12" i="18"/>
  <c r="M11" i="18"/>
  <c r="I11" i="18"/>
  <c r="N11" i="18"/>
  <c r="E11" i="18"/>
  <c r="M10" i="18"/>
  <c r="I10" i="18"/>
  <c r="E10" i="18"/>
  <c r="M9" i="18"/>
  <c r="I9" i="18"/>
  <c r="E9" i="18"/>
  <c r="M8" i="18"/>
  <c r="I8" i="18"/>
  <c r="E8" i="18"/>
  <c r="M7" i="18"/>
  <c r="I7" i="18"/>
  <c r="N7" i="18"/>
  <c r="E7" i="18"/>
  <c r="M6" i="18"/>
  <c r="I6" i="18"/>
  <c r="E6" i="18"/>
  <c r="M5" i="18"/>
  <c r="I5" i="18"/>
  <c r="E5" i="18"/>
  <c r="N51" i="22"/>
  <c r="N6" i="19"/>
  <c r="N14" i="19"/>
  <c r="N18" i="19"/>
  <c r="N22" i="19"/>
  <c r="N26" i="19"/>
  <c r="N30" i="19"/>
  <c r="N34" i="19"/>
  <c r="N38" i="19"/>
  <c r="N42" i="19"/>
  <c r="N46" i="19"/>
  <c r="N50" i="19"/>
  <c r="N54" i="19"/>
  <c r="N58" i="19"/>
  <c r="N62" i="19"/>
  <c r="N5" i="22"/>
  <c r="N9" i="22"/>
  <c r="N13" i="22"/>
  <c r="N17" i="22"/>
  <c r="N21" i="22"/>
  <c r="N25" i="22"/>
  <c r="N29" i="22"/>
  <c r="N33" i="22"/>
  <c r="N37" i="22"/>
  <c r="N41" i="22"/>
  <c r="N45" i="22"/>
  <c r="N49" i="22"/>
  <c r="N53" i="22"/>
  <c r="N57" i="22"/>
  <c r="N61" i="22"/>
  <c r="N28" i="22"/>
  <c r="N44" i="22"/>
  <c r="N24" i="21"/>
  <c r="N44" i="21"/>
  <c r="N51" i="21"/>
  <c r="N55" i="21"/>
  <c r="N59" i="21"/>
  <c r="O24" i="20"/>
  <c r="O28" i="20"/>
  <c r="O32" i="20"/>
  <c r="O36" i="20"/>
  <c r="N24" i="19"/>
  <c r="N32" i="19"/>
  <c r="N36" i="19"/>
  <c r="N40" i="19"/>
  <c r="N44" i="19"/>
  <c r="N48" i="19"/>
  <c r="N56" i="19"/>
  <c r="N60" i="19"/>
  <c r="E65" i="19"/>
  <c r="N5" i="18"/>
  <c r="N9" i="18"/>
  <c r="N13" i="18"/>
  <c r="N17" i="18"/>
  <c r="N21" i="18"/>
  <c r="N25" i="18"/>
  <c r="N29" i="18"/>
  <c r="N33" i="18"/>
  <c r="N37" i="18"/>
  <c r="N41" i="18"/>
  <c r="N45" i="18"/>
  <c r="N49" i="18"/>
  <c r="N53" i="18"/>
  <c r="N57" i="18"/>
  <c r="N61" i="18"/>
  <c r="N39" i="18"/>
  <c r="N19" i="18"/>
  <c r="N24" i="18"/>
  <c r="N28" i="18"/>
  <c r="N32" i="18"/>
  <c r="N52" i="18"/>
  <c r="E65" i="20"/>
  <c r="E65" i="21"/>
  <c r="N47" i="21"/>
  <c r="N49" i="21"/>
  <c r="N53" i="21"/>
  <c r="N57" i="21"/>
  <c r="N61" i="21"/>
  <c r="E65" i="22"/>
  <c r="N8" i="22"/>
  <c r="N12" i="22"/>
  <c r="N16" i="22"/>
  <c r="N20" i="22"/>
  <c r="N24" i="22"/>
  <c r="N32" i="22"/>
  <c r="N36" i="22"/>
  <c r="N40" i="22"/>
  <c r="N48" i="22"/>
  <c r="N52" i="22"/>
  <c r="N60" i="22"/>
  <c r="N64" i="22"/>
  <c r="N55" i="22"/>
  <c r="N63" i="22"/>
  <c r="M65" i="22"/>
  <c r="N7" i="22"/>
  <c r="N19" i="22"/>
  <c r="N47" i="22"/>
  <c r="N59" i="22"/>
  <c r="N6" i="22"/>
  <c r="N10" i="22"/>
  <c r="N14" i="22"/>
  <c r="N18" i="22"/>
  <c r="N22" i="22"/>
  <c r="N26" i="22"/>
  <c r="N30" i="22"/>
  <c r="N34" i="22"/>
  <c r="N38" i="22"/>
  <c r="N42" i="22"/>
  <c r="N46" i="22"/>
  <c r="N50" i="22"/>
  <c r="N54" i="22"/>
  <c r="N58" i="22"/>
  <c r="N62" i="22"/>
  <c r="I65" i="22"/>
  <c r="N63" i="21"/>
  <c r="M65" i="21"/>
  <c r="N10" i="21"/>
  <c r="N14" i="21"/>
  <c r="N18" i="21"/>
  <c r="N22" i="21"/>
  <c r="N26" i="21"/>
  <c r="N30" i="21"/>
  <c r="N34" i="21"/>
  <c r="N38" i="21"/>
  <c r="N42" i="21"/>
  <c r="N46" i="21"/>
  <c r="N7" i="21"/>
  <c r="N11" i="21"/>
  <c r="N15" i="21"/>
  <c r="N19" i="21"/>
  <c r="N23" i="21"/>
  <c r="N27" i="21"/>
  <c r="N31" i="21"/>
  <c r="N35" i="21"/>
  <c r="N39" i="21"/>
  <c r="N43" i="21"/>
  <c r="N48" i="21"/>
  <c r="N52" i="21"/>
  <c r="N56" i="21"/>
  <c r="N60" i="21"/>
  <c r="N64" i="21"/>
  <c r="N6" i="21"/>
  <c r="N5" i="21"/>
  <c r="N9" i="21"/>
  <c r="N13" i="21"/>
  <c r="N17" i="21"/>
  <c r="N21" i="21"/>
  <c r="N25" i="21"/>
  <c r="N29" i="21"/>
  <c r="N33" i="21"/>
  <c r="N37" i="21"/>
  <c r="N41" i="21"/>
  <c r="N45" i="21"/>
  <c r="N50" i="21"/>
  <c r="N54" i="21"/>
  <c r="N58" i="21"/>
  <c r="N62" i="21"/>
  <c r="I65" i="21"/>
  <c r="O64" i="20"/>
  <c r="O6" i="20"/>
  <c r="O10" i="20"/>
  <c r="O14" i="20"/>
  <c r="O18" i="20"/>
  <c r="O22" i="20"/>
  <c r="O26" i="20"/>
  <c r="O30" i="20"/>
  <c r="O34" i="20"/>
  <c r="O38" i="20"/>
  <c r="O42" i="20"/>
  <c r="O46" i="20"/>
  <c r="O50" i="20"/>
  <c r="O54" i="20"/>
  <c r="O58" i="20"/>
  <c r="O62" i="20"/>
  <c r="O5" i="20"/>
  <c r="O9" i="20"/>
  <c r="O13" i="20"/>
  <c r="O17" i="20"/>
  <c r="O21" i="20"/>
  <c r="O25" i="20"/>
  <c r="O29" i="20"/>
  <c r="O33" i="20"/>
  <c r="O37" i="20"/>
  <c r="O41" i="20"/>
  <c r="O45" i="20"/>
  <c r="O49" i="20"/>
  <c r="O53" i="20"/>
  <c r="O57" i="20"/>
  <c r="O61" i="20"/>
  <c r="N65" i="20"/>
  <c r="O8" i="20"/>
  <c r="O12" i="20"/>
  <c r="O16" i="20"/>
  <c r="O20" i="20"/>
  <c r="O40" i="20"/>
  <c r="O44" i="20"/>
  <c r="O48" i="20"/>
  <c r="O52" i="20"/>
  <c r="O56" i="20"/>
  <c r="O60" i="20"/>
  <c r="O7" i="20"/>
  <c r="O11" i="20"/>
  <c r="O15" i="20"/>
  <c r="O19" i="20"/>
  <c r="O23" i="20"/>
  <c r="O27" i="20"/>
  <c r="O31" i="20"/>
  <c r="O35" i="20"/>
  <c r="O39" i="20"/>
  <c r="O43" i="20"/>
  <c r="O47" i="20"/>
  <c r="O51" i="20"/>
  <c r="O55" i="20"/>
  <c r="O59" i="20"/>
  <c r="O63" i="20"/>
  <c r="J65" i="20"/>
  <c r="M65" i="19"/>
  <c r="N8" i="19"/>
  <c r="N12" i="19"/>
  <c r="N16" i="19"/>
  <c r="N20" i="19"/>
  <c r="N28" i="19"/>
  <c r="N52" i="19"/>
  <c r="N64" i="19"/>
  <c r="N7" i="19"/>
  <c r="N11" i="19"/>
  <c r="N15" i="19"/>
  <c r="N19" i="19"/>
  <c r="N23" i="19"/>
  <c r="N27" i="19"/>
  <c r="N31" i="19"/>
  <c r="N35" i="19"/>
  <c r="N39" i="19"/>
  <c r="N43" i="19"/>
  <c r="N47" i="19"/>
  <c r="N51" i="19"/>
  <c r="N55" i="19"/>
  <c r="N59" i="19"/>
  <c r="N63" i="19"/>
  <c r="N10" i="19"/>
  <c r="N9" i="19"/>
  <c r="N13" i="19"/>
  <c r="N17" i="19"/>
  <c r="N21" i="19"/>
  <c r="N25" i="19"/>
  <c r="N29" i="19"/>
  <c r="N33" i="19"/>
  <c r="N37" i="19"/>
  <c r="N41" i="19"/>
  <c r="N45" i="19"/>
  <c r="N49" i="19"/>
  <c r="N53" i="19"/>
  <c r="N57" i="19"/>
  <c r="N61" i="19"/>
  <c r="I65" i="19"/>
  <c r="N5" i="19"/>
  <c r="M65" i="18"/>
  <c r="N8" i="18"/>
  <c r="N12" i="18"/>
  <c r="N16" i="18"/>
  <c r="N20" i="18"/>
  <c r="N36" i="18"/>
  <c r="N40" i="18"/>
  <c r="N44" i="18"/>
  <c r="N48" i="18"/>
  <c r="N56" i="18"/>
  <c r="N60" i="18"/>
  <c r="N64" i="18"/>
  <c r="N23" i="18"/>
  <c r="N27" i="18"/>
  <c r="N31" i="18"/>
  <c r="N35" i="18"/>
  <c r="N43" i="18"/>
  <c r="N47" i="18"/>
  <c r="N51" i="18"/>
  <c r="N55" i="18"/>
  <c r="N59" i="18"/>
  <c r="N63" i="18"/>
  <c r="N6" i="18"/>
  <c r="N10" i="18"/>
  <c r="N14" i="18"/>
  <c r="N18" i="18"/>
  <c r="N22" i="18"/>
  <c r="N26" i="18"/>
  <c r="N30" i="18"/>
  <c r="N34" i="18"/>
  <c r="N38" i="18"/>
  <c r="N42" i="18"/>
  <c r="N46" i="18"/>
  <c r="N50" i="18"/>
  <c r="N54" i="18"/>
  <c r="N58" i="18"/>
  <c r="N62" i="18"/>
  <c r="I65" i="18"/>
  <c r="E65" i="18"/>
  <c r="L65" i="17"/>
  <c r="K65" i="17"/>
  <c r="J65" i="17"/>
  <c r="H65" i="17"/>
  <c r="G65" i="17"/>
  <c r="F65" i="17"/>
  <c r="M64" i="17"/>
  <c r="I64" i="17"/>
  <c r="E64" i="17"/>
  <c r="M63" i="17"/>
  <c r="I63" i="17"/>
  <c r="E63" i="17"/>
  <c r="M62" i="17"/>
  <c r="I62" i="17"/>
  <c r="E62" i="17"/>
  <c r="M61" i="17"/>
  <c r="I61" i="17"/>
  <c r="E61" i="17"/>
  <c r="M60" i="17"/>
  <c r="I60" i="17"/>
  <c r="E60" i="17"/>
  <c r="M59" i="17"/>
  <c r="I59" i="17"/>
  <c r="E59" i="17"/>
  <c r="M58" i="17"/>
  <c r="I58" i="17"/>
  <c r="E58" i="17"/>
  <c r="M57" i="17"/>
  <c r="I57" i="17"/>
  <c r="N57" i="17"/>
  <c r="E57" i="17"/>
  <c r="M56" i="17"/>
  <c r="I56" i="17"/>
  <c r="E56" i="17"/>
  <c r="M55" i="17"/>
  <c r="I55" i="17"/>
  <c r="E55" i="17"/>
  <c r="M54" i="17"/>
  <c r="I54" i="17"/>
  <c r="E54" i="17"/>
  <c r="M53" i="17"/>
  <c r="I53" i="17"/>
  <c r="N53" i="17"/>
  <c r="E53" i="17"/>
  <c r="M52" i="17"/>
  <c r="I52" i="17"/>
  <c r="E52" i="17"/>
  <c r="M51" i="17"/>
  <c r="I51" i="17"/>
  <c r="E51" i="17"/>
  <c r="M50" i="17"/>
  <c r="I50" i="17"/>
  <c r="E50" i="17"/>
  <c r="M49" i="17"/>
  <c r="I49" i="17"/>
  <c r="N49" i="17"/>
  <c r="E49" i="17"/>
  <c r="M48" i="17"/>
  <c r="I48" i="17"/>
  <c r="E48" i="17"/>
  <c r="M47" i="17"/>
  <c r="I47" i="17"/>
  <c r="E47" i="17"/>
  <c r="M46" i="17"/>
  <c r="I46" i="17"/>
  <c r="E46" i="17"/>
  <c r="M45" i="17"/>
  <c r="I45" i="17"/>
  <c r="N45" i="17"/>
  <c r="E45" i="17"/>
  <c r="M44" i="17"/>
  <c r="I44" i="17"/>
  <c r="E44" i="17"/>
  <c r="M43" i="17"/>
  <c r="I43" i="17"/>
  <c r="E43" i="17"/>
  <c r="M42" i="17"/>
  <c r="I42" i="17"/>
  <c r="E42" i="17"/>
  <c r="M41" i="17"/>
  <c r="I41" i="17"/>
  <c r="N41" i="17"/>
  <c r="E41" i="17"/>
  <c r="M40" i="17"/>
  <c r="I40" i="17"/>
  <c r="E40" i="17"/>
  <c r="M39" i="17"/>
  <c r="I39" i="17"/>
  <c r="E39" i="17"/>
  <c r="M38" i="17"/>
  <c r="I38" i="17"/>
  <c r="E38" i="17"/>
  <c r="M37" i="17"/>
  <c r="I37" i="17"/>
  <c r="N37" i="17"/>
  <c r="E37" i="17"/>
  <c r="M36" i="17"/>
  <c r="I36" i="17"/>
  <c r="E36" i="17"/>
  <c r="M35" i="17"/>
  <c r="I35" i="17"/>
  <c r="E35" i="17"/>
  <c r="M34" i="17"/>
  <c r="I34" i="17"/>
  <c r="E34" i="17"/>
  <c r="M33" i="17"/>
  <c r="I33" i="17"/>
  <c r="N33" i="17"/>
  <c r="E33" i="17"/>
  <c r="M32" i="17"/>
  <c r="I32" i="17"/>
  <c r="E32" i="17"/>
  <c r="M31" i="17"/>
  <c r="I31" i="17"/>
  <c r="E31" i="17"/>
  <c r="M30" i="17"/>
  <c r="I30" i="17"/>
  <c r="E30" i="17"/>
  <c r="M29" i="17"/>
  <c r="I29" i="17"/>
  <c r="N29" i="17"/>
  <c r="E29" i="17"/>
  <c r="M28" i="17"/>
  <c r="I28" i="17"/>
  <c r="E28" i="17"/>
  <c r="M27" i="17"/>
  <c r="I27" i="17"/>
  <c r="E27" i="17"/>
  <c r="M26" i="17"/>
  <c r="I26" i="17"/>
  <c r="E26" i="17"/>
  <c r="M25" i="17"/>
  <c r="I25" i="17"/>
  <c r="N25" i="17"/>
  <c r="E25" i="17"/>
  <c r="M24" i="17"/>
  <c r="I24" i="17"/>
  <c r="E24" i="17"/>
  <c r="M23" i="17"/>
  <c r="I23" i="17"/>
  <c r="E23" i="17"/>
  <c r="M22" i="17"/>
  <c r="I22" i="17"/>
  <c r="E22" i="17"/>
  <c r="M21" i="17"/>
  <c r="I21" i="17"/>
  <c r="N21" i="17"/>
  <c r="E21" i="17"/>
  <c r="M20" i="17"/>
  <c r="I20" i="17"/>
  <c r="E20" i="17"/>
  <c r="M19" i="17"/>
  <c r="I19" i="17"/>
  <c r="E19" i="17"/>
  <c r="M18" i="17"/>
  <c r="I18" i="17"/>
  <c r="E18" i="17"/>
  <c r="M17" i="17"/>
  <c r="I17" i="17"/>
  <c r="N17" i="17"/>
  <c r="E17" i="17"/>
  <c r="M16" i="17"/>
  <c r="I16" i="17"/>
  <c r="E16" i="17"/>
  <c r="M15" i="17"/>
  <c r="I15" i="17"/>
  <c r="E15" i="17"/>
  <c r="M14" i="17"/>
  <c r="I14" i="17"/>
  <c r="E14" i="17"/>
  <c r="M13" i="17"/>
  <c r="I13" i="17"/>
  <c r="N13" i="17"/>
  <c r="E13" i="17"/>
  <c r="M12" i="17"/>
  <c r="I12" i="17"/>
  <c r="E12" i="17"/>
  <c r="M11" i="17"/>
  <c r="I11" i="17"/>
  <c r="E11" i="17"/>
  <c r="M10" i="17"/>
  <c r="I10" i="17"/>
  <c r="E10" i="17"/>
  <c r="M9" i="17"/>
  <c r="I9" i="17"/>
  <c r="N9" i="17"/>
  <c r="E9" i="17"/>
  <c r="M8" i="17"/>
  <c r="I8" i="17"/>
  <c r="E8" i="17"/>
  <c r="M7" i="17"/>
  <c r="I7" i="17"/>
  <c r="E7" i="17"/>
  <c r="M6" i="17"/>
  <c r="I6" i="17"/>
  <c r="E6" i="17"/>
  <c r="M5" i="17"/>
  <c r="I5" i="17"/>
  <c r="N5" i="17"/>
  <c r="E5" i="17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I6" i="16"/>
  <c r="I7" i="16"/>
  <c r="O7" i="16"/>
  <c r="I8" i="16"/>
  <c r="O8" i="16"/>
  <c r="I9" i="16"/>
  <c r="O9" i="16"/>
  <c r="I10" i="16"/>
  <c r="I11" i="16"/>
  <c r="O11" i="16"/>
  <c r="I12" i="16"/>
  <c r="O12" i="16"/>
  <c r="I13" i="16"/>
  <c r="O13" i="16"/>
  <c r="I14" i="16"/>
  <c r="I15" i="16"/>
  <c r="O15" i="16"/>
  <c r="I16" i="16"/>
  <c r="O16" i="16"/>
  <c r="I17" i="16"/>
  <c r="O17" i="16"/>
  <c r="I18" i="16"/>
  <c r="I19" i="16"/>
  <c r="O19" i="16"/>
  <c r="I20" i="16"/>
  <c r="O20" i="16"/>
  <c r="I21" i="16"/>
  <c r="O21" i="16"/>
  <c r="I22" i="16"/>
  <c r="I23" i="16"/>
  <c r="O23" i="16"/>
  <c r="I24" i="16"/>
  <c r="O24" i="16"/>
  <c r="I25" i="16"/>
  <c r="O25" i="16"/>
  <c r="I26" i="16"/>
  <c r="I27" i="16"/>
  <c r="O27" i="16"/>
  <c r="I28" i="16"/>
  <c r="O28" i="16"/>
  <c r="I29" i="16"/>
  <c r="O29" i="16"/>
  <c r="I30" i="16"/>
  <c r="I31" i="16"/>
  <c r="O31" i="16"/>
  <c r="I32" i="16"/>
  <c r="O32" i="16"/>
  <c r="I33" i="16"/>
  <c r="O33" i="16"/>
  <c r="I34" i="16"/>
  <c r="I35" i="16"/>
  <c r="O35" i="16"/>
  <c r="I36" i="16"/>
  <c r="O36" i="16"/>
  <c r="I37" i="16"/>
  <c r="O37" i="16"/>
  <c r="I38" i="16"/>
  <c r="I39" i="16"/>
  <c r="O39" i="16"/>
  <c r="I40" i="16"/>
  <c r="O40" i="16"/>
  <c r="I41" i="16"/>
  <c r="O41" i="16"/>
  <c r="I42" i="16"/>
  <c r="I43" i="16"/>
  <c r="O43" i="16"/>
  <c r="I44" i="16"/>
  <c r="O44" i="16"/>
  <c r="I45" i="16"/>
  <c r="O45" i="16"/>
  <c r="I46" i="16"/>
  <c r="I47" i="16"/>
  <c r="O47" i="16"/>
  <c r="I48" i="16"/>
  <c r="O48" i="16"/>
  <c r="I49" i="16"/>
  <c r="O49" i="16"/>
  <c r="I50" i="16"/>
  <c r="I51" i="16"/>
  <c r="O51" i="16"/>
  <c r="I52" i="16"/>
  <c r="O52" i="16"/>
  <c r="I53" i="16"/>
  <c r="O53" i="16"/>
  <c r="I54" i="16"/>
  <c r="I55" i="16"/>
  <c r="O55" i="16"/>
  <c r="I56" i="16"/>
  <c r="O56" i="16"/>
  <c r="I57" i="16"/>
  <c r="O57" i="16"/>
  <c r="I58" i="16"/>
  <c r="I59" i="16"/>
  <c r="O59" i="16"/>
  <c r="I60" i="16"/>
  <c r="O60" i="16"/>
  <c r="I61" i="16"/>
  <c r="O61" i="16"/>
  <c r="I62" i="16"/>
  <c r="I63" i="16"/>
  <c r="O63" i="16"/>
  <c r="I64" i="16"/>
  <c r="O64" i="16"/>
  <c r="F65" i="16"/>
  <c r="G65" i="16"/>
  <c r="H65" i="16"/>
  <c r="J65" i="16"/>
  <c r="K65" i="16"/>
  <c r="L65" i="16"/>
  <c r="M65" i="16"/>
  <c r="E57" i="16"/>
  <c r="E58" i="16"/>
  <c r="E59" i="16"/>
  <c r="E60" i="16"/>
  <c r="E61" i="16"/>
  <c r="E62" i="16"/>
  <c r="E63" i="16"/>
  <c r="E64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I5" i="16"/>
  <c r="O5" i="16"/>
  <c r="E5" i="16"/>
  <c r="L65" i="15"/>
  <c r="K65" i="15"/>
  <c r="J65" i="15"/>
  <c r="H65" i="15"/>
  <c r="G65" i="15"/>
  <c r="F65" i="15"/>
  <c r="M64" i="15"/>
  <c r="I64" i="15"/>
  <c r="E64" i="15"/>
  <c r="M63" i="15"/>
  <c r="I63" i="15"/>
  <c r="E63" i="15"/>
  <c r="M62" i="15"/>
  <c r="I62" i="15"/>
  <c r="E62" i="15"/>
  <c r="M61" i="15"/>
  <c r="I61" i="15"/>
  <c r="E61" i="15"/>
  <c r="M60" i="15"/>
  <c r="I60" i="15"/>
  <c r="E60" i="15"/>
  <c r="M59" i="15"/>
  <c r="I59" i="15"/>
  <c r="E59" i="15"/>
  <c r="M58" i="15"/>
  <c r="I58" i="15"/>
  <c r="E58" i="15"/>
  <c r="M57" i="15"/>
  <c r="I57" i="15"/>
  <c r="E57" i="15"/>
  <c r="M56" i="15"/>
  <c r="I56" i="15"/>
  <c r="E56" i="15"/>
  <c r="M55" i="15"/>
  <c r="I55" i="15"/>
  <c r="E55" i="15"/>
  <c r="M54" i="15"/>
  <c r="I54" i="15"/>
  <c r="E54" i="15"/>
  <c r="M53" i="15"/>
  <c r="I53" i="15"/>
  <c r="E53" i="15"/>
  <c r="M52" i="15"/>
  <c r="I52" i="15"/>
  <c r="E52" i="15"/>
  <c r="M51" i="15"/>
  <c r="I51" i="15"/>
  <c r="E51" i="15"/>
  <c r="M50" i="15"/>
  <c r="I50" i="15"/>
  <c r="E50" i="15"/>
  <c r="M49" i="15"/>
  <c r="I49" i="15"/>
  <c r="E49" i="15"/>
  <c r="M48" i="15"/>
  <c r="I48" i="15"/>
  <c r="E48" i="15"/>
  <c r="M47" i="15"/>
  <c r="I47" i="15"/>
  <c r="E47" i="15"/>
  <c r="M46" i="15"/>
  <c r="I46" i="15"/>
  <c r="E46" i="15"/>
  <c r="M45" i="15"/>
  <c r="I45" i="15"/>
  <c r="E45" i="15"/>
  <c r="M44" i="15"/>
  <c r="I44" i="15"/>
  <c r="E44" i="15"/>
  <c r="M43" i="15"/>
  <c r="I43" i="15"/>
  <c r="E43" i="15"/>
  <c r="M42" i="15"/>
  <c r="I42" i="15"/>
  <c r="E42" i="15"/>
  <c r="M41" i="15"/>
  <c r="I41" i="15"/>
  <c r="E41" i="15"/>
  <c r="M40" i="15"/>
  <c r="I40" i="15"/>
  <c r="E40" i="15"/>
  <c r="M39" i="15"/>
  <c r="I39" i="15"/>
  <c r="E39" i="15"/>
  <c r="M38" i="15"/>
  <c r="I38" i="15"/>
  <c r="E38" i="15"/>
  <c r="M37" i="15"/>
  <c r="I37" i="15"/>
  <c r="E37" i="15"/>
  <c r="M36" i="15"/>
  <c r="I36" i="15"/>
  <c r="E36" i="15"/>
  <c r="M35" i="15"/>
  <c r="I35" i="15"/>
  <c r="E35" i="15"/>
  <c r="M34" i="15"/>
  <c r="I34" i="15"/>
  <c r="E34" i="15"/>
  <c r="M33" i="15"/>
  <c r="I33" i="15"/>
  <c r="E33" i="15"/>
  <c r="M32" i="15"/>
  <c r="I32" i="15"/>
  <c r="E32" i="15"/>
  <c r="M31" i="15"/>
  <c r="I31" i="15"/>
  <c r="E31" i="15"/>
  <c r="M30" i="15"/>
  <c r="I30" i="15"/>
  <c r="E30" i="15"/>
  <c r="M29" i="15"/>
  <c r="I29" i="15"/>
  <c r="E29" i="15"/>
  <c r="M28" i="15"/>
  <c r="I28" i="15"/>
  <c r="E28" i="15"/>
  <c r="M27" i="15"/>
  <c r="I27" i="15"/>
  <c r="E27" i="15"/>
  <c r="M26" i="15"/>
  <c r="I26" i="15"/>
  <c r="E26" i="15"/>
  <c r="M25" i="15"/>
  <c r="I25" i="15"/>
  <c r="E25" i="15"/>
  <c r="M24" i="15"/>
  <c r="I24" i="15"/>
  <c r="E24" i="15"/>
  <c r="M23" i="15"/>
  <c r="I23" i="15"/>
  <c r="E23" i="15"/>
  <c r="M22" i="15"/>
  <c r="I22" i="15"/>
  <c r="E22" i="15"/>
  <c r="M21" i="15"/>
  <c r="I21" i="15"/>
  <c r="E21" i="15"/>
  <c r="M20" i="15"/>
  <c r="I20" i="15"/>
  <c r="E20" i="15"/>
  <c r="M19" i="15"/>
  <c r="I19" i="15"/>
  <c r="E19" i="15"/>
  <c r="M18" i="15"/>
  <c r="I18" i="15"/>
  <c r="E18" i="15"/>
  <c r="M17" i="15"/>
  <c r="I17" i="15"/>
  <c r="E17" i="15"/>
  <c r="M16" i="15"/>
  <c r="I16" i="15"/>
  <c r="E16" i="15"/>
  <c r="M15" i="15"/>
  <c r="I15" i="15"/>
  <c r="E15" i="15"/>
  <c r="M14" i="15"/>
  <c r="I14" i="15"/>
  <c r="E14" i="15"/>
  <c r="M13" i="15"/>
  <c r="I13" i="15"/>
  <c r="E13" i="15"/>
  <c r="M12" i="15"/>
  <c r="I12" i="15"/>
  <c r="E12" i="15"/>
  <c r="M11" i="15"/>
  <c r="I11" i="15"/>
  <c r="E11" i="15"/>
  <c r="M10" i="15"/>
  <c r="I10" i="15"/>
  <c r="E10" i="15"/>
  <c r="M9" i="15"/>
  <c r="I9" i="15"/>
  <c r="E9" i="15"/>
  <c r="M8" i="15"/>
  <c r="I8" i="15"/>
  <c r="N8" i="15"/>
  <c r="E8" i="15"/>
  <c r="M7" i="15"/>
  <c r="I7" i="15"/>
  <c r="E7" i="15"/>
  <c r="M6" i="15"/>
  <c r="I6" i="15"/>
  <c r="E6" i="15"/>
  <c r="M5" i="15"/>
  <c r="I5" i="15"/>
  <c r="E5" i="15"/>
  <c r="L65" i="14"/>
  <c r="K65" i="14"/>
  <c r="J65" i="14"/>
  <c r="H65" i="14"/>
  <c r="G65" i="14"/>
  <c r="F65" i="14"/>
  <c r="M64" i="14"/>
  <c r="I64" i="14"/>
  <c r="E64" i="14"/>
  <c r="M63" i="14"/>
  <c r="I63" i="14"/>
  <c r="E63" i="14"/>
  <c r="M62" i="14"/>
  <c r="I62" i="14"/>
  <c r="E62" i="14"/>
  <c r="M61" i="14"/>
  <c r="I61" i="14"/>
  <c r="N61" i="14"/>
  <c r="E61" i="14"/>
  <c r="M60" i="14"/>
  <c r="I60" i="14"/>
  <c r="E60" i="14"/>
  <c r="M59" i="14"/>
  <c r="I59" i="14"/>
  <c r="E59" i="14"/>
  <c r="M58" i="14"/>
  <c r="I58" i="14"/>
  <c r="E58" i="14"/>
  <c r="M57" i="14"/>
  <c r="I57" i="14"/>
  <c r="N57" i="14"/>
  <c r="E57" i="14"/>
  <c r="M56" i="14"/>
  <c r="I56" i="14"/>
  <c r="E56" i="14"/>
  <c r="M55" i="14"/>
  <c r="I55" i="14"/>
  <c r="E55" i="14"/>
  <c r="M54" i="14"/>
  <c r="I54" i="14"/>
  <c r="E54" i="14"/>
  <c r="M53" i="14"/>
  <c r="I53" i="14"/>
  <c r="N53" i="14"/>
  <c r="E53" i="14"/>
  <c r="M52" i="14"/>
  <c r="I52" i="14"/>
  <c r="E52" i="14"/>
  <c r="M51" i="14"/>
  <c r="I51" i="14"/>
  <c r="E51" i="14"/>
  <c r="M50" i="14"/>
  <c r="I50" i="14"/>
  <c r="E50" i="14"/>
  <c r="M49" i="14"/>
  <c r="I49" i="14"/>
  <c r="E49" i="14"/>
  <c r="M48" i="14"/>
  <c r="I48" i="14"/>
  <c r="E48" i="14"/>
  <c r="M47" i="14"/>
  <c r="I47" i="14"/>
  <c r="E47" i="14"/>
  <c r="M46" i="14"/>
  <c r="I46" i="14"/>
  <c r="E46" i="14"/>
  <c r="M45" i="14"/>
  <c r="I45" i="14"/>
  <c r="N45" i="14"/>
  <c r="E45" i="14"/>
  <c r="M44" i="14"/>
  <c r="I44" i="14"/>
  <c r="E44" i="14"/>
  <c r="M43" i="14"/>
  <c r="I43" i="14"/>
  <c r="E43" i="14"/>
  <c r="M42" i="14"/>
  <c r="I42" i="14"/>
  <c r="E42" i="14"/>
  <c r="M41" i="14"/>
  <c r="I41" i="14"/>
  <c r="N41" i="14"/>
  <c r="E41" i="14"/>
  <c r="M40" i="14"/>
  <c r="I40" i="14"/>
  <c r="E40" i="14"/>
  <c r="M39" i="14"/>
  <c r="I39" i="14"/>
  <c r="E39" i="14"/>
  <c r="M38" i="14"/>
  <c r="I38" i="14"/>
  <c r="E38" i="14"/>
  <c r="M37" i="14"/>
  <c r="I37" i="14"/>
  <c r="N37" i="14"/>
  <c r="E37" i="14"/>
  <c r="M36" i="14"/>
  <c r="I36" i="14"/>
  <c r="E36" i="14"/>
  <c r="M35" i="14"/>
  <c r="I35" i="14"/>
  <c r="E35" i="14"/>
  <c r="M34" i="14"/>
  <c r="I34" i="14"/>
  <c r="E34" i="14"/>
  <c r="M33" i="14"/>
  <c r="I33" i="14"/>
  <c r="N33" i="14"/>
  <c r="E33" i="14"/>
  <c r="M32" i="14"/>
  <c r="I32" i="14"/>
  <c r="E32" i="14"/>
  <c r="M31" i="14"/>
  <c r="I31" i="14"/>
  <c r="E31" i="14"/>
  <c r="M30" i="14"/>
  <c r="I30" i="14"/>
  <c r="E30" i="14"/>
  <c r="M29" i="14"/>
  <c r="I29" i="14"/>
  <c r="N29" i="14"/>
  <c r="E29" i="14"/>
  <c r="M28" i="14"/>
  <c r="I28" i="14"/>
  <c r="E28" i="14"/>
  <c r="M27" i="14"/>
  <c r="I27" i="14"/>
  <c r="E27" i="14"/>
  <c r="M26" i="14"/>
  <c r="I26" i="14"/>
  <c r="E26" i="14"/>
  <c r="M25" i="14"/>
  <c r="I25" i="14"/>
  <c r="N25" i="14"/>
  <c r="E25" i="14"/>
  <c r="M24" i="14"/>
  <c r="I24" i="14"/>
  <c r="E24" i="14"/>
  <c r="M23" i="14"/>
  <c r="I23" i="14"/>
  <c r="E23" i="14"/>
  <c r="M22" i="14"/>
  <c r="I22" i="14"/>
  <c r="E22" i="14"/>
  <c r="M21" i="14"/>
  <c r="I21" i="14"/>
  <c r="N21" i="14"/>
  <c r="E21" i="14"/>
  <c r="M20" i="14"/>
  <c r="I20" i="14"/>
  <c r="E20" i="14"/>
  <c r="M19" i="14"/>
  <c r="I19" i="14"/>
  <c r="E19" i="14"/>
  <c r="M18" i="14"/>
  <c r="I18" i="14"/>
  <c r="E18" i="14"/>
  <c r="M17" i="14"/>
  <c r="I17" i="14"/>
  <c r="N17" i="14"/>
  <c r="E17" i="14"/>
  <c r="M16" i="14"/>
  <c r="I16" i="14"/>
  <c r="E16" i="14"/>
  <c r="M15" i="14"/>
  <c r="I15" i="14"/>
  <c r="E15" i="14"/>
  <c r="M14" i="14"/>
  <c r="I14" i="14"/>
  <c r="E14" i="14"/>
  <c r="M13" i="14"/>
  <c r="I13" i="14"/>
  <c r="N13" i="14"/>
  <c r="E13" i="14"/>
  <c r="M12" i="14"/>
  <c r="I12" i="14"/>
  <c r="E12" i="14"/>
  <c r="M11" i="14"/>
  <c r="I11" i="14"/>
  <c r="E11" i="14"/>
  <c r="M10" i="14"/>
  <c r="I10" i="14"/>
  <c r="E10" i="14"/>
  <c r="M9" i="14"/>
  <c r="I9" i="14"/>
  <c r="N9" i="14"/>
  <c r="E9" i="14"/>
  <c r="M8" i="14"/>
  <c r="I8" i="14"/>
  <c r="E8" i="14"/>
  <c r="M7" i="14"/>
  <c r="I7" i="14"/>
  <c r="E7" i="14"/>
  <c r="M6" i="14"/>
  <c r="I6" i="14"/>
  <c r="E6" i="14"/>
  <c r="M5" i="14"/>
  <c r="I5" i="14"/>
  <c r="E5" i="14"/>
  <c r="I64" i="13"/>
  <c r="M64" i="13"/>
  <c r="E64" i="13"/>
  <c r="F65" i="13"/>
  <c r="G65" i="13"/>
  <c r="H65" i="13"/>
  <c r="J65" i="13"/>
  <c r="K65" i="13"/>
  <c r="L65" i="13"/>
  <c r="M63" i="13"/>
  <c r="I63" i="13"/>
  <c r="E63" i="13"/>
  <c r="M62" i="13"/>
  <c r="I62" i="13"/>
  <c r="E62" i="13"/>
  <c r="M61" i="13"/>
  <c r="N61" i="13"/>
  <c r="I61" i="13"/>
  <c r="E61" i="13"/>
  <c r="M60" i="13"/>
  <c r="I60" i="13"/>
  <c r="E60" i="13"/>
  <c r="M59" i="13"/>
  <c r="I59" i="13"/>
  <c r="E59" i="13"/>
  <c r="M58" i="13"/>
  <c r="I58" i="13"/>
  <c r="E58" i="13"/>
  <c r="M57" i="13"/>
  <c r="N57" i="13"/>
  <c r="I57" i="13"/>
  <c r="E57" i="13"/>
  <c r="M56" i="13"/>
  <c r="I56" i="13"/>
  <c r="E56" i="13"/>
  <c r="M55" i="13"/>
  <c r="I55" i="13"/>
  <c r="E55" i="13"/>
  <c r="M54" i="13"/>
  <c r="I54" i="13"/>
  <c r="E54" i="13"/>
  <c r="M53" i="13"/>
  <c r="I53" i="13"/>
  <c r="E53" i="13"/>
  <c r="M52" i="13"/>
  <c r="I52" i="13"/>
  <c r="E52" i="13"/>
  <c r="M51" i="13"/>
  <c r="I51" i="13"/>
  <c r="E51" i="13"/>
  <c r="M50" i="13"/>
  <c r="I50" i="13"/>
  <c r="E50" i="13"/>
  <c r="M49" i="13"/>
  <c r="I49" i="13"/>
  <c r="E49" i="13"/>
  <c r="M48" i="13"/>
  <c r="I48" i="13"/>
  <c r="E48" i="13"/>
  <c r="M47" i="13"/>
  <c r="I47" i="13"/>
  <c r="E47" i="13"/>
  <c r="M46" i="13"/>
  <c r="I46" i="13"/>
  <c r="E46" i="13"/>
  <c r="M45" i="13"/>
  <c r="I45" i="13"/>
  <c r="E45" i="13"/>
  <c r="M44" i="13"/>
  <c r="I44" i="13"/>
  <c r="E44" i="13"/>
  <c r="M43" i="13"/>
  <c r="I43" i="13"/>
  <c r="E43" i="13"/>
  <c r="M42" i="13"/>
  <c r="I42" i="13"/>
  <c r="E42" i="13"/>
  <c r="M41" i="13"/>
  <c r="I41" i="13"/>
  <c r="E41" i="13"/>
  <c r="M40" i="13"/>
  <c r="I40" i="13"/>
  <c r="E40" i="13"/>
  <c r="M39" i="13"/>
  <c r="I39" i="13"/>
  <c r="E39" i="13"/>
  <c r="M38" i="13"/>
  <c r="I38" i="13"/>
  <c r="E38" i="13"/>
  <c r="M37" i="13"/>
  <c r="I37" i="13"/>
  <c r="E37" i="13"/>
  <c r="M36" i="13"/>
  <c r="I36" i="13"/>
  <c r="E36" i="13"/>
  <c r="M35" i="13"/>
  <c r="I35" i="13"/>
  <c r="E35" i="13"/>
  <c r="M34" i="13"/>
  <c r="I34" i="13"/>
  <c r="E34" i="13"/>
  <c r="M33" i="13"/>
  <c r="I33" i="13"/>
  <c r="E33" i="13"/>
  <c r="M32" i="13"/>
  <c r="I32" i="13"/>
  <c r="E32" i="13"/>
  <c r="M31" i="13"/>
  <c r="I31" i="13"/>
  <c r="E31" i="13"/>
  <c r="M30" i="13"/>
  <c r="I30" i="13"/>
  <c r="E30" i="13"/>
  <c r="M29" i="13"/>
  <c r="I29" i="13"/>
  <c r="E29" i="13"/>
  <c r="M28" i="13"/>
  <c r="I28" i="13"/>
  <c r="E28" i="13"/>
  <c r="M27" i="13"/>
  <c r="I27" i="13"/>
  <c r="E27" i="13"/>
  <c r="M26" i="13"/>
  <c r="I26" i="13"/>
  <c r="E26" i="13"/>
  <c r="M25" i="13"/>
  <c r="I25" i="13"/>
  <c r="E25" i="13"/>
  <c r="M24" i="13"/>
  <c r="I24" i="13"/>
  <c r="E24" i="13"/>
  <c r="M23" i="13"/>
  <c r="I23" i="13"/>
  <c r="E23" i="13"/>
  <c r="M22" i="13"/>
  <c r="I22" i="13"/>
  <c r="E22" i="13"/>
  <c r="M21" i="13"/>
  <c r="I21" i="13"/>
  <c r="E21" i="13"/>
  <c r="M20" i="13"/>
  <c r="I20" i="13"/>
  <c r="E20" i="13"/>
  <c r="M19" i="13"/>
  <c r="I19" i="13"/>
  <c r="E19" i="13"/>
  <c r="M18" i="13"/>
  <c r="I18" i="13"/>
  <c r="E18" i="13"/>
  <c r="M17" i="13"/>
  <c r="I17" i="13"/>
  <c r="E17" i="13"/>
  <c r="M16" i="13"/>
  <c r="I16" i="13"/>
  <c r="E16" i="13"/>
  <c r="M15" i="13"/>
  <c r="I15" i="13"/>
  <c r="E15" i="13"/>
  <c r="M14" i="13"/>
  <c r="I14" i="13"/>
  <c r="E14" i="13"/>
  <c r="M13" i="13"/>
  <c r="I13" i="13"/>
  <c r="E13" i="13"/>
  <c r="M12" i="13"/>
  <c r="I12" i="13"/>
  <c r="E12" i="13"/>
  <c r="M11" i="13"/>
  <c r="I11" i="13"/>
  <c r="E11" i="13"/>
  <c r="M10" i="13"/>
  <c r="I10" i="13"/>
  <c r="E10" i="13"/>
  <c r="M9" i="13"/>
  <c r="I9" i="13"/>
  <c r="E9" i="13"/>
  <c r="M8" i="13"/>
  <c r="I8" i="13"/>
  <c r="E8" i="13"/>
  <c r="M7" i="13"/>
  <c r="I7" i="13"/>
  <c r="E7" i="13"/>
  <c r="M6" i="13"/>
  <c r="I6" i="13"/>
  <c r="E6" i="13"/>
  <c r="M5" i="13"/>
  <c r="I5" i="13"/>
  <c r="E5" i="13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5" i="12"/>
  <c r="I65" i="12"/>
  <c r="G65" i="12"/>
  <c r="F65" i="12"/>
  <c r="J64" i="12"/>
  <c r="K64" i="12"/>
  <c r="E64" i="12"/>
  <c r="J63" i="12"/>
  <c r="K63" i="12"/>
  <c r="E63" i="12"/>
  <c r="J62" i="12"/>
  <c r="K62" i="12"/>
  <c r="E62" i="12"/>
  <c r="J61" i="12"/>
  <c r="E61" i="12"/>
  <c r="J60" i="12"/>
  <c r="K60" i="12"/>
  <c r="E60" i="12"/>
  <c r="J59" i="12"/>
  <c r="K59" i="12"/>
  <c r="E59" i="12"/>
  <c r="J58" i="12"/>
  <c r="K58" i="12"/>
  <c r="E58" i="12"/>
  <c r="J57" i="12"/>
  <c r="E57" i="12"/>
  <c r="J56" i="12"/>
  <c r="K56" i="12"/>
  <c r="E56" i="12"/>
  <c r="J55" i="12"/>
  <c r="K55" i="12"/>
  <c r="E55" i="12"/>
  <c r="J54" i="12"/>
  <c r="K54" i="12"/>
  <c r="E54" i="12"/>
  <c r="J53" i="12"/>
  <c r="E53" i="12"/>
  <c r="J52" i="12"/>
  <c r="K52" i="12"/>
  <c r="E52" i="12"/>
  <c r="J51" i="12"/>
  <c r="K51" i="12"/>
  <c r="E51" i="12"/>
  <c r="J50" i="12"/>
  <c r="K50" i="12"/>
  <c r="E50" i="12"/>
  <c r="J49" i="12"/>
  <c r="E49" i="12"/>
  <c r="J48" i="12"/>
  <c r="K48" i="12"/>
  <c r="E48" i="12"/>
  <c r="J47" i="12"/>
  <c r="K47" i="12"/>
  <c r="E47" i="12"/>
  <c r="J46" i="12"/>
  <c r="K46" i="12"/>
  <c r="E46" i="12"/>
  <c r="J45" i="12"/>
  <c r="E45" i="12"/>
  <c r="J44" i="12"/>
  <c r="K44" i="12"/>
  <c r="E44" i="12"/>
  <c r="J43" i="12"/>
  <c r="K43" i="12"/>
  <c r="E43" i="12"/>
  <c r="J42" i="12"/>
  <c r="K42" i="12"/>
  <c r="E42" i="12"/>
  <c r="J41" i="12"/>
  <c r="E41" i="12"/>
  <c r="J40" i="12"/>
  <c r="K40" i="12"/>
  <c r="E40" i="12"/>
  <c r="J39" i="12"/>
  <c r="K39" i="12"/>
  <c r="E39" i="12"/>
  <c r="J38" i="12"/>
  <c r="K38" i="12"/>
  <c r="E38" i="12"/>
  <c r="J37" i="12"/>
  <c r="E37" i="12"/>
  <c r="J36" i="12"/>
  <c r="E36" i="12"/>
  <c r="J35" i="12"/>
  <c r="K35" i="12"/>
  <c r="E35" i="12"/>
  <c r="J34" i="12"/>
  <c r="K34" i="12"/>
  <c r="E34" i="12"/>
  <c r="J33" i="12"/>
  <c r="E33" i="12"/>
  <c r="J32" i="12"/>
  <c r="E32" i="12"/>
  <c r="J31" i="12"/>
  <c r="K31" i="12"/>
  <c r="E31" i="12"/>
  <c r="J30" i="12"/>
  <c r="K30" i="12"/>
  <c r="E30" i="12"/>
  <c r="J29" i="12"/>
  <c r="E29" i="12"/>
  <c r="J28" i="12"/>
  <c r="E28" i="12"/>
  <c r="J27" i="12"/>
  <c r="K27" i="12"/>
  <c r="E27" i="12"/>
  <c r="J26" i="12"/>
  <c r="K26" i="12"/>
  <c r="E26" i="12"/>
  <c r="J25" i="12"/>
  <c r="E25" i="12"/>
  <c r="J24" i="12"/>
  <c r="E24" i="12"/>
  <c r="J23" i="12"/>
  <c r="K23" i="12"/>
  <c r="E23" i="12"/>
  <c r="J22" i="12"/>
  <c r="K22" i="12"/>
  <c r="E22" i="12"/>
  <c r="J21" i="12"/>
  <c r="E21" i="12"/>
  <c r="J20" i="12"/>
  <c r="E20" i="12"/>
  <c r="J19" i="12"/>
  <c r="K19" i="12"/>
  <c r="E19" i="12"/>
  <c r="J18" i="12"/>
  <c r="K18" i="12"/>
  <c r="E18" i="12"/>
  <c r="J17" i="12"/>
  <c r="E17" i="12"/>
  <c r="J16" i="12"/>
  <c r="E16" i="12"/>
  <c r="J15" i="12"/>
  <c r="K15" i="12"/>
  <c r="E15" i="12"/>
  <c r="J14" i="12"/>
  <c r="K14" i="12"/>
  <c r="E14" i="12"/>
  <c r="J13" i="12"/>
  <c r="E13" i="12"/>
  <c r="J12" i="12"/>
  <c r="E12" i="12"/>
  <c r="J11" i="12"/>
  <c r="K11" i="12"/>
  <c r="E11" i="12"/>
  <c r="J10" i="12"/>
  <c r="K10" i="12"/>
  <c r="E10" i="12"/>
  <c r="J9" i="12"/>
  <c r="E9" i="12"/>
  <c r="J8" i="12"/>
  <c r="E8" i="12"/>
  <c r="J7" i="12"/>
  <c r="K7" i="12"/>
  <c r="E7" i="12"/>
  <c r="J6" i="12"/>
  <c r="K6" i="12"/>
  <c r="E6" i="12"/>
  <c r="J5" i="12"/>
  <c r="E5" i="12"/>
  <c r="F65" i="11"/>
  <c r="G65" i="11"/>
  <c r="H65" i="11"/>
  <c r="J65" i="11"/>
  <c r="K65" i="11"/>
  <c r="L65" i="11"/>
  <c r="E64" i="11"/>
  <c r="I64" i="11"/>
  <c r="M64" i="11"/>
  <c r="M63" i="11"/>
  <c r="I63" i="11"/>
  <c r="E63" i="11"/>
  <c r="M62" i="11"/>
  <c r="I62" i="11"/>
  <c r="E62" i="11"/>
  <c r="M61" i="11"/>
  <c r="I61" i="11"/>
  <c r="E61" i="11"/>
  <c r="M60" i="11"/>
  <c r="I60" i="11"/>
  <c r="E60" i="11"/>
  <c r="M59" i="11"/>
  <c r="I59" i="11"/>
  <c r="E59" i="11"/>
  <c r="M58" i="11"/>
  <c r="I58" i="11"/>
  <c r="E58" i="11"/>
  <c r="M57" i="11"/>
  <c r="I57" i="11"/>
  <c r="E57" i="11"/>
  <c r="M56" i="11"/>
  <c r="I56" i="11"/>
  <c r="E56" i="11"/>
  <c r="M55" i="11"/>
  <c r="I55" i="11"/>
  <c r="E55" i="11"/>
  <c r="M54" i="11"/>
  <c r="I54" i="11"/>
  <c r="E54" i="11"/>
  <c r="M53" i="11"/>
  <c r="I53" i="11"/>
  <c r="E53" i="11"/>
  <c r="M52" i="11"/>
  <c r="I52" i="11"/>
  <c r="E52" i="11"/>
  <c r="M51" i="11"/>
  <c r="I51" i="11"/>
  <c r="E51" i="11"/>
  <c r="M50" i="11"/>
  <c r="I50" i="11"/>
  <c r="E50" i="11"/>
  <c r="M49" i="11"/>
  <c r="I49" i="11"/>
  <c r="E49" i="11"/>
  <c r="M48" i="11"/>
  <c r="I48" i="11"/>
  <c r="E48" i="11"/>
  <c r="M47" i="11"/>
  <c r="I47" i="11"/>
  <c r="E47" i="11"/>
  <c r="M46" i="11"/>
  <c r="I46" i="11"/>
  <c r="E46" i="11"/>
  <c r="M45" i="11"/>
  <c r="I45" i="11"/>
  <c r="E45" i="11"/>
  <c r="M44" i="11"/>
  <c r="I44" i="11"/>
  <c r="E44" i="11"/>
  <c r="M43" i="11"/>
  <c r="I43" i="11"/>
  <c r="E43" i="11"/>
  <c r="M42" i="11"/>
  <c r="I42" i="11"/>
  <c r="E42" i="11"/>
  <c r="M41" i="11"/>
  <c r="I41" i="11"/>
  <c r="E41" i="11"/>
  <c r="M40" i="11"/>
  <c r="I40" i="11"/>
  <c r="E40" i="11"/>
  <c r="M39" i="11"/>
  <c r="I39" i="11"/>
  <c r="E39" i="11"/>
  <c r="M38" i="11"/>
  <c r="I38" i="11"/>
  <c r="E38" i="11"/>
  <c r="M37" i="11"/>
  <c r="I37" i="11"/>
  <c r="E37" i="11"/>
  <c r="M36" i="11"/>
  <c r="I36" i="11"/>
  <c r="E36" i="11"/>
  <c r="M35" i="11"/>
  <c r="I35" i="11"/>
  <c r="E35" i="11"/>
  <c r="M34" i="11"/>
  <c r="I34" i="11"/>
  <c r="E34" i="11"/>
  <c r="M33" i="11"/>
  <c r="I33" i="11"/>
  <c r="E33" i="11"/>
  <c r="M32" i="11"/>
  <c r="I32" i="11"/>
  <c r="E32" i="11"/>
  <c r="M31" i="11"/>
  <c r="I31" i="11"/>
  <c r="E31" i="11"/>
  <c r="M30" i="11"/>
  <c r="I30" i="11"/>
  <c r="E30" i="11"/>
  <c r="M29" i="11"/>
  <c r="I29" i="11"/>
  <c r="E29" i="11"/>
  <c r="M28" i="11"/>
  <c r="I28" i="11"/>
  <c r="E28" i="11"/>
  <c r="M27" i="11"/>
  <c r="I27" i="11"/>
  <c r="E27" i="11"/>
  <c r="M26" i="11"/>
  <c r="I26" i="11"/>
  <c r="E26" i="11"/>
  <c r="M25" i="11"/>
  <c r="I25" i="11"/>
  <c r="E25" i="11"/>
  <c r="M24" i="11"/>
  <c r="I24" i="11"/>
  <c r="E24" i="11"/>
  <c r="M23" i="11"/>
  <c r="I23" i="11"/>
  <c r="E23" i="11"/>
  <c r="M22" i="11"/>
  <c r="I22" i="11"/>
  <c r="E22" i="11"/>
  <c r="M21" i="11"/>
  <c r="I21" i="11"/>
  <c r="E21" i="11"/>
  <c r="M20" i="11"/>
  <c r="I20" i="11"/>
  <c r="E20" i="11"/>
  <c r="M19" i="11"/>
  <c r="I19" i="11"/>
  <c r="E19" i="11"/>
  <c r="M18" i="11"/>
  <c r="I18" i="11"/>
  <c r="E18" i="11"/>
  <c r="M17" i="11"/>
  <c r="I17" i="11"/>
  <c r="E17" i="11"/>
  <c r="M16" i="11"/>
  <c r="I16" i="11"/>
  <c r="E16" i="11"/>
  <c r="M15" i="11"/>
  <c r="I15" i="11"/>
  <c r="E15" i="11"/>
  <c r="M14" i="11"/>
  <c r="I14" i="11"/>
  <c r="E14" i="11"/>
  <c r="M13" i="11"/>
  <c r="I13" i="11"/>
  <c r="E13" i="11"/>
  <c r="M12" i="11"/>
  <c r="I12" i="11"/>
  <c r="E12" i="11"/>
  <c r="M11" i="11"/>
  <c r="I11" i="11"/>
  <c r="E11" i="11"/>
  <c r="M10" i="11"/>
  <c r="I10" i="11"/>
  <c r="E10" i="11"/>
  <c r="M9" i="11"/>
  <c r="I9" i="11"/>
  <c r="E9" i="11"/>
  <c r="M8" i="11"/>
  <c r="I8" i="11"/>
  <c r="E8" i="11"/>
  <c r="M7" i="11"/>
  <c r="I7" i="11"/>
  <c r="E7" i="11"/>
  <c r="M6" i="11"/>
  <c r="I6" i="11"/>
  <c r="E6" i="11"/>
  <c r="M5" i="11"/>
  <c r="I5" i="11"/>
  <c r="E5" i="11"/>
  <c r="F65" i="10"/>
  <c r="G65" i="10"/>
  <c r="H65" i="10"/>
  <c r="J65" i="10"/>
  <c r="K65" i="10"/>
  <c r="L65" i="10"/>
  <c r="E63" i="10"/>
  <c r="I63" i="10"/>
  <c r="M63" i="10"/>
  <c r="M64" i="10"/>
  <c r="I64" i="10"/>
  <c r="E64" i="10"/>
  <c r="M62" i="10"/>
  <c r="I62" i="10"/>
  <c r="E62" i="10"/>
  <c r="M61" i="10"/>
  <c r="I61" i="10"/>
  <c r="E61" i="10"/>
  <c r="M60" i="10"/>
  <c r="I60" i="10"/>
  <c r="E60" i="10"/>
  <c r="M59" i="10"/>
  <c r="I59" i="10"/>
  <c r="E59" i="10"/>
  <c r="M58" i="10"/>
  <c r="I58" i="10"/>
  <c r="E58" i="10"/>
  <c r="M57" i="10"/>
  <c r="I57" i="10"/>
  <c r="E57" i="10"/>
  <c r="M56" i="10"/>
  <c r="I56" i="10"/>
  <c r="E56" i="10"/>
  <c r="M55" i="10"/>
  <c r="I55" i="10"/>
  <c r="E55" i="10"/>
  <c r="M54" i="10"/>
  <c r="I54" i="10"/>
  <c r="E54" i="10"/>
  <c r="M53" i="10"/>
  <c r="I53" i="10"/>
  <c r="E53" i="10"/>
  <c r="M52" i="10"/>
  <c r="I52" i="10"/>
  <c r="E52" i="10"/>
  <c r="M51" i="10"/>
  <c r="I51" i="10"/>
  <c r="E51" i="10"/>
  <c r="M50" i="10"/>
  <c r="I50" i="10"/>
  <c r="E50" i="10"/>
  <c r="M49" i="10"/>
  <c r="I49" i="10"/>
  <c r="E49" i="10"/>
  <c r="M48" i="10"/>
  <c r="I48" i="10"/>
  <c r="E48" i="10"/>
  <c r="M47" i="10"/>
  <c r="I47" i="10"/>
  <c r="E47" i="10"/>
  <c r="M46" i="10"/>
  <c r="I46" i="10"/>
  <c r="E46" i="10"/>
  <c r="M45" i="10"/>
  <c r="I45" i="10"/>
  <c r="E45" i="10"/>
  <c r="M44" i="10"/>
  <c r="I44" i="10"/>
  <c r="E44" i="10"/>
  <c r="M43" i="10"/>
  <c r="I43" i="10"/>
  <c r="E43" i="10"/>
  <c r="M42" i="10"/>
  <c r="I42" i="10"/>
  <c r="E42" i="10"/>
  <c r="M41" i="10"/>
  <c r="I41" i="10"/>
  <c r="E41" i="10"/>
  <c r="M40" i="10"/>
  <c r="I40" i="10"/>
  <c r="E40" i="10"/>
  <c r="M39" i="10"/>
  <c r="I39" i="10"/>
  <c r="E39" i="10"/>
  <c r="M38" i="10"/>
  <c r="I38" i="10"/>
  <c r="E38" i="10"/>
  <c r="M37" i="10"/>
  <c r="I37" i="10"/>
  <c r="E37" i="10"/>
  <c r="M36" i="10"/>
  <c r="I36" i="10"/>
  <c r="E36" i="10"/>
  <c r="M35" i="10"/>
  <c r="I35" i="10"/>
  <c r="E35" i="10"/>
  <c r="M34" i="10"/>
  <c r="I34" i="10"/>
  <c r="E34" i="10"/>
  <c r="M33" i="10"/>
  <c r="I33" i="10"/>
  <c r="E33" i="10"/>
  <c r="M32" i="10"/>
  <c r="I32" i="10"/>
  <c r="E32" i="10"/>
  <c r="M31" i="10"/>
  <c r="I31" i="10"/>
  <c r="N31" i="10"/>
  <c r="E31" i="10"/>
  <c r="M30" i="10"/>
  <c r="I30" i="10"/>
  <c r="E30" i="10"/>
  <c r="M29" i="10"/>
  <c r="I29" i="10"/>
  <c r="E29" i="10"/>
  <c r="M28" i="10"/>
  <c r="I28" i="10"/>
  <c r="E28" i="10"/>
  <c r="M27" i="10"/>
  <c r="I27" i="10"/>
  <c r="N27" i="10"/>
  <c r="E27" i="10"/>
  <c r="M26" i="10"/>
  <c r="I26" i="10"/>
  <c r="E26" i="10"/>
  <c r="M25" i="10"/>
  <c r="I25" i="10"/>
  <c r="E25" i="10"/>
  <c r="M24" i="10"/>
  <c r="I24" i="10"/>
  <c r="E24" i="10"/>
  <c r="M23" i="10"/>
  <c r="I23" i="10"/>
  <c r="N23" i="10"/>
  <c r="E23" i="10"/>
  <c r="M22" i="10"/>
  <c r="I22" i="10"/>
  <c r="E22" i="10"/>
  <c r="M21" i="10"/>
  <c r="I21" i="10"/>
  <c r="E21" i="10"/>
  <c r="M20" i="10"/>
  <c r="I20" i="10"/>
  <c r="E20" i="10"/>
  <c r="M19" i="10"/>
  <c r="I19" i="10"/>
  <c r="N19" i="10"/>
  <c r="E19" i="10"/>
  <c r="M18" i="10"/>
  <c r="I18" i="10"/>
  <c r="E18" i="10"/>
  <c r="M17" i="10"/>
  <c r="I17" i="10"/>
  <c r="E17" i="10"/>
  <c r="M16" i="10"/>
  <c r="I16" i="10"/>
  <c r="E16" i="10"/>
  <c r="M15" i="10"/>
  <c r="I15" i="10"/>
  <c r="N15" i="10"/>
  <c r="E15" i="10"/>
  <c r="M14" i="10"/>
  <c r="I14" i="10"/>
  <c r="E14" i="10"/>
  <c r="M13" i="10"/>
  <c r="I13" i="10"/>
  <c r="E13" i="10"/>
  <c r="M12" i="10"/>
  <c r="I12" i="10"/>
  <c r="E12" i="10"/>
  <c r="M11" i="10"/>
  <c r="I11" i="10"/>
  <c r="N11" i="10"/>
  <c r="E11" i="10"/>
  <c r="M10" i="10"/>
  <c r="I10" i="10"/>
  <c r="E10" i="10"/>
  <c r="M9" i="10"/>
  <c r="I9" i="10"/>
  <c r="E9" i="10"/>
  <c r="M8" i="10"/>
  <c r="I8" i="10"/>
  <c r="E8" i="10"/>
  <c r="M7" i="10"/>
  <c r="I7" i="10"/>
  <c r="N7" i="10"/>
  <c r="E7" i="10"/>
  <c r="M6" i="10"/>
  <c r="I6" i="10"/>
  <c r="E6" i="10"/>
  <c r="M5" i="10"/>
  <c r="I5" i="10"/>
  <c r="E5" i="10"/>
  <c r="F65" i="9"/>
  <c r="I64" i="9"/>
  <c r="M64" i="9"/>
  <c r="E64" i="9"/>
  <c r="G65" i="9"/>
  <c r="H65" i="9"/>
  <c r="J65" i="9"/>
  <c r="K65" i="9"/>
  <c r="L65" i="9"/>
  <c r="M63" i="9"/>
  <c r="I63" i="9"/>
  <c r="E63" i="9"/>
  <c r="M62" i="9"/>
  <c r="I62" i="9"/>
  <c r="E62" i="9"/>
  <c r="M61" i="9"/>
  <c r="I61" i="9"/>
  <c r="E61" i="9"/>
  <c r="M60" i="9"/>
  <c r="I60" i="9"/>
  <c r="E60" i="9"/>
  <c r="M59" i="9"/>
  <c r="I59" i="9"/>
  <c r="E59" i="9"/>
  <c r="M58" i="9"/>
  <c r="I58" i="9"/>
  <c r="E58" i="9"/>
  <c r="M57" i="9"/>
  <c r="I57" i="9"/>
  <c r="E57" i="9"/>
  <c r="M56" i="9"/>
  <c r="I56" i="9"/>
  <c r="E56" i="9"/>
  <c r="M55" i="9"/>
  <c r="I55" i="9"/>
  <c r="E55" i="9"/>
  <c r="M54" i="9"/>
  <c r="I54" i="9"/>
  <c r="E54" i="9"/>
  <c r="M53" i="9"/>
  <c r="I53" i="9"/>
  <c r="E53" i="9"/>
  <c r="M52" i="9"/>
  <c r="I52" i="9"/>
  <c r="E52" i="9"/>
  <c r="M51" i="9"/>
  <c r="I51" i="9"/>
  <c r="E51" i="9"/>
  <c r="M50" i="9"/>
  <c r="I50" i="9"/>
  <c r="E50" i="9"/>
  <c r="M49" i="9"/>
  <c r="I49" i="9"/>
  <c r="E49" i="9"/>
  <c r="M48" i="9"/>
  <c r="I48" i="9"/>
  <c r="E48" i="9"/>
  <c r="M47" i="9"/>
  <c r="I47" i="9"/>
  <c r="E47" i="9"/>
  <c r="M46" i="9"/>
  <c r="I46" i="9"/>
  <c r="E46" i="9"/>
  <c r="M45" i="9"/>
  <c r="I45" i="9"/>
  <c r="E45" i="9"/>
  <c r="M44" i="9"/>
  <c r="I44" i="9"/>
  <c r="E44" i="9"/>
  <c r="M43" i="9"/>
  <c r="I43" i="9"/>
  <c r="E43" i="9"/>
  <c r="M42" i="9"/>
  <c r="I42" i="9"/>
  <c r="E42" i="9"/>
  <c r="M41" i="9"/>
  <c r="I41" i="9"/>
  <c r="E41" i="9"/>
  <c r="M40" i="9"/>
  <c r="I40" i="9"/>
  <c r="E40" i="9"/>
  <c r="M39" i="9"/>
  <c r="I39" i="9"/>
  <c r="E39" i="9"/>
  <c r="M38" i="9"/>
  <c r="I38" i="9"/>
  <c r="E38" i="9"/>
  <c r="M37" i="9"/>
  <c r="I37" i="9"/>
  <c r="E37" i="9"/>
  <c r="M36" i="9"/>
  <c r="I36" i="9"/>
  <c r="E36" i="9"/>
  <c r="M35" i="9"/>
  <c r="I35" i="9"/>
  <c r="E35" i="9"/>
  <c r="M34" i="9"/>
  <c r="I34" i="9"/>
  <c r="E34" i="9"/>
  <c r="M33" i="9"/>
  <c r="I33" i="9"/>
  <c r="E33" i="9"/>
  <c r="M32" i="9"/>
  <c r="I32" i="9"/>
  <c r="E32" i="9"/>
  <c r="M31" i="9"/>
  <c r="I31" i="9"/>
  <c r="E31" i="9"/>
  <c r="M30" i="9"/>
  <c r="I30" i="9"/>
  <c r="E30" i="9"/>
  <c r="M29" i="9"/>
  <c r="I29" i="9"/>
  <c r="E29" i="9"/>
  <c r="M28" i="9"/>
  <c r="I28" i="9"/>
  <c r="E28" i="9"/>
  <c r="M27" i="9"/>
  <c r="I27" i="9"/>
  <c r="E27" i="9"/>
  <c r="M26" i="9"/>
  <c r="I26" i="9"/>
  <c r="E26" i="9"/>
  <c r="M25" i="9"/>
  <c r="I25" i="9"/>
  <c r="E25" i="9"/>
  <c r="M24" i="9"/>
  <c r="I24" i="9"/>
  <c r="E24" i="9"/>
  <c r="M23" i="9"/>
  <c r="I23" i="9"/>
  <c r="E23" i="9"/>
  <c r="M22" i="9"/>
  <c r="I22" i="9"/>
  <c r="E22" i="9"/>
  <c r="M21" i="9"/>
  <c r="I21" i="9"/>
  <c r="E21" i="9"/>
  <c r="M20" i="9"/>
  <c r="I20" i="9"/>
  <c r="E20" i="9"/>
  <c r="M19" i="9"/>
  <c r="I19" i="9"/>
  <c r="E19" i="9"/>
  <c r="M18" i="9"/>
  <c r="I18" i="9"/>
  <c r="E18" i="9"/>
  <c r="M17" i="9"/>
  <c r="I17" i="9"/>
  <c r="E17" i="9"/>
  <c r="M16" i="9"/>
  <c r="I16" i="9"/>
  <c r="E16" i="9"/>
  <c r="M15" i="9"/>
  <c r="I15" i="9"/>
  <c r="E15" i="9"/>
  <c r="M14" i="9"/>
  <c r="I14" i="9"/>
  <c r="E14" i="9"/>
  <c r="M13" i="9"/>
  <c r="I13" i="9"/>
  <c r="E13" i="9"/>
  <c r="M12" i="9"/>
  <c r="I12" i="9"/>
  <c r="E12" i="9"/>
  <c r="M11" i="9"/>
  <c r="I11" i="9"/>
  <c r="E11" i="9"/>
  <c r="M10" i="9"/>
  <c r="I10" i="9"/>
  <c r="E10" i="9"/>
  <c r="M9" i="9"/>
  <c r="I9" i="9"/>
  <c r="E9" i="9"/>
  <c r="M8" i="9"/>
  <c r="I8" i="9"/>
  <c r="E8" i="9"/>
  <c r="M7" i="9"/>
  <c r="I7" i="9"/>
  <c r="E7" i="9"/>
  <c r="M6" i="9"/>
  <c r="I6" i="9"/>
  <c r="E6" i="9"/>
  <c r="M5" i="9"/>
  <c r="I5" i="9"/>
  <c r="E5" i="9"/>
  <c r="F66" i="8"/>
  <c r="G66" i="8"/>
  <c r="H66" i="8"/>
  <c r="J66" i="8"/>
  <c r="K66" i="8"/>
  <c r="L66" i="8"/>
  <c r="I64" i="8"/>
  <c r="M64" i="8"/>
  <c r="E64" i="8"/>
  <c r="M63" i="8"/>
  <c r="I63" i="8"/>
  <c r="E63" i="8"/>
  <c r="M62" i="8"/>
  <c r="I62" i="8"/>
  <c r="E62" i="8"/>
  <c r="M61" i="8"/>
  <c r="I61" i="8"/>
  <c r="E61" i="8"/>
  <c r="M60" i="8"/>
  <c r="I60" i="8"/>
  <c r="E60" i="8"/>
  <c r="M59" i="8"/>
  <c r="I59" i="8"/>
  <c r="E59" i="8"/>
  <c r="M58" i="8"/>
  <c r="I58" i="8"/>
  <c r="E58" i="8"/>
  <c r="M57" i="8"/>
  <c r="I57" i="8"/>
  <c r="E57" i="8"/>
  <c r="M56" i="8"/>
  <c r="I56" i="8"/>
  <c r="E56" i="8"/>
  <c r="M55" i="8"/>
  <c r="I55" i="8"/>
  <c r="E55" i="8"/>
  <c r="M54" i="8"/>
  <c r="I54" i="8"/>
  <c r="E54" i="8"/>
  <c r="M53" i="8"/>
  <c r="I53" i="8"/>
  <c r="E53" i="8"/>
  <c r="M52" i="8"/>
  <c r="I52" i="8"/>
  <c r="E52" i="8"/>
  <c r="M51" i="8"/>
  <c r="I51" i="8"/>
  <c r="E51" i="8"/>
  <c r="M50" i="8"/>
  <c r="I50" i="8"/>
  <c r="E50" i="8"/>
  <c r="M49" i="8"/>
  <c r="I49" i="8"/>
  <c r="E49" i="8"/>
  <c r="M48" i="8"/>
  <c r="I48" i="8"/>
  <c r="E48" i="8"/>
  <c r="M47" i="8"/>
  <c r="I47" i="8"/>
  <c r="E47" i="8"/>
  <c r="M46" i="8"/>
  <c r="I46" i="8"/>
  <c r="E46" i="8"/>
  <c r="M45" i="8"/>
  <c r="I45" i="8"/>
  <c r="N45" i="8"/>
  <c r="E45" i="8"/>
  <c r="M44" i="8"/>
  <c r="I44" i="8"/>
  <c r="E44" i="8"/>
  <c r="M43" i="8"/>
  <c r="I43" i="8"/>
  <c r="E43" i="8"/>
  <c r="M42" i="8"/>
  <c r="I42" i="8"/>
  <c r="E42" i="8"/>
  <c r="M41" i="8"/>
  <c r="I41" i="8"/>
  <c r="E41" i="8"/>
  <c r="M40" i="8"/>
  <c r="I40" i="8"/>
  <c r="E40" i="8"/>
  <c r="M39" i="8"/>
  <c r="I39" i="8"/>
  <c r="E39" i="8"/>
  <c r="M38" i="8"/>
  <c r="I38" i="8"/>
  <c r="E38" i="8"/>
  <c r="M37" i="8"/>
  <c r="I37" i="8"/>
  <c r="E37" i="8"/>
  <c r="M36" i="8"/>
  <c r="I36" i="8"/>
  <c r="E36" i="8"/>
  <c r="M35" i="8"/>
  <c r="I35" i="8"/>
  <c r="E35" i="8"/>
  <c r="M34" i="8"/>
  <c r="I34" i="8"/>
  <c r="E34" i="8"/>
  <c r="M33" i="8"/>
  <c r="I33" i="8"/>
  <c r="N33" i="8"/>
  <c r="E33" i="8"/>
  <c r="M32" i="8"/>
  <c r="I32" i="8"/>
  <c r="E32" i="8"/>
  <c r="M31" i="8"/>
  <c r="I31" i="8"/>
  <c r="E31" i="8"/>
  <c r="M30" i="8"/>
  <c r="I30" i="8"/>
  <c r="E30" i="8"/>
  <c r="M29" i="8"/>
  <c r="I29" i="8"/>
  <c r="E29" i="8"/>
  <c r="M28" i="8"/>
  <c r="I28" i="8"/>
  <c r="E28" i="8"/>
  <c r="M27" i="8"/>
  <c r="I27" i="8"/>
  <c r="E27" i="8"/>
  <c r="M26" i="8"/>
  <c r="I26" i="8"/>
  <c r="E26" i="8"/>
  <c r="M25" i="8"/>
  <c r="I25" i="8"/>
  <c r="E25" i="8"/>
  <c r="M24" i="8"/>
  <c r="I24" i="8"/>
  <c r="E24" i="8"/>
  <c r="M23" i="8"/>
  <c r="I23" i="8"/>
  <c r="E23" i="8"/>
  <c r="M22" i="8"/>
  <c r="I22" i="8"/>
  <c r="E22" i="8"/>
  <c r="M21" i="8"/>
  <c r="I21" i="8"/>
  <c r="E21" i="8"/>
  <c r="M20" i="8"/>
  <c r="I20" i="8"/>
  <c r="E20" i="8"/>
  <c r="M19" i="8"/>
  <c r="I19" i="8"/>
  <c r="E19" i="8"/>
  <c r="M18" i="8"/>
  <c r="I18" i="8"/>
  <c r="E18" i="8"/>
  <c r="M17" i="8"/>
  <c r="I17" i="8"/>
  <c r="E17" i="8"/>
  <c r="M16" i="8"/>
  <c r="I16" i="8"/>
  <c r="E16" i="8"/>
  <c r="M15" i="8"/>
  <c r="I15" i="8"/>
  <c r="E15" i="8"/>
  <c r="M14" i="8"/>
  <c r="I14" i="8"/>
  <c r="E14" i="8"/>
  <c r="M13" i="8"/>
  <c r="I13" i="8"/>
  <c r="E13" i="8"/>
  <c r="M12" i="8"/>
  <c r="I12" i="8"/>
  <c r="E12" i="8"/>
  <c r="M11" i="8"/>
  <c r="I11" i="8"/>
  <c r="E11" i="8"/>
  <c r="M10" i="8"/>
  <c r="I10" i="8"/>
  <c r="E10" i="8"/>
  <c r="M9" i="8"/>
  <c r="I9" i="8"/>
  <c r="E9" i="8"/>
  <c r="M8" i="8"/>
  <c r="I8" i="8"/>
  <c r="E8" i="8"/>
  <c r="M7" i="8"/>
  <c r="I7" i="8"/>
  <c r="E7" i="8"/>
  <c r="M6" i="8"/>
  <c r="I6" i="8"/>
  <c r="E6" i="8"/>
  <c r="M5" i="8"/>
  <c r="I5" i="8"/>
  <c r="E5" i="8"/>
  <c r="N64" i="9"/>
  <c r="K5" i="12"/>
  <c r="K61" i="12"/>
  <c r="K57" i="12"/>
  <c r="K53" i="12"/>
  <c r="K29" i="12"/>
  <c r="K9" i="12"/>
  <c r="O62" i="16"/>
  <c r="O58" i="16"/>
  <c r="O54" i="16"/>
  <c r="O50" i="16"/>
  <c r="O46" i="16"/>
  <c r="O42" i="16"/>
  <c r="O38" i="16"/>
  <c r="O34" i="16"/>
  <c r="O30" i="16"/>
  <c r="O26" i="16"/>
  <c r="O22" i="16"/>
  <c r="O18" i="16"/>
  <c r="O14" i="16"/>
  <c r="O10" i="16"/>
  <c r="O6" i="16"/>
  <c r="N12" i="15"/>
  <c r="N15" i="15"/>
  <c r="N19" i="15"/>
  <c r="N23" i="15"/>
  <c r="N39" i="15"/>
  <c r="N47" i="15"/>
  <c r="N63" i="15"/>
  <c r="N7" i="14"/>
  <c r="N11" i="14"/>
  <c r="N15" i="14"/>
  <c r="N19" i="14"/>
  <c r="N23" i="14"/>
  <c r="N27" i="14"/>
  <c r="N31" i="14"/>
  <c r="N35" i="14"/>
  <c r="N39" i="14"/>
  <c r="N43" i="14"/>
  <c r="N47" i="14"/>
  <c r="N51" i="14"/>
  <c r="N55" i="14"/>
  <c r="N59" i="14"/>
  <c r="N49" i="14"/>
  <c r="N8" i="14"/>
  <c r="N12" i="14"/>
  <c r="N16" i="14"/>
  <c r="N52" i="13"/>
  <c r="K41" i="12"/>
  <c r="K45" i="12"/>
  <c r="K8" i="12"/>
  <c r="K12" i="12"/>
  <c r="K16" i="12"/>
  <c r="K20" i="12"/>
  <c r="K24" i="12"/>
  <c r="K28" i="12"/>
  <c r="K32" i="12"/>
  <c r="K36" i="12"/>
  <c r="N16" i="11"/>
  <c r="N24" i="11"/>
  <c r="N32" i="11"/>
  <c r="N36" i="11"/>
  <c r="N40" i="11"/>
  <c r="N44" i="11"/>
  <c r="N48" i="11"/>
  <c r="N52" i="11"/>
  <c r="N56" i="11"/>
  <c r="N60" i="11"/>
  <c r="N9" i="11"/>
  <c r="N5" i="10"/>
  <c r="N9" i="10"/>
  <c r="N21" i="10"/>
  <c r="N63" i="10"/>
  <c r="N34" i="10"/>
  <c r="N38" i="10"/>
  <c r="N42" i="10"/>
  <c r="N46" i="10"/>
  <c r="N50" i="10"/>
  <c r="N54" i="10"/>
  <c r="N58" i="10"/>
  <c r="N62" i="10"/>
  <c r="N46" i="9"/>
  <c r="N50" i="9"/>
  <c r="N54" i="9"/>
  <c r="N58" i="9"/>
  <c r="N7" i="9"/>
  <c r="N11" i="9"/>
  <c r="N15" i="9"/>
  <c r="N19" i="9"/>
  <c r="N23" i="9"/>
  <c r="N27" i="9"/>
  <c r="N43" i="9"/>
  <c r="N47" i="9"/>
  <c r="N51" i="9"/>
  <c r="N55" i="9"/>
  <c r="N59" i="9"/>
  <c r="N63" i="9"/>
  <c r="N10" i="9"/>
  <c r="N14" i="9"/>
  <c r="N18" i="9"/>
  <c r="N22" i="9"/>
  <c r="N30" i="9"/>
  <c r="N34" i="9"/>
  <c r="N38" i="9"/>
  <c r="N42" i="9"/>
  <c r="N31" i="9"/>
  <c r="N35" i="9"/>
  <c r="N39" i="9"/>
  <c r="N7" i="8"/>
  <c r="N11" i="8"/>
  <c r="N15" i="8"/>
  <c r="N19" i="8"/>
  <c r="N23" i="8"/>
  <c r="N27" i="8"/>
  <c r="N31" i="8"/>
  <c r="N35" i="8"/>
  <c r="N39" i="8"/>
  <c r="N43" i="8"/>
  <c r="N47" i="8"/>
  <c r="N51" i="8"/>
  <c r="N55" i="8"/>
  <c r="N59" i="8"/>
  <c r="N63" i="8"/>
  <c r="N49" i="8"/>
  <c r="E66" i="8"/>
  <c r="N37" i="8"/>
  <c r="I66" i="8"/>
  <c r="M65" i="9"/>
  <c r="N8" i="9"/>
  <c r="N12" i="9"/>
  <c r="N16" i="9"/>
  <c r="N20" i="9"/>
  <c r="N24" i="9"/>
  <c r="N28" i="9"/>
  <c r="N13" i="11"/>
  <c r="N17" i="11"/>
  <c r="N21" i="11"/>
  <c r="N25" i="11"/>
  <c r="N29" i="11"/>
  <c r="K21" i="12"/>
  <c r="N54" i="13"/>
  <c r="N58" i="13"/>
  <c r="M65" i="13"/>
  <c r="N8" i="13"/>
  <c r="N12" i="13"/>
  <c r="N16" i="13"/>
  <c r="N20" i="13"/>
  <c r="N24" i="13"/>
  <c r="N28" i="13"/>
  <c r="N32" i="13"/>
  <c r="N44" i="13"/>
  <c r="N35" i="13"/>
  <c r="N39" i="13"/>
  <c r="N43" i="13"/>
  <c r="N47" i="13"/>
  <c r="N51" i="13"/>
  <c r="N20" i="14"/>
  <c r="N24" i="14"/>
  <c r="N63" i="14"/>
  <c r="E65" i="14"/>
  <c r="N5" i="15"/>
  <c r="N9" i="15"/>
  <c r="N13" i="15"/>
  <c r="N17" i="15"/>
  <c r="N21" i="15"/>
  <c r="N25" i="15"/>
  <c r="N29" i="15"/>
  <c r="N33" i="15"/>
  <c r="N37" i="15"/>
  <c r="N41" i="15"/>
  <c r="N45" i="15"/>
  <c r="N49" i="15"/>
  <c r="N53" i="15"/>
  <c r="N57" i="15"/>
  <c r="N61" i="15"/>
  <c r="E65" i="16"/>
  <c r="N65" i="18"/>
  <c r="N65" i="22"/>
  <c r="N65" i="21"/>
  <c r="O65" i="20"/>
  <c r="N65" i="19"/>
  <c r="N6" i="17"/>
  <c r="N10" i="17"/>
  <c r="N14" i="17"/>
  <c r="N18" i="17"/>
  <c r="N22" i="17"/>
  <c r="N26" i="17"/>
  <c r="N30" i="17"/>
  <c r="N34" i="17"/>
  <c r="N38" i="17"/>
  <c r="N42" i="17"/>
  <c r="N46" i="17"/>
  <c r="N50" i="17"/>
  <c r="N58" i="17"/>
  <c r="N62" i="17"/>
  <c r="N7" i="17"/>
  <c r="N11" i="17"/>
  <c r="N15" i="17"/>
  <c r="N19" i="17"/>
  <c r="N23" i="17"/>
  <c r="N27" i="17"/>
  <c r="N31" i="17"/>
  <c r="N35" i="17"/>
  <c r="N39" i="17"/>
  <c r="N43" i="17"/>
  <c r="N47" i="17"/>
  <c r="N51" i="17"/>
  <c r="N55" i="17"/>
  <c r="N59" i="17"/>
  <c r="N63" i="17"/>
  <c r="N61" i="17"/>
  <c r="M65" i="17"/>
  <c r="N8" i="17"/>
  <c r="N12" i="17"/>
  <c r="N16" i="17"/>
  <c r="N20" i="17"/>
  <c r="N24" i="17"/>
  <c r="N28" i="17"/>
  <c r="N32" i="17"/>
  <c r="N36" i="17"/>
  <c r="N40" i="17"/>
  <c r="N44" i="17"/>
  <c r="N48" i="17"/>
  <c r="N52" i="17"/>
  <c r="N56" i="17"/>
  <c r="N60" i="17"/>
  <c r="N64" i="17"/>
  <c r="N54" i="17"/>
  <c r="I65" i="17"/>
  <c r="E65" i="17"/>
  <c r="N65" i="16"/>
  <c r="I65" i="16"/>
  <c r="M65" i="15"/>
  <c r="N16" i="15"/>
  <c r="N20" i="15"/>
  <c r="N24" i="15"/>
  <c r="N28" i="15"/>
  <c r="N32" i="15"/>
  <c r="N36" i="15"/>
  <c r="N40" i="15"/>
  <c r="N44" i="15"/>
  <c r="N48" i="15"/>
  <c r="N52" i="15"/>
  <c r="N56" i="15"/>
  <c r="N60" i="15"/>
  <c r="N64" i="15"/>
  <c r="N7" i="15"/>
  <c r="N11" i="15"/>
  <c r="N27" i="15"/>
  <c r="N31" i="15"/>
  <c r="N35" i="15"/>
  <c r="N43" i="15"/>
  <c r="N51" i="15"/>
  <c r="N55" i="15"/>
  <c r="N59" i="15"/>
  <c r="N6" i="15"/>
  <c r="N10" i="15"/>
  <c r="N14" i="15"/>
  <c r="N18" i="15"/>
  <c r="N22" i="15"/>
  <c r="N26" i="15"/>
  <c r="N30" i="15"/>
  <c r="N34" i="15"/>
  <c r="N38" i="15"/>
  <c r="N42" i="15"/>
  <c r="N46" i="15"/>
  <c r="N50" i="15"/>
  <c r="N54" i="15"/>
  <c r="N58" i="15"/>
  <c r="N62" i="15"/>
  <c r="I65" i="15"/>
  <c r="E65" i="15"/>
  <c r="M65" i="14"/>
  <c r="N28" i="14"/>
  <c r="N32" i="14"/>
  <c r="N36" i="14"/>
  <c r="N40" i="14"/>
  <c r="N44" i="14"/>
  <c r="N48" i="14"/>
  <c r="N52" i="14"/>
  <c r="N56" i="14"/>
  <c r="N60" i="14"/>
  <c r="N64" i="14"/>
  <c r="N6" i="14"/>
  <c r="N10" i="14"/>
  <c r="N14" i="14"/>
  <c r="N18" i="14"/>
  <c r="N22" i="14"/>
  <c r="N26" i="14"/>
  <c r="N30" i="14"/>
  <c r="N34" i="14"/>
  <c r="N38" i="14"/>
  <c r="N42" i="14"/>
  <c r="N46" i="14"/>
  <c r="N50" i="14"/>
  <c r="N54" i="14"/>
  <c r="N58" i="14"/>
  <c r="N62" i="14"/>
  <c r="I65" i="14"/>
  <c r="N5" i="14"/>
  <c r="N56" i="13"/>
  <c r="N60" i="13"/>
  <c r="E65" i="13"/>
  <c r="N6" i="13"/>
  <c r="N10" i="13"/>
  <c r="N14" i="13"/>
  <c r="N18" i="13"/>
  <c r="N22" i="13"/>
  <c r="N26" i="13"/>
  <c r="N30" i="13"/>
  <c r="N55" i="13"/>
  <c r="N59" i="13"/>
  <c r="N63" i="13"/>
  <c r="N33" i="13"/>
  <c r="N37" i="13"/>
  <c r="N41" i="13"/>
  <c r="N45" i="13"/>
  <c r="N49" i="13"/>
  <c r="N53" i="13"/>
  <c r="N62" i="13"/>
  <c r="N5" i="13"/>
  <c r="N9" i="13"/>
  <c r="N13" i="13"/>
  <c r="N17" i="13"/>
  <c r="N21" i="13"/>
  <c r="N25" i="13"/>
  <c r="N29" i="13"/>
  <c r="N36" i="13"/>
  <c r="N40" i="13"/>
  <c r="N48" i="13"/>
  <c r="N7" i="13"/>
  <c r="N11" i="13"/>
  <c r="N15" i="13"/>
  <c r="N19" i="13"/>
  <c r="N23" i="13"/>
  <c r="N27" i="13"/>
  <c r="N31" i="13"/>
  <c r="N34" i="13"/>
  <c r="N38" i="13"/>
  <c r="N42" i="13"/>
  <c r="N46" i="13"/>
  <c r="N50" i="13"/>
  <c r="N64" i="13"/>
  <c r="I65" i="13"/>
  <c r="K25" i="12"/>
  <c r="K37" i="12"/>
  <c r="K13" i="12"/>
  <c r="E65" i="12"/>
  <c r="K49" i="12"/>
  <c r="K33" i="12"/>
  <c r="K17" i="12"/>
  <c r="J65" i="12"/>
  <c r="H65" i="12"/>
  <c r="M65" i="11"/>
  <c r="N64" i="11"/>
  <c r="E65" i="11"/>
  <c r="N35" i="11"/>
  <c r="N62" i="11"/>
  <c r="N8" i="11"/>
  <c r="N12" i="11"/>
  <c r="N20" i="11"/>
  <c r="N28" i="11"/>
  <c r="N39" i="11"/>
  <c r="N43" i="11"/>
  <c r="N47" i="11"/>
  <c r="N51" i="11"/>
  <c r="N55" i="11"/>
  <c r="N59" i="11"/>
  <c r="N63" i="11"/>
  <c r="N7" i="11"/>
  <c r="N11" i="11"/>
  <c r="N15" i="11"/>
  <c r="N19" i="11"/>
  <c r="N23" i="11"/>
  <c r="N27" i="11"/>
  <c r="N31" i="11"/>
  <c r="N34" i="11"/>
  <c r="N38" i="11"/>
  <c r="N42" i="11"/>
  <c r="N46" i="11"/>
  <c r="N50" i="11"/>
  <c r="N54" i="11"/>
  <c r="N58" i="11"/>
  <c r="N6" i="11"/>
  <c r="N10" i="11"/>
  <c r="N14" i="11"/>
  <c r="N18" i="11"/>
  <c r="N22" i="11"/>
  <c r="N26" i="11"/>
  <c r="N30" i="11"/>
  <c r="N33" i="11"/>
  <c r="N37" i="11"/>
  <c r="N41" i="11"/>
  <c r="N45" i="11"/>
  <c r="N49" i="11"/>
  <c r="N53" i="11"/>
  <c r="N57" i="11"/>
  <c r="N61" i="11"/>
  <c r="I65" i="11"/>
  <c r="N5" i="11"/>
  <c r="N13" i="10"/>
  <c r="N17" i="10"/>
  <c r="N25" i="10"/>
  <c r="N29" i="10"/>
  <c r="M65" i="10"/>
  <c r="N32" i="10"/>
  <c r="N36" i="10"/>
  <c r="N40" i="10"/>
  <c r="N44" i="10"/>
  <c r="N48" i="10"/>
  <c r="N52" i="10"/>
  <c r="N56" i="10"/>
  <c r="N60" i="10"/>
  <c r="N8" i="10"/>
  <c r="N12" i="10"/>
  <c r="N16" i="10"/>
  <c r="N20" i="10"/>
  <c r="N24" i="10"/>
  <c r="N28" i="10"/>
  <c r="N35" i="10"/>
  <c r="N39" i="10"/>
  <c r="N43" i="10"/>
  <c r="N47" i="10"/>
  <c r="N51" i="10"/>
  <c r="N55" i="10"/>
  <c r="N59" i="10"/>
  <c r="N64" i="10"/>
  <c r="N6" i="10"/>
  <c r="N10" i="10"/>
  <c r="N14" i="10"/>
  <c r="N18" i="10"/>
  <c r="N22" i="10"/>
  <c r="N26" i="10"/>
  <c r="N30" i="10"/>
  <c r="N33" i="10"/>
  <c r="N37" i="10"/>
  <c r="N41" i="10"/>
  <c r="N45" i="10"/>
  <c r="N49" i="10"/>
  <c r="N53" i="10"/>
  <c r="N57" i="10"/>
  <c r="N61" i="10"/>
  <c r="E65" i="10"/>
  <c r="I65" i="10"/>
  <c r="E65" i="9"/>
  <c r="N62" i="9"/>
  <c r="N33" i="9"/>
  <c r="N37" i="9"/>
  <c r="N41" i="9"/>
  <c r="N57" i="9"/>
  <c r="N61" i="9"/>
  <c r="N6" i="9"/>
  <c r="N26" i="9"/>
  <c r="N45" i="9"/>
  <c r="N49" i="9"/>
  <c r="N53" i="9"/>
  <c r="N9" i="9"/>
  <c r="N13" i="9"/>
  <c r="N17" i="9"/>
  <c r="N21" i="9"/>
  <c r="N25" i="9"/>
  <c r="N29" i="9"/>
  <c r="N32" i="9"/>
  <c r="N36" i="9"/>
  <c r="N40" i="9"/>
  <c r="N44" i="9"/>
  <c r="N48" i="9"/>
  <c r="N52" i="9"/>
  <c r="N56" i="9"/>
  <c r="N60" i="9"/>
  <c r="I65" i="9"/>
  <c r="N5" i="9"/>
  <c r="M66" i="8"/>
  <c r="N8" i="8"/>
  <c r="N12" i="8"/>
  <c r="N16" i="8"/>
  <c r="N20" i="8"/>
  <c r="N24" i="8"/>
  <c r="N28" i="8"/>
  <c r="N10" i="8"/>
  <c r="N14" i="8"/>
  <c r="N30" i="8"/>
  <c r="N34" i="8"/>
  <c r="N38" i="8"/>
  <c r="N42" i="8"/>
  <c r="N46" i="8"/>
  <c r="N50" i="8"/>
  <c r="N58" i="8"/>
  <c r="N62" i="8"/>
  <c r="N54" i="8"/>
  <c r="N6" i="8"/>
  <c r="N18" i="8"/>
  <c r="N22" i="8"/>
  <c r="N26" i="8"/>
  <c r="N41" i="8"/>
  <c r="N53" i="8"/>
  <c r="N57" i="8"/>
  <c r="N61" i="8"/>
  <c r="N9" i="8"/>
  <c r="N13" i="8"/>
  <c r="N17" i="8"/>
  <c r="N21" i="8"/>
  <c r="N25" i="8"/>
  <c r="N29" i="8"/>
  <c r="N32" i="8"/>
  <c r="N36" i="8"/>
  <c r="N40" i="8"/>
  <c r="N44" i="8"/>
  <c r="N48" i="8"/>
  <c r="N52" i="8"/>
  <c r="N56" i="8"/>
  <c r="N60" i="8"/>
  <c r="N64" i="8"/>
  <c r="N5" i="8"/>
  <c r="G65" i="7"/>
  <c r="H65" i="7"/>
  <c r="J65" i="7"/>
  <c r="K65" i="7"/>
  <c r="L65" i="7"/>
  <c r="F65" i="7"/>
  <c r="M64" i="7"/>
  <c r="I64" i="7"/>
  <c r="E64" i="7"/>
  <c r="M63" i="7"/>
  <c r="I63" i="7"/>
  <c r="E63" i="7"/>
  <c r="M62" i="7"/>
  <c r="I62" i="7"/>
  <c r="E62" i="7"/>
  <c r="M61" i="7"/>
  <c r="I61" i="7"/>
  <c r="E61" i="7"/>
  <c r="M60" i="7"/>
  <c r="I60" i="7"/>
  <c r="E60" i="7"/>
  <c r="M59" i="7"/>
  <c r="I59" i="7"/>
  <c r="E59" i="7"/>
  <c r="M58" i="7"/>
  <c r="I58" i="7"/>
  <c r="E58" i="7"/>
  <c r="M57" i="7"/>
  <c r="I57" i="7"/>
  <c r="E57" i="7"/>
  <c r="M56" i="7"/>
  <c r="I56" i="7"/>
  <c r="E56" i="7"/>
  <c r="M55" i="7"/>
  <c r="I55" i="7"/>
  <c r="E55" i="7"/>
  <c r="M54" i="7"/>
  <c r="I54" i="7"/>
  <c r="E54" i="7"/>
  <c r="M53" i="7"/>
  <c r="I53" i="7"/>
  <c r="E53" i="7"/>
  <c r="M52" i="7"/>
  <c r="I52" i="7"/>
  <c r="E52" i="7"/>
  <c r="M51" i="7"/>
  <c r="I51" i="7"/>
  <c r="E51" i="7"/>
  <c r="M50" i="7"/>
  <c r="I50" i="7"/>
  <c r="E50" i="7"/>
  <c r="M49" i="7"/>
  <c r="I49" i="7"/>
  <c r="E49" i="7"/>
  <c r="M48" i="7"/>
  <c r="I48" i="7"/>
  <c r="E48" i="7"/>
  <c r="M47" i="7"/>
  <c r="I47" i="7"/>
  <c r="E47" i="7"/>
  <c r="M46" i="7"/>
  <c r="I46" i="7"/>
  <c r="E46" i="7"/>
  <c r="M45" i="7"/>
  <c r="I45" i="7"/>
  <c r="E45" i="7"/>
  <c r="M44" i="7"/>
  <c r="I44" i="7"/>
  <c r="E44" i="7"/>
  <c r="M43" i="7"/>
  <c r="I43" i="7"/>
  <c r="E43" i="7"/>
  <c r="M42" i="7"/>
  <c r="I42" i="7"/>
  <c r="E42" i="7"/>
  <c r="M41" i="7"/>
  <c r="I41" i="7"/>
  <c r="E41" i="7"/>
  <c r="M40" i="7"/>
  <c r="I40" i="7"/>
  <c r="E40" i="7"/>
  <c r="M39" i="7"/>
  <c r="I39" i="7"/>
  <c r="E39" i="7"/>
  <c r="M38" i="7"/>
  <c r="I38" i="7"/>
  <c r="E38" i="7"/>
  <c r="M37" i="7"/>
  <c r="I37" i="7"/>
  <c r="E37" i="7"/>
  <c r="M36" i="7"/>
  <c r="I36" i="7"/>
  <c r="E36" i="7"/>
  <c r="M35" i="7"/>
  <c r="I35" i="7"/>
  <c r="E35" i="7"/>
  <c r="M34" i="7"/>
  <c r="I34" i="7"/>
  <c r="E34" i="7"/>
  <c r="M33" i="7"/>
  <c r="I33" i="7"/>
  <c r="E33" i="7"/>
  <c r="M32" i="7"/>
  <c r="I32" i="7"/>
  <c r="E32" i="7"/>
  <c r="M31" i="7"/>
  <c r="I31" i="7"/>
  <c r="E31" i="7"/>
  <c r="M30" i="7"/>
  <c r="I30" i="7"/>
  <c r="E30" i="7"/>
  <c r="M29" i="7"/>
  <c r="I29" i="7"/>
  <c r="E29" i="7"/>
  <c r="M28" i="7"/>
  <c r="I28" i="7"/>
  <c r="E28" i="7"/>
  <c r="M27" i="7"/>
  <c r="I27" i="7"/>
  <c r="E27" i="7"/>
  <c r="M26" i="7"/>
  <c r="I26" i="7"/>
  <c r="E26" i="7"/>
  <c r="M25" i="7"/>
  <c r="I25" i="7"/>
  <c r="E25" i="7"/>
  <c r="M24" i="7"/>
  <c r="I24" i="7"/>
  <c r="E24" i="7"/>
  <c r="M23" i="7"/>
  <c r="I23" i="7"/>
  <c r="E23" i="7"/>
  <c r="M22" i="7"/>
  <c r="I22" i="7"/>
  <c r="E22" i="7"/>
  <c r="M21" i="7"/>
  <c r="I21" i="7"/>
  <c r="E21" i="7"/>
  <c r="M20" i="7"/>
  <c r="I20" i="7"/>
  <c r="E20" i="7"/>
  <c r="M19" i="7"/>
  <c r="I19" i="7"/>
  <c r="E19" i="7"/>
  <c r="M18" i="7"/>
  <c r="I18" i="7"/>
  <c r="E18" i="7"/>
  <c r="M17" i="7"/>
  <c r="I17" i="7"/>
  <c r="E17" i="7"/>
  <c r="M16" i="7"/>
  <c r="I16" i="7"/>
  <c r="E16" i="7"/>
  <c r="M15" i="7"/>
  <c r="I15" i="7"/>
  <c r="E15" i="7"/>
  <c r="M14" i="7"/>
  <c r="I14" i="7"/>
  <c r="E14" i="7"/>
  <c r="M13" i="7"/>
  <c r="I13" i="7"/>
  <c r="E13" i="7"/>
  <c r="M12" i="7"/>
  <c r="I12" i="7"/>
  <c r="E12" i="7"/>
  <c r="M11" i="7"/>
  <c r="I11" i="7"/>
  <c r="E11" i="7"/>
  <c r="M10" i="7"/>
  <c r="I10" i="7"/>
  <c r="E10" i="7"/>
  <c r="M9" i="7"/>
  <c r="I9" i="7"/>
  <c r="E9" i="7"/>
  <c r="M8" i="7"/>
  <c r="I8" i="7"/>
  <c r="E8" i="7"/>
  <c r="M7" i="7"/>
  <c r="I7" i="7"/>
  <c r="E7" i="7"/>
  <c r="M6" i="7"/>
  <c r="I6" i="7"/>
  <c r="E6" i="7"/>
  <c r="M5" i="7"/>
  <c r="I5" i="7"/>
  <c r="E5" i="7"/>
  <c r="J64" i="6"/>
  <c r="K64" i="6"/>
  <c r="L64" i="6"/>
  <c r="F64" i="6"/>
  <c r="G64" i="6"/>
  <c r="H64" i="6"/>
  <c r="M63" i="6"/>
  <c r="I63" i="6"/>
  <c r="I62" i="6"/>
  <c r="E63" i="6"/>
  <c r="K65" i="12"/>
  <c r="N65" i="10"/>
  <c r="I65" i="7"/>
  <c r="M65" i="7"/>
  <c r="E65" i="7"/>
  <c r="N7" i="7"/>
  <c r="N15" i="7"/>
  <c r="N19" i="7"/>
  <c r="N23" i="7"/>
  <c r="N27" i="7"/>
  <c r="N31" i="7"/>
  <c r="N35" i="7"/>
  <c r="N43" i="7"/>
  <c r="N47" i="7"/>
  <c r="N51" i="7"/>
  <c r="N63" i="7"/>
  <c r="N63" i="6"/>
  <c r="N64" i="7"/>
  <c r="N65" i="15"/>
  <c r="N65" i="17"/>
  <c r="O65" i="16"/>
  <c r="N65" i="14"/>
  <c r="N65" i="13"/>
  <c r="N65" i="11"/>
  <c r="N65" i="9"/>
  <c r="N66" i="8"/>
  <c r="N11" i="7"/>
  <c r="N39" i="7"/>
  <c r="N55" i="7"/>
  <c r="N59" i="7"/>
  <c r="N6" i="7"/>
  <c r="N10" i="7"/>
  <c r="N14" i="7"/>
  <c r="N22" i="7"/>
  <c r="N26" i="7"/>
  <c r="N30" i="7"/>
  <c r="N34" i="7"/>
  <c r="N38" i="7"/>
  <c r="N42" i="7"/>
  <c r="N46" i="7"/>
  <c r="N50" i="7"/>
  <c r="N54" i="7"/>
  <c r="N58" i="7"/>
  <c r="N62" i="7"/>
  <c r="N18" i="7"/>
  <c r="N9" i="7"/>
  <c r="N13" i="7"/>
  <c r="N17" i="7"/>
  <c r="N21" i="7"/>
  <c r="N25" i="7"/>
  <c r="N29" i="7"/>
  <c r="N33" i="7"/>
  <c r="N37" i="7"/>
  <c r="N41" i="7"/>
  <c r="N45" i="7"/>
  <c r="N49" i="7"/>
  <c r="N53" i="7"/>
  <c r="N57" i="7"/>
  <c r="N61" i="7"/>
  <c r="N8" i="7"/>
  <c r="N12" i="7"/>
  <c r="N16" i="7"/>
  <c r="N20" i="7"/>
  <c r="N24" i="7"/>
  <c r="N28" i="7"/>
  <c r="N32" i="7"/>
  <c r="N36" i="7"/>
  <c r="N40" i="7"/>
  <c r="N44" i="7"/>
  <c r="N48" i="7"/>
  <c r="N52" i="7"/>
  <c r="N56" i="7"/>
  <c r="N60" i="7"/>
  <c r="N5" i="7"/>
  <c r="N65" i="7"/>
  <c r="M62" i="6"/>
  <c r="N62" i="6"/>
  <c r="E62" i="6"/>
  <c r="M61" i="6"/>
  <c r="I61" i="6"/>
  <c r="E61" i="6"/>
  <c r="M60" i="6"/>
  <c r="I60" i="6"/>
  <c r="E60" i="6"/>
  <c r="M59" i="6"/>
  <c r="I59" i="6"/>
  <c r="E59" i="6"/>
  <c r="M58" i="6"/>
  <c r="I58" i="6"/>
  <c r="E58" i="6"/>
  <c r="M57" i="6"/>
  <c r="I57" i="6"/>
  <c r="E57" i="6"/>
  <c r="M56" i="6"/>
  <c r="I56" i="6"/>
  <c r="E56" i="6"/>
  <c r="M55" i="6"/>
  <c r="I55" i="6"/>
  <c r="E55" i="6"/>
  <c r="M54" i="6"/>
  <c r="I54" i="6"/>
  <c r="E54" i="6"/>
  <c r="M53" i="6"/>
  <c r="I53" i="6"/>
  <c r="E53" i="6"/>
  <c r="M52" i="6"/>
  <c r="I52" i="6"/>
  <c r="E52" i="6"/>
  <c r="M51" i="6"/>
  <c r="I51" i="6"/>
  <c r="E51" i="6"/>
  <c r="M50" i="6"/>
  <c r="I50" i="6"/>
  <c r="E50" i="6"/>
  <c r="M49" i="6"/>
  <c r="I49" i="6"/>
  <c r="E49" i="6"/>
  <c r="M48" i="6"/>
  <c r="I48" i="6"/>
  <c r="E48" i="6"/>
  <c r="M47" i="6"/>
  <c r="I47" i="6"/>
  <c r="E47" i="6"/>
  <c r="M46" i="6"/>
  <c r="I46" i="6"/>
  <c r="E46" i="6"/>
  <c r="M45" i="6"/>
  <c r="I45" i="6"/>
  <c r="E45" i="6"/>
  <c r="M44" i="6"/>
  <c r="I44" i="6"/>
  <c r="E44" i="6"/>
  <c r="M43" i="6"/>
  <c r="I43" i="6"/>
  <c r="E43" i="6"/>
  <c r="M42" i="6"/>
  <c r="I42" i="6"/>
  <c r="E42" i="6"/>
  <c r="M41" i="6"/>
  <c r="I41" i="6"/>
  <c r="E41" i="6"/>
  <c r="M40" i="6"/>
  <c r="I40" i="6"/>
  <c r="E40" i="6"/>
  <c r="M39" i="6"/>
  <c r="I39" i="6"/>
  <c r="E39" i="6"/>
  <c r="M38" i="6"/>
  <c r="I38" i="6"/>
  <c r="E38" i="6"/>
  <c r="M37" i="6"/>
  <c r="I37" i="6"/>
  <c r="E37" i="6"/>
  <c r="M36" i="6"/>
  <c r="I36" i="6"/>
  <c r="E36" i="6"/>
  <c r="M35" i="6"/>
  <c r="I35" i="6"/>
  <c r="E35" i="6"/>
  <c r="M34" i="6"/>
  <c r="I34" i="6"/>
  <c r="E34" i="6"/>
  <c r="M33" i="6"/>
  <c r="I33" i="6"/>
  <c r="E33" i="6"/>
  <c r="M32" i="6"/>
  <c r="I32" i="6"/>
  <c r="E32" i="6"/>
  <c r="M31" i="6"/>
  <c r="I31" i="6"/>
  <c r="E31" i="6"/>
  <c r="M30" i="6"/>
  <c r="I30" i="6"/>
  <c r="E30" i="6"/>
  <c r="M29" i="6"/>
  <c r="I29" i="6"/>
  <c r="E29" i="6"/>
  <c r="M28" i="6"/>
  <c r="I28" i="6"/>
  <c r="E28" i="6"/>
  <c r="M27" i="6"/>
  <c r="I27" i="6"/>
  <c r="N27" i="6"/>
  <c r="E27" i="6"/>
  <c r="M26" i="6"/>
  <c r="I26" i="6"/>
  <c r="E26" i="6"/>
  <c r="M25" i="6"/>
  <c r="I25" i="6"/>
  <c r="E25" i="6"/>
  <c r="M24" i="6"/>
  <c r="I24" i="6"/>
  <c r="E24" i="6"/>
  <c r="M23" i="6"/>
  <c r="I23" i="6"/>
  <c r="N23" i="6"/>
  <c r="E23" i="6"/>
  <c r="M22" i="6"/>
  <c r="I22" i="6"/>
  <c r="E22" i="6"/>
  <c r="M21" i="6"/>
  <c r="I21" i="6"/>
  <c r="E21" i="6"/>
  <c r="M20" i="6"/>
  <c r="I20" i="6"/>
  <c r="E20" i="6"/>
  <c r="M19" i="6"/>
  <c r="I19" i="6"/>
  <c r="N19" i="6"/>
  <c r="E19" i="6"/>
  <c r="M18" i="6"/>
  <c r="I18" i="6"/>
  <c r="E18" i="6"/>
  <c r="M17" i="6"/>
  <c r="I17" i="6"/>
  <c r="E17" i="6"/>
  <c r="M16" i="6"/>
  <c r="I16" i="6"/>
  <c r="E16" i="6"/>
  <c r="M15" i="6"/>
  <c r="I15" i="6"/>
  <c r="N15" i="6"/>
  <c r="E15" i="6"/>
  <c r="M14" i="6"/>
  <c r="I14" i="6"/>
  <c r="E14" i="6"/>
  <c r="M13" i="6"/>
  <c r="I13" i="6"/>
  <c r="E13" i="6"/>
  <c r="M12" i="6"/>
  <c r="I12" i="6"/>
  <c r="E12" i="6"/>
  <c r="M11" i="6"/>
  <c r="I11" i="6"/>
  <c r="N11" i="6"/>
  <c r="E11" i="6"/>
  <c r="M10" i="6"/>
  <c r="I10" i="6"/>
  <c r="E10" i="6"/>
  <c r="M9" i="6"/>
  <c r="I9" i="6"/>
  <c r="E9" i="6"/>
  <c r="M8" i="6"/>
  <c r="I8" i="6"/>
  <c r="E8" i="6"/>
  <c r="M7" i="6"/>
  <c r="I7" i="6"/>
  <c r="N7" i="6"/>
  <c r="E7" i="6"/>
  <c r="M6" i="6"/>
  <c r="I6" i="6"/>
  <c r="E6" i="6"/>
  <c r="M5" i="6"/>
  <c r="I5" i="6"/>
  <c r="E5" i="6"/>
  <c r="N31" i="6"/>
  <c r="N35" i="6"/>
  <c r="N42" i="6"/>
  <c r="N46" i="6"/>
  <c r="N50" i="6"/>
  <c r="I64" i="6"/>
  <c r="N9" i="6"/>
  <c r="N13" i="6"/>
  <c r="N17" i="6"/>
  <c r="N21" i="6"/>
  <c r="N25" i="6"/>
  <c r="N29" i="6"/>
  <c r="N33" i="6"/>
  <c r="N37" i="6"/>
  <c r="N39" i="6"/>
  <c r="E64" i="6"/>
  <c r="N54" i="6"/>
  <c r="N58" i="6"/>
  <c r="N6" i="6"/>
  <c r="N10" i="6"/>
  <c r="N14" i="6"/>
  <c r="N18" i="6"/>
  <c r="N22" i="6"/>
  <c r="N26" i="6"/>
  <c r="N30" i="6"/>
  <c r="N34" i="6"/>
  <c r="N38" i="6"/>
  <c r="M64" i="6"/>
  <c r="N8" i="6"/>
  <c r="N12" i="6"/>
  <c r="N16" i="6"/>
  <c r="N20" i="6"/>
  <c r="N24" i="6"/>
  <c r="N28" i="6"/>
  <c r="N32" i="6"/>
  <c r="N36" i="6"/>
  <c r="N40" i="6"/>
  <c r="N41" i="6"/>
  <c r="N45" i="6"/>
  <c r="N49" i="6"/>
  <c r="N53" i="6"/>
  <c r="N57" i="6"/>
  <c r="N61" i="6"/>
  <c r="N44" i="6"/>
  <c r="N48" i="6"/>
  <c r="N52" i="6"/>
  <c r="N56" i="6"/>
  <c r="N60" i="6"/>
  <c r="N43" i="6"/>
  <c r="N47" i="6"/>
  <c r="N51" i="6"/>
  <c r="N55" i="6"/>
  <c r="N59" i="6"/>
  <c r="N5" i="6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5" i="5"/>
  <c r="N64" i="6"/>
  <c r="I63" i="5"/>
  <c r="G63" i="5"/>
  <c r="F63" i="5"/>
  <c r="J62" i="5"/>
  <c r="K62" i="5"/>
  <c r="E62" i="5"/>
  <c r="J61" i="5"/>
  <c r="K61" i="5"/>
  <c r="E61" i="5"/>
  <c r="J60" i="5"/>
  <c r="K60" i="5"/>
  <c r="E60" i="5"/>
  <c r="J59" i="5"/>
  <c r="E59" i="5"/>
  <c r="J58" i="5"/>
  <c r="K58" i="5"/>
  <c r="E58" i="5"/>
  <c r="J57" i="5"/>
  <c r="K57" i="5"/>
  <c r="E57" i="5"/>
  <c r="J56" i="5"/>
  <c r="E56" i="5"/>
  <c r="J55" i="5"/>
  <c r="E55" i="5"/>
  <c r="J54" i="5"/>
  <c r="K54" i="5"/>
  <c r="E54" i="5"/>
  <c r="J53" i="5"/>
  <c r="E53" i="5"/>
  <c r="J52" i="5"/>
  <c r="E52" i="5"/>
  <c r="J51" i="5"/>
  <c r="E51" i="5"/>
  <c r="J50" i="5"/>
  <c r="K50" i="5"/>
  <c r="E50" i="5"/>
  <c r="J49" i="5"/>
  <c r="E49" i="5"/>
  <c r="J48" i="5"/>
  <c r="K48" i="5"/>
  <c r="E48" i="5"/>
  <c r="J47" i="5"/>
  <c r="E47" i="5"/>
  <c r="J46" i="5"/>
  <c r="K46" i="5"/>
  <c r="E46" i="5"/>
  <c r="J45" i="5"/>
  <c r="K45" i="5"/>
  <c r="E45" i="5"/>
  <c r="J44" i="5"/>
  <c r="K44" i="5"/>
  <c r="E44" i="5"/>
  <c r="J43" i="5"/>
  <c r="E43" i="5"/>
  <c r="J42" i="5"/>
  <c r="K42" i="5"/>
  <c r="E42" i="5"/>
  <c r="J41" i="5"/>
  <c r="E41" i="5"/>
  <c r="J40" i="5"/>
  <c r="K40" i="5"/>
  <c r="E40" i="5"/>
  <c r="J39" i="5"/>
  <c r="E39" i="5"/>
  <c r="J38" i="5"/>
  <c r="K38" i="5"/>
  <c r="E38" i="5"/>
  <c r="J37" i="5"/>
  <c r="K37" i="5"/>
  <c r="E37" i="5"/>
  <c r="J36" i="5"/>
  <c r="K36" i="5"/>
  <c r="E36" i="5"/>
  <c r="J35" i="5"/>
  <c r="E35" i="5"/>
  <c r="J34" i="5"/>
  <c r="K34" i="5"/>
  <c r="E34" i="5"/>
  <c r="J33" i="5"/>
  <c r="K33" i="5"/>
  <c r="E33" i="5"/>
  <c r="J32" i="5"/>
  <c r="E32" i="5"/>
  <c r="J31" i="5"/>
  <c r="E31" i="5"/>
  <c r="J30" i="5"/>
  <c r="K30" i="5"/>
  <c r="E30" i="5"/>
  <c r="J29" i="5"/>
  <c r="K29" i="5"/>
  <c r="E29" i="5"/>
  <c r="J28" i="5"/>
  <c r="K28" i="5"/>
  <c r="E28" i="5"/>
  <c r="J27" i="5"/>
  <c r="E27" i="5"/>
  <c r="J26" i="5"/>
  <c r="K26" i="5"/>
  <c r="E26" i="5"/>
  <c r="J25" i="5"/>
  <c r="K25" i="5"/>
  <c r="E25" i="5"/>
  <c r="J24" i="5"/>
  <c r="K24" i="5"/>
  <c r="E24" i="5"/>
  <c r="J23" i="5"/>
  <c r="E23" i="5"/>
  <c r="J22" i="5"/>
  <c r="K22" i="5"/>
  <c r="E22" i="5"/>
  <c r="J21" i="5"/>
  <c r="E21" i="5"/>
  <c r="J20" i="5"/>
  <c r="K20" i="5"/>
  <c r="E20" i="5"/>
  <c r="J19" i="5"/>
  <c r="E19" i="5"/>
  <c r="J18" i="5"/>
  <c r="K18" i="5"/>
  <c r="E18" i="5"/>
  <c r="J17" i="5"/>
  <c r="E17" i="5"/>
  <c r="J16" i="5"/>
  <c r="K16" i="5"/>
  <c r="E16" i="5"/>
  <c r="J15" i="5"/>
  <c r="E15" i="5"/>
  <c r="J14" i="5"/>
  <c r="K14" i="5"/>
  <c r="E14" i="5"/>
  <c r="J13" i="5"/>
  <c r="E13" i="5"/>
  <c r="J12" i="5"/>
  <c r="E12" i="5"/>
  <c r="J11" i="5"/>
  <c r="E11" i="5"/>
  <c r="J10" i="5"/>
  <c r="K10" i="5"/>
  <c r="E10" i="5"/>
  <c r="J9" i="5"/>
  <c r="E9" i="5"/>
  <c r="J8" i="5"/>
  <c r="K8" i="5"/>
  <c r="E8" i="5"/>
  <c r="E7" i="5"/>
  <c r="J6" i="5"/>
  <c r="K6" i="5"/>
  <c r="E6" i="5"/>
  <c r="J5" i="5"/>
  <c r="E5" i="5"/>
  <c r="M5" i="4"/>
  <c r="I5" i="4"/>
  <c r="L63" i="4"/>
  <c r="K63" i="4"/>
  <c r="J63" i="4"/>
  <c r="H63" i="4"/>
  <c r="G63" i="4"/>
  <c r="F63" i="4"/>
  <c r="M62" i="4"/>
  <c r="I62" i="4"/>
  <c r="E62" i="4"/>
  <c r="M61" i="4"/>
  <c r="I61" i="4"/>
  <c r="E61" i="4"/>
  <c r="M60" i="4"/>
  <c r="I60" i="4"/>
  <c r="E60" i="4"/>
  <c r="M59" i="4"/>
  <c r="I59" i="4"/>
  <c r="E59" i="4"/>
  <c r="M58" i="4"/>
  <c r="I58" i="4"/>
  <c r="E58" i="4"/>
  <c r="M57" i="4"/>
  <c r="I57" i="4"/>
  <c r="E57" i="4"/>
  <c r="M56" i="4"/>
  <c r="I56" i="4"/>
  <c r="E56" i="4"/>
  <c r="M55" i="4"/>
  <c r="I55" i="4"/>
  <c r="E55" i="4"/>
  <c r="M54" i="4"/>
  <c r="I54" i="4"/>
  <c r="E54" i="4"/>
  <c r="M53" i="4"/>
  <c r="I53" i="4"/>
  <c r="E53" i="4"/>
  <c r="M52" i="4"/>
  <c r="I52" i="4"/>
  <c r="E52" i="4"/>
  <c r="M51" i="4"/>
  <c r="I51" i="4"/>
  <c r="E51" i="4"/>
  <c r="M50" i="4"/>
  <c r="I50" i="4"/>
  <c r="E50" i="4"/>
  <c r="M49" i="4"/>
  <c r="I49" i="4"/>
  <c r="E49" i="4"/>
  <c r="M48" i="4"/>
  <c r="I48" i="4"/>
  <c r="E48" i="4"/>
  <c r="M47" i="4"/>
  <c r="I47" i="4"/>
  <c r="E47" i="4"/>
  <c r="M46" i="4"/>
  <c r="I46" i="4"/>
  <c r="E46" i="4"/>
  <c r="M45" i="4"/>
  <c r="I45" i="4"/>
  <c r="E45" i="4"/>
  <c r="M44" i="4"/>
  <c r="I44" i="4"/>
  <c r="E44" i="4"/>
  <c r="M43" i="4"/>
  <c r="I43" i="4"/>
  <c r="E43" i="4"/>
  <c r="M42" i="4"/>
  <c r="I42" i="4"/>
  <c r="E42" i="4"/>
  <c r="M41" i="4"/>
  <c r="I41" i="4"/>
  <c r="E41" i="4"/>
  <c r="M40" i="4"/>
  <c r="I40" i="4"/>
  <c r="E40" i="4"/>
  <c r="M39" i="4"/>
  <c r="I39" i="4"/>
  <c r="E39" i="4"/>
  <c r="M38" i="4"/>
  <c r="I38" i="4"/>
  <c r="E38" i="4"/>
  <c r="M37" i="4"/>
  <c r="I37" i="4"/>
  <c r="E37" i="4"/>
  <c r="M36" i="4"/>
  <c r="I36" i="4"/>
  <c r="E36" i="4"/>
  <c r="M35" i="4"/>
  <c r="I35" i="4"/>
  <c r="E35" i="4"/>
  <c r="M34" i="4"/>
  <c r="I34" i="4"/>
  <c r="E34" i="4"/>
  <c r="M33" i="4"/>
  <c r="I33" i="4"/>
  <c r="E33" i="4"/>
  <c r="M32" i="4"/>
  <c r="I32" i="4"/>
  <c r="E32" i="4"/>
  <c r="M31" i="4"/>
  <c r="I31" i="4"/>
  <c r="E31" i="4"/>
  <c r="M30" i="4"/>
  <c r="I30" i="4"/>
  <c r="E30" i="4"/>
  <c r="M29" i="4"/>
  <c r="I29" i="4"/>
  <c r="E29" i="4"/>
  <c r="M28" i="4"/>
  <c r="I28" i="4"/>
  <c r="E28" i="4"/>
  <c r="M27" i="4"/>
  <c r="I27" i="4"/>
  <c r="E27" i="4"/>
  <c r="M26" i="4"/>
  <c r="I26" i="4"/>
  <c r="E26" i="4"/>
  <c r="M25" i="4"/>
  <c r="I25" i="4"/>
  <c r="E25" i="4"/>
  <c r="M24" i="4"/>
  <c r="I24" i="4"/>
  <c r="E24" i="4"/>
  <c r="M23" i="4"/>
  <c r="I23" i="4"/>
  <c r="E23" i="4"/>
  <c r="M22" i="4"/>
  <c r="I22" i="4"/>
  <c r="E22" i="4"/>
  <c r="M21" i="4"/>
  <c r="I21" i="4"/>
  <c r="E21" i="4"/>
  <c r="M20" i="4"/>
  <c r="I20" i="4"/>
  <c r="E20" i="4"/>
  <c r="M19" i="4"/>
  <c r="I19" i="4"/>
  <c r="E19" i="4"/>
  <c r="M18" i="4"/>
  <c r="I18" i="4"/>
  <c r="E18" i="4"/>
  <c r="M17" i="4"/>
  <c r="I17" i="4"/>
  <c r="E17" i="4"/>
  <c r="M16" i="4"/>
  <c r="I16" i="4"/>
  <c r="E16" i="4"/>
  <c r="M15" i="4"/>
  <c r="I15" i="4"/>
  <c r="E15" i="4"/>
  <c r="M14" i="4"/>
  <c r="I14" i="4"/>
  <c r="E14" i="4"/>
  <c r="M13" i="4"/>
  <c r="I13" i="4"/>
  <c r="E13" i="4"/>
  <c r="M12" i="4"/>
  <c r="I12" i="4"/>
  <c r="E12" i="4"/>
  <c r="M11" i="4"/>
  <c r="I11" i="4"/>
  <c r="E11" i="4"/>
  <c r="M10" i="4"/>
  <c r="I10" i="4"/>
  <c r="E10" i="4"/>
  <c r="M9" i="4"/>
  <c r="I9" i="4"/>
  <c r="E9" i="4"/>
  <c r="M8" i="4"/>
  <c r="I8" i="4"/>
  <c r="E8" i="4"/>
  <c r="M7" i="4"/>
  <c r="I7" i="4"/>
  <c r="E7" i="4"/>
  <c r="M6" i="4"/>
  <c r="I6" i="4"/>
  <c r="E6" i="4"/>
  <c r="E5" i="4"/>
  <c r="N54" i="4"/>
  <c r="N56" i="4"/>
  <c r="N60" i="4"/>
  <c r="N9" i="4"/>
  <c r="N13" i="4"/>
  <c r="N17" i="4"/>
  <c r="N21" i="4"/>
  <c r="N25" i="4"/>
  <c r="N29" i="4"/>
  <c r="N33" i="4"/>
  <c r="N37" i="4"/>
  <c r="N41" i="4"/>
  <c r="N45" i="4"/>
  <c r="N49" i="4"/>
  <c r="N53" i="4"/>
  <c r="N58" i="4"/>
  <c r="N62" i="4"/>
  <c r="E63" i="5"/>
  <c r="K9" i="5"/>
  <c r="K13" i="5"/>
  <c r="K17" i="5"/>
  <c r="K21" i="5"/>
  <c r="K41" i="5"/>
  <c r="K49" i="5"/>
  <c r="K53" i="5"/>
  <c r="J63" i="5"/>
  <c r="K12" i="5"/>
  <c r="K32" i="5"/>
  <c r="K52" i="5"/>
  <c r="K56" i="5"/>
  <c r="K7" i="5"/>
  <c r="K11" i="5"/>
  <c r="K15" i="5"/>
  <c r="K19" i="5"/>
  <c r="K23" i="5"/>
  <c r="K27" i="5"/>
  <c r="K31" i="5"/>
  <c r="K35" i="5"/>
  <c r="K39" i="5"/>
  <c r="K43" i="5"/>
  <c r="K47" i="5"/>
  <c r="K51" i="5"/>
  <c r="K55" i="5"/>
  <c r="K59" i="5"/>
  <c r="K5" i="5"/>
  <c r="H63" i="5"/>
  <c r="N7" i="4"/>
  <c r="N11" i="4"/>
  <c r="N15" i="4"/>
  <c r="N19" i="4"/>
  <c r="N23" i="4"/>
  <c r="N27" i="4"/>
  <c r="N31" i="4"/>
  <c r="N35" i="4"/>
  <c r="N39" i="4"/>
  <c r="N43" i="4"/>
  <c r="N47" i="4"/>
  <c r="M63" i="4"/>
  <c r="N8" i="4"/>
  <c r="N12" i="4"/>
  <c r="N16" i="4"/>
  <c r="N20" i="4"/>
  <c r="N24" i="4"/>
  <c r="N28" i="4"/>
  <c r="N32" i="4"/>
  <c r="N36" i="4"/>
  <c r="N40" i="4"/>
  <c r="N44" i="4"/>
  <c r="N48" i="4"/>
  <c r="N52" i="4"/>
  <c r="N55" i="4"/>
  <c r="N59" i="4"/>
  <c r="I63" i="4"/>
  <c r="N57" i="4"/>
  <c r="N61" i="4"/>
  <c r="N51" i="4"/>
  <c r="E63" i="4"/>
  <c r="N6" i="4"/>
  <c r="N10" i="4"/>
  <c r="N14" i="4"/>
  <c r="N18" i="4"/>
  <c r="N22" i="4"/>
  <c r="N26" i="4"/>
  <c r="N30" i="4"/>
  <c r="N34" i="4"/>
  <c r="N38" i="4"/>
  <c r="N42" i="4"/>
  <c r="N46" i="4"/>
  <c r="N50" i="4"/>
  <c r="N5" i="4"/>
  <c r="K63" i="5"/>
  <c r="N63" i="4"/>
  <c r="L64" i="3"/>
  <c r="K64" i="3"/>
  <c r="J64" i="3"/>
  <c r="H64" i="3"/>
  <c r="G64" i="3"/>
  <c r="F64" i="3"/>
  <c r="M63" i="3"/>
  <c r="I63" i="3"/>
  <c r="E63" i="3"/>
  <c r="M62" i="3"/>
  <c r="I62" i="3"/>
  <c r="E62" i="3"/>
  <c r="M61" i="3"/>
  <c r="I61" i="3"/>
  <c r="E61" i="3"/>
  <c r="M60" i="3"/>
  <c r="I60" i="3"/>
  <c r="E60" i="3"/>
  <c r="M59" i="3"/>
  <c r="I59" i="3"/>
  <c r="E59" i="3"/>
  <c r="M58" i="3"/>
  <c r="I58" i="3"/>
  <c r="E58" i="3"/>
  <c r="M57" i="3"/>
  <c r="I57" i="3"/>
  <c r="E57" i="3"/>
  <c r="M56" i="3"/>
  <c r="I56" i="3"/>
  <c r="E56" i="3"/>
  <c r="M55" i="3"/>
  <c r="I55" i="3"/>
  <c r="E55" i="3"/>
  <c r="M54" i="3"/>
  <c r="I54" i="3"/>
  <c r="E54" i="3"/>
  <c r="M53" i="3"/>
  <c r="I53" i="3"/>
  <c r="E53" i="3"/>
  <c r="M52" i="3"/>
  <c r="I52" i="3"/>
  <c r="E52" i="3"/>
  <c r="M51" i="3"/>
  <c r="I51" i="3"/>
  <c r="E51" i="3"/>
  <c r="M50" i="3"/>
  <c r="I50" i="3"/>
  <c r="E50" i="3"/>
  <c r="M49" i="3"/>
  <c r="I49" i="3"/>
  <c r="E49" i="3"/>
  <c r="M48" i="3"/>
  <c r="I48" i="3"/>
  <c r="E48" i="3"/>
  <c r="M47" i="3"/>
  <c r="I47" i="3"/>
  <c r="E47" i="3"/>
  <c r="M46" i="3"/>
  <c r="I46" i="3"/>
  <c r="E46" i="3"/>
  <c r="M45" i="3"/>
  <c r="I45" i="3"/>
  <c r="E45" i="3"/>
  <c r="M44" i="3"/>
  <c r="I44" i="3"/>
  <c r="E44" i="3"/>
  <c r="M43" i="3"/>
  <c r="I43" i="3"/>
  <c r="E43" i="3"/>
  <c r="M42" i="3"/>
  <c r="I42" i="3"/>
  <c r="E42" i="3"/>
  <c r="M41" i="3"/>
  <c r="I41" i="3"/>
  <c r="E41" i="3"/>
  <c r="M40" i="3"/>
  <c r="I40" i="3"/>
  <c r="E40" i="3"/>
  <c r="M39" i="3"/>
  <c r="I39" i="3"/>
  <c r="E39" i="3"/>
  <c r="M38" i="3"/>
  <c r="I38" i="3"/>
  <c r="E38" i="3"/>
  <c r="M37" i="3"/>
  <c r="I37" i="3"/>
  <c r="E37" i="3"/>
  <c r="M36" i="3"/>
  <c r="I36" i="3"/>
  <c r="E36" i="3"/>
  <c r="M35" i="3"/>
  <c r="I35" i="3"/>
  <c r="E35" i="3"/>
  <c r="M34" i="3"/>
  <c r="I34" i="3"/>
  <c r="E34" i="3"/>
  <c r="M33" i="3"/>
  <c r="I33" i="3"/>
  <c r="E33" i="3"/>
  <c r="M32" i="3"/>
  <c r="I32" i="3"/>
  <c r="E32" i="3"/>
  <c r="M31" i="3"/>
  <c r="I31" i="3"/>
  <c r="E31" i="3"/>
  <c r="M30" i="3"/>
  <c r="I30" i="3"/>
  <c r="E30" i="3"/>
  <c r="M29" i="3"/>
  <c r="I29" i="3"/>
  <c r="E29" i="3"/>
  <c r="M28" i="3"/>
  <c r="I28" i="3"/>
  <c r="E28" i="3"/>
  <c r="M27" i="3"/>
  <c r="I27" i="3"/>
  <c r="E27" i="3"/>
  <c r="M26" i="3"/>
  <c r="I26" i="3"/>
  <c r="E26" i="3"/>
  <c r="M25" i="3"/>
  <c r="I25" i="3"/>
  <c r="E25" i="3"/>
  <c r="M24" i="3"/>
  <c r="I24" i="3"/>
  <c r="E24" i="3"/>
  <c r="M23" i="3"/>
  <c r="I23" i="3"/>
  <c r="E23" i="3"/>
  <c r="M22" i="3"/>
  <c r="I22" i="3"/>
  <c r="E22" i="3"/>
  <c r="M21" i="3"/>
  <c r="I21" i="3"/>
  <c r="E21" i="3"/>
  <c r="M20" i="3"/>
  <c r="I20" i="3"/>
  <c r="E20" i="3"/>
  <c r="M19" i="3"/>
  <c r="I19" i="3"/>
  <c r="E19" i="3"/>
  <c r="M18" i="3"/>
  <c r="I18" i="3"/>
  <c r="E18" i="3"/>
  <c r="M17" i="3"/>
  <c r="I17" i="3"/>
  <c r="E17" i="3"/>
  <c r="M16" i="3"/>
  <c r="I16" i="3"/>
  <c r="E16" i="3"/>
  <c r="M15" i="3"/>
  <c r="I15" i="3"/>
  <c r="E15" i="3"/>
  <c r="M14" i="3"/>
  <c r="I14" i="3"/>
  <c r="E14" i="3"/>
  <c r="M13" i="3"/>
  <c r="I13" i="3"/>
  <c r="E13" i="3"/>
  <c r="M12" i="3"/>
  <c r="I12" i="3"/>
  <c r="E12" i="3"/>
  <c r="M11" i="3"/>
  <c r="I11" i="3"/>
  <c r="E11" i="3"/>
  <c r="M10" i="3"/>
  <c r="I10" i="3"/>
  <c r="E10" i="3"/>
  <c r="M9" i="3"/>
  <c r="I9" i="3"/>
  <c r="E9" i="3"/>
  <c r="M8" i="3"/>
  <c r="I8" i="3"/>
  <c r="E8" i="3"/>
  <c r="M7" i="3"/>
  <c r="I7" i="3"/>
  <c r="E7" i="3"/>
  <c r="M6" i="3"/>
  <c r="I6" i="3"/>
  <c r="E6" i="3"/>
  <c r="N7" i="3"/>
  <c r="N11" i="3"/>
  <c r="N15" i="3"/>
  <c r="N19" i="3"/>
  <c r="N23" i="3"/>
  <c r="N27" i="3"/>
  <c r="N31" i="3"/>
  <c r="N35" i="3"/>
  <c r="N39" i="3"/>
  <c r="N43" i="3"/>
  <c r="N47" i="3"/>
  <c r="N51" i="3"/>
  <c r="N55" i="3"/>
  <c r="N59" i="3"/>
  <c r="N63" i="3"/>
  <c r="E64" i="3"/>
  <c r="M64" i="3"/>
  <c r="N9" i="3"/>
  <c r="N13" i="3"/>
  <c r="N17" i="3"/>
  <c r="N21" i="3"/>
  <c r="N25" i="3"/>
  <c r="N29" i="3"/>
  <c r="N33" i="3"/>
  <c r="N37" i="3"/>
  <c r="N41" i="3"/>
  <c r="N45" i="3"/>
  <c r="N49" i="3"/>
  <c r="N53" i="3"/>
  <c r="N57" i="3"/>
  <c r="N61" i="3"/>
  <c r="I64" i="3"/>
  <c r="N10" i="3"/>
  <c r="N14" i="3"/>
  <c r="N18" i="3"/>
  <c r="N22" i="3"/>
  <c r="N26" i="3"/>
  <c r="N30" i="3"/>
  <c r="N34" i="3"/>
  <c r="N38" i="3"/>
  <c r="N42" i="3"/>
  <c r="N46" i="3"/>
  <c r="N50" i="3"/>
  <c r="N54" i="3"/>
  <c r="N58" i="3"/>
  <c r="N62" i="3"/>
  <c r="N8" i="3"/>
  <c r="N12" i="3"/>
  <c r="N16" i="3"/>
  <c r="N20" i="3"/>
  <c r="N24" i="3"/>
  <c r="N28" i="3"/>
  <c r="N32" i="3"/>
  <c r="N36" i="3"/>
  <c r="N40" i="3"/>
  <c r="N44" i="3"/>
  <c r="N48" i="3"/>
  <c r="N52" i="3"/>
  <c r="N56" i="3"/>
  <c r="N60" i="3"/>
  <c r="N6" i="3"/>
  <c r="N64" i="3"/>
</calcChain>
</file>

<file path=xl/comments1.xml><?xml version="1.0" encoding="utf-8"?>
<comments xmlns="http://schemas.openxmlformats.org/spreadsheetml/2006/main">
  <authors>
    <author>bosque-toshiba</author>
  </authors>
  <commentList>
    <comment ref="K45" authorId="0">
      <text>
        <r>
          <rPr>
            <b/>
            <sz val="9"/>
            <color indexed="81"/>
            <rFont val="Tahoma"/>
            <family val="2"/>
          </rPr>
          <t>bosque-toshiba:</t>
        </r>
        <r>
          <rPr>
            <sz val="9"/>
            <color indexed="81"/>
            <rFont val="Tahoma"/>
            <family val="2"/>
          </rPr>
          <t xml:space="preserve">
ojo a partir de febrro descontaar prestamo hipoterio y seguro</t>
        </r>
      </text>
    </comment>
  </commentList>
</comments>
</file>

<file path=xl/sharedStrings.xml><?xml version="1.0" encoding="utf-8"?>
<sst xmlns="http://schemas.openxmlformats.org/spreadsheetml/2006/main" count="6794" uniqueCount="249">
  <si>
    <t>NUM.</t>
  </si>
  <si>
    <t>NOMBRE</t>
  </si>
  <si>
    <t>DEPARTAMENTO</t>
  </si>
  <si>
    <t>PUESTO</t>
  </si>
  <si>
    <t>SALARIO DIARIO</t>
  </si>
  <si>
    <t>Sueldo</t>
  </si>
  <si>
    <t>Aguinaldo</t>
  </si>
  <si>
    <t>Despensa</t>
  </si>
  <si>
    <t>Pasaj. Fijos</t>
  </si>
  <si>
    <t>PERCEPCIONES</t>
  </si>
  <si>
    <t>I.S.R. (sp)</t>
  </si>
  <si>
    <t>Cuota sindical</t>
  </si>
  <si>
    <t>DEDUCCIONES</t>
  </si>
  <si>
    <t>PAGO NETO</t>
  </si>
  <si>
    <t>VALTIERRA AZOTLA MARCIANO</t>
  </si>
  <si>
    <t>ROBLES ASCENCIO JORGE ADOLFO</t>
  </si>
  <si>
    <t>DE LA ROSA LIMÓN MARTÍN</t>
  </si>
  <si>
    <t>ZEPEDA MARTÍN DEL CAMPO JOSÉ DANIEL</t>
  </si>
  <si>
    <t>FRANCO MARTÍNEZ TEODULO GERARDO</t>
  </si>
  <si>
    <t>CARRILLO RODRIGUEZ MA. CRUZ</t>
  </si>
  <si>
    <t>DEL RIO DELGADILLO VICTOR EDUARDO</t>
  </si>
  <si>
    <t>AGUILERA JAIME PATRICIA MAGDALENA</t>
  </si>
  <si>
    <t>HERNANDEZ ZUÑIGA JOSE ALEJANDRO</t>
  </si>
  <si>
    <t>ESPINOZA TORRES MYRIAM</t>
  </si>
  <si>
    <t>VÁLDEZ GAMBOA JUAN PABLO</t>
  </si>
  <si>
    <t>CABRERA OROZCO RAMÓN GERARDO</t>
  </si>
  <si>
    <t>GARCÍA RAMÍREZ EZEQUIEL</t>
  </si>
  <si>
    <t>QUINTERO FELIX RAUL SAID</t>
  </si>
  <si>
    <t>GONZÁLEZ MARTÍN DEL CAMPO FILIBERTO M</t>
  </si>
  <si>
    <t>JIMÉNEZ RODRIGUEZ VICTORIA</t>
  </si>
  <si>
    <t>TEJEDA GODINEZ SANDRA</t>
  </si>
  <si>
    <t>SANCHEZ PALOMINO SOFIA</t>
  </si>
  <si>
    <t>CALDERON FIGUEROA LEOPOLDO</t>
  </si>
  <si>
    <t>ALVARADO GUZMAN ALEJANDRO CONCEP</t>
  </si>
  <si>
    <t>ALVARADO GUZMÁN JOSUÉ OLIVERIO</t>
  </si>
  <si>
    <t>CABELLO TALAMANTES JOSÉ ISAIAS</t>
  </si>
  <si>
    <t>SALMERON MERCADO LUIS FERNANDO</t>
  </si>
  <si>
    <t>DE ANDA OCHOA JOSÉ DE JESÚS</t>
  </si>
  <si>
    <t>FLORES RAMIREZ MANUEL ARMANDO</t>
  </si>
  <si>
    <t>BAÑUELOS CASTAÑEDA OSCAR IVAN</t>
  </si>
  <si>
    <t>DE LA ROSA VAZQUEZ MARTÍN</t>
  </si>
  <si>
    <t>GONZÁLEZ ZUÑIGA JUAN PABLO</t>
  </si>
  <si>
    <t>CARDENAS DURAN EDUARDO OMAR</t>
  </si>
  <si>
    <t>HUERTA CRUZ GERARDO</t>
  </si>
  <si>
    <t>CENDEJAS DUEÑAS JOSÉ LUIS</t>
  </si>
  <si>
    <t>CALDERÓN LARA MARIO ANTONIO</t>
  </si>
  <si>
    <t>ARANDA AVELAR RODOLFO</t>
  </si>
  <si>
    <t>CORONA NAVARRO MARGARITO</t>
  </si>
  <si>
    <t>TORRES CARMONA FRANCISCO ALEJANDRO</t>
  </si>
  <si>
    <t>HUERTA MARTÍNEZ EFREN GERARDO</t>
  </si>
  <si>
    <t>RAMIREZ CRUZ APOLONIO</t>
  </si>
  <si>
    <t>RODRIGUEZ OLIVARES ISRAEL</t>
  </si>
  <si>
    <t>LEMUS ARCIGA JOSÉ ALBERTO</t>
  </si>
  <si>
    <t>LÓPEZ HERNADEZ RODOLFO</t>
  </si>
  <si>
    <t>JIMÉNEZ LORETO VALENTE</t>
  </si>
  <si>
    <t>RIVAS NERI SILVERIO</t>
  </si>
  <si>
    <t>URIBE CASAS LUIS ALBERTO</t>
  </si>
  <si>
    <t>GONZALEZ JUAREZ CESAR</t>
  </si>
  <si>
    <t>SOLIS VILLANUEVA JOSÉ LUIS</t>
  </si>
  <si>
    <t>PÉREZ HERNANDEZ JUAN GABRIEL</t>
  </si>
  <si>
    <t>GALLEGOS TORRES CARLOS ALBERTO</t>
  </si>
  <si>
    <t>LEAL AGUAYO HÉCTOR</t>
  </si>
  <si>
    <t>GÓMEZ SOLIS RAMÓN</t>
  </si>
  <si>
    <t>JIMÉNEZ HERRERA JOVANI</t>
  </si>
  <si>
    <t>SÁNCHEZ PADILLA GUILLERMO</t>
  </si>
  <si>
    <t>GARCIA MARTINEZ SERGIO ISRAEL</t>
  </si>
  <si>
    <t>VÁZQUEZ ELIZARRARAZ JUAN PABLO</t>
  </si>
  <si>
    <t>GUTIERREZ GUTIERREZ JUAN ALBERTO</t>
  </si>
  <si>
    <t>ALCANTAR TORRES JOSÉ ALEJANDRO</t>
  </si>
  <si>
    <t>TOVAR GONZÁLEZ ALEJANDRO</t>
  </si>
  <si>
    <t>GUTIERREZ PEREZ IVAN ISRAEL</t>
  </si>
  <si>
    <t>CALDERÓN FIGUEROA HÉCTOR</t>
  </si>
  <si>
    <t>DIRECCIÓN GENERAL</t>
  </si>
  <si>
    <t>DIRECCIÓN DE ADMINISTRACIÓN</t>
  </si>
  <si>
    <t>DIRECCIÓN DE PROT Y VIGILANCIA</t>
  </si>
  <si>
    <t>DIRECCIÓN DE PROD Y MANEJO</t>
  </si>
  <si>
    <t>DIRECCIÓN DE REST Y CONS</t>
  </si>
  <si>
    <t>DIRECCIÓN DE CULTURA Y CONOC</t>
  </si>
  <si>
    <t>DIRECTOR GENERAL</t>
  </si>
  <si>
    <t>DIRECTOR DE ÁREA</t>
  </si>
  <si>
    <t>COORDINADOR ESP EN M.AMBIENTE</t>
  </si>
  <si>
    <t xml:space="preserve">CONTADOR </t>
  </si>
  <si>
    <t>COORD PROT DE REC NAT (INCENDIOS)</t>
  </si>
  <si>
    <t>TÉCNICO ESP AMBIENTAL "A"</t>
  </si>
  <si>
    <t>TÉCNICO EN PLANEACIÓN (SIG)</t>
  </si>
  <si>
    <t>TÉCNICO ESPECIALISTA AMBIENTAL "A"</t>
  </si>
  <si>
    <t>TÉCNICO ESPECIALISTA AMBIENTAL "B"</t>
  </si>
  <si>
    <t>COORDINADOR B (ADMTVO)</t>
  </si>
  <si>
    <t>ABOGADO ESPECIALIZADO</t>
  </si>
  <si>
    <t>SECRETARIA DE LA D. GRAL</t>
  </si>
  <si>
    <t>GUARDABOSQUES "A"</t>
  </si>
  <si>
    <t>GUARDABOSQUES "B"</t>
  </si>
  <si>
    <t>VIGILANTE DE CASETA</t>
  </si>
  <si>
    <t>JEFE DE BRIGADA</t>
  </si>
  <si>
    <t>BRIGADISTA</t>
  </si>
  <si>
    <t>CHOFER MENSAJERO</t>
  </si>
  <si>
    <t>CHOFER DE CAMIÓN</t>
  </si>
  <si>
    <t>TORRERO</t>
  </si>
  <si>
    <t>Descuento IPEJAL</t>
  </si>
  <si>
    <t>Otras Deducciones</t>
  </si>
  <si>
    <t>TÉCNICO ESP AMBIENTAL "B"</t>
  </si>
  <si>
    <t>COORDINADOR B (ADmtvo)</t>
  </si>
  <si>
    <t>Aguinaldo 2014</t>
  </si>
  <si>
    <t>DEL RIO DELGADILLO VICTOR ENRIQUE</t>
  </si>
  <si>
    <t>DE LA CRUZ ORNELAS XOCHITL</t>
  </si>
  <si>
    <t>SECRETARIA DE LA DIRECCIÓN GRAL</t>
  </si>
  <si>
    <t>COORDINADOR B (ADMINISTRATIVO)</t>
  </si>
  <si>
    <t>HERNANDEZ JACOBO ZAYDA YAKARY</t>
  </si>
  <si>
    <t>TECNICO ESP EN DISEÑO GRAFICO</t>
  </si>
  <si>
    <t>Anticipo de Aguinaldo 2015</t>
  </si>
  <si>
    <t>LÓPEZ HERNANDEZ RODOLFO</t>
  </si>
  <si>
    <t xml:space="preserve">PUESTO </t>
  </si>
  <si>
    <t>GUARDABOSQUE "B"</t>
  </si>
  <si>
    <t>001</t>
  </si>
  <si>
    <t>002</t>
  </si>
  <si>
    <t>003</t>
  </si>
  <si>
    <t>004</t>
  </si>
  <si>
    <t>005</t>
  </si>
  <si>
    <t>006</t>
  </si>
  <si>
    <t>007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</si>
  <si>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</si>
  <si>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</si>
  <si>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</si>
  <si>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</si>
  <si>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</si>
  <si>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</si>
  <si>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</si>
  <si>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</si>
  <si>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</si>
  <si>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</si>
  <si>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</si>
  <si>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</si>
  <si>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</si>
  <si>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</si>
  <si>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</si>
  <si>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</si>
  <si>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</si>
  <si>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</si>
  <si>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</si>
  <si>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</si>
  <si>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</si>
  <si>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</si>
  <si>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</si>
  <si>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</si>
  <si>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</si>
  <si>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</si>
  <si>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</si>
  <si>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</si>
  <si>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</si>
  <si>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</si>
  <si>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</si>
  <si>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</si>
  <si>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</si>
  <si>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</si>
  <si>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</si>
  <si>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</si>
  <si>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</si>
  <si>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</si>
  <si>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</si>
  <si>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</si>
  <si>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</si>
  <si>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</si>
  <si>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</si>
  <si>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</si>
  <si>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008</t>
  </si>
  <si>
    <t>028</t>
  </si>
  <si>
    <t>055</t>
  </si>
  <si>
    <t>056</t>
  </si>
  <si>
    <t>057</t>
  </si>
  <si>
    <t>058</t>
  </si>
  <si>
    <t>059</t>
  </si>
  <si>
    <t>060</t>
  </si>
  <si>
    <t xml:space="preserve">Devolucion de Retenciones </t>
  </si>
  <si>
    <t>026</t>
  </si>
  <si>
    <t>OPD BOSQUE LA PRIMAVERA</t>
  </si>
  <si>
    <t>NOMINA QUINCENAL</t>
  </si>
  <si>
    <t xml:space="preserve"> DEL 16 AL 31 DE AGOSTO DE 2015</t>
  </si>
  <si>
    <t xml:space="preserve"> DEL 01 AL 15 DE DICIEMBRE DE 2014</t>
  </si>
  <si>
    <t xml:space="preserve"> DEL 16 AL 31 DE DICIEMBRE DE 2014</t>
  </si>
  <si>
    <t xml:space="preserve"> DEL 01 AL 15 DE ENERO DE 2015</t>
  </si>
  <si>
    <t xml:space="preserve"> DEL 16 AL 31 DE ENERO DE 2015</t>
  </si>
  <si>
    <t xml:space="preserve"> DEL 01 AL 15 DE FEBRERO DE 2015</t>
  </si>
  <si>
    <t xml:space="preserve"> DEL 16 AL 28 DE FEBRERO DE 2015</t>
  </si>
  <si>
    <t xml:space="preserve"> DEL 01 AL 15 DE MARZO DE 2015</t>
  </si>
  <si>
    <t xml:space="preserve"> DEL 16 AL 30 DE MARZO DE 2015</t>
  </si>
  <si>
    <t xml:space="preserve"> DEL 01 AL 15 DE ABRIL DE 2015</t>
  </si>
  <si>
    <t xml:space="preserve"> DEL 16 AL 30 DE ABRIL DE 2015</t>
  </si>
  <si>
    <t xml:space="preserve"> DEL 01 AL 15 DE MAYO DE 2015</t>
  </si>
  <si>
    <t xml:space="preserve"> DEL 16 AL 31 DE MAYO DE 2015</t>
  </si>
  <si>
    <t xml:space="preserve"> DEL 01 AL 15 DE JUNIO DE 2015</t>
  </si>
  <si>
    <t>JIMENEZ RODRIGUEZ VICTORIA</t>
  </si>
  <si>
    <t>JIMENEZ LORETO VALENTE</t>
  </si>
  <si>
    <t>ZEPEDA MARTIN DEL CAMPO JOSE DANIEL</t>
  </si>
  <si>
    <t>VALDEZ GAMBOA JUAN PABLO</t>
  </si>
  <si>
    <t>FRANCO MARTINEZ TEODULO GERARDO</t>
  </si>
  <si>
    <t>CALDERON LARA  MARIO ANTONIO</t>
  </si>
  <si>
    <t>HUERTA MARTINEZ EFREN GERARDO</t>
  </si>
  <si>
    <t>LEMUS ARCIGA JOSE ALBERTO</t>
  </si>
  <si>
    <t>LOPEZ HERNANDEZ RODOLFO</t>
  </si>
  <si>
    <t>CENDEJAS DUEÑAS JOSE LUIS</t>
  </si>
  <si>
    <t>LEAL AGUAYO HECTOR JAVIER</t>
  </si>
  <si>
    <t>DE LA ROSA LIMON MARTIN</t>
  </si>
  <si>
    <t>ALVARADO GUZMAN ALEJANDRO CONCEPCION</t>
  </si>
  <si>
    <t>ALVARADO GUZMAN JOSUE OLIVERIO</t>
  </si>
  <si>
    <t>CABELLO TALAMANTES JOSE ISAIAS</t>
  </si>
  <si>
    <t>DE ANDA OCHOA JOSE DE JESUS</t>
  </si>
  <si>
    <t>DE LA ROSA VAZQUEZ MARTIN</t>
  </si>
  <si>
    <t>GONZALEZ ZUÑIGA JUAN PABLO</t>
  </si>
  <si>
    <t>SOLIS VILLANUEVA JOSE LUIS</t>
  </si>
  <si>
    <t>PEREZ HERNANDEZ JUAN GABRIEL</t>
  </si>
  <si>
    <t>GOMEZ SOLIS RAMON</t>
  </si>
  <si>
    <t>JIMENEZ HERRERA JOVANI</t>
  </si>
  <si>
    <t>SANCHEZ PADILLA GUILLERMO</t>
  </si>
  <si>
    <t>VAZQUEZ ELIZARRARAS JUAN PABLO</t>
  </si>
  <si>
    <t>ALCANTAR  TORRES JOSE ALEJANDRO</t>
  </si>
  <si>
    <t>TOVAR GONZALEZ ALEJANDRO</t>
  </si>
  <si>
    <t>CALDERON FIGUEROA HECTOR</t>
  </si>
  <si>
    <t>HERNANDEZ  JACOBO ZAYDDA YAKARY</t>
  </si>
  <si>
    <t>CARRILLO RODRIGUEZ MA CRUZ</t>
  </si>
  <si>
    <t>GARCIA RAMIREZ EZEQUIEL</t>
  </si>
  <si>
    <t>GONZALEZ MARTIN DEL CAMPO FILIBERTO MOISES</t>
  </si>
  <si>
    <t>CABRERA OROZCO RAMON GERARDO</t>
  </si>
  <si>
    <t xml:space="preserve"> DEL 16 AL 30 DE JUNIO DE 2015</t>
  </si>
  <si>
    <t xml:space="preserve"> DEL 01 AL 15 DE JULIO DE 2015</t>
  </si>
  <si>
    <t>HERNANDEZ JACOBO ZAYDDA YAKARY</t>
  </si>
  <si>
    <t xml:space="preserve"> DEL 16 AL 31 DE JULIO DE 2015</t>
  </si>
  <si>
    <t xml:space="preserve"> DEL 01 AL 15 DE AGOSTO DE 2015</t>
  </si>
  <si>
    <t xml:space="preserve"> </t>
  </si>
  <si>
    <t xml:space="preserve"> DEL 01 AL 15 DE SEPTIEMBRE DE 2015</t>
  </si>
  <si>
    <t>Del Rio Delgadillo Victor Eduardo</t>
  </si>
  <si>
    <t>Quintero Felix Raul Said</t>
  </si>
  <si>
    <t>Cabrera Orozco Ramon Gerardo</t>
  </si>
  <si>
    <t>AGUINALDO</t>
  </si>
  <si>
    <t>ESTIMULO</t>
  </si>
  <si>
    <t xml:space="preserve"> DEL 16 AL 30 DE SEPTIEMBRE DE 2015</t>
  </si>
  <si>
    <t xml:space="preserve"> DEL 01 AL 15 DE OCTUBRE DE 2015</t>
  </si>
  <si>
    <t xml:space="preserve"> DEL 16 AL 31 DE OCTUBRE DE 2015</t>
  </si>
  <si>
    <t>ALVAREZ AVALOS MARIA DE LOURDES</t>
  </si>
  <si>
    <t>CONTADOR</t>
  </si>
  <si>
    <t xml:space="preserve"> DEL 01 AL 15 DE NOVIEMBRE DE 2015</t>
  </si>
  <si>
    <t xml:space="preserve"> DEL 16 AL 30 DE NOVIEMBRE DE 2015</t>
  </si>
  <si>
    <t xml:space="preserve"> DEL 01 AL 15 DE DICIEMBRE DE 2015</t>
  </si>
  <si>
    <t>ZARATE SEVILLA MARIA DE LA LUZ</t>
  </si>
  <si>
    <t>Prima Vacacional</t>
  </si>
  <si>
    <t xml:space="preserve"> DEL 16 AL 31 DE DICIEMBRE DE 2015</t>
  </si>
  <si>
    <t>AGUINALDO, PRIMA VACACIONAL Y ESTIMULO DEL SERVIDOR PUBLICO 2015</t>
  </si>
  <si>
    <t>PRIMA VACACIONAL</t>
  </si>
  <si>
    <t>-</t>
  </si>
  <si>
    <t>DIFERENCIA TABULADOR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</si>
</sst>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##000;###000"/>
    <numFmt numFmtId="165" formatCode="###0.00;###0.00"/>
    <numFmt numFmtId="166" formatCode="#,##0.00;#,##0.00"/>
    <numFmt numFmtId="167" formatCode="###0;###0"/>
    <numFmt numFmtId="168" formatCode="#,##0.00000000000"/>
  </numFmts>
  <fonts count="23" x14ac:knownFonts="1">
    <font>
      <sz val="10"/>
      <color rgb="FF000000"/>
      <name val="Times New Roman"/>
      <charset val="204"/>
    </font>
    <font>
      <sz val="5"/>
      <name val="Arial"/>
    </font>
    <font>
      <sz val="5"/>
      <color rgb="FF000000"/>
      <name val="Arial"/>
      <family val="2"/>
    </font>
    <font>
      <sz val="10"/>
      <color rgb="FF000000"/>
      <name val="Times New Roman"/>
      <charset val="204"/>
    </font>
    <font>
      <b/>
      <sz val="5"/>
      <name val="Arial"/>
      <family val="2"/>
    </font>
    <font>
      <sz val="5"/>
      <name val="Arial"/>
      <family val="2"/>
    </font>
    <font>
      <sz val="5"/>
      <color rgb="FF000000"/>
      <name val="Times New Roman"/>
      <family val="1"/>
    </font>
    <font>
      <sz val="16"/>
      <name val="Times New Roman"/>
      <family val="1"/>
    </font>
    <font>
      <sz val="10"/>
      <name val="Century Gothic"/>
      <family val="2"/>
    </font>
    <font>
      <b/>
      <sz val="5"/>
      <color rgb="FF000000"/>
      <name val="Arial"/>
      <family val="2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imes New Roman"/>
      <family val="1"/>
    </font>
    <font>
      <sz val="7"/>
      <name val="Times New Roman"/>
      <family val="1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E4B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99">
    <xf numFmtId="0" fontId="0" fillId="0" borderId="0" xfId="0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7" fontId="2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3" fontId="2" fillId="0" borderId="3" xfId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43" fontId="9" fillId="0" borderId="3" xfId="1" applyFont="1" applyFill="1" applyBorder="1" applyAlignment="1">
      <alignment horizontal="center" vertical="center" wrapText="1"/>
    </xf>
    <xf numFmtId="43" fontId="6" fillId="3" borderId="9" xfId="0" applyNumberFormat="1" applyFont="1" applyFill="1" applyBorder="1"/>
    <xf numFmtId="43" fontId="6" fillId="3" borderId="9" xfId="1" applyFont="1" applyFill="1" applyBorder="1"/>
    <xf numFmtId="0" fontId="5" fillId="3" borderId="9" xfId="0" applyFont="1" applyFill="1" applyBorder="1" applyAlignment="1">
      <alignment wrapText="1"/>
    </xf>
    <xf numFmtId="0" fontId="5" fillId="3" borderId="9" xfId="2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3" fontId="2" fillId="0" borderId="10" xfId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3" fontId="6" fillId="3" borderId="12" xfId="0" applyNumberFormat="1" applyFont="1" applyFill="1" applyBorder="1"/>
    <xf numFmtId="43" fontId="6" fillId="3" borderId="12" xfId="1" applyFont="1" applyFill="1" applyBorder="1"/>
    <xf numFmtId="0" fontId="1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43" fontId="2" fillId="0" borderId="9" xfId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/>
    </xf>
    <xf numFmtId="43" fontId="9" fillId="0" borderId="7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164" fontId="2" fillId="0" borderId="9" xfId="0" applyNumberFormat="1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168" fontId="19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4" fontId="2" fillId="3" borderId="3" xfId="1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515937</xdr:colOff>
      <xdr:row>0</xdr:row>
      <xdr:rowOff>0</xdr:rowOff>
    </xdr:from>
    <xdr:to>
      <xdr:col>1</xdr:col>
      <xdr:colOff>1428750</xdr:colOff>
      <xdr:row>3</xdr:row>
      <xdr:rowOff>215093</xdr:rowOff>
    </xdr:to>
    <xdr:pic>
      <xdr:nvPicPr>
        <xdr:cNvPr id="7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" y="0"/>
          <a:ext cx="912813" cy="643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29308</xdr:rowOff>
    </xdr:from>
    <xdr:to>
      <xdr:col>2</xdr:col>
      <xdr:colOff>834058</xdr:colOff>
      <xdr:row>2</xdr:row>
      <xdr:rowOff>204724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5981" y="29308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212480</xdr:colOff>
      <xdr:row>0</xdr:row>
      <xdr:rowOff>29307</xdr:rowOff>
    </xdr:from>
    <xdr:to>
      <xdr:col>1</xdr:col>
      <xdr:colOff>856038</xdr:colOff>
      <xdr:row>2</xdr:row>
      <xdr:rowOff>204723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018" y="29307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168519</xdr:colOff>
      <xdr:row>0</xdr:row>
      <xdr:rowOff>36634</xdr:rowOff>
    </xdr:from>
    <xdr:to>
      <xdr:col>1</xdr:col>
      <xdr:colOff>812077</xdr:colOff>
      <xdr:row>2</xdr:row>
      <xdr:rowOff>212050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057" y="36634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131885</xdr:colOff>
      <xdr:row>0</xdr:row>
      <xdr:rowOff>21980</xdr:rowOff>
    </xdr:from>
    <xdr:to>
      <xdr:col>1</xdr:col>
      <xdr:colOff>775443</xdr:colOff>
      <xdr:row>2</xdr:row>
      <xdr:rowOff>197396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423" y="21980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139211</xdr:colOff>
      <xdr:row>0</xdr:row>
      <xdr:rowOff>29308</xdr:rowOff>
    </xdr:from>
    <xdr:to>
      <xdr:col>1</xdr:col>
      <xdr:colOff>782769</xdr:colOff>
      <xdr:row>2</xdr:row>
      <xdr:rowOff>204724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326" y="29308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102577</xdr:colOff>
      <xdr:row>0</xdr:row>
      <xdr:rowOff>21980</xdr:rowOff>
    </xdr:from>
    <xdr:to>
      <xdr:col>1</xdr:col>
      <xdr:colOff>746135</xdr:colOff>
      <xdr:row>2</xdr:row>
      <xdr:rowOff>197396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692" y="21980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161192</xdr:colOff>
      <xdr:row>0</xdr:row>
      <xdr:rowOff>36635</xdr:rowOff>
    </xdr:from>
    <xdr:to>
      <xdr:col>1</xdr:col>
      <xdr:colOff>804750</xdr:colOff>
      <xdr:row>2</xdr:row>
      <xdr:rowOff>212051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307" y="36635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124557</xdr:colOff>
      <xdr:row>0</xdr:row>
      <xdr:rowOff>29308</xdr:rowOff>
    </xdr:from>
    <xdr:to>
      <xdr:col>1</xdr:col>
      <xdr:colOff>768115</xdr:colOff>
      <xdr:row>2</xdr:row>
      <xdr:rowOff>204724</xdr:rowOff>
    </xdr:to>
    <xdr:pic>
      <xdr:nvPicPr>
        <xdr:cNvPr id="3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672" y="29308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153866</xdr:colOff>
      <xdr:row>0</xdr:row>
      <xdr:rowOff>29308</xdr:rowOff>
    </xdr:from>
    <xdr:to>
      <xdr:col>1</xdr:col>
      <xdr:colOff>797424</xdr:colOff>
      <xdr:row>2</xdr:row>
      <xdr:rowOff>204724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81" y="29308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36635</xdr:rowOff>
    </xdr:from>
    <xdr:to>
      <xdr:col>1</xdr:col>
      <xdr:colOff>431077</xdr:colOff>
      <xdr:row>2</xdr:row>
      <xdr:rowOff>212051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34" y="36635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50427</xdr:colOff>
      <xdr:row>0</xdr:row>
      <xdr:rowOff>33617</xdr:rowOff>
    </xdr:from>
    <xdr:to>
      <xdr:col>1</xdr:col>
      <xdr:colOff>548309</xdr:colOff>
      <xdr:row>2</xdr:row>
      <xdr:rowOff>212912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27" y="33617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0</xdr:row>
      <xdr:rowOff>21981</xdr:rowOff>
    </xdr:from>
    <xdr:to>
      <xdr:col>1</xdr:col>
      <xdr:colOff>423750</xdr:colOff>
      <xdr:row>2</xdr:row>
      <xdr:rowOff>197397</xdr:rowOff>
    </xdr:to>
    <xdr:pic>
      <xdr:nvPicPr>
        <xdr:cNvPr id="3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7" y="21981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423018</xdr:colOff>
      <xdr:row>2</xdr:row>
      <xdr:rowOff>175416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642093" cy="499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679450</xdr:colOff>
      <xdr:row>2</xdr:row>
      <xdr:rowOff>148569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9450" cy="478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423018</xdr:colOff>
      <xdr:row>2</xdr:row>
      <xdr:rowOff>175416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3018" cy="510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423018</xdr:colOff>
      <xdr:row>2</xdr:row>
      <xdr:rowOff>175416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661143" cy="510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423018</xdr:colOff>
      <xdr:row>2</xdr:row>
      <xdr:rowOff>175416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54463" cy="510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423018</xdr:colOff>
      <xdr:row>2</xdr:row>
      <xdr:rowOff>175416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69703" cy="503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423018</xdr:colOff>
      <xdr:row>2</xdr:row>
      <xdr:rowOff>175416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69703" cy="503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423018</xdr:colOff>
      <xdr:row>2</xdr:row>
      <xdr:rowOff>175416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69703" cy="510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423018</xdr:colOff>
      <xdr:row>2</xdr:row>
      <xdr:rowOff>175416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3018" cy="510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19050</xdr:rowOff>
    </xdr:from>
    <xdr:to>
      <xdr:col>1</xdr:col>
      <xdr:colOff>884858</xdr:colOff>
      <xdr:row>2</xdr:row>
      <xdr:rowOff>158564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800" y="184150"/>
          <a:ext cx="643558" cy="253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423018</xdr:colOff>
      <xdr:row>2</xdr:row>
      <xdr:rowOff>175416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3018" cy="499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124558</xdr:colOff>
      <xdr:row>0</xdr:row>
      <xdr:rowOff>29308</xdr:rowOff>
    </xdr:from>
    <xdr:to>
      <xdr:col>1</xdr:col>
      <xdr:colOff>768116</xdr:colOff>
      <xdr:row>2</xdr:row>
      <xdr:rowOff>204724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096" y="29308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0</xdr:row>
      <xdr:rowOff>21979</xdr:rowOff>
    </xdr:from>
    <xdr:to>
      <xdr:col>1</xdr:col>
      <xdr:colOff>702174</xdr:colOff>
      <xdr:row>2</xdr:row>
      <xdr:rowOff>197395</xdr:rowOff>
    </xdr:to>
    <xdr:pic>
      <xdr:nvPicPr>
        <xdr:cNvPr id="3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154" y="21979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293077</xdr:colOff>
      <xdr:row>0</xdr:row>
      <xdr:rowOff>21981</xdr:rowOff>
    </xdr:from>
    <xdr:to>
      <xdr:col>1</xdr:col>
      <xdr:colOff>936635</xdr:colOff>
      <xdr:row>2</xdr:row>
      <xdr:rowOff>197397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615" y="21981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329711</xdr:colOff>
      <xdr:row>0</xdr:row>
      <xdr:rowOff>29307</xdr:rowOff>
    </xdr:from>
    <xdr:to>
      <xdr:col>1</xdr:col>
      <xdr:colOff>973269</xdr:colOff>
      <xdr:row>2</xdr:row>
      <xdr:rowOff>204723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9" y="29307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249116</xdr:colOff>
      <xdr:row>0</xdr:row>
      <xdr:rowOff>29307</xdr:rowOff>
    </xdr:from>
    <xdr:to>
      <xdr:col>1</xdr:col>
      <xdr:colOff>892674</xdr:colOff>
      <xdr:row>2</xdr:row>
      <xdr:rowOff>204723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654" y="29307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271096</xdr:colOff>
      <xdr:row>0</xdr:row>
      <xdr:rowOff>29307</xdr:rowOff>
    </xdr:from>
    <xdr:to>
      <xdr:col>1</xdr:col>
      <xdr:colOff>914654</xdr:colOff>
      <xdr:row>2</xdr:row>
      <xdr:rowOff>204723</xdr:rowOff>
    </xdr:to>
    <xdr:pic>
      <xdr:nvPicPr>
        <xdr:cNvPr id="2" name="Picture 4" descr="logo final BLP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634" y="29307"/>
          <a:ext cx="643558" cy="45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%20BLP/Desktop/RECURSOS%20HUMANOS%20OPD/2015/NOMINAS%202015/09%20Septiembre%202015/1a%20Quincena/Nomina%201a%20Quincena%20Septiembre%202015%20Bosque%20la%20Primav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 MENSUAL"/>
      <sheetName val="Hoja1"/>
      <sheetName val="NOMINA 2A QUINCENA JUNIO"/>
      <sheetName val="TABLAS"/>
      <sheetName val="CALCULO ISR"/>
      <sheetName val="Hoja4"/>
      <sheetName val="Hoja5"/>
      <sheetName val="jorge"/>
      <sheetName val="jorge (2)"/>
      <sheetName val="COMPAC (3)"/>
      <sheetName val="COMPAC"/>
      <sheetName val="HONORARIOS ASIM A SALARIOS"/>
      <sheetName val="CALCULO HAS"/>
      <sheetName val="JORGE HAS"/>
      <sheetName val="RESUMEN PLAZAS"/>
      <sheetName val="Hoja2"/>
      <sheetName val="conciliacion sat"/>
      <sheetName val="POLIZA"/>
      <sheetName val="IPEJAL SEDAR"/>
      <sheetName val="IMSS"/>
      <sheetName val="Hoja9"/>
      <sheetName val="COMPAC (2)"/>
    </sheetNames>
    <sheetDataSet>
      <sheetData sheetId="0"/>
      <sheetData sheetId="1">
        <row r="6">
          <cell r="R6">
            <v>1144</v>
          </cell>
          <cell r="S6">
            <v>808.5</v>
          </cell>
        </row>
        <row r="7">
          <cell r="R7">
            <v>510.50000000000006</v>
          </cell>
          <cell r="S7">
            <v>333</v>
          </cell>
        </row>
        <row r="9">
          <cell r="R9">
            <v>564</v>
          </cell>
          <cell r="S9">
            <v>351.5</v>
          </cell>
        </row>
        <row r="10">
          <cell r="R10">
            <v>564</v>
          </cell>
          <cell r="S10">
            <v>351.5</v>
          </cell>
        </row>
        <row r="11">
          <cell r="R11">
            <v>732.5</v>
          </cell>
          <cell r="S11">
            <v>493.5</v>
          </cell>
        </row>
        <row r="12">
          <cell r="R12">
            <v>333.5</v>
          </cell>
          <cell r="S12">
            <v>212.5</v>
          </cell>
        </row>
        <row r="13">
          <cell r="R13">
            <v>333.5</v>
          </cell>
          <cell r="S13">
            <v>212.5</v>
          </cell>
        </row>
        <row r="14">
          <cell r="R14">
            <v>832</v>
          </cell>
          <cell r="S14">
            <v>559.5</v>
          </cell>
        </row>
        <row r="15">
          <cell r="R15">
            <v>510.50000000000006</v>
          </cell>
          <cell r="S15">
            <v>333</v>
          </cell>
        </row>
        <row r="16">
          <cell r="R16">
            <v>510.50000000000006</v>
          </cell>
          <cell r="S16">
            <v>333</v>
          </cell>
        </row>
        <row r="17">
          <cell r="R17">
            <v>510.50000000000006</v>
          </cell>
          <cell r="S17">
            <v>333</v>
          </cell>
        </row>
        <row r="18">
          <cell r="R18">
            <v>510.5</v>
          </cell>
          <cell r="S18">
            <v>333</v>
          </cell>
        </row>
        <row r="19">
          <cell r="R19">
            <v>510.50000000000006</v>
          </cell>
          <cell r="S19">
            <v>333</v>
          </cell>
        </row>
        <row r="20">
          <cell r="R20">
            <v>510.50000000000006</v>
          </cell>
          <cell r="S20">
            <v>333</v>
          </cell>
        </row>
        <row r="21">
          <cell r="R21">
            <v>510.50000000000006</v>
          </cell>
          <cell r="S21">
            <v>333</v>
          </cell>
        </row>
        <row r="22">
          <cell r="R22">
            <v>510.50000000000006</v>
          </cell>
          <cell r="S22">
            <v>333</v>
          </cell>
        </row>
        <row r="23">
          <cell r="R23">
            <v>510.50000000000006</v>
          </cell>
          <cell r="S23">
            <v>333</v>
          </cell>
        </row>
        <row r="24">
          <cell r="R24">
            <v>510.50000000000006</v>
          </cell>
          <cell r="S24">
            <v>333</v>
          </cell>
        </row>
        <row r="25">
          <cell r="R25">
            <v>510.50000000000006</v>
          </cell>
          <cell r="S25">
            <v>333</v>
          </cell>
        </row>
        <row r="26">
          <cell r="R26">
            <v>323.5</v>
          </cell>
          <cell r="S26">
            <v>208.5</v>
          </cell>
        </row>
        <row r="27">
          <cell r="R27">
            <v>323.5</v>
          </cell>
          <cell r="S27">
            <v>208.5</v>
          </cell>
        </row>
        <row r="28">
          <cell r="R28">
            <v>323.5</v>
          </cell>
          <cell r="S28">
            <v>208.5</v>
          </cell>
        </row>
        <row r="29">
          <cell r="R29">
            <v>323.5</v>
          </cell>
          <cell r="S29">
            <v>208.5</v>
          </cell>
        </row>
        <row r="30">
          <cell r="R30">
            <v>323.5</v>
          </cell>
          <cell r="S30">
            <v>208.5</v>
          </cell>
        </row>
        <row r="31">
          <cell r="R31">
            <v>323.5</v>
          </cell>
          <cell r="S31">
            <v>208.5</v>
          </cell>
        </row>
        <row r="32">
          <cell r="R32">
            <v>323.5</v>
          </cell>
          <cell r="S32">
            <v>208.5</v>
          </cell>
        </row>
        <row r="34">
          <cell r="R34">
            <v>323.5</v>
          </cell>
          <cell r="S34">
            <v>208.5</v>
          </cell>
        </row>
        <row r="35">
          <cell r="R35">
            <v>323.5</v>
          </cell>
          <cell r="S35">
            <v>208.5</v>
          </cell>
        </row>
        <row r="36">
          <cell r="R36">
            <v>323.5</v>
          </cell>
          <cell r="S36">
            <v>208.5</v>
          </cell>
        </row>
        <row r="37">
          <cell r="R37">
            <v>323.5</v>
          </cell>
          <cell r="S37">
            <v>208.5</v>
          </cell>
        </row>
        <row r="38">
          <cell r="R38">
            <v>323.5</v>
          </cell>
          <cell r="S38">
            <v>208.5</v>
          </cell>
        </row>
        <row r="39">
          <cell r="R39">
            <v>323.5</v>
          </cell>
          <cell r="S39">
            <v>208.5</v>
          </cell>
        </row>
        <row r="40">
          <cell r="R40">
            <v>323.5</v>
          </cell>
          <cell r="S40">
            <v>208.5</v>
          </cell>
        </row>
        <row r="41">
          <cell r="R41">
            <v>323.5</v>
          </cell>
          <cell r="S41">
            <v>208.5</v>
          </cell>
        </row>
        <row r="42">
          <cell r="R42">
            <v>323.5</v>
          </cell>
          <cell r="S42">
            <v>208.5</v>
          </cell>
        </row>
        <row r="43">
          <cell r="R43">
            <v>832</v>
          </cell>
          <cell r="S43">
            <v>559.5</v>
          </cell>
        </row>
        <row r="44">
          <cell r="R44">
            <v>581.5</v>
          </cell>
          <cell r="S44">
            <v>361</v>
          </cell>
        </row>
        <row r="45">
          <cell r="R45">
            <v>581.5</v>
          </cell>
          <cell r="S45">
            <v>361</v>
          </cell>
        </row>
        <row r="46">
          <cell r="R46">
            <v>581.5</v>
          </cell>
          <cell r="S46">
            <v>361</v>
          </cell>
        </row>
        <row r="47">
          <cell r="R47">
            <v>832</v>
          </cell>
          <cell r="S47">
            <v>559.5</v>
          </cell>
        </row>
        <row r="48">
          <cell r="R48">
            <v>623.5</v>
          </cell>
          <cell r="S48">
            <v>389.5</v>
          </cell>
        </row>
        <row r="49">
          <cell r="R49">
            <v>359</v>
          </cell>
          <cell r="S49">
            <v>219</v>
          </cell>
        </row>
        <row r="50">
          <cell r="R50">
            <v>359</v>
          </cell>
          <cell r="S50">
            <v>219</v>
          </cell>
        </row>
        <row r="51">
          <cell r="R51">
            <v>359</v>
          </cell>
          <cell r="S51">
            <v>219</v>
          </cell>
        </row>
        <row r="52">
          <cell r="R52">
            <v>359</v>
          </cell>
          <cell r="S52">
            <v>219</v>
          </cell>
        </row>
        <row r="53">
          <cell r="R53">
            <v>359</v>
          </cell>
          <cell r="S53">
            <v>219</v>
          </cell>
        </row>
        <row r="54">
          <cell r="R54">
            <v>359</v>
          </cell>
          <cell r="S54">
            <v>219</v>
          </cell>
        </row>
        <row r="55">
          <cell r="R55">
            <v>359</v>
          </cell>
          <cell r="S55">
            <v>219</v>
          </cell>
        </row>
        <row r="56">
          <cell r="R56">
            <v>359</v>
          </cell>
          <cell r="S56">
            <v>219</v>
          </cell>
        </row>
        <row r="57">
          <cell r="R57">
            <v>359</v>
          </cell>
          <cell r="S57">
            <v>219</v>
          </cell>
        </row>
        <row r="58">
          <cell r="R58">
            <v>366</v>
          </cell>
          <cell r="S58">
            <v>226</v>
          </cell>
        </row>
        <row r="59">
          <cell r="R59">
            <v>366</v>
          </cell>
          <cell r="S59">
            <v>226</v>
          </cell>
        </row>
        <row r="60">
          <cell r="R60">
            <v>832</v>
          </cell>
          <cell r="S60">
            <v>559.5</v>
          </cell>
        </row>
        <row r="61">
          <cell r="R61">
            <v>774.5</v>
          </cell>
          <cell r="S61">
            <v>508</v>
          </cell>
        </row>
        <row r="62">
          <cell r="R62">
            <v>581.5</v>
          </cell>
          <cell r="S62">
            <v>361</v>
          </cell>
        </row>
        <row r="63">
          <cell r="R63">
            <v>581.5</v>
          </cell>
          <cell r="S63">
            <v>361</v>
          </cell>
        </row>
        <row r="64">
          <cell r="R64">
            <v>581.5</v>
          </cell>
          <cell r="S64">
            <v>361</v>
          </cell>
        </row>
        <row r="65">
          <cell r="R65">
            <v>581.5</v>
          </cell>
          <cell r="S65">
            <v>361</v>
          </cell>
        </row>
        <row r="66">
          <cell r="R66">
            <v>581.5</v>
          </cell>
          <cell r="S66">
            <v>361</v>
          </cell>
        </row>
      </sheetData>
      <sheetData sheetId="2"/>
      <sheetData sheetId="3"/>
      <sheetData sheetId="4">
        <row r="6">
          <cell r="K6">
            <v>7470.3676421052633</v>
          </cell>
        </row>
        <row r="7">
          <cell r="K7">
            <v>840.27913452631583</v>
          </cell>
        </row>
        <row r="9">
          <cell r="K9">
            <v>946.19241347368438</v>
          </cell>
        </row>
        <row r="10">
          <cell r="K10">
            <v>946.19241347368438</v>
          </cell>
        </row>
        <row r="11">
          <cell r="K11">
            <v>2094.4110922105269</v>
          </cell>
        </row>
        <row r="12">
          <cell r="K12">
            <v>406.80974063157907</v>
          </cell>
        </row>
        <row r="13">
          <cell r="K13">
            <v>406.80974063157907</v>
          </cell>
        </row>
        <row r="14">
          <cell r="K14">
            <v>2764.7790606315793</v>
          </cell>
        </row>
        <row r="15">
          <cell r="K15">
            <v>840.27913452631583</v>
          </cell>
        </row>
        <row r="16">
          <cell r="K16">
            <v>840.27913452631583</v>
          </cell>
        </row>
        <row r="17">
          <cell r="K17">
            <v>840.27913452631583</v>
          </cell>
        </row>
        <row r="18">
          <cell r="K18">
            <v>892.97650294736854</v>
          </cell>
        </row>
        <row r="19">
          <cell r="K19">
            <v>840.27913452631583</v>
          </cell>
        </row>
        <row r="20">
          <cell r="K20">
            <v>840.27913452631583</v>
          </cell>
        </row>
        <row r="21">
          <cell r="K21">
            <v>840.27913452631583</v>
          </cell>
        </row>
        <row r="22">
          <cell r="K22">
            <v>840.27913452631583</v>
          </cell>
        </row>
        <row r="23">
          <cell r="K23">
            <v>840.27913452631583</v>
          </cell>
        </row>
        <row r="24">
          <cell r="K24">
            <v>840.27913452631583</v>
          </cell>
        </row>
        <row r="25">
          <cell r="K25">
            <v>840.27913452631583</v>
          </cell>
        </row>
        <row r="26">
          <cell r="K26">
            <v>355.28734736842102</v>
          </cell>
        </row>
        <row r="27">
          <cell r="K27">
            <v>355.28734736842102</v>
          </cell>
        </row>
        <row r="28">
          <cell r="K28">
            <v>355.28734736842102</v>
          </cell>
        </row>
        <row r="29">
          <cell r="K29">
            <v>355.28734736842102</v>
          </cell>
        </row>
        <row r="30">
          <cell r="K30">
            <v>355.28734736842102</v>
          </cell>
        </row>
        <row r="31">
          <cell r="K31">
            <v>355.28734736842102</v>
          </cell>
        </row>
        <row r="32">
          <cell r="K32">
            <v>355.28734736842102</v>
          </cell>
        </row>
        <row r="34">
          <cell r="K34">
            <v>355.28734736842102</v>
          </cell>
        </row>
        <row r="35">
          <cell r="K35">
            <v>355.28734736842102</v>
          </cell>
        </row>
        <row r="36">
          <cell r="K36">
            <v>355.28734736842102</v>
          </cell>
        </row>
        <row r="37">
          <cell r="K37">
            <v>355.28734736842102</v>
          </cell>
        </row>
        <row r="38">
          <cell r="K38">
            <v>355.28734736842102</v>
          </cell>
        </row>
        <row r="39">
          <cell r="K39">
            <v>355.28734736842102</v>
          </cell>
        </row>
        <row r="40">
          <cell r="K40">
            <v>355.28734736842102</v>
          </cell>
        </row>
        <row r="41">
          <cell r="K41">
            <v>355.28734736842102</v>
          </cell>
        </row>
        <row r="42">
          <cell r="K42">
            <v>355.28734736842102</v>
          </cell>
        </row>
        <row r="43">
          <cell r="K43">
            <v>2764.7790606315793</v>
          </cell>
        </row>
        <row r="44">
          <cell r="K44">
            <v>1126.1771134736844</v>
          </cell>
        </row>
        <row r="45">
          <cell r="K45">
            <v>1094.5586924210529</v>
          </cell>
        </row>
        <row r="46">
          <cell r="K46">
            <v>1126.1771134736844</v>
          </cell>
        </row>
        <row r="47">
          <cell r="K47">
            <v>2764.7790606315793</v>
          </cell>
        </row>
        <row r="48">
          <cell r="K48">
            <v>1483.3472292631582</v>
          </cell>
        </row>
        <row r="49">
          <cell r="K49">
            <v>426.86835115789484</v>
          </cell>
        </row>
        <row r="50">
          <cell r="K50">
            <v>426.86835115789484</v>
          </cell>
        </row>
        <row r="51">
          <cell r="K51">
            <v>426.86835115789484</v>
          </cell>
        </row>
        <row r="52">
          <cell r="K52">
            <v>426.86835115789484</v>
          </cell>
        </row>
        <row r="53">
          <cell r="K53">
            <v>426.86835115789484</v>
          </cell>
        </row>
        <row r="54">
          <cell r="K54">
            <v>426.86835115789484</v>
          </cell>
        </row>
        <row r="55">
          <cell r="K55">
            <v>426.86835115789484</v>
          </cell>
        </row>
        <row r="56">
          <cell r="K56">
            <v>426.86835115789484</v>
          </cell>
        </row>
        <row r="57">
          <cell r="K57">
            <v>426.86835115789484</v>
          </cell>
        </row>
        <row r="58">
          <cell r="K58">
            <v>486.93925642105285</v>
          </cell>
        </row>
        <row r="59">
          <cell r="K59">
            <v>486.93925642105285</v>
          </cell>
        </row>
        <row r="60">
          <cell r="K60">
            <v>2764.7790606315793</v>
          </cell>
        </row>
        <row r="61">
          <cell r="K61">
            <v>2380.0254185263161</v>
          </cell>
        </row>
        <row r="62">
          <cell r="K62">
            <v>1094.5586924210529</v>
          </cell>
        </row>
        <row r="63">
          <cell r="K63">
            <v>1094.5586924210529</v>
          </cell>
        </row>
        <row r="64">
          <cell r="K64">
            <v>1094.5586924210529</v>
          </cell>
        </row>
        <row r="65">
          <cell r="K65">
            <v>1094.5586924210529</v>
          </cell>
        </row>
        <row r="66">
          <cell r="K66">
            <v>1126.1771134736844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B16" sqref="B16"/>
    </sheetView>
  </sheetViews>
  <sheetFormatPr baseColWidth="10" defaultColWidth="9.33203125" defaultRowHeight="12.75" x14ac:dyDescent="0.2"/>
  <cols>
    <col min="1" max="1" width="4.6640625" customWidth="1"/>
    <col min="2" max="2" width="34.83203125" customWidth="1"/>
    <col min="3" max="3" width="28" customWidth="1"/>
    <col min="4" max="4" width="29.1640625" style="10" customWidth="1"/>
    <col min="5" max="5" width="8.1640625" style="4" customWidth="1"/>
    <col min="6" max="7" width="9.33203125" style="4" customWidth="1"/>
    <col min="8" max="8" width="9.83203125" style="4" customWidth="1"/>
    <col min="9" max="9" width="12.33203125" style="4" customWidth="1"/>
    <col min="10" max="10" width="8" style="4" customWidth="1"/>
    <col min="11" max="11" width="8.6640625" style="22" customWidth="1"/>
    <col min="12" max="12" width="10.6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C1" s="49" t="s">
        <v>174</v>
      </c>
    </row>
    <row r="2" spans="1:14" x14ac:dyDescent="0.2">
      <c r="C2" s="49" t="s">
        <v>175</v>
      </c>
    </row>
    <row r="3" spans="1:14" ht="15" customHeight="1" x14ac:dyDescent="0.2">
      <c r="C3" s="49" t="s">
        <v>177</v>
      </c>
    </row>
    <row r="4" spans="1:14" ht="18" customHeight="1" x14ac:dyDescent="0.2">
      <c r="A4" s="77"/>
      <c r="B4" s="78"/>
      <c r="C4" s="78"/>
      <c r="D4" s="78"/>
      <c r="E4" s="79"/>
      <c r="F4" s="80" t="s">
        <v>9</v>
      </c>
      <c r="G4" s="81"/>
      <c r="H4" s="81"/>
      <c r="I4" s="15"/>
      <c r="J4" s="82" t="s">
        <v>12</v>
      </c>
      <c r="K4" s="83"/>
      <c r="L4" s="84"/>
      <c r="M4" s="85"/>
      <c r="N4" s="86"/>
    </row>
    <row r="5" spans="1:14" s="8" customFormat="1" ht="24.75" customHeight="1" x14ac:dyDescent="0.2">
      <c r="A5" s="5" t="s">
        <v>0</v>
      </c>
      <c r="B5" s="6" t="s">
        <v>1</v>
      </c>
      <c r="C5" s="6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8</v>
      </c>
      <c r="I5" s="5" t="s">
        <v>9</v>
      </c>
      <c r="J5" s="5" t="s">
        <v>10</v>
      </c>
      <c r="K5" s="45" t="s">
        <v>11</v>
      </c>
      <c r="L5" s="7" t="s">
        <v>98</v>
      </c>
      <c r="M5" s="5" t="s">
        <v>12</v>
      </c>
      <c r="N5" s="5" t="s">
        <v>13</v>
      </c>
    </row>
    <row r="6" spans="1:14" ht="24.95" customHeight="1" x14ac:dyDescent="0.15">
      <c r="A6" s="1">
        <v>1</v>
      </c>
      <c r="B6" s="2" t="s">
        <v>14</v>
      </c>
      <c r="C6" s="2" t="s">
        <v>72</v>
      </c>
      <c r="D6" s="20" t="s">
        <v>78</v>
      </c>
      <c r="E6" s="11">
        <f>+F6/15</f>
        <v>1932.8618421052633</v>
      </c>
      <c r="F6" s="12">
        <v>28992.92763157895</v>
      </c>
      <c r="G6" s="13">
        <v>1144</v>
      </c>
      <c r="H6" s="14">
        <v>808.5</v>
      </c>
      <c r="I6" s="12">
        <f t="shared" ref="I6:I37" si="0">SUM(F6:H6)</f>
        <v>30945.42763157895</v>
      </c>
      <c r="J6" s="18">
        <v>7470.3676421052633</v>
      </c>
      <c r="K6" s="13">
        <v>0</v>
      </c>
      <c r="L6" s="19">
        <v>2754.3281250000005</v>
      </c>
      <c r="M6" s="12">
        <f t="shared" ref="M6:M37" si="1">SUM(J6:L6)</f>
        <v>10224.695767105264</v>
      </c>
      <c r="N6" s="12">
        <f t="shared" ref="N6:N37" si="2">+I6-M6</f>
        <v>20720.731864473688</v>
      </c>
    </row>
    <row r="7" spans="1:14" ht="24.95" customHeight="1" x14ac:dyDescent="0.15">
      <c r="A7" s="1">
        <v>2</v>
      </c>
      <c r="B7" s="2" t="s">
        <v>15</v>
      </c>
      <c r="C7" s="2" t="s">
        <v>73</v>
      </c>
      <c r="D7" s="20" t="s">
        <v>79</v>
      </c>
      <c r="E7" s="11">
        <f t="shared" ref="E7:E63" si="3">+F7/15</f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1295.0156250000002</v>
      </c>
      <c r="M7" s="12">
        <f t="shared" si="1"/>
        <v>4059.7946856315793</v>
      </c>
      <c r="N7" s="12">
        <f t="shared" si="2"/>
        <v>10963.448735421054</v>
      </c>
    </row>
    <row r="8" spans="1:14" ht="24.95" customHeight="1" x14ac:dyDescent="0.15">
      <c r="A8" s="1">
        <v>3</v>
      </c>
      <c r="B8" s="2" t="s">
        <v>16</v>
      </c>
      <c r="C8" s="2" t="s">
        <v>74</v>
      </c>
      <c r="D8" s="20" t="s">
        <v>79</v>
      </c>
      <c r="E8" s="11">
        <f t="shared" si="3"/>
        <v>908.7828947368422</v>
      </c>
      <c r="F8" s="12">
        <v>13631.743421052633</v>
      </c>
      <c r="G8" s="13">
        <v>832</v>
      </c>
      <c r="H8" s="14">
        <v>559.5</v>
      </c>
      <c r="I8" s="12">
        <f t="shared" si="0"/>
        <v>15023.243421052633</v>
      </c>
      <c r="J8" s="18">
        <v>2764.7790606315793</v>
      </c>
      <c r="K8" s="13">
        <v>0</v>
      </c>
      <c r="L8" s="19">
        <v>1295.0156250000002</v>
      </c>
      <c r="M8" s="12">
        <f t="shared" si="1"/>
        <v>4059.7946856315793</v>
      </c>
      <c r="N8" s="12">
        <f t="shared" si="2"/>
        <v>10963.448735421054</v>
      </c>
    </row>
    <row r="9" spans="1:14" ht="24.95" customHeight="1" x14ac:dyDescent="0.15">
      <c r="A9" s="1">
        <v>4</v>
      </c>
      <c r="B9" s="2" t="s">
        <v>17</v>
      </c>
      <c r="C9" s="2" t="s">
        <v>75</v>
      </c>
      <c r="D9" s="20" t="s">
        <v>79</v>
      </c>
      <c r="E9" s="11">
        <f t="shared" si="3"/>
        <v>908.7828947368422</v>
      </c>
      <c r="F9" s="12">
        <v>13631.743421052633</v>
      </c>
      <c r="G9" s="13">
        <v>832</v>
      </c>
      <c r="H9" s="14">
        <v>559.5</v>
      </c>
      <c r="I9" s="12">
        <f t="shared" si="0"/>
        <v>15023.243421052633</v>
      </c>
      <c r="J9" s="18">
        <v>2764.7790606315793</v>
      </c>
      <c r="K9" s="13">
        <v>0</v>
      </c>
      <c r="L9" s="19">
        <v>1295.0156250000002</v>
      </c>
      <c r="M9" s="12">
        <f t="shared" si="1"/>
        <v>4059.7946856315793</v>
      </c>
      <c r="N9" s="12">
        <f t="shared" si="2"/>
        <v>10963.448735421054</v>
      </c>
    </row>
    <row r="10" spans="1:14" ht="24.95" customHeight="1" x14ac:dyDescent="0.15">
      <c r="A10" s="1">
        <v>5</v>
      </c>
      <c r="B10" s="2" t="s">
        <v>18</v>
      </c>
      <c r="C10" s="2" t="s">
        <v>76</v>
      </c>
      <c r="D10" s="20" t="s">
        <v>79</v>
      </c>
      <c r="E10" s="11">
        <f t="shared" si="3"/>
        <v>908.7828947368422</v>
      </c>
      <c r="F10" s="12">
        <v>13631.743421052633</v>
      </c>
      <c r="G10" s="13">
        <v>832</v>
      </c>
      <c r="H10" s="14">
        <v>559.5</v>
      </c>
      <c r="I10" s="12">
        <f t="shared" si="0"/>
        <v>15023.243421052633</v>
      </c>
      <c r="J10" s="18">
        <v>2764.7790606315793</v>
      </c>
      <c r="K10" s="13">
        <v>0</v>
      </c>
      <c r="L10" s="19">
        <v>1295.0156250000002</v>
      </c>
      <c r="M10" s="12">
        <f t="shared" si="1"/>
        <v>4059.7946856315793</v>
      </c>
      <c r="N10" s="12">
        <f t="shared" si="2"/>
        <v>10963.448735421054</v>
      </c>
    </row>
    <row r="11" spans="1:14" ht="24.95" customHeight="1" x14ac:dyDescent="0.15">
      <c r="A11" s="1">
        <v>6</v>
      </c>
      <c r="B11" s="2" t="s">
        <v>19</v>
      </c>
      <c r="C11" s="2" t="s">
        <v>77</v>
      </c>
      <c r="D11" s="20" t="s">
        <v>79</v>
      </c>
      <c r="E11" s="11">
        <f t="shared" si="3"/>
        <v>908.7828947368422</v>
      </c>
      <c r="F11" s="12">
        <v>13631.743421052633</v>
      </c>
      <c r="G11" s="13">
        <v>832</v>
      </c>
      <c r="H11" s="14">
        <v>559.5</v>
      </c>
      <c r="I11" s="12">
        <f t="shared" si="0"/>
        <v>15023.243421052633</v>
      </c>
      <c r="J11" s="18">
        <v>2764.7790606315793</v>
      </c>
      <c r="K11" s="13">
        <v>0</v>
      </c>
      <c r="L11" s="19">
        <v>1295.0156250000002</v>
      </c>
      <c r="M11" s="12">
        <f t="shared" si="1"/>
        <v>4059.7946856315793</v>
      </c>
      <c r="N11" s="12">
        <f t="shared" si="2"/>
        <v>10963.448735421054</v>
      </c>
    </row>
    <row r="12" spans="1:14" ht="24.95" customHeight="1" x14ac:dyDescent="0.15">
      <c r="A12" s="1">
        <v>7</v>
      </c>
      <c r="B12" s="2" t="s">
        <v>20</v>
      </c>
      <c r="C12" s="2" t="s">
        <v>77</v>
      </c>
      <c r="D12" s="20" t="s">
        <v>80</v>
      </c>
      <c r="E12" s="11">
        <f t="shared" si="3"/>
        <v>807.00657894736844</v>
      </c>
      <c r="F12" s="12">
        <v>12105.098684210527</v>
      </c>
      <c r="G12" s="13">
        <v>774.5</v>
      </c>
      <c r="H12" s="14">
        <v>508</v>
      </c>
      <c r="I12" s="12">
        <f t="shared" si="0"/>
        <v>13387.598684210527</v>
      </c>
      <c r="J12" s="18">
        <v>2380.0754185263158</v>
      </c>
      <c r="K12" s="13">
        <v>0</v>
      </c>
      <c r="L12" s="19">
        <v>1149.984375</v>
      </c>
      <c r="M12" s="12">
        <f t="shared" si="1"/>
        <v>3530.0597935263158</v>
      </c>
      <c r="N12" s="12">
        <f t="shared" si="2"/>
        <v>9857.5388906842109</v>
      </c>
    </row>
    <row r="13" spans="1:14" ht="24.95" customHeight="1" x14ac:dyDescent="0.15">
      <c r="A13" s="1">
        <v>8</v>
      </c>
      <c r="B13" s="2" t="s">
        <v>21</v>
      </c>
      <c r="C13" s="2" t="s">
        <v>73</v>
      </c>
      <c r="D13" s="20" t="s">
        <v>81</v>
      </c>
      <c r="E13" s="11">
        <f t="shared" si="3"/>
        <v>729.8026315789474</v>
      </c>
      <c r="F13" s="12">
        <v>10947.039473684212</v>
      </c>
      <c r="G13" s="13">
        <v>732.5</v>
      </c>
      <c r="H13" s="14">
        <v>493.5</v>
      </c>
      <c r="I13" s="12">
        <f t="shared" si="0"/>
        <v>12173.039473684212</v>
      </c>
      <c r="J13" s="18">
        <v>2094.4110922105269</v>
      </c>
      <c r="K13" s="13">
        <v>0</v>
      </c>
      <c r="L13" s="19">
        <v>1039.9687500000002</v>
      </c>
      <c r="M13" s="12">
        <f t="shared" si="1"/>
        <v>3134.3798422105274</v>
      </c>
      <c r="N13" s="12">
        <f t="shared" si="2"/>
        <v>9038.6596314736853</v>
      </c>
    </row>
    <row r="14" spans="1:14" ht="24.95" customHeight="1" x14ac:dyDescent="0.15">
      <c r="A14" s="1">
        <v>9</v>
      </c>
      <c r="B14" s="2" t="s">
        <v>22</v>
      </c>
      <c r="C14" s="2" t="s">
        <v>76</v>
      </c>
      <c r="D14" s="20" t="s">
        <v>82</v>
      </c>
      <c r="E14" s="11">
        <f t="shared" si="3"/>
        <v>566.21710526315792</v>
      </c>
      <c r="F14" s="12">
        <v>8493.2565789473683</v>
      </c>
      <c r="G14" s="13">
        <v>623.5</v>
      </c>
      <c r="H14" s="14">
        <v>389.5</v>
      </c>
      <c r="I14" s="12">
        <f t="shared" si="0"/>
        <v>9506.2565789473683</v>
      </c>
      <c r="J14" s="18">
        <v>1483.3472292631582</v>
      </c>
      <c r="K14" s="13">
        <v>0</v>
      </c>
      <c r="L14" s="19">
        <v>806.859375</v>
      </c>
      <c r="M14" s="12">
        <f t="shared" si="1"/>
        <v>2290.2066042631582</v>
      </c>
      <c r="N14" s="12">
        <f t="shared" si="2"/>
        <v>7216.0499746842106</v>
      </c>
    </row>
    <row r="15" spans="1:14" ht="24.95" customHeight="1" x14ac:dyDescent="0.15">
      <c r="A15" s="1">
        <v>10</v>
      </c>
      <c r="B15" s="2" t="s">
        <v>23</v>
      </c>
      <c r="C15" s="2" t="s">
        <v>75</v>
      </c>
      <c r="D15" s="21" t="s">
        <v>83</v>
      </c>
      <c r="E15" s="11">
        <f t="shared" si="3"/>
        <v>459.44078947368422</v>
      </c>
      <c r="F15" s="12">
        <v>6891.6118421052633</v>
      </c>
      <c r="G15" s="13">
        <v>581.5</v>
      </c>
      <c r="H15" s="14">
        <v>361</v>
      </c>
      <c r="I15" s="12">
        <f t="shared" si="0"/>
        <v>7834.1118421052633</v>
      </c>
      <c r="J15" s="18">
        <v>1126.1771134736844</v>
      </c>
      <c r="K15" s="13">
        <v>0</v>
      </c>
      <c r="L15" s="19">
        <v>654.703125</v>
      </c>
      <c r="M15" s="12">
        <f t="shared" si="1"/>
        <v>1780.8802384736844</v>
      </c>
      <c r="N15" s="12">
        <f t="shared" si="2"/>
        <v>6053.2316036315788</v>
      </c>
    </row>
    <row r="16" spans="1:14" ht="24.95" customHeight="1" x14ac:dyDescent="0.15">
      <c r="A16" s="1">
        <v>11</v>
      </c>
      <c r="B16" s="2" t="s">
        <v>24</v>
      </c>
      <c r="C16" s="2" t="s">
        <v>75</v>
      </c>
      <c r="D16" s="21" t="s">
        <v>84</v>
      </c>
      <c r="E16" s="11">
        <f t="shared" si="3"/>
        <v>459.44078947368422</v>
      </c>
      <c r="F16" s="12">
        <v>6891.6118421052633</v>
      </c>
      <c r="G16" s="13">
        <v>581.5</v>
      </c>
      <c r="H16" s="14">
        <v>361</v>
      </c>
      <c r="I16" s="12">
        <f t="shared" si="0"/>
        <v>7834.1118421052633</v>
      </c>
      <c r="J16" s="18">
        <v>1126.1771134736844</v>
      </c>
      <c r="K16" s="13">
        <v>0</v>
      </c>
      <c r="L16" s="19">
        <v>654.703125</v>
      </c>
      <c r="M16" s="12">
        <f t="shared" si="1"/>
        <v>1780.8802384736844</v>
      </c>
      <c r="N16" s="12">
        <f t="shared" si="2"/>
        <v>6053.2316036315788</v>
      </c>
    </row>
    <row r="17" spans="1:14" ht="24.95" customHeight="1" x14ac:dyDescent="0.15">
      <c r="A17" s="1">
        <v>12</v>
      </c>
      <c r="B17" s="2" t="s">
        <v>25</v>
      </c>
      <c r="C17" s="2" t="s">
        <v>77</v>
      </c>
      <c r="D17" s="21" t="s">
        <v>85</v>
      </c>
      <c r="E17" s="11">
        <f t="shared" si="3"/>
        <v>459.44078947368422</v>
      </c>
      <c r="F17" s="12">
        <v>6891.6118421052633</v>
      </c>
      <c r="G17" s="13">
        <v>581.5</v>
      </c>
      <c r="H17" s="13">
        <v>361</v>
      </c>
      <c r="I17" s="12">
        <f t="shared" si="0"/>
        <v>7834.1118421052633</v>
      </c>
      <c r="J17" s="18">
        <v>1126.1771134736844</v>
      </c>
      <c r="K17" s="13">
        <v>0</v>
      </c>
      <c r="L17" s="19">
        <v>654.703125</v>
      </c>
      <c r="M17" s="12">
        <f t="shared" si="1"/>
        <v>1780.8802384736844</v>
      </c>
      <c r="N17" s="12">
        <f t="shared" si="2"/>
        <v>6053.2316036315788</v>
      </c>
    </row>
    <row r="18" spans="1:14" ht="24.95" customHeight="1" x14ac:dyDescent="0.15">
      <c r="A18" s="1">
        <v>13</v>
      </c>
      <c r="B18" s="2" t="s">
        <v>26</v>
      </c>
      <c r="C18" s="2" t="s">
        <v>77</v>
      </c>
      <c r="D18" s="21" t="s">
        <v>86</v>
      </c>
      <c r="E18" s="11">
        <f t="shared" si="3"/>
        <v>449.57236842105266</v>
      </c>
      <c r="F18" s="12">
        <v>6743.58552631579</v>
      </c>
      <c r="G18" s="13">
        <v>581.5</v>
      </c>
      <c r="H18" s="14">
        <v>361</v>
      </c>
      <c r="I18" s="12">
        <f t="shared" si="0"/>
        <v>7686.08552631579</v>
      </c>
      <c r="J18" s="18">
        <v>1094.5586924210529</v>
      </c>
      <c r="K18" s="13">
        <v>0</v>
      </c>
      <c r="L18" s="19">
        <v>640.64062500000011</v>
      </c>
      <c r="M18" s="12">
        <f t="shared" si="1"/>
        <v>1735.1993174210529</v>
      </c>
      <c r="N18" s="12">
        <f t="shared" si="2"/>
        <v>5950.8862088947371</v>
      </c>
    </row>
    <row r="19" spans="1:14" ht="24.95" customHeight="1" x14ac:dyDescent="0.15">
      <c r="A19" s="1">
        <v>14</v>
      </c>
      <c r="B19" s="2" t="s">
        <v>27</v>
      </c>
      <c r="C19" s="2" t="s">
        <v>77</v>
      </c>
      <c r="D19" s="21" t="s">
        <v>86</v>
      </c>
      <c r="E19" s="11">
        <f t="shared" si="3"/>
        <v>449.57236842105266</v>
      </c>
      <c r="F19" s="12">
        <v>6743.58552631579</v>
      </c>
      <c r="G19" s="13">
        <v>581.5</v>
      </c>
      <c r="H19" s="14">
        <v>361</v>
      </c>
      <c r="I19" s="12">
        <f t="shared" si="0"/>
        <v>7686.08552631579</v>
      </c>
      <c r="J19" s="18">
        <v>1094.5586924210529</v>
      </c>
      <c r="K19" s="13">
        <v>0</v>
      </c>
      <c r="L19" s="19">
        <v>640.64062500000011</v>
      </c>
      <c r="M19" s="12">
        <f t="shared" si="1"/>
        <v>1735.1993174210529</v>
      </c>
      <c r="N19" s="12">
        <f t="shared" si="2"/>
        <v>5950.8862088947371</v>
      </c>
    </row>
    <row r="20" spans="1:14" ht="24.95" customHeight="1" x14ac:dyDescent="0.15">
      <c r="A20" s="1">
        <v>15</v>
      </c>
      <c r="B20" s="2" t="s">
        <v>28</v>
      </c>
      <c r="C20" s="2" t="s">
        <v>77</v>
      </c>
      <c r="D20" s="21" t="s">
        <v>86</v>
      </c>
      <c r="E20" s="11">
        <f t="shared" si="3"/>
        <v>449.57236842105266</v>
      </c>
      <c r="F20" s="12">
        <v>6743.58552631579</v>
      </c>
      <c r="G20" s="13">
        <v>581.5</v>
      </c>
      <c r="H20" s="14">
        <v>361</v>
      </c>
      <c r="I20" s="12">
        <f t="shared" si="0"/>
        <v>7686.08552631579</v>
      </c>
      <c r="J20" s="18">
        <v>1094.5586924210529</v>
      </c>
      <c r="K20" s="13">
        <v>0</v>
      </c>
      <c r="L20" s="19">
        <v>640.64062500000011</v>
      </c>
      <c r="M20" s="12">
        <f t="shared" si="1"/>
        <v>1735.1993174210529</v>
      </c>
      <c r="N20" s="12">
        <f t="shared" si="2"/>
        <v>5950.8862088947371</v>
      </c>
    </row>
    <row r="21" spans="1:14" ht="24.95" customHeight="1" x14ac:dyDescent="0.15">
      <c r="A21" s="1">
        <v>16</v>
      </c>
      <c r="B21" s="2" t="s">
        <v>29</v>
      </c>
      <c r="C21" s="2" t="s">
        <v>73</v>
      </c>
      <c r="D21" s="20" t="s">
        <v>87</v>
      </c>
      <c r="E21" s="11">
        <f t="shared" si="3"/>
        <v>405.06578947368422</v>
      </c>
      <c r="F21" s="12">
        <v>6075.9868421052633</v>
      </c>
      <c r="G21" s="13">
        <v>564</v>
      </c>
      <c r="H21" s="14">
        <v>351.5</v>
      </c>
      <c r="I21" s="12">
        <f t="shared" si="0"/>
        <v>6991.4868421052633</v>
      </c>
      <c r="J21" s="18">
        <v>946.19241347368438</v>
      </c>
      <c r="K21" s="13">
        <v>0</v>
      </c>
      <c r="L21" s="19">
        <v>577.21875</v>
      </c>
      <c r="M21" s="12">
        <f t="shared" si="1"/>
        <v>1523.4111634736844</v>
      </c>
      <c r="N21" s="12">
        <f t="shared" si="2"/>
        <v>5468.0756786315787</v>
      </c>
    </row>
    <row r="22" spans="1:14" ht="24.95" customHeight="1" x14ac:dyDescent="0.15">
      <c r="A22" s="1">
        <v>17</v>
      </c>
      <c r="B22" s="2" t="s">
        <v>30</v>
      </c>
      <c r="C22" s="2" t="s">
        <v>73</v>
      </c>
      <c r="D22" s="20" t="s">
        <v>88</v>
      </c>
      <c r="E22" s="11">
        <f t="shared" si="3"/>
        <v>405.06578947368422</v>
      </c>
      <c r="F22" s="12">
        <v>6075.9868421052633</v>
      </c>
      <c r="G22" s="13">
        <v>564</v>
      </c>
      <c r="H22" s="14">
        <v>351.5</v>
      </c>
      <c r="I22" s="12">
        <f t="shared" si="0"/>
        <v>6991.4868421052633</v>
      </c>
      <c r="J22" s="18">
        <v>946.19241347368438</v>
      </c>
      <c r="K22" s="13">
        <v>0</v>
      </c>
      <c r="L22" s="19">
        <v>577.21875</v>
      </c>
      <c r="M22" s="12">
        <f t="shared" si="1"/>
        <v>1523.4111634736844</v>
      </c>
      <c r="N22" s="12">
        <f t="shared" si="2"/>
        <v>5468.0756786315787</v>
      </c>
    </row>
    <row r="23" spans="1:14" ht="24.95" customHeight="1" x14ac:dyDescent="0.15">
      <c r="A23" s="1">
        <v>18</v>
      </c>
      <c r="B23" s="2" t="s">
        <v>31</v>
      </c>
      <c r="C23" s="2" t="s">
        <v>72</v>
      </c>
      <c r="D23" s="21" t="s">
        <v>89</v>
      </c>
      <c r="E23" s="11">
        <f t="shared" si="3"/>
        <v>376.80921052631578</v>
      </c>
      <c r="F23" s="12">
        <v>5652.1381578947367</v>
      </c>
      <c r="G23" s="13">
        <v>510.5</v>
      </c>
      <c r="H23" s="14">
        <v>333</v>
      </c>
      <c r="I23" s="12">
        <f t="shared" si="0"/>
        <v>6495.6381578947367</v>
      </c>
      <c r="J23" s="18">
        <v>840.27913452631583</v>
      </c>
      <c r="K23" s="13">
        <v>0</v>
      </c>
      <c r="L23" s="19">
        <v>536.953125</v>
      </c>
      <c r="M23" s="12">
        <f t="shared" si="1"/>
        <v>1377.2322595263158</v>
      </c>
      <c r="N23" s="12">
        <f t="shared" si="2"/>
        <v>5118.4058983684208</v>
      </c>
    </row>
    <row r="24" spans="1:14" ht="24.95" customHeight="1" x14ac:dyDescent="0.15">
      <c r="A24" s="1">
        <v>19</v>
      </c>
      <c r="B24" s="2" t="s">
        <v>32</v>
      </c>
      <c r="C24" s="2" t="s">
        <v>74</v>
      </c>
      <c r="D24" s="21" t="s">
        <v>90</v>
      </c>
      <c r="E24" s="11">
        <f t="shared" si="3"/>
        <v>393.12726076948371</v>
      </c>
      <c r="F24" s="12">
        <v>5896.9089115422557</v>
      </c>
      <c r="G24" s="13">
        <v>510.5</v>
      </c>
      <c r="H24" s="14">
        <v>333</v>
      </c>
      <c r="I24" s="12">
        <f t="shared" si="0"/>
        <v>6740.4089115422557</v>
      </c>
      <c r="J24" s="18">
        <v>892.56216750542592</v>
      </c>
      <c r="K24" s="13">
        <v>117.93817823084511</v>
      </c>
      <c r="L24" s="19">
        <v>560.20634659651432</v>
      </c>
      <c r="M24" s="12">
        <f t="shared" si="1"/>
        <v>1570.7066923327852</v>
      </c>
      <c r="N24" s="12">
        <f t="shared" si="2"/>
        <v>5169.7022192094701</v>
      </c>
    </row>
    <row r="25" spans="1:14" ht="24.95" customHeight="1" x14ac:dyDescent="0.15">
      <c r="A25" s="1">
        <v>20</v>
      </c>
      <c r="B25" s="2" t="s">
        <v>33</v>
      </c>
      <c r="C25" s="2" t="s">
        <v>74</v>
      </c>
      <c r="D25" s="20" t="s">
        <v>91</v>
      </c>
      <c r="E25" s="11">
        <f t="shared" si="3"/>
        <v>376.80921052631578</v>
      </c>
      <c r="F25" s="12">
        <v>5652.1381578947367</v>
      </c>
      <c r="G25" s="13">
        <v>510.5</v>
      </c>
      <c r="H25" s="14">
        <v>333</v>
      </c>
      <c r="I25" s="12">
        <f t="shared" si="0"/>
        <v>6495.6381578947367</v>
      </c>
      <c r="J25" s="18">
        <v>840.27913452631583</v>
      </c>
      <c r="K25" s="13">
        <v>113.04276315789474</v>
      </c>
      <c r="L25" s="19">
        <v>536.953125</v>
      </c>
      <c r="M25" s="12">
        <f t="shared" si="1"/>
        <v>1490.2750226842106</v>
      </c>
      <c r="N25" s="12">
        <f t="shared" si="2"/>
        <v>5005.3631352105258</v>
      </c>
    </row>
    <row r="26" spans="1:14" ht="24.95" customHeight="1" x14ac:dyDescent="0.15">
      <c r="A26" s="1">
        <v>21</v>
      </c>
      <c r="B26" s="2" t="s">
        <v>34</v>
      </c>
      <c r="C26" s="2" t="s">
        <v>74</v>
      </c>
      <c r="D26" s="20" t="s">
        <v>91</v>
      </c>
      <c r="E26" s="11">
        <f t="shared" si="3"/>
        <v>376.80921052631578</v>
      </c>
      <c r="F26" s="12">
        <v>5652.1381578947367</v>
      </c>
      <c r="G26" s="13">
        <v>510.5</v>
      </c>
      <c r="H26" s="13">
        <v>333</v>
      </c>
      <c r="I26" s="12">
        <f t="shared" si="0"/>
        <v>6495.6381578947367</v>
      </c>
      <c r="J26" s="18">
        <v>840.27913452631583</v>
      </c>
      <c r="K26" s="13">
        <v>113.04276315789474</v>
      </c>
      <c r="L26" s="19">
        <v>536.953125</v>
      </c>
      <c r="M26" s="12">
        <f t="shared" si="1"/>
        <v>1490.2750226842106</v>
      </c>
      <c r="N26" s="12">
        <f t="shared" si="2"/>
        <v>5005.3631352105258</v>
      </c>
    </row>
    <row r="27" spans="1:14" ht="24.95" customHeight="1" x14ac:dyDescent="0.15">
      <c r="A27" s="1">
        <v>22</v>
      </c>
      <c r="B27" s="2" t="s">
        <v>35</v>
      </c>
      <c r="C27" s="2" t="s">
        <v>74</v>
      </c>
      <c r="D27" s="20" t="s">
        <v>91</v>
      </c>
      <c r="E27" s="11">
        <f t="shared" si="3"/>
        <v>376.80921052631578</v>
      </c>
      <c r="F27" s="12">
        <v>5652.1381578947367</v>
      </c>
      <c r="G27" s="13">
        <v>510.5</v>
      </c>
      <c r="H27" s="14">
        <v>333</v>
      </c>
      <c r="I27" s="12">
        <f t="shared" si="0"/>
        <v>6495.6381578947367</v>
      </c>
      <c r="J27" s="18">
        <v>840.27913452631583</v>
      </c>
      <c r="K27" s="23">
        <v>113.04276315789474</v>
      </c>
      <c r="L27" s="19">
        <v>536.953125</v>
      </c>
      <c r="M27" s="12">
        <f t="shared" si="1"/>
        <v>1490.2750226842106</v>
      </c>
      <c r="N27" s="12">
        <f t="shared" si="2"/>
        <v>5005.3631352105258</v>
      </c>
    </row>
    <row r="28" spans="1:14" ht="24.95" customHeight="1" x14ac:dyDescent="0.15">
      <c r="A28" s="1">
        <v>23</v>
      </c>
      <c r="B28" s="2" t="s">
        <v>36</v>
      </c>
      <c r="C28" s="2" t="s">
        <v>74</v>
      </c>
      <c r="D28" s="20" t="s">
        <v>91</v>
      </c>
      <c r="E28" s="11">
        <f t="shared" si="3"/>
        <v>376.80921052631578</v>
      </c>
      <c r="F28" s="12">
        <v>5652.1381578947367</v>
      </c>
      <c r="G28" s="13">
        <v>510.5</v>
      </c>
      <c r="H28" s="14">
        <v>333</v>
      </c>
      <c r="I28" s="12">
        <f t="shared" si="0"/>
        <v>6495.6381578947367</v>
      </c>
      <c r="J28" s="18">
        <v>840.27913452631583</v>
      </c>
      <c r="K28" s="13">
        <v>113.04276315789474</v>
      </c>
      <c r="L28" s="19">
        <v>536.953125</v>
      </c>
      <c r="M28" s="12">
        <f t="shared" si="1"/>
        <v>1490.2750226842106</v>
      </c>
      <c r="N28" s="12">
        <f t="shared" si="2"/>
        <v>5005.3631352105258</v>
      </c>
    </row>
    <row r="29" spans="1:14" ht="24.95" customHeight="1" x14ac:dyDescent="0.15">
      <c r="A29" s="1">
        <v>24</v>
      </c>
      <c r="B29" s="2" t="s">
        <v>37</v>
      </c>
      <c r="C29" s="2" t="s">
        <v>74</v>
      </c>
      <c r="D29" s="20" t="s">
        <v>91</v>
      </c>
      <c r="E29" s="11">
        <f t="shared" si="3"/>
        <v>376.80921052631578</v>
      </c>
      <c r="F29" s="12">
        <v>5652.1381578947367</v>
      </c>
      <c r="G29" s="13">
        <v>510.5</v>
      </c>
      <c r="H29" s="14">
        <v>333</v>
      </c>
      <c r="I29" s="12">
        <f t="shared" si="0"/>
        <v>6495.6381578947367</v>
      </c>
      <c r="J29" s="18">
        <v>840.27913452631583</v>
      </c>
      <c r="K29" s="13">
        <v>113.04276315789474</v>
      </c>
      <c r="L29" s="19">
        <v>536.953125</v>
      </c>
      <c r="M29" s="12">
        <f t="shared" si="1"/>
        <v>1490.2750226842106</v>
      </c>
      <c r="N29" s="12">
        <f t="shared" si="2"/>
        <v>5005.3631352105258</v>
      </c>
    </row>
    <row r="30" spans="1:14" ht="24.95" customHeight="1" x14ac:dyDescent="0.15">
      <c r="A30" s="1">
        <v>25</v>
      </c>
      <c r="B30" s="2" t="s">
        <v>38</v>
      </c>
      <c r="C30" s="2" t="s">
        <v>74</v>
      </c>
      <c r="D30" s="20" t="s">
        <v>91</v>
      </c>
      <c r="E30" s="11">
        <f t="shared" si="3"/>
        <v>376.80921052631578</v>
      </c>
      <c r="F30" s="12">
        <v>5652.1381578947367</v>
      </c>
      <c r="G30" s="13">
        <v>510.5</v>
      </c>
      <c r="H30" s="14">
        <v>333</v>
      </c>
      <c r="I30" s="12">
        <f t="shared" si="0"/>
        <v>6495.6381578947367</v>
      </c>
      <c r="J30" s="18">
        <v>840.27913452631583</v>
      </c>
      <c r="K30" s="13">
        <v>113.04276315789474</v>
      </c>
      <c r="L30" s="19">
        <v>536.953125</v>
      </c>
      <c r="M30" s="12">
        <f t="shared" si="1"/>
        <v>1490.2750226842106</v>
      </c>
      <c r="N30" s="12">
        <f t="shared" si="2"/>
        <v>5005.3631352105258</v>
      </c>
    </row>
    <row r="31" spans="1:14" ht="24.95" customHeight="1" x14ac:dyDescent="0.15">
      <c r="A31" s="1">
        <v>26</v>
      </c>
      <c r="B31" s="2" t="s">
        <v>39</v>
      </c>
      <c r="C31" s="2" t="s">
        <v>74</v>
      </c>
      <c r="D31" s="20" t="s">
        <v>91</v>
      </c>
      <c r="E31" s="11">
        <f t="shared" si="3"/>
        <v>376.80921052631578</v>
      </c>
      <c r="F31" s="12">
        <v>5652.1381578947367</v>
      </c>
      <c r="G31" s="13">
        <v>510.5</v>
      </c>
      <c r="H31" s="14">
        <v>333</v>
      </c>
      <c r="I31" s="12">
        <f t="shared" si="0"/>
        <v>6495.6381578947367</v>
      </c>
      <c r="J31" s="18">
        <v>840.27913452631583</v>
      </c>
      <c r="K31" s="13">
        <v>113.04276315789474</v>
      </c>
      <c r="L31" s="19">
        <v>536.953125</v>
      </c>
      <c r="M31" s="12">
        <f t="shared" si="1"/>
        <v>1490.2750226842106</v>
      </c>
      <c r="N31" s="12">
        <f t="shared" si="2"/>
        <v>5005.3631352105258</v>
      </c>
    </row>
    <row r="32" spans="1:14" ht="24.95" customHeight="1" x14ac:dyDescent="0.15">
      <c r="A32" s="1">
        <v>27</v>
      </c>
      <c r="B32" s="2" t="s">
        <v>40</v>
      </c>
      <c r="C32" s="2" t="s">
        <v>74</v>
      </c>
      <c r="D32" s="20" t="s">
        <v>91</v>
      </c>
      <c r="E32" s="11">
        <f t="shared" si="3"/>
        <v>376.80921052631578</v>
      </c>
      <c r="F32" s="12">
        <v>5652.1381578947367</v>
      </c>
      <c r="G32" s="13">
        <v>510.5</v>
      </c>
      <c r="H32" s="14">
        <v>333</v>
      </c>
      <c r="I32" s="12">
        <f t="shared" si="0"/>
        <v>6495.6381578947367</v>
      </c>
      <c r="J32" s="18">
        <v>840.27913452631583</v>
      </c>
      <c r="K32" s="13">
        <v>113.04276315789474</v>
      </c>
      <c r="L32" s="19">
        <v>536.953125</v>
      </c>
      <c r="M32" s="12">
        <f t="shared" si="1"/>
        <v>1490.2750226842106</v>
      </c>
      <c r="N32" s="12">
        <f t="shared" si="2"/>
        <v>5005.3631352105258</v>
      </c>
    </row>
    <row r="33" spans="1:14" ht="24.95" customHeight="1" x14ac:dyDescent="0.15">
      <c r="A33" s="1">
        <v>28</v>
      </c>
      <c r="B33" s="2" t="s">
        <v>41</v>
      </c>
      <c r="C33" s="2" t="s">
        <v>74</v>
      </c>
      <c r="D33" s="20" t="s">
        <v>91</v>
      </c>
      <c r="E33" s="11">
        <f t="shared" si="3"/>
        <v>376.80921052631578</v>
      </c>
      <c r="F33" s="12">
        <v>5652.1381578947367</v>
      </c>
      <c r="G33" s="13">
        <v>510.5</v>
      </c>
      <c r="H33" s="14">
        <v>333</v>
      </c>
      <c r="I33" s="12">
        <f t="shared" si="0"/>
        <v>6495.6381578947367</v>
      </c>
      <c r="J33" s="18">
        <v>840.27913452631583</v>
      </c>
      <c r="K33" s="13">
        <v>113.04276315789474</v>
      </c>
      <c r="L33" s="19">
        <v>536.953125</v>
      </c>
      <c r="M33" s="12">
        <f t="shared" si="1"/>
        <v>1490.2750226842106</v>
      </c>
      <c r="N33" s="12">
        <f t="shared" si="2"/>
        <v>5005.3631352105258</v>
      </c>
    </row>
    <row r="34" spans="1:14" ht="24.95" customHeight="1" x14ac:dyDescent="0.15">
      <c r="A34" s="1">
        <v>29</v>
      </c>
      <c r="B34" s="2" t="s">
        <v>42</v>
      </c>
      <c r="C34" s="2" t="s">
        <v>74</v>
      </c>
      <c r="D34" s="20" t="s">
        <v>91</v>
      </c>
      <c r="E34" s="11">
        <f t="shared" si="3"/>
        <v>376.80921052631578</v>
      </c>
      <c r="F34" s="12">
        <v>5652.1381578947367</v>
      </c>
      <c r="G34" s="13">
        <v>510.5</v>
      </c>
      <c r="H34" s="14">
        <v>333</v>
      </c>
      <c r="I34" s="12">
        <f t="shared" si="0"/>
        <v>6495.6381578947367</v>
      </c>
      <c r="J34" s="18">
        <v>840.27913452631583</v>
      </c>
      <c r="K34" s="13">
        <v>113.04276315789474</v>
      </c>
      <c r="L34" s="19">
        <v>536.953125</v>
      </c>
      <c r="M34" s="12">
        <f t="shared" si="1"/>
        <v>1490.2750226842106</v>
      </c>
      <c r="N34" s="12">
        <f t="shared" si="2"/>
        <v>5005.3631352105258</v>
      </c>
    </row>
    <row r="35" spans="1:14" ht="24.95" customHeight="1" x14ac:dyDescent="0.15">
      <c r="A35" s="1">
        <v>30</v>
      </c>
      <c r="B35" s="2" t="s">
        <v>43</v>
      </c>
      <c r="C35" s="2" t="s">
        <v>76</v>
      </c>
      <c r="D35" s="21" t="s">
        <v>93</v>
      </c>
      <c r="E35" s="11">
        <f t="shared" si="3"/>
        <v>280.26315789473688</v>
      </c>
      <c r="F35" s="12">
        <v>4203.9473684210534</v>
      </c>
      <c r="G35" s="13">
        <v>366</v>
      </c>
      <c r="H35" s="14">
        <v>226</v>
      </c>
      <c r="I35" s="12">
        <f t="shared" si="0"/>
        <v>4795.9473684210534</v>
      </c>
      <c r="J35" s="18">
        <v>486.93925642105285</v>
      </c>
      <c r="K35" s="13">
        <v>84.078947368421069</v>
      </c>
      <c r="L35" s="19">
        <v>399.37500000000006</v>
      </c>
      <c r="M35" s="12">
        <f t="shared" si="1"/>
        <v>970.393203789474</v>
      </c>
      <c r="N35" s="12">
        <f t="shared" si="2"/>
        <v>3825.5541646315796</v>
      </c>
    </row>
    <row r="36" spans="1:14" ht="24.95" customHeight="1" x14ac:dyDescent="0.15">
      <c r="A36" s="1">
        <v>31</v>
      </c>
      <c r="B36" s="2" t="s">
        <v>44</v>
      </c>
      <c r="C36" s="2" t="s">
        <v>76</v>
      </c>
      <c r="D36" s="21" t="s">
        <v>93</v>
      </c>
      <c r="E36" s="11">
        <f t="shared" si="3"/>
        <v>280.26315789473688</v>
      </c>
      <c r="F36" s="12">
        <v>4203.9473684210534</v>
      </c>
      <c r="G36" s="13">
        <v>366</v>
      </c>
      <c r="H36" s="14">
        <v>226</v>
      </c>
      <c r="I36" s="12">
        <f t="shared" si="0"/>
        <v>4795.9473684210534</v>
      </c>
      <c r="J36" s="18">
        <v>486.93925642105285</v>
      </c>
      <c r="K36" s="13">
        <v>84.078947368421069</v>
      </c>
      <c r="L36" s="19">
        <v>399.37500000000006</v>
      </c>
      <c r="M36" s="12">
        <f t="shared" si="1"/>
        <v>970.393203789474</v>
      </c>
      <c r="N36" s="12">
        <f t="shared" si="2"/>
        <v>3825.5541646315796</v>
      </c>
    </row>
    <row r="37" spans="1:14" ht="24.95" customHeight="1" x14ac:dyDescent="0.15">
      <c r="A37" s="1">
        <v>32</v>
      </c>
      <c r="B37" s="2" t="s">
        <v>45</v>
      </c>
      <c r="C37" s="2" t="s">
        <v>76</v>
      </c>
      <c r="D37" s="21" t="s">
        <v>94</v>
      </c>
      <c r="E37" s="11">
        <f t="shared" si="3"/>
        <v>258.8486842105263</v>
      </c>
      <c r="F37" s="12">
        <v>3882.7302631578946</v>
      </c>
      <c r="G37" s="13">
        <v>359</v>
      </c>
      <c r="H37" s="13">
        <v>219</v>
      </c>
      <c r="I37" s="12">
        <f t="shared" si="0"/>
        <v>4460.730263157895</v>
      </c>
      <c r="J37" s="18">
        <v>426.86835115789484</v>
      </c>
      <c r="K37" s="13">
        <v>77.65460526315789</v>
      </c>
      <c r="L37" s="19">
        <v>368.859375</v>
      </c>
      <c r="M37" s="12">
        <f t="shared" si="1"/>
        <v>873.38233142105275</v>
      </c>
      <c r="N37" s="12">
        <f t="shared" si="2"/>
        <v>3587.3479317368424</v>
      </c>
    </row>
    <row r="38" spans="1:14" ht="24.95" customHeight="1" x14ac:dyDescent="0.15">
      <c r="A38" s="1">
        <v>33</v>
      </c>
      <c r="B38" s="2" t="s">
        <v>46</v>
      </c>
      <c r="C38" s="2" t="s">
        <v>76</v>
      </c>
      <c r="D38" s="21" t="s">
        <v>94</v>
      </c>
      <c r="E38" s="11">
        <f t="shared" si="3"/>
        <v>258.8486842105263</v>
      </c>
      <c r="F38" s="12">
        <v>3882.7302631578946</v>
      </c>
      <c r="G38" s="13">
        <v>359</v>
      </c>
      <c r="H38" s="13">
        <v>219</v>
      </c>
      <c r="I38" s="12">
        <f t="shared" ref="I38:I63" si="4">SUM(F38:H38)</f>
        <v>4460.730263157895</v>
      </c>
      <c r="J38" s="18">
        <v>426.86835115789484</v>
      </c>
      <c r="K38" s="13">
        <v>77.65460526315789</v>
      </c>
      <c r="L38" s="19">
        <v>368.859375</v>
      </c>
      <c r="M38" s="12">
        <f t="shared" ref="M38:M63" si="5">SUM(J38:L38)</f>
        <v>873.38233142105275</v>
      </c>
      <c r="N38" s="12">
        <f t="shared" ref="N38:N63" si="6">+I38-M38</f>
        <v>3587.3479317368424</v>
      </c>
    </row>
    <row r="39" spans="1:14" ht="24.95" customHeight="1" x14ac:dyDescent="0.15">
      <c r="A39" s="1">
        <v>34</v>
      </c>
      <c r="B39" s="2" t="s">
        <v>47</v>
      </c>
      <c r="C39" s="2" t="s">
        <v>76</v>
      </c>
      <c r="D39" s="21" t="s">
        <v>94</v>
      </c>
      <c r="E39" s="11">
        <f t="shared" si="3"/>
        <v>258.8486842105263</v>
      </c>
      <c r="F39" s="12">
        <v>3882.7302631578946</v>
      </c>
      <c r="G39" s="13">
        <v>359</v>
      </c>
      <c r="H39" s="14">
        <v>219</v>
      </c>
      <c r="I39" s="12">
        <f t="shared" si="4"/>
        <v>4460.730263157895</v>
      </c>
      <c r="J39" s="18">
        <v>426.86835115789484</v>
      </c>
      <c r="K39" s="13">
        <v>77.65460526315789</v>
      </c>
      <c r="L39" s="19">
        <v>368.859375</v>
      </c>
      <c r="M39" s="12">
        <f t="shared" si="5"/>
        <v>873.38233142105275</v>
      </c>
      <c r="N39" s="12">
        <f t="shared" si="6"/>
        <v>3587.3479317368424</v>
      </c>
    </row>
    <row r="40" spans="1:14" ht="24.95" customHeight="1" x14ac:dyDescent="0.15">
      <c r="A40" s="1">
        <v>35</v>
      </c>
      <c r="B40" s="2" t="s">
        <v>48</v>
      </c>
      <c r="C40" s="2" t="s">
        <v>76</v>
      </c>
      <c r="D40" s="21" t="s">
        <v>94</v>
      </c>
      <c r="E40" s="11">
        <f t="shared" si="3"/>
        <v>258.8486842105263</v>
      </c>
      <c r="F40" s="12">
        <v>3882.7302631578946</v>
      </c>
      <c r="G40" s="13">
        <v>359</v>
      </c>
      <c r="H40" s="14">
        <v>219</v>
      </c>
      <c r="I40" s="12">
        <f t="shared" si="4"/>
        <v>4460.730263157895</v>
      </c>
      <c r="J40" s="18">
        <v>426.86835115789484</v>
      </c>
      <c r="K40" s="23">
        <v>77.65460526315789</v>
      </c>
      <c r="L40" s="19">
        <v>368.859375</v>
      </c>
      <c r="M40" s="12">
        <f t="shared" si="5"/>
        <v>873.38233142105275</v>
      </c>
      <c r="N40" s="12">
        <f t="shared" si="6"/>
        <v>3587.3479317368424</v>
      </c>
    </row>
    <row r="41" spans="1:14" ht="24.95" customHeight="1" x14ac:dyDescent="0.15">
      <c r="A41" s="1">
        <v>36</v>
      </c>
      <c r="B41" s="2" t="s">
        <v>49</v>
      </c>
      <c r="C41" s="2" t="s">
        <v>76</v>
      </c>
      <c r="D41" s="21" t="s">
        <v>94</v>
      </c>
      <c r="E41" s="11">
        <f t="shared" si="3"/>
        <v>258.8486842105263</v>
      </c>
      <c r="F41" s="12">
        <v>3882.7302631578946</v>
      </c>
      <c r="G41" s="13">
        <v>359</v>
      </c>
      <c r="H41" s="14">
        <v>219</v>
      </c>
      <c r="I41" s="12">
        <f t="shared" si="4"/>
        <v>4460.730263157895</v>
      </c>
      <c r="J41" s="18">
        <v>426.86835115789484</v>
      </c>
      <c r="K41" s="23">
        <v>77.65460526315789</v>
      </c>
      <c r="L41" s="19">
        <v>368.859375</v>
      </c>
      <c r="M41" s="12">
        <f t="shared" si="5"/>
        <v>873.38233142105275</v>
      </c>
      <c r="N41" s="12">
        <f t="shared" si="6"/>
        <v>3587.3479317368424</v>
      </c>
    </row>
    <row r="42" spans="1:14" ht="24.95" customHeight="1" x14ac:dyDescent="0.15">
      <c r="A42" s="1">
        <v>37</v>
      </c>
      <c r="B42" s="2" t="s">
        <v>50</v>
      </c>
      <c r="C42" s="2" t="s">
        <v>76</v>
      </c>
      <c r="D42" s="21" t="s">
        <v>94</v>
      </c>
      <c r="E42" s="11">
        <f t="shared" si="3"/>
        <v>258.8486842105263</v>
      </c>
      <c r="F42" s="12">
        <v>3882.7302631578946</v>
      </c>
      <c r="G42" s="13">
        <v>359</v>
      </c>
      <c r="H42" s="14">
        <v>219</v>
      </c>
      <c r="I42" s="12">
        <f t="shared" si="4"/>
        <v>4460.730263157895</v>
      </c>
      <c r="J42" s="18">
        <v>426.86835115789484</v>
      </c>
      <c r="K42" s="13">
        <v>77.65460526315789</v>
      </c>
      <c r="L42" s="19">
        <v>368.859375</v>
      </c>
      <c r="M42" s="12">
        <f t="shared" si="5"/>
        <v>873.38233142105275</v>
      </c>
      <c r="N42" s="12">
        <f t="shared" si="6"/>
        <v>3587.3479317368424</v>
      </c>
    </row>
    <row r="43" spans="1:14" ht="24.95" customHeight="1" x14ac:dyDescent="0.15">
      <c r="A43" s="1">
        <v>38</v>
      </c>
      <c r="B43" s="2" t="s">
        <v>51</v>
      </c>
      <c r="C43" s="2" t="s">
        <v>76</v>
      </c>
      <c r="D43" s="21" t="s">
        <v>94</v>
      </c>
      <c r="E43" s="11">
        <f t="shared" si="3"/>
        <v>258.8486842105263</v>
      </c>
      <c r="F43" s="12">
        <v>3882.7302631578946</v>
      </c>
      <c r="G43" s="13">
        <v>359</v>
      </c>
      <c r="H43" s="14">
        <v>219</v>
      </c>
      <c r="I43" s="12">
        <f t="shared" si="4"/>
        <v>4460.730263157895</v>
      </c>
      <c r="J43" s="18">
        <v>426.86835115789484</v>
      </c>
      <c r="K43" s="13">
        <v>77.65460526315789</v>
      </c>
      <c r="L43" s="19">
        <v>368.859375</v>
      </c>
      <c r="M43" s="12">
        <f t="shared" si="5"/>
        <v>873.38233142105275</v>
      </c>
      <c r="N43" s="12">
        <f t="shared" si="6"/>
        <v>3587.3479317368424</v>
      </c>
    </row>
    <row r="44" spans="1:14" ht="24.95" customHeight="1" x14ac:dyDescent="0.15">
      <c r="A44" s="1">
        <v>39</v>
      </c>
      <c r="B44" s="2" t="s">
        <v>52</v>
      </c>
      <c r="C44" s="2" t="s">
        <v>76</v>
      </c>
      <c r="D44" s="21" t="s">
        <v>94</v>
      </c>
      <c r="E44" s="11">
        <f t="shared" si="3"/>
        <v>258.8486842105263</v>
      </c>
      <c r="F44" s="12">
        <v>3882.7302631578946</v>
      </c>
      <c r="G44" s="13">
        <v>359</v>
      </c>
      <c r="H44" s="14">
        <v>219</v>
      </c>
      <c r="I44" s="12">
        <f t="shared" si="4"/>
        <v>4460.730263157895</v>
      </c>
      <c r="J44" s="18">
        <v>426.86835115789484</v>
      </c>
      <c r="K44" s="13">
        <v>77.65460526315789</v>
      </c>
      <c r="L44" s="19">
        <v>368.859375</v>
      </c>
      <c r="M44" s="12">
        <f t="shared" si="5"/>
        <v>873.38233142105275</v>
      </c>
      <c r="N44" s="12">
        <f t="shared" si="6"/>
        <v>3587.3479317368424</v>
      </c>
    </row>
    <row r="45" spans="1:14" ht="24.95" customHeight="1" x14ac:dyDescent="0.15">
      <c r="A45" s="1">
        <v>40</v>
      </c>
      <c r="B45" s="2" t="s">
        <v>53</v>
      </c>
      <c r="C45" s="2" t="s">
        <v>76</v>
      </c>
      <c r="D45" s="21" t="s">
        <v>94</v>
      </c>
      <c r="E45" s="11">
        <f t="shared" si="3"/>
        <v>258.8486842105263</v>
      </c>
      <c r="F45" s="12">
        <v>3882.7302631578946</v>
      </c>
      <c r="G45" s="13">
        <v>359</v>
      </c>
      <c r="H45" s="14">
        <v>219</v>
      </c>
      <c r="I45" s="12">
        <f t="shared" si="4"/>
        <v>4460.730263157895</v>
      </c>
      <c r="J45" s="18">
        <v>426.86835115789484</v>
      </c>
      <c r="K45" s="13">
        <v>77.65460526315789</v>
      </c>
      <c r="L45" s="19">
        <v>368.859375</v>
      </c>
      <c r="M45" s="12">
        <f t="shared" si="5"/>
        <v>873.38233142105275</v>
      </c>
      <c r="N45" s="12">
        <f t="shared" si="6"/>
        <v>3587.3479317368424</v>
      </c>
    </row>
    <row r="46" spans="1:14" ht="24.95" customHeight="1" x14ac:dyDescent="0.15">
      <c r="A46" s="1">
        <v>41</v>
      </c>
      <c r="B46" s="2" t="s">
        <v>54</v>
      </c>
      <c r="C46" s="2" t="s">
        <v>73</v>
      </c>
      <c r="D46" s="21" t="s">
        <v>95</v>
      </c>
      <c r="E46" s="11">
        <f t="shared" si="3"/>
        <v>253.51973684210529</v>
      </c>
      <c r="F46" s="12">
        <v>3802.7960526315792</v>
      </c>
      <c r="G46" s="13">
        <v>333.5</v>
      </c>
      <c r="H46" s="14">
        <v>212.5</v>
      </c>
      <c r="I46" s="12">
        <f t="shared" si="4"/>
        <v>4348.7960526315792</v>
      </c>
      <c r="J46" s="18">
        <v>406.80974063157907</v>
      </c>
      <c r="K46" s="13">
        <v>76.055921052631589</v>
      </c>
      <c r="L46" s="19">
        <v>361.265625</v>
      </c>
      <c r="M46" s="12">
        <f t="shared" si="5"/>
        <v>844.13128668421064</v>
      </c>
      <c r="N46" s="12">
        <f t="shared" si="6"/>
        <v>3504.6647659473683</v>
      </c>
    </row>
    <row r="47" spans="1:14" ht="24.95" customHeight="1" x14ac:dyDescent="0.15">
      <c r="A47" s="1">
        <v>42</v>
      </c>
      <c r="B47" s="2" t="s">
        <v>55</v>
      </c>
      <c r="C47" s="2" t="s">
        <v>77</v>
      </c>
      <c r="D47" s="21" t="s">
        <v>96</v>
      </c>
      <c r="E47" s="11">
        <f t="shared" si="3"/>
        <v>253.51973684210529</v>
      </c>
      <c r="F47" s="12">
        <v>3802.7960526315792</v>
      </c>
      <c r="G47" s="13">
        <v>333.5</v>
      </c>
      <c r="H47" s="14">
        <v>212.5</v>
      </c>
      <c r="I47" s="12">
        <f t="shared" si="4"/>
        <v>4348.7960526315792</v>
      </c>
      <c r="J47" s="18">
        <v>406.80974063157907</v>
      </c>
      <c r="K47" s="13">
        <v>76.055921052631589</v>
      </c>
      <c r="L47" s="19">
        <v>361.265625</v>
      </c>
      <c r="M47" s="12">
        <f t="shared" si="5"/>
        <v>844.13128668421064</v>
      </c>
      <c r="N47" s="12">
        <f t="shared" si="6"/>
        <v>3504.6647659473683</v>
      </c>
    </row>
    <row r="48" spans="1:14" ht="24.95" customHeight="1" x14ac:dyDescent="0.15">
      <c r="A48" s="1">
        <v>43</v>
      </c>
      <c r="B48" s="2" t="s">
        <v>56</v>
      </c>
      <c r="C48" s="2" t="s">
        <v>74</v>
      </c>
      <c r="D48" s="21" t="s">
        <v>97</v>
      </c>
      <c r="E48" s="11">
        <f t="shared" si="3"/>
        <v>233.78289473684211</v>
      </c>
      <c r="F48" s="12">
        <v>3506.7434210526317</v>
      </c>
      <c r="G48" s="13">
        <v>323.5</v>
      </c>
      <c r="H48" s="14">
        <v>208.5</v>
      </c>
      <c r="I48" s="12">
        <f t="shared" si="4"/>
        <v>4038.7434210526317</v>
      </c>
      <c r="J48" s="18">
        <v>355.28734736842102</v>
      </c>
      <c r="K48" s="23">
        <v>70.13486842105263</v>
      </c>
      <c r="L48" s="19">
        <v>333.140625</v>
      </c>
      <c r="M48" s="12">
        <f t="shared" si="5"/>
        <v>758.56284078947363</v>
      </c>
      <c r="N48" s="12">
        <f t="shared" si="6"/>
        <v>3280.1805802631579</v>
      </c>
    </row>
    <row r="49" spans="1:14" ht="24.95" customHeight="1" x14ac:dyDescent="0.15">
      <c r="A49" s="1">
        <v>44</v>
      </c>
      <c r="B49" s="2" t="s">
        <v>57</v>
      </c>
      <c r="C49" s="2" t="s">
        <v>74</v>
      </c>
      <c r="D49" s="21" t="s">
        <v>97</v>
      </c>
      <c r="E49" s="11">
        <f t="shared" si="3"/>
        <v>233.78289473684211</v>
      </c>
      <c r="F49" s="12">
        <v>3506.7434210526317</v>
      </c>
      <c r="G49" s="13">
        <v>323.5</v>
      </c>
      <c r="H49" s="14">
        <v>208.5</v>
      </c>
      <c r="I49" s="12">
        <f t="shared" si="4"/>
        <v>4038.7434210526317</v>
      </c>
      <c r="J49" s="18">
        <v>355.28734736842102</v>
      </c>
      <c r="K49" s="13">
        <v>70.13486842105263</v>
      </c>
      <c r="L49" s="19">
        <v>333.140625</v>
      </c>
      <c r="M49" s="12">
        <f t="shared" si="5"/>
        <v>758.56284078947363</v>
      </c>
      <c r="N49" s="12">
        <f t="shared" si="6"/>
        <v>3280.1805802631579</v>
      </c>
    </row>
    <row r="50" spans="1:14" ht="24.95" customHeight="1" x14ac:dyDescent="0.15">
      <c r="A50" s="1">
        <v>45</v>
      </c>
      <c r="B50" s="2" t="s">
        <v>58</v>
      </c>
      <c r="C50" s="2" t="s">
        <v>74</v>
      </c>
      <c r="D50" s="21" t="s">
        <v>92</v>
      </c>
      <c r="E50" s="11">
        <f t="shared" si="3"/>
        <v>233.78289473684211</v>
      </c>
      <c r="F50" s="12">
        <v>3506.7434210526317</v>
      </c>
      <c r="G50" s="13">
        <v>323.5</v>
      </c>
      <c r="H50" s="14">
        <v>208.5</v>
      </c>
      <c r="I50" s="12">
        <f t="shared" si="4"/>
        <v>4038.7434210526317</v>
      </c>
      <c r="J50" s="18">
        <v>355.28734736842102</v>
      </c>
      <c r="K50" s="13">
        <v>70.13486842105263</v>
      </c>
      <c r="L50" s="19">
        <v>333.140625</v>
      </c>
      <c r="M50" s="12">
        <f t="shared" si="5"/>
        <v>758.56284078947363</v>
      </c>
      <c r="N50" s="12">
        <f t="shared" si="6"/>
        <v>3280.1805802631579</v>
      </c>
    </row>
    <row r="51" spans="1:14" ht="24.95" customHeight="1" x14ac:dyDescent="0.15">
      <c r="A51" s="1">
        <v>46</v>
      </c>
      <c r="B51" s="2" t="s">
        <v>59</v>
      </c>
      <c r="C51" s="2" t="s">
        <v>74</v>
      </c>
      <c r="D51" s="21" t="s">
        <v>92</v>
      </c>
      <c r="E51" s="11">
        <f t="shared" si="3"/>
        <v>233.78289473684211</v>
      </c>
      <c r="F51" s="12">
        <v>3506.7434210526317</v>
      </c>
      <c r="G51" s="13">
        <v>323.5</v>
      </c>
      <c r="H51" s="14">
        <v>208.5</v>
      </c>
      <c r="I51" s="12">
        <f t="shared" si="4"/>
        <v>4038.7434210526317</v>
      </c>
      <c r="J51" s="18">
        <v>355.28734736842102</v>
      </c>
      <c r="K51" s="13">
        <v>70.13486842105263</v>
      </c>
      <c r="L51" s="19">
        <v>333.140625</v>
      </c>
      <c r="M51" s="12">
        <f t="shared" si="5"/>
        <v>758.56284078947363</v>
      </c>
      <c r="N51" s="12">
        <f t="shared" si="6"/>
        <v>3280.1805802631579</v>
      </c>
    </row>
    <row r="52" spans="1:14" ht="24.95" customHeight="1" x14ac:dyDescent="0.15">
      <c r="A52" s="1">
        <v>47</v>
      </c>
      <c r="B52" s="2" t="s">
        <v>60</v>
      </c>
      <c r="C52" s="2" t="s">
        <v>74</v>
      </c>
      <c r="D52" s="21" t="s">
        <v>92</v>
      </c>
      <c r="E52" s="11">
        <f t="shared" si="3"/>
        <v>233.78289473684211</v>
      </c>
      <c r="F52" s="12">
        <v>3506.7434210526317</v>
      </c>
      <c r="G52" s="13">
        <v>323.5</v>
      </c>
      <c r="H52" s="14">
        <v>208.5</v>
      </c>
      <c r="I52" s="12">
        <f t="shared" si="4"/>
        <v>4038.7434210526317</v>
      </c>
      <c r="J52" s="18">
        <v>355.28734736842102</v>
      </c>
      <c r="K52" s="13">
        <v>70.13486842105263</v>
      </c>
      <c r="L52" s="19">
        <v>333.140625</v>
      </c>
      <c r="M52" s="12">
        <f t="shared" si="5"/>
        <v>758.56284078947363</v>
      </c>
      <c r="N52" s="12">
        <f t="shared" si="6"/>
        <v>3280.1805802631579</v>
      </c>
    </row>
    <row r="53" spans="1:14" ht="24.95" customHeight="1" x14ac:dyDescent="0.15">
      <c r="A53" s="1">
        <v>48</v>
      </c>
      <c r="B53" s="2" t="s">
        <v>61</v>
      </c>
      <c r="C53" s="2" t="s">
        <v>74</v>
      </c>
      <c r="D53" s="21" t="s">
        <v>92</v>
      </c>
      <c r="E53" s="11">
        <f t="shared" si="3"/>
        <v>233.78289473684211</v>
      </c>
      <c r="F53" s="12">
        <v>3506.7434210526317</v>
      </c>
      <c r="G53" s="13">
        <v>323.5</v>
      </c>
      <c r="H53" s="14">
        <v>208.5</v>
      </c>
      <c r="I53" s="12">
        <f t="shared" si="4"/>
        <v>4038.7434210526317</v>
      </c>
      <c r="J53" s="18">
        <v>355.28734736842102</v>
      </c>
      <c r="K53" s="13">
        <v>70.13486842105263</v>
      </c>
      <c r="L53" s="19">
        <v>333.140625</v>
      </c>
      <c r="M53" s="12">
        <f t="shared" si="5"/>
        <v>758.56284078947363</v>
      </c>
      <c r="N53" s="12">
        <f t="shared" si="6"/>
        <v>3280.1805802631579</v>
      </c>
    </row>
    <row r="54" spans="1:14" ht="24.95" customHeight="1" x14ac:dyDescent="0.15">
      <c r="A54" s="1">
        <v>49</v>
      </c>
      <c r="B54" s="2" t="s">
        <v>62</v>
      </c>
      <c r="C54" s="2" t="s">
        <v>74</v>
      </c>
      <c r="D54" s="21" t="s">
        <v>92</v>
      </c>
      <c r="E54" s="11">
        <f t="shared" si="3"/>
        <v>233.78289473684211</v>
      </c>
      <c r="F54" s="12">
        <v>3506.7434210526317</v>
      </c>
      <c r="G54" s="13">
        <v>323.5</v>
      </c>
      <c r="H54" s="14">
        <v>208.5</v>
      </c>
      <c r="I54" s="12">
        <f t="shared" si="4"/>
        <v>4038.7434210526317</v>
      </c>
      <c r="J54" s="18">
        <v>355.28734736842102</v>
      </c>
      <c r="K54" s="23">
        <v>70.13486842105263</v>
      </c>
      <c r="L54" s="19">
        <v>333.140625</v>
      </c>
      <c r="M54" s="12">
        <f t="shared" si="5"/>
        <v>758.56284078947363</v>
      </c>
      <c r="N54" s="12">
        <f t="shared" si="6"/>
        <v>3280.1805802631579</v>
      </c>
    </row>
    <row r="55" spans="1:14" ht="24.95" customHeight="1" x14ac:dyDescent="0.15">
      <c r="A55" s="1">
        <v>50</v>
      </c>
      <c r="B55" s="2" t="s">
        <v>63</v>
      </c>
      <c r="C55" s="2" t="s">
        <v>74</v>
      </c>
      <c r="D55" s="21" t="s">
        <v>92</v>
      </c>
      <c r="E55" s="11">
        <f t="shared" si="3"/>
        <v>233.78289473684211</v>
      </c>
      <c r="F55" s="12">
        <v>3506.7434210526317</v>
      </c>
      <c r="G55" s="13">
        <v>323.5</v>
      </c>
      <c r="H55" s="14">
        <v>208.5</v>
      </c>
      <c r="I55" s="12">
        <f t="shared" si="4"/>
        <v>4038.7434210526317</v>
      </c>
      <c r="J55" s="18">
        <v>355.28734736842102</v>
      </c>
      <c r="K55" s="13">
        <v>70.13486842105263</v>
      </c>
      <c r="L55" s="19">
        <v>333.140625</v>
      </c>
      <c r="M55" s="12">
        <f t="shared" si="5"/>
        <v>758.56284078947363</v>
      </c>
      <c r="N55" s="12">
        <f t="shared" si="6"/>
        <v>3280.1805802631579</v>
      </c>
    </row>
    <row r="56" spans="1:14" ht="24.95" customHeight="1" x14ac:dyDescent="0.15">
      <c r="A56" s="1">
        <v>51</v>
      </c>
      <c r="B56" s="2" t="s">
        <v>64</v>
      </c>
      <c r="C56" s="2" t="s">
        <v>74</v>
      </c>
      <c r="D56" s="21" t="s">
        <v>92</v>
      </c>
      <c r="E56" s="11">
        <f t="shared" si="3"/>
        <v>233.78289473684211</v>
      </c>
      <c r="F56" s="12">
        <v>3506.7434210526317</v>
      </c>
      <c r="G56" s="13">
        <v>323.5</v>
      </c>
      <c r="H56" s="14">
        <v>208.5</v>
      </c>
      <c r="I56" s="12">
        <f t="shared" si="4"/>
        <v>4038.7434210526317</v>
      </c>
      <c r="J56" s="18">
        <v>355.28734736842102</v>
      </c>
      <c r="K56" s="13">
        <v>70.13486842105263</v>
      </c>
      <c r="L56" s="19">
        <v>333.140625</v>
      </c>
      <c r="M56" s="12">
        <f t="shared" si="5"/>
        <v>758.56284078947363</v>
      </c>
      <c r="N56" s="12">
        <f t="shared" si="6"/>
        <v>3280.1805802631579</v>
      </c>
    </row>
    <row r="57" spans="1:14" ht="24.95" customHeight="1" x14ac:dyDescent="0.15">
      <c r="A57" s="1">
        <v>52</v>
      </c>
      <c r="B57" s="2" t="s">
        <v>65</v>
      </c>
      <c r="C57" s="2" t="s">
        <v>74</v>
      </c>
      <c r="D57" s="21" t="s">
        <v>92</v>
      </c>
      <c r="E57" s="11">
        <f t="shared" si="3"/>
        <v>233.78289473684211</v>
      </c>
      <c r="F57" s="12">
        <v>3506.7434210526317</v>
      </c>
      <c r="G57" s="13">
        <v>323.5</v>
      </c>
      <c r="H57" s="14">
        <v>208.5</v>
      </c>
      <c r="I57" s="12">
        <f t="shared" si="4"/>
        <v>4038.7434210526317</v>
      </c>
      <c r="J57" s="18">
        <v>355.28734736842102</v>
      </c>
      <c r="K57" s="13">
        <v>70.13486842105263</v>
      </c>
      <c r="L57" s="19">
        <v>333.140625</v>
      </c>
      <c r="M57" s="12">
        <f t="shared" si="5"/>
        <v>758.56284078947363</v>
      </c>
      <c r="N57" s="12">
        <f t="shared" si="6"/>
        <v>3280.1805802631579</v>
      </c>
    </row>
    <row r="58" spans="1:14" ht="24.95" customHeight="1" x14ac:dyDescent="0.15">
      <c r="A58" s="1">
        <v>53</v>
      </c>
      <c r="B58" s="2" t="s">
        <v>66</v>
      </c>
      <c r="C58" s="2" t="s">
        <v>74</v>
      </c>
      <c r="D58" s="21" t="s">
        <v>92</v>
      </c>
      <c r="E58" s="11">
        <f t="shared" si="3"/>
        <v>233.78289473684211</v>
      </c>
      <c r="F58" s="12">
        <v>3506.7434210526317</v>
      </c>
      <c r="G58" s="13">
        <v>323.5</v>
      </c>
      <c r="H58" s="14">
        <v>208.5</v>
      </c>
      <c r="I58" s="12">
        <f t="shared" si="4"/>
        <v>4038.7434210526317</v>
      </c>
      <c r="J58" s="18">
        <v>355.28734736842102</v>
      </c>
      <c r="K58" s="13">
        <v>70.13486842105263</v>
      </c>
      <c r="L58" s="19">
        <v>333.140625</v>
      </c>
      <c r="M58" s="12">
        <f t="shared" si="5"/>
        <v>758.56284078947363</v>
      </c>
      <c r="N58" s="12">
        <f t="shared" si="6"/>
        <v>3280.1805802631579</v>
      </c>
    </row>
    <row r="59" spans="1:14" ht="24.95" customHeight="1" x14ac:dyDescent="0.15">
      <c r="A59" s="1">
        <v>54</v>
      </c>
      <c r="B59" s="2" t="s">
        <v>67</v>
      </c>
      <c r="C59" s="2" t="s">
        <v>74</v>
      </c>
      <c r="D59" s="21" t="s">
        <v>92</v>
      </c>
      <c r="E59" s="11">
        <f t="shared" si="3"/>
        <v>233.78289473684211</v>
      </c>
      <c r="F59" s="12">
        <v>3506.7434210526317</v>
      </c>
      <c r="G59" s="13">
        <v>323.5</v>
      </c>
      <c r="H59" s="14">
        <v>208.5</v>
      </c>
      <c r="I59" s="12">
        <f t="shared" si="4"/>
        <v>4038.7434210526317</v>
      </c>
      <c r="J59" s="18">
        <v>355.28734736842102</v>
      </c>
      <c r="K59" s="13">
        <v>70.13486842105263</v>
      </c>
      <c r="L59" s="19">
        <v>333.140625</v>
      </c>
      <c r="M59" s="12">
        <f t="shared" si="5"/>
        <v>758.56284078947363</v>
      </c>
      <c r="N59" s="12">
        <f t="shared" si="6"/>
        <v>3280.1805802631579</v>
      </c>
    </row>
    <row r="60" spans="1:14" ht="24.95" customHeight="1" x14ac:dyDescent="0.15">
      <c r="A60" s="1">
        <v>55</v>
      </c>
      <c r="B60" s="2" t="s">
        <v>68</v>
      </c>
      <c r="C60" s="2" t="s">
        <v>74</v>
      </c>
      <c r="D60" s="21" t="s">
        <v>92</v>
      </c>
      <c r="E60" s="11">
        <f t="shared" si="3"/>
        <v>233.78289473684211</v>
      </c>
      <c r="F60" s="12">
        <v>3506.7434210526317</v>
      </c>
      <c r="G60" s="13">
        <v>323.5</v>
      </c>
      <c r="H60" s="14">
        <v>208.5</v>
      </c>
      <c r="I60" s="12">
        <f t="shared" si="4"/>
        <v>4038.7434210526317</v>
      </c>
      <c r="J60" s="18">
        <v>355.28734736842102</v>
      </c>
      <c r="K60" s="13">
        <v>70.13486842105263</v>
      </c>
      <c r="L60" s="19">
        <v>333.140625</v>
      </c>
      <c r="M60" s="12">
        <f t="shared" si="5"/>
        <v>758.56284078947363</v>
      </c>
      <c r="N60" s="12">
        <f t="shared" si="6"/>
        <v>3280.1805802631579</v>
      </c>
    </row>
    <row r="61" spans="1:14" ht="24.95" customHeight="1" x14ac:dyDescent="0.15">
      <c r="A61" s="1">
        <v>56</v>
      </c>
      <c r="B61" s="2" t="s">
        <v>69</v>
      </c>
      <c r="C61" s="2" t="s">
        <v>74</v>
      </c>
      <c r="D61" s="21" t="s">
        <v>92</v>
      </c>
      <c r="E61" s="11">
        <f t="shared" si="3"/>
        <v>233.78289473684211</v>
      </c>
      <c r="F61" s="12">
        <v>3506.7434210526317</v>
      </c>
      <c r="G61" s="13">
        <v>323.5</v>
      </c>
      <c r="H61" s="14">
        <v>208.5</v>
      </c>
      <c r="I61" s="12">
        <f t="shared" si="4"/>
        <v>4038.7434210526317</v>
      </c>
      <c r="J61" s="18">
        <v>355.28734736842102</v>
      </c>
      <c r="K61" s="13">
        <v>70.13486842105263</v>
      </c>
      <c r="L61" s="19">
        <v>333.140625</v>
      </c>
      <c r="M61" s="12">
        <f t="shared" si="5"/>
        <v>758.56284078947363</v>
      </c>
      <c r="N61" s="12">
        <f t="shared" si="6"/>
        <v>3280.1805802631579</v>
      </c>
    </row>
    <row r="62" spans="1:14" ht="24.95" customHeight="1" x14ac:dyDescent="0.15">
      <c r="A62" s="1">
        <v>57</v>
      </c>
      <c r="B62" s="2" t="s">
        <v>70</v>
      </c>
      <c r="C62" s="2" t="s">
        <v>74</v>
      </c>
      <c r="D62" s="21" t="s">
        <v>92</v>
      </c>
      <c r="E62" s="11">
        <f t="shared" si="3"/>
        <v>233.78289473684211</v>
      </c>
      <c r="F62" s="12">
        <v>3506.7434210526317</v>
      </c>
      <c r="G62" s="13">
        <v>323.5</v>
      </c>
      <c r="H62" s="14">
        <v>208.5</v>
      </c>
      <c r="I62" s="12">
        <f t="shared" si="4"/>
        <v>4038.7434210526317</v>
      </c>
      <c r="J62" s="18">
        <v>355.28734736842102</v>
      </c>
      <c r="K62" s="13">
        <v>70.13486842105263</v>
      </c>
      <c r="L62" s="19">
        <v>333.140625</v>
      </c>
      <c r="M62" s="12">
        <f t="shared" si="5"/>
        <v>758.56284078947363</v>
      </c>
      <c r="N62" s="12">
        <f t="shared" si="6"/>
        <v>3280.1805802631579</v>
      </c>
    </row>
    <row r="63" spans="1:14" ht="24.95" customHeight="1" x14ac:dyDescent="0.15">
      <c r="A63" s="1">
        <v>58</v>
      </c>
      <c r="B63" s="2" t="s">
        <v>71</v>
      </c>
      <c r="C63" s="2" t="s">
        <v>74</v>
      </c>
      <c r="D63" s="21" t="s">
        <v>92</v>
      </c>
      <c r="E63" s="11">
        <f t="shared" si="3"/>
        <v>233.78289473684211</v>
      </c>
      <c r="F63" s="12">
        <v>3506.7434210526317</v>
      </c>
      <c r="G63" s="13">
        <v>323.5</v>
      </c>
      <c r="H63" s="14">
        <v>208.5</v>
      </c>
      <c r="I63" s="12">
        <f t="shared" si="4"/>
        <v>4038.7434210526317</v>
      </c>
      <c r="J63" s="18">
        <v>355.28734736842102</v>
      </c>
      <c r="K63" s="13">
        <v>70.13486842105263</v>
      </c>
      <c r="L63" s="19">
        <v>333.140625</v>
      </c>
      <c r="M63" s="12">
        <f t="shared" si="5"/>
        <v>758.56284078947363</v>
      </c>
      <c r="N63" s="12">
        <f t="shared" si="6"/>
        <v>3280.1805802631579</v>
      </c>
    </row>
    <row r="64" spans="1:14" ht="6.95" customHeight="1" x14ac:dyDescent="0.2">
      <c r="A64" s="3"/>
      <c r="B64" s="2"/>
      <c r="C64" s="2"/>
      <c r="D64" s="9"/>
      <c r="E64" s="17">
        <f t="shared" ref="E64:N64" si="7">SUM(E6:E63)</f>
        <v>23792.732523927407</v>
      </c>
      <c r="F64" s="17">
        <f t="shared" si="7"/>
        <v>356890.98785891116</v>
      </c>
      <c r="G64" s="17">
        <f t="shared" si="7"/>
        <v>27983.5</v>
      </c>
      <c r="H64" s="17">
        <f t="shared" si="7"/>
        <v>18046</v>
      </c>
      <c r="I64" s="17">
        <f t="shared" si="7"/>
        <v>402920.4878589111</v>
      </c>
      <c r="J64" s="17">
        <f t="shared" si="7"/>
        <v>57256.232289610722</v>
      </c>
      <c r="K64" s="24">
        <f t="shared" si="7"/>
        <v>3389.6848887571591</v>
      </c>
      <c r="L64" s="17">
        <f t="shared" si="7"/>
        <v>33904.643846596518</v>
      </c>
      <c r="M64" s="17">
        <f t="shared" si="7"/>
        <v>94550.56102496419</v>
      </c>
      <c r="N64" s="17">
        <f t="shared" si="7"/>
        <v>308369.92683394626</v>
      </c>
    </row>
    <row r="65" spans="1:14" ht="6.95" customHeight="1" x14ac:dyDescent="0.2">
      <c r="A65" s="3"/>
      <c r="B65" s="2"/>
      <c r="C65" s="2"/>
      <c r="D65" s="9"/>
      <c r="E65" s="13"/>
      <c r="F65" s="12"/>
      <c r="G65" s="13"/>
      <c r="H65" s="14"/>
      <c r="I65" s="12"/>
      <c r="J65" s="13"/>
      <c r="K65" s="13"/>
      <c r="L65" s="16"/>
      <c r="M65" s="13"/>
      <c r="N65" s="12"/>
    </row>
  </sheetData>
  <mergeCells count="4">
    <mergeCell ref="A4:E4"/>
    <mergeCell ref="F4:H4"/>
    <mergeCell ref="J4:L4"/>
    <mergeCell ref="M4:N4"/>
  </mergeCells>
  <printOptions horizontalCentered="1" verticalCentered="1"/>
  <pageMargins left="0" right="0" top="0" bottom="0" header="0.31496062992125984" footer="0.31496062992125984"/>
  <pageSetup paperSize="5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30.1640625" style="10" customWidth="1"/>
    <col min="5" max="5" width="8.6640625" style="4" customWidth="1"/>
    <col min="6" max="6" width="9.33203125" style="4" customWidth="1"/>
    <col min="7" max="7" width="11" style="4" customWidth="1"/>
    <col min="8" max="8" width="12.33203125" style="4" customWidth="1"/>
    <col min="9" max="9" width="8" style="4" customWidth="1"/>
    <col min="10" max="10" width="11.33203125" style="4" customWidth="1"/>
    <col min="11" max="11" width="9.33203125" style="4" customWidth="1"/>
    <col min="12" max="12" width="2.1640625" customWidth="1"/>
  </cols>
  <sheetData>
    <row r="1" spans="1:11" x14ac:dyDescent="0.2">
      <c r="D1" s="48" t="s">
        <v>174</v>
      </c>
      <c r="E1" s="48" t="s">
        <v>109</v>
      </c>
      <c r="F1" s="48"/>
    </row>
    <row r="2" spans="1:11" ht="9" customHeight="1" x14ac:dyDescent="0.2"/>
    <row r="3" spans="1:11" ht="18" customHeight="1" x14ac:dyDescent="0.2">
      <c r="A3" s="77"/>
      <c r="B3" s="78"/>
      <c r="C3" s="78"/>
      <c r="D3" s="78"/>
      <c r="E3" s="79"/>
      <c r="F3" s="87" t="s">
        <v>9</v>
      </c>
      <c r="G3" s="88"/>
      <c r="H3" s="15"/>
      <c r="I3" s="93" t="s">
        <v>12</v>
      </c>
      <c r="J3" s="94"/>
      <c r="K3" s="46"/>
    </row>
    <row r="4" spans="1:11" s="8" customFormat="1" ht="24.75" customHeight="1" x14ac:dyDescent="0.2">
      <c r="A4" s="5" t="s">
        <v>0</v>
      </c>
      <c r="B4" s="6" t="s">
        <v>1</v>
      </c>
      <c r="C4" s="6" t="s">
        <v>111</v>
      </c>
      <c r="D4" s="5" t="s">
        <v>2</v>
      </c>
      <c r="E4" s="5" t="s">
        <v>4</v>
      </c>
      <c r="F4" s="5" t="s">
        <v>5</v>
      </c>
      <c r="G4" s="5" t="s">
        <v>6</v>
      </c>
      <c r="H4" s="5" t="s">
        <v>9</v>
      </c>
      <c r="I4" s="5" t="s">
        <v>10</v>
      </c>
      <c r="J4" s="5" t="s">
        <v>12</v>
      </c>
      <c r="K4" s="5" t="s">
        <v>13</v>
      </c>
    </row>
    <row r="5" spans="1:11" ht="24.95" customHeight="1" x14ac:dyDescent="0.15">
      <c r="A5" s="1">
        <v>1</v>
      </c>
      <c r="B5" s="2" t="s">
        <v>14</v>
      </c>
      <c r="C5" s="20" t="s">
        <v>78</v>
      </c>
      <c r="D5" s="20" t="s">
        <v>72</v>
      </c>
      <c r="E5" s="11">
        <f>+F5/15</f>
        <v>1932.8618421052633</v>
      </c>
      <c r="F5" s="12">
        <v>28992.92763157895</v>
      </c>
      <c r="G5" s="13">
        <v>24160.773026315794</v>
      </c>
      <c r="H5" s="12">
        <f t="shared" ref="H5:H36" si="0">SUM(G5:G5)</f>
        <v>24160.773026315794</v>
      </c>
      <c r="I5" s="13">
        <v>6617.32</v>
      </c>
      <c r="J5" s="12">
        <f t="shared" ref="J5:J36" si="1">SUM(I5:I5)</f>
        <v>6617.32</v>
      </c>
      <c r="K5" s="12">
        <f t="shared" ref="K5:K36" si="2">+H5-J5</f>
        <v>17543.453026315794</v>
      </c>
    </row>
    <row r="6" spans="1:11" ht="24.95" customHeight="1" x14ac:dyDescent="0.15">
      <c r="A6" s="1">
        <v>2</v>
      </c>
      <c r="B6" s="2" t="s">
        <v>31</v>
      </c>
      <c r="C6" s="20" t="s">
        <v>105</v>
      </c>
      <c r="D6" s="20" t="s">
        <v>72</v>
      </c>
      <c r="E6" s="11">
        <f t="shared" ref="E6:E61" si="3">+F6/15</f>
        <v>376.80921052631578</v>
      </c>
      <c r="F6" s="12">
        <v>5652.1381578947367</v>
      </c>
      <c r="G6" s="13">
        <v>4710.1151315789475</v>
      </c>
      <c r="H6" s="12">
        <f t="shared" si="0"/>
        <v>4710.1151315789475</v>
      </c>
      <c r="I6" s="13">
        <v>556.88</v>
      </c>
      <c r="J6" s="12">
        <f t="shared" si="1"/>
        <v>556.88</v>
      </c>
      <c r="K6" s="12">
        <f t="shared" si="2"/>
        <v>4153.2351315789474</v>
      </c>
    </row>
    <row r="7" spans="1:11" ht="24.95" customHeight="1" x14ac:dyDescent="0.15">
      <c r="A7" s="1">
        <v>3</v>
      </c>
      <c r="B7" s="2" t="s">
        <v>15</v>
      </c>
      <c r="C7" s="20" t="s">
        <v>79</v>
      </c>
      <c r="D7" s="20" t="s">
        <v>73</v>
      </c>
      <c r="E7" s="11">
        <f t="shared" si="3"/>
        <v>908.7828947368422</v>
      </c>
      <c r="F7" s="12">
        <v>13631.743421052633</v>
      </c>
      <c r="G7" s="13">
        <v>11359.786184210527</v>
      </c>
      <c r="H7" s="12">
        <f t="shared" si="0"/>
        <v>11359.786184210527</v>
      </c>
      <c r="I7" s="13">
        <v>2177.19</v>
      </c>
      <c r="J7" s="12">
        <f t="shared" si="1"/>
        <v>2177.19</v>
      </c>
      <c r="K7" s="12">
        <f t="shared" si="2"/>
        <v>9182.5961842105262</v>
      </c>
    </row>
    <row r="8" spans="1:11" ht="24.95" customHeight="1" x14ac:dyDescent="0.15">
      <c r="A8" s="1">
        <v>4</v>
      </c>
      <c r="B8" s="2" t="s">
        <v>29</v>
      </c>
      <c r="C8" s="20" t="s">
        <v>106</v>
      </c>
      <c r="D8" s="20" t="s">
        <v>73</v>
      </c>
      <c r="E8" s="11">
        <f t="shared" si="3"/>
        <v>405.06578947368422</v>
      </c>
      <c r="F8" s="12">
        <v>6075.9868421052633</v>
      </c>
      <c r="G8" s="13">
        <v>5063.3223684210525</v>
      </c>
      <c r="H8" s="12">
        <f t="shared" si="0"/>
        <v>5063.3223684210525</v>
      </c>
      <c r="I8" s="13">
        <v>632.34</v>
      </c>
      <c r="J8" s="12">
        <f t="shared" si="1"/>
        <v>632.34</v>
      </c>
      <c r="K8" s="12">
        <f t="shared" si="2"/>
        <v>4430.9823684210523</v>
      </c>
    </row>
    <row r="9" spans="1:11" ht="24.95" customHeight="1" x14ac:dyDescent="0.15">
      <c r="A9" s="1">
        <v>5</v>
      </c>
      <c r="B9" s="2" t="s">
        <v>30</v>
      </c>
      <c r="C9" s="20" t="s">
        <v>88</v>
      </c>
      <c r="D9" s="20" t="s">
        <v>73</v>
      </c>
      <c r="E9" s="11">
        <f t="shared" si="3"/>
        <v>405.06578947368422</v>
      </c>
      <c r="F9" s="12">
        <v>6075.9868421052633</v>
      </c>
      <c r="G9" s="13">
        <v>5063.32</v>
      </c>
      <c r="H9" s="12">
        <f t="shared" si="0"/>
        <v>5063.32</v>
      </c>
      <c r="I9" s="13">
        <v>632.34</v>
      </c>
      <c r="J9" s="12">
        <f t="shared" si="1"/>
        <v>632.34</v>
      </c>
      <c r="K9" s="12">
        <f t="shared" si="2"/>
        <v>4430.9799999999996</v>
      </c>
    </row>
    <row r="10" spans="1:11" ht="24.95" customHeight="1" x14ac:dyDescent="0.15">
      <c r="A10" s="1">
        <v>6</v>
      </c>
      <c r="B10" s="2" t="s">
        <v>21</v>
      </c>
      <c r="C10" s="20" t="s">
        <v>81</v>
      </c>
      <c r="D10" s="20" t="s">
        <v>73</v>
      </c>
      <c r="E10" s="11">
        <f t="shared" si="3"/>
        <v>729.8026315789474</v>
      </c>
      <c r="F10" s="12">
        <v>10947.039473684212</v>
      </c>
      <c r="G10" s="13">
        <v>9122.5328947368416</v>
      </c>
      <c r="H10" s="12">
        <f t="shared" si="0"/>
        <v>9122.5328947368416</v>
      </c>
      <c r="I10" s="13">
        <v>1650.99</v>
      </c>
      <c r="J10" s="12">
        <f t="shared" si="1"/>
        <v>1650.99</v>
      </c>
      <c r="K10" s="12">
        <f t="shared" si="2"/>
        <v>7471.5428947368418</v>
      </c>
    </row>
    <row r="11" spans="1:11" ht="24.95" customHeight="1" x14ac:dyDescent="0.15">
      <c r="A11" s="1">
        <v>7</v>
      </c>
      <c r="B11" s="2" t="s">
        <v>54</v>
      </c>
      <c r="C11" s="20" t="s">
        <v>95</v>
      </c>
      <c r="D11" s="20" t="s">
        <v>73</v>
      </c>
      <c r="E11" s="11">
        <f t="shared" si="3"/>
        <v>253.51973684210529</v>
      </c>
      <c r="F11" s="12">
        <v>3802.7960526315792</v>
      </c>
      <c r="G11" s="13">
        <v>3168.9967105263163</v>
      </c>
      <c r="H11" s="12">
        <f t="shared" si="0"/>
        <v>3168.9967105263163</v>
      </c>
      <c r="I11" s="13">
        <v>170.56</v>
      </c>
      <c r="J11" s="12">
        <f t="shared" si="1"/>
        <v>170.56</v>
      </c>
      <c r="K11" s="12">
        <f t="shared" si="2"/>
        <v>2998.4367105263163</v>
      </c>
    </row>
    <row r="12" spans="1:11" ht="24.95" customHeight="1" x14ac:dyDescent="0.15">
      <c r="A12" s="1">
        <v>8</v>
      </c>
      <c r="B12" s="2" t="s">
        <v>55</v>
      </c>
      <c r="C12" s="20" t="s">
        <v>96</v>
      </c>
      <c r="D12" s="20" t="s">
        <v>77</v>
      </c>
      <c r="E12" s="11">
        <f t="shared" si="3"/>
        <v>253.51973684210529</v>
      </c>
      <c r="F12" s="12">
        <v>3802.7960526315792</v>
      </c>
      <c r="G12" s="13">
        <v>3168.9967105263163</v>
      </c>
      <c r="H12" s="12">
        <f t="shared" si="0"/>
        <v>3168.9967105263163</v>
      </c>
      <c r="I12" s="13">
        <v>170.56</v>
      </c>
      <c r="J12" s="12">
        <f t="shared" si="1"/>
        <v>170.56</v>
      </c>
      <c r="K12" s="12">
        <f t="shared" si="2"/>
        <v>2998.4367105263163</v>
      </c>
    </row>
    <row r="13" spans="1:11" ht="24.95" customHeight="1" x14ac:dyDescent="0.15">
      <c r="A13" s="1">
        <v>9</v>
      </c>
      <c r="B13" s="2" t="s">
        <v>16</v>
      </c>
      <c r="C13" s="20" t="s">
        <v>79</v>
      </c>
      <c r="D13" s="20" t="s">
        <v>74</v>
      </c>
      <c r="E13" s="11">
        <f t="shared" si="3"/>
        <v>908.7828947368422</v>
      </c>
      <c r="F13" s="12">
        <v>13631.743421052633</v>
      </c>
      <c r="G13" s="13">
        <v>11359.786184210527</v>
      </c>
      <c r="H13" s="12">
        <f t="shared" si="0"/>
        <v>11359.786184210527</v>
      </c>
      <c r="I13" s="13">
        <v>2177.19</v>
      </c>
      <c r="J13" s="12">
        <f t="shared" si="1"/>
        <v>2177.19</v>
      </c>
      <c r="K13" s="12">
        <f t="shared" si="2"/>
        <v>9182.5961842105262</v>
      </c>
    </row>
    <row r="14" spans="1:11" ht="24.95" customHeight="1" x14ac:dyDescent="0.15">
      <c r="A14" s="1">
        <v>10</v>
      </c>
      <c r="B14" s="2" t="s">
        <v>33</v>
      </c>
      <c r="C14" s="20" t="s">
        <v>91</v>
      </c>
      <c r="D14" s="20" t="s">
        <v>74</v>
      </c>
      <c r="E14" s="11">
        <f t="shared" si="3"/>
        <v>376.80921052631578</v>
      </c>
      <c r="F14" s="12">
        <v>5652.1381578947367</v>
      </c>
      <c r="G14" s="13">
        <v>4710.1151315789475</v>
      </c>
      <c r="H14" s="12">
        <f t="shared" si="0"/>
        <v>4710.1151315789475</v>
      </c>
      <c r="I14" s="13">
        <v>556.88</v>
      </c>
      <c r="J14" s="12">
        <f t="shared" si="1"/>
        <v>556.88</v>
      </c>
      <c r="K14" s="12">
        <f t="shared" si="2"/>
        <v>4153.2351315789474</v>
      </c>
    </row>
    <row r="15" spans="1:11" ht="24.95" customHeight="1" x14ac:dyDescent="0.15">
      <c r="A15" s="1">
        <v>11</v>
      </c>
      <c r="B15" s="2" t="s">
        <v>34</v>
      </c>
      <c r="C15" s="20" t="s">
        <v>91</v>
      </c>
      <c r="D15" s="20" t="s">
        <v>74</v>
      </c>
      <c r="E15" s="11">
        <f t="shared" si="3"/>
        <v>376.80921052631578</v>
      </c>
      <c r="F15" s="12">
        <v>5652.1381578947367</v>
      </c>
      <c r="G15" s="13">
        <v>4710.1151315789475</v>
      </c>
      <c r="H15" s="12">
        <f t="shared" si="0"/>
        <v>4710.1151315789475</v>
      </c>
      <c r="I15" s="13">
        <v>556.88</v>
      </c>
      <c r="J15" s="12">
        <f t="shared" si="1"/>
        <v>556.88</v>
      </c>
      <c r="K15" s="12">
        <f t="shared" si="2"/>
        <v>4153.2351315789474</v>
      </c>
    </row>
    <row r="16" spans="1:11" ht="24.95" customHeight="1" x14ac:dyDescent="0.15">
      <c r="A16" s="1">
        <v>12</v>
      </c>
      <c r="B16" s="2" t="s">
        <v>35</v>
      </c>
      <c r="C16" s="20" t="s">
        <v>91</v>
      </c>
      <c r="D16" s="20" t="s">
        <v>74</v>
      </c>
      <c r="E16" s="11">
        <f t="shared" si="3"/>
        <v>376.80921052631578</v>
      </c>
      <c r="F16" s="12">
        <v>5652.1381578947367</v>
      </c>
      <c r="G16" s="13">
        <v>4710.1151315789475</v>
      </c>
      <c r="H16" s="12">
        <f t="shared" si="0"/>
        <v>4710.1151315789475</v>
      </c>
      <c r="I16" s="13">
        <v>556.88</v>
      </c>
      <c r="J16" s="12">
        <f t="shared" si="1"/>
        <v>556.88</v>
      </c>
      <c r="K16" s="12">
        <f t="shared" si="2"/>
        <v>4153.2351315789474</v>
      </c>
    </row>
    <row r="17" spans="1:11" ht="24.95" customHeight="1" x14ac:dyDescent="0.15">
      <c r="A17" s="1">
        <v>13</v>
      </c>
      <c r="B17" s="2" t="s">
        <v>32</v>
      </c>
      <c r="C17" s="20" t="s">
        <v>90</v>
      </c>
      <c r="D17" s="20" t="s">
        <v>74</v>
      </c>
      <c r="E17" s="11">
        <f t="shared" si="3"/>
        <v>393.25657894736844</v>
      </c>
      <c r="F17" s="12">
        <v>5898.8486842105267</v>
      </c>
      <c r="G17" s="13">
        <v>4915.7072368421059</v>
      </c>
      <c r="H17" s="12">
        <f t="shared" si="0"/>
        <v>4915.7072368421059</v>
      </c>
      <c r="I17" s="13">
        <v>600.46</v>
      </c>
      <c r="J17" s="12">
        <f t="shared" si="1"/>
        <v>600.46</v>
      </c>
      <c r="K17" s="12">
        <f t="shared" si="2"/>
        <v>4315.2472368421058</v>
      </c>
    </row>
    <row r="18" spans="1:11" ht="24.95" customHeight="1" x14ac:dyDescent="0.15">
      <c r="A18" s="1">
        <v>14</v>
      </c>
      <c r="B18" s="2" t="s">
        <v>36</v>
      </c>
      <c r="C18" s="20" t="s">
        <v>91</v>
      </c>
      <c r="D18" s="20" t="s">
        <v>74</v>
      </c>
      <c r="E18" s="11">
        <f t="shared" si="3"/>
        <v>376.80921052631578</v>
      </c>
      <c r="F18" s="12">
        <v>5652.1381578947367</v>
      </c>
      <c r="G18" s="13">
        <v>4710.1151315789475</v>
      </c>
      <c r="H18" s="12">
        <f t="shared" si="0"/>
        <v>4710.1151315789475</v>
      </c>
      <c r="I18" s="13">
        <v>556.88</v>
      </c>
      <c r="J18" s="12">
        <f t="shared" si="1"/>
        <v>556.88</v>
      </c>
      <c r="K18" s="12">
        <f t="shared" si="2"/>
        <v>4153.2351315789474</v>
      </c>
    </row>
    <row r="19" spans="1:11" ht="24.95" customHeight="1" x14ac:dyDescent="0.15">
      <c r="A19" s="1">
        <v>15</v>
      </c>
      <c r="B19" s="2" t="s">
        <v>37</v>
      </c>
      <c r="C19" s="20" t="s">
        <v>91</v>
      </c>
      <c r="D19" s="20" t="s">
        <v>74</v>
      </c>
      <c r="E19" s="11">
        <f t="shared" si="3"/>
        <v>376.80921052631578</v>
      </c>
      <c r="F19" s="12">
        <v>5652.1381578947367</v>
      </c>
      <c r="G19" s="13">
        <v>4710.1151315789475</v>
      </c>
      <c r="H19" s="12">
        <f t="shared" si="0"/>
        <v>4710.1151315789475</v>
      </c>
      <c r="I19" s="13">
        <v>556.88</v>
      </c>
      <c r="J19" s="12">
        <f t="shared" si="1"/>
        <v>556.88</v>
      </c>
      <c r="K19" s="12">
        <f t="shared" si="2"/>
        <v>4153.2351315789474</v>
      </c>
    </row>
    <row r="20" spans="1:11" ht="24.95" customHeight="1" x14ac:dyDescent="0.15">
      <c r="A20" s="1">
        <v>16</v>
      </c>
      <c r="B20" s="2" t="s">
        <v>38</v>
      </c>
      <c r="C20" s="20" t="s">
        <v>91</v>
      </c>
      <c r="D20" s="20" t="s">
        <v>74</v>
      </c>
      <c r="E20" s="11">
        <f t="shared" si="3"/>
        <v>376.80921052631578</v>
      </c>
      <c r="F20" s="12">
        <v>5652.1381578947367</v>
      </c>
      <c r="G20" s="13">
        <v>4710.1151315789475</v>
      </c>
      <c r="H20" s="12">
        <f t="shared" si="0"/>
        <v>4710.1151315789475</v>
      </c>
      <c r="I20" s="13">
        <v>556.88</v>
      </c>
      <c r="J20" s="12">
        <f t="shared" si="1"/>
        <v>556.88</v>
      </c>
      <c r="K20" s="12">
        <f t="shared" si="2"/>
        <v>4153.2351315789474</v>
      </c>
    </row>
    <row r="21" spans="1:11" ht="24.95" customHeight="1" x14ac:dyDescent="0.15">
      <c r="A21" s="1">
        <v>17</v>
      </c>
      <c r="B21" s="2" t="s">
        <v>39</v>
      </c>
      <c r="C21" s="20" t="s">
        <v>91</v>
      </c>
      <c r="D21" s="20" t="s">
        <v>74</v>
      </c>
      <c r="E21" s="11">
        <f t="shared" si="3"/>
        <v>376.80921052631578</v>
      </c>
      <c r="F21" s="12">
        <v>5652.1381578947367</v>
      </c>
      <c r="G21" s="13">
        <v>4710.1151315789475</v>
      </c>
      <c r="H21" s="12">
        <f t="shared" si="0"/>
        <v>4710.1151315789475</v>
      </c>
      <c r="I21" s="13">
        <v>556.88</v>
      </c>
      <c r="J21" s="12">
        <f t="shared" si="1"/>
        <v>556.88</v>
      </c>
      <c r="K21" s="12">
        <f t="shared" si="2"/>
        <v>4153.2351315789474</v>
      </c>
    </row>
    <row r="22" spans="1:11" ht="24.95" customHeight="1" x14ac:dyDescent="0.15">
      <c r="A22" s="1">
        <v>18</v>
      </c>
      <c r="B22" s="2" t="s">
        <v>40</v>
      </c>
      <c r="C22" s="20" t="s">
        <v>91</v>
      </c>
      <c r="D22" s="20" t="s">
        <v>74</v>
      </c>
      <c r="E22" s="11">
        <f t="shared" si="3"/>
        <v>376.80921052631578</v>
      </c>
      <c r="F22" s="12">
        <v>5652.1381578947367</v>
      </c>
      <c r="G22" s="13">
        <v>4710.1151315789475</v>
      </c>
      <c r="H22" s="12">
        <f t="shared" si="0"/>
        <v>4710.1151315789475</v>
      </c>
      <c r="I22" s="13">
        <v>556.88</v>
      </c>
      <c r="J22" s="12">
        <f t="shared" si="1"/>
        <v>556.88</v>
      </c>
      <c r="K22" s="12">
        <f t="shared" si="2"/>
        <v>4153.2351315789474</v>
      </c>
    </row>
    <row r="23" spans="1:11" ht="24.95" customHeight="1" x14ac:dyDescent="0.15">
      <c r="A23" s="1">
        <v>19</v>
      </c>
      <c r="B23" s="2" t="s">
        <v>41</v>
      </c>
      <c r="C23" s="20" t="s">
        <v>91</v>
      </c>
      <c r="D23" s="20" t="s">
        <v>74</v>
      </c>
      <c r="E23" s="11">
        <f t="shared" si="3"/>
        <v>376.80921052631578</v>
      </c>
      <c r="F23" s="12">
        <v>5652.1381578947367</v>
      </c>
      <c r="G23" s="13">
        <v>4710.1151315789475</v>
      </c>
      <c r="H23" s="12">
        <f t="shared" si="0"/>
        <v>4710.1151315789475</v>
      </c>
      <c r="I23" s="13">
        <v>556.88</v>
      </c>
      <c r="J23" s="12">
        <f t="shared" si="1"/>
        <v>556.88</v>
      </c>
      <c r="K23" s="12">
        <f t="shared" si="2"/>
        <v>4153.2351315789474</v>
      </c>
    </row>
    <row r="24" spans="1:11" ht="24.95" customHeight="1" x14ac:dyDescent="0.15">
      <c r="A24" s="1">
        <v>20</v>
      </c>
      <c r="B24" s="2" t="s">
        <v>42</v>
      </c>
      <c r="C24" s="20" t="s">
        <v>91</v>
      </c>
      <c r="D24" s="20" t="s">
        <v>74</v>
      </c>
      <c r="E24" s="11">
        <f t="shared" si="3"/>
        <v>376.80921052631578</v>
      </c>
      <c r="F24" s="12">
        <v>5652.1381578947367</v>
      </c>
      <c r="G24" s="13">
        <v>4710.1151315789475</v>
      </c>
      <c r="H24" s="12">
        <f t="shared" si="0"/>
        <v>4710.1151315789475</v>
      </c>
      <c r="I24" s="13">
        <v>556.88</v>
      </c>
      <c r="J24" s="12">
        <f t="shared" si="1"/>
        <v>556.88</v>
      </c>
      <c r="K24" s="12">
        <f t="shared" si="2"/>
        <v>4153.2351315789474</v>
      </c>
    </row>
    <row r="25" spans="1:11" ht="24.95" customHeight="1" x14ac:dyDescent="0.15">
      <c r="A25" s="1">
        <v>21</v>
      </c>
      <c r="B25" s="2" t="s">
        <v>56</v>
      </c>
      <c r="C25" s="20" t="s">
        <v>97</v>
      </c>
      <c r="D25" s="20" t="s">
        <v>74</v>
      </c>
      <c r="E25" s="11">
        <f t="shared" si="3"/>
        <v>233.78289473684211</v>
      </c>
      <c r="F25" s="12">
        <v>3506.7434210526317</v>
      </c>
      <c r="G25" s="13">
        <v>2922.2861842105262</v>
      </c>
      <c r="H25" s="12">
        <f t="shared" si="0"/>
        <v>2922.2861842105262</v>
      </c>
      <c r="I25" s="13">
        <v>89.13</v>
      </c>
      <c r="J25" s="12">
        <f t="shared" si="1"/>
        <v>89.13</v>
      </c>
      <c r="K25" s="12">
        <f t="shared" si="2"/>
        <v>2833.1561842105261</v>
      </c>
    </row>
    <row r="26" spans="1:11" ht="24.95" customHeight="1" x14ac:dyDescent="0.15">
      <c r="A26" s="1">
        <v>22</v>
      </c>
      <c r="B26" s="2" t="s">
        <v>57</v>
      </c>
      <c r="C26" s="20" t="s">
        <v>97</v>
      </c>
      <c r="D26" s="20" t="s">
        <v>74</v>
      </c>
      <c r="E26" s="11">
        <f t="shared" si="3"/>
        <v>233.78289473684211</v>
      </c>
      <c r="F26" s="12">
        <v>3506.7434210526317</v>
      </c>
      <c r="G26" s="13">
        <v>2922.2861842105262</v>
      </c>
      <c r="H26" s="12">
        <f t="shared" si="0"/>
        <v>2922.2861842105262</v>
      </c>
      <c r="I26" s="13">
        <v>89.13</v>
      </c>
      <c r="J26" s="12">
        <f t="shared" si="1"/>
        <v>89.13</v>
      </c>
      <c r="K26" s="12">
        <f t="shared" si="2"/>
        <v>2833.1561842105261</v>
      </c>
    </row>
    <row r="27" spans="1:11" ht="24.95" customHeight="1" x14ac:dyDescent="0.15">
      <c r="A27" s="1">
        <v>23</v>
      </c>
      <c r="B27" s="2" t="s">
        <v>58</v>
      </c>
      <c r="C27" s="20" t="s">
        <v>92</v>
      </c>
      <c r="D27" s="20" t="s">
        <v>74</v>
      </c>
      <c r="E27" s="11">
        <f t="shared" si="3"/>
        <v>233.78289473684211</v>
      </c>
      <c r="F27" s="12">
        <v>3506.7434210526317</v>
      </c>
      <c r="G27" s="13">
        <v>2922.2861842105262</v>
      </c>
      <c r="H27" s="12">
        <f t="shared" si="0"/>
        <v>2922.2861842105262</v>
      </c>
      <c r="I27" s="13">
        <v>89.13</v>
      </c>
      <c r="J27" s="12">
        <f t="shared" si="1"/>
        <v>89.13</v>
      </c>
      <c r="K27" s="12">
        <f t="shared" si="2"/>
        <v>2833.1561842105261</v>
      </c>
    </row>
    <row r="28" spans="1:11" ht="24.95" customHeight="1" x14ac:dyDescent="0.15">
      <c r="A28" s="1">
        <v>24</v>
      </c>
      <c r="B28" s="2" t="s">
        <v>59</v>
      </c>
      <c r="C28" s="20" t="s">
        <v>92</v>
      </c>
      <c r="D28" s="20" t="s">
        <v>74</v>
      </c>
      <c r="E28" s="11">
        <f t="shared" si="3"/>
        <v>233.78289473684211</v>
      </c>
      <c r="F28" s="12">
        <v>3506.7434210526317</v>
      </c>
      <c r="G28" s="13">
        <v>2922.2861842105262</v>
      </c>
      <c r="H28" s="12">
        <f t="shared" si="0"/>
        <v>2922.2861842105262</v>
      </c>
      <c r="I28" s="13">
        <v>89.13</v>
      </c>
      <c r="J28" s="12">
        <f t="shared" si="1"/>
        <v>89.13</v>
      </c>
      <c r="K28" s="12">
        <f t="shared" si="2"/>
        <v>2833.1561842105261</v>
      </c>
    </row>
    <row r="29" spans="1:11" ht="24.95" customHeight="1" x14ac:dyDescent="0.15">
      <c r="A29" s="1">
        <v>25</v>
      </c>
      <c r="B29" s="2" t="s">
        <v>60</v>
      </c>
      <c r="C29" s="20" t="s">
        <v>92</v>
      </c>
      <c r="D29" s="20" t="s">
        <v>74</v>
      </c>
      <c r="E29" s="11">
        <f t="shared" si="3"/>
        <v>233.78289473684211</v>
      </c>
      <c r="F29" s="12">
        <v>3506.7434210526317</v>
      </c>
      <c r="G29" s="13">
        <v>2922.2861842105262</v>
      </c>
      <c r="H29" s="12">
        <f t="shared" si="0"/>
        <v>2922.2861842105262</v>
      </c>
      <c r="I29" s="13">
        <v>89.13</v>
      </c>
      <c r="J29" s="12">
        <f t="shared" si="1"/>
        <v>89.13</v>
      </c>
      <c r="K29" s="12">
        <f t="shared" si="2"/>
        <v>2833.1561842105261</v>
      </c>
    </row>
    <row r="30" spans="1:11" ht="24.95" customHeight="1" x14ac:dyDescent="0.15">
      <c r="A30" s="1">
        <v>26</v>
      </c>
      <c r="B30" s="2" t="s">
        <v>61</v>
      </c>
      <c r="C30" s="20" t="s">
        <v>92</v>
      </c>
      <c r="D30" s="20" t="s">
        <v>74</v>
      </c>
      <c r="E30" s="11">
        <f t="shared" si="3"/>
        <v>233.78289473684211</v>
      </c>
      <c r="F30" s="12">
        <v>3506.7434210526317</v>
      </c>
      <c r="G30" s="13">
        <v>2922.2861842105262</v>
      </c>
      <c r="H30" s="12">
        <f t="shared" si="0"/>
        <v>2922.2861842105262</v>
      </c>
      <c r="I30" s="13">
        <v>89.13</v>
      </c>
      <c r="J30" s="12">
        <f t="shared" si="1"/>
        <v>89.13</v>
      </c>
      <c r="K30" s="12">
        <f t="shared" si="2"/>
        <v>2833.1561842105261</v>
      </c>
    </row>
    <row r="31" spans="1:11" ht="24.95" customHeight="1" x14ac:dyDescent="0.15">
      <c r="A31" s="1">
        <v>27</v>
      </c>
      <c r="B31" s="2" t="s">
        <v>62</v>
      </c>
      <c r="C31" s="20" t="s">
        <v>92</v>
      </c>
      <c r="D31" s="20" t="s">
        <v>74</v>
      </c>
      <c r="E31" s="11">
        <f t="shared" si="3"/>
        <v>233.78289473684211</v>
      </c>
      <c r="F31" s="12">
        <v>3506.7434210526317</v>
      </c>
      <c r="G31" s="13">
        <v>2922.2861842105262</v>
      </c>
      <c r="H31" s="12">
        <f t="shared" si="0"/>
        <v>2922.2861842105262</v>
      </c>
      <c r="I31" s="13">
        <v>89.13</v>
      </c>
      <c r="J31" s="12">
        <f t="shared" si="1"/>
        <v>89.13</v>
      </c>
      <c r="K31" s="12">
        <f t="shared" si="2"/>
        <v>2833.1561842105261</v>
      </c>
    </row>
    <row r="32" spans="1:11" ht="24.95" customHeight="1" x14ac:dyDescent="0.15">
      <c r="A32" s="1">
        <v>28</v>
      </c>
      <c r="B32" s="2" t="s">
        <v>63</v>
      </c>
      <c r="C32" s="20" t="s">
        <v>92</v>
      </c>
      <c r="D32" s="20" t="s">
        <v>74</v>
      </c>
      <c r="E32" s="11">
        <f t="shared" si="3"/>
        <v>233.78289473684211</v>
      </c>
      <c r="F32" s="12">
        <v>3506.7434210526317</v>
      </c>
      <c r="G32" s="13">
        <v>2922.2861842105262</v>
      </c>
      <c r="H32" s="12">
        <f t="shared" si="0"/>
        <v>2922.2861842105262</v>
      </c>
      <c r="I32" s="13">
        <v>89.13</v>
      </c>
      <c r="J32" s="12">
        <f t="shared" si="1"/>
        <v>89.13</v>
      </c>
      <c r="K32" s="12">
        <f t="shared" si="2"/>
        <v>2833.1561842105261</v>
      </c>
    </row>
    <row r="33" spans="1:11" ht="24.95" customHeight="1" x14ac:dyDescent="0.15">
      <c r="A33" s="1">
        <v>29</v>
      </c>
      <c r="B33" s="2" t="s">
        <v>64</v>
      </c>
      <c r="C33" s="20" t="s">
        <v>92</v>
      </c>
      <c r="D33" s="20" t="s">
        <v>74</v>
      </c>
      <c r="E33" s="11">
        <f t="shared" si="3"/>
        <v>233.78289473684211</v>
      </c>
      <c r="F33" s="12">
        <v>3506.7434210526317</v>
      </c>
      <c r="G33" s="13">
        <v>2922.2861842105262</v>
      </c>
      <c r="H33" s="12">
        <f t="shared" si="0"/>
        <v>2922.2861842105262</v>
      </c>
      <c r="I33" s="13">
        <v>89.13</v>
      </c>
      <c r="J33" s="12">
        <f t="shared" si="1"/>
        <v>89.13</v>
      </c>
      <c r="K33" s="12">
        <f t="shared" si="2"/>
        <v>2833.1561842105261</v>
      </c>
    </row>
    <row r="34" spans="1:11" ht="24.95" customHeight="1" x14ac:dyDescent="0.15">
      <c r="A34" s="1">
        <v>30</v>
      </c>
      <c r="B34" s="2" t="s">
        <v>65</v>
      </c>
      <c r="C34" s="20" t="s">
        <v>92</v>
      </c>
      <c r="D34" s="20" t="s">
        <v>74</v>
      </c>
      <c r="E34" s="11">
        <f t="shared" si="3"/>
        <v>233.78289473684211</v>
      </c>
      <c r="F34" s="12">
        <v>3506.7434210526317</v>
      </c>
      <c r="G34" s="13">
        <v>2922.2861842105262</v>
      </c>
      <c r="H34" s="12">
        <f t="shared" si="0"/>
        <v>2922.2861842105262</v>
      </c>
      <c r="I34" s="13">
        <v>89.13</v>
      </c>
      <c r="J34" s="12">
        <f t="shared" si="1"/>
        <v>89.13</v>
      </c>
      <c r="K34" s="12">
        <f t="shared" si="2"/>
        <v>2833.1561842105261</v>
      </c>
    </row>
    <row r="35" spans="1:11" ht="24.95" customHeight="1" x14ac:dyDescent="0.15">
      <c r="A35" s="1">
        <v>31</v>
      </c>
      <c r="B35" s="2" t="s">
        <v>66</v>
      </c>
      <c r="C35" s="20" t="s">
        <v>92</v>
      </c>
      <c r="D35" s="20" t="s">
        <v>74</v>
      </c>
      <c r="E35" s="11">
        <f t="shared" si="3"/>
        <v>233.78289473684211</v>
      </c>
      <c r="F35" s="12">
        <v>3506.7434210526317</v>
      </c>
      <c r="G35" s="13">
        <v>2922.2861842105262</v>
      </c>
      <c r="H35" s="12">
        <f t="shared" si="0"/>
        <v>2922.2861842105262</v>
      </c>
      <c r="I35" s="13">
        <v>89.13</v>
      </c>
      <c r="J35" s="12">
        <f t="shared" si="1"/>
        <v>89.13</v>
      </c>
      <c r="K35" s="12">
        <f t="shared" si="2"/>
        <v>2833.1561842105261</v>
      </c>
    </row>
    <row r="36" spans="1:11" ht="24.95" customHeight="1" x14ac:dyDescent="0.15">
      <c r="A36" s="1">
        <v>32</v>
      </c>
      <c r="B36" s="2" t="s">
        <v>67</v>
      </c>
      <c r="C36" s="20" t="s">
        <v>92</v>
      </c>
      <c r="D36" s="20" t="s">
        <v>74</v>
      </c>
      <c r="E36" s="11">
        <f t="shared" si="3"/>
        <v>233.78289473684211</v>
      </c>
      <c r="F36" s="12">
        <v>3506.7434210526317</v>
      </c>
      <c r="G36" s="13">
        <v>2922.2861842105262</v>
      </c>
      <c r="H36" s="12">
        <f t="shared" si="0"/>
        <v>2922.2861842105262</v>
      </c>
      <c r="I36" s="13">
        <v>89.13</v>
      </c>
      <c r="J36" s="12">
        <f t="shared" si="1"/>
        <v>89.13</v>
      </c>
      <c r="K36" s="12">
        <f t="shared" si="2"/>
        <v>2833.1561842105261</v>
      </c>
    </row>
    <row r="37" spans="1:11" ht="24.95" customHeight="1" x14ac:dyDescent="0.15">
      <c r="A37" s="1">
        <v>33</v>
      </c>
      <c r="B37" s="2" t="s">
        <v>68</v>
      </c>
      <c r="C37" s="20" t="s">
        <v>92</v>
      </c>
      <c r="D37" s="20" t="s">
        <v>74</v>
      </c>
      <c r="E37" s="11">
        <f t="shared" si="3"/>
        <v>233.78289473684211</v>
      </c>
      <c r="F37" s="12">
        <v>3506.7434210526317</v>
      </c>
      <c r="G37" s="13">
        <v>2922.2861842105262</v>
      </c>
      <c r="H37" s="12">
        <f t="shared" ref="H37:H64" si="4">SUM(G37:G37)</f>
        <v>2922.2861842105262</v>
      </c>
      <c r="I37" s="13">
        <v>89.13</v>
      </c>
      <c r="J37" s="12">
        <f t="shared" ref="J37:J64" si="5">SUM(I37:I37)</f>
        <v>89.13</v>
      </c>
      <c r="K37" s="12">
        <f t="shared" ref="K37:K64" si="6">+H37-J37</f>
        <v>2833.1561842105261</v>
      </c>
    </row>
    <row r="38" spans="1:11" ht="24.95" customHeight="1" x14ac:dyDescent="0.15">
      <c r="A38" s="1">
        <v>34</v>
      </c>
      <c r="B38" s="2" t="s">
        <v>69</v>
      </c>
      <c r="C38" s="20" t="s">
        <v>92</v>
      </c>
      <c r="D38" s="20" t="s">
        <v>74</v>
      </c>
      <c r="E38" s="11">
        <f t="shared" si="3"/>
        <v>233.78289473684211</v>
      </c>
      <c r="F38" s="12">
        <v>3506.7434210526317</v>
      </c>
      <c r="G38" s="13">
        <v>2922.2861842105262</v>
      </c>
      <c r="H38" s="12">
        <f t="shared" si="4"/>
        <v>2922.2861842105262</v>
      </c>
      <c r="I38" s="13">
        <v>89.13</v>
      </c>
      <c r="J38" s="12">
        <f t="shared" si="5"/>
        <v>89.13</v>
      </c>
      <c r="K38" s="12">
        <f t="shared" si="6"/>
        <v>2833.1561842105261</v>
      </c>
    </row>
    <row r="39" spans="1:11" ht="24.95" customHeight="1" x14ac:dyDescent="0.15">
      <c r="A39" s="1">
        <v>35</v>
      </c>
      <c r="B39" s="2" t="s">
        <v>70</v>
      </c>
      <c r="C39" s="20" t="s">
        <v>92</v>
      </c>
      <c r="D39" s="20" t="s">
        <v>74</v>
      </c>
      <c r="E39" s="11">
        <f t="shared" si="3"/>
        <v>233.78289473684211</v>
      </c>
      <c r="F39" s="12">
        <v>3506.7434210526317</v>
      </c>
      <c r="G39" s="13">
        <v>2922.2861842105262</v>
      </c>
      <c r="H39" s="12">
        <f t="shared" si="4"/>
        <v>2922.2861842105262</v>
      </c>
      <c r="I39" s="13">
        <v>89.13</v>
      </c>
      <c r="J39" s="12">
        <f t="shared" si="5"/>
        <v>89.13</v>
      </c>
      <c r="K39" s="12">
        <f t="shared" si="6"/>
        <v>2833.1561842105261</v>
      </c>
    </row>
    <row r="40" spans="1:11" ht="24.95" customHeight="1" x14ac:dyDescent="0.15">
      <c r="A40" s="1">
        <v>36</v>
      </c>
      <c r="B40" s="2" t="s">
        <v>71</v>
      </c>
      <c r="C40" s="20" t="s">
        <v>92</v>
      </c>
      <c r="D40" s="20" t="s">
        <v>74</v>
      </c>
      <c r="E40" s="11">
        <f t="shared" si="3"/>
        <v>233.78289473684211</v>
      </c>
      <c r="F40" s="12">
        <v>3506.7434210526317</v>
      </c>
      <c r="G40" s="13">
        <v>2922.2861842105262</v>
      </c>
      <c r="H40" s="12">
        <f t="shared" si="4"/>
        <v>2922.2861842105262</v>
      </c>
      <c r="I40" s="13">
        <v>89.13</v>
      </c>
      <c r="J40" s="12">
        <f t="shared" si="5"/>
        <v>89.13</v>
      </c>
      <c r="K40" s="12">
        <f t="shared" si="6"/>
        <v>2833.1561842105261</v>
      </c>
    </row>
    <row r="41" spans="1:11" ht="24.95" customHeight="1" x14ac:dyDescent="0.15">
      <c r="A41" s="1">
        <v>37</v>
      </c>
      <c r="B41" s="2" t="s">
        <v>17</v>
      </c>
      <c r="C41" s="20" t="s">
        <v>79</v>
      </c>
      <c r="D41" s="20" t="s">
        <v>75</v>
      </c>
      <c r="E41" s="11">
        <f t="shared" si="3"/>
        <v>908.7828947368422</v>
      </c>
      <c r="F41" s="12">
        <v>13631.743421052633</v>
      </c>
      <c r="G41" s="13">
        <v>11359.786184210527</v>
      </c>
      <c r="H41" s="12">
        <f t="shared" si="4"/>
        <v>11359.786184210527</v>
      </c>
      <c r="I41" s="13">
        <v>2177.19</v>
      </c>
      <c r="J41" s="12">
        <f t="shared" si="5"/>
        <v>2177.19</v>
      </c>
      <c r="K41" s="12">
        <f t="shared" si="6"/>
        <v>9182.5961842105262</v>
      </c>
    </row>
    <row r="42" spans="1:11" ht="24.95" customHeight="1" x14ac:dyDescent="0.15">
      <c r="A42" s="1">
        <v>38</v>
      </c>
      <c r="B42" s="2" t="s">
        <v>23</v>
      </c>
      <c r="C42" s="20" t="s">
        <v>83</v>
      </c>
      <c r="D42" s="20" t="s">
        <v>75</v>
      </c>
      <c r="E42" s="11">
        <f t="shared" si="3"/>
        <v>459.44078947368422</v>
      </c>
      <c r="F42" s="12">
        <v>6891.6118421052633</v>
      </c>
      <c r="G42" s="13">
        <v>5743.0098684210525</v>
      </c>
      <c r="H42" s="12">
        <f t="shared" si="4"/>
        <v>5743.0098684210525</v>
      </c>
      <c r="I42" s="13">
        <v>777.5</v>
      </c>
      <c r="J42" s="12">
        <f t="shared" si="5"/>
        <v>777.5</v>
      </c>
      <c r="K42" s="12">
        <f t="shared" si="6"/>
        <v>4965.5098684210525</v>
      </c>
    </row>
    <row r="43" spans="1:11" ht="24.95" customHeight="1" x14ac:dyDescent="0.15">
      <c r="A43" s="1">
        <v>39</v>
      </c>
      <c r="B43" s="2" t="s">
        <v>107</v>
      </c>
      <c r="C43" s="20" t="s">
        <v>108</v>
      </c>
      <c r="D43" s="20" t="s">
        <v>75</v>
      </c>
      <c r="E43" s="11">
        <f t="shared" si="3"/>
        <v>449.57236842105266</v>
      </c>
      <c r="F43" s="12">
        <v>6743.58552631579</v>
      </c>
      <c r="G43" s="13">
        <v>5619.6546052631584</v>
      </c>
      <c r="H43" s="12">
        <f t="shared" si="4"/>
        <v>5619.6546052631584</v>
      </c>
      <c r="I43" s="13">
        <v>751.15</v>
      </c>
      <c r="J43" s="12">
        <f t="shared" si="5"/>
        <v>751.15</v>
      </c>
      <c r="K43" s="12">
        <f t="shared" si="6"/>
        <v>4868.5046052631587</v>
      </c>
    </row>
    <row r="44" spans="1:11" ht="24.95" customHeight="1" x14ac:dyDescent="0.15">
      <c r="A44" s="1">
        <v>40</v>
      </c>
      <c r="B44" s="2" t="s">
        <v>24</v>
      </c>
      <c r="C44" s="20" t="s">
        <v>84</v>
      </c>
      <c r="D44" s="20" t="s">
        <v>75</v>
      </c>
      <c r="E44" s="11">
        <f t="shared" si="3"/>
        <v>459.44078947368422</v>
      </c>
      <c r="F44" s="12">
        <v>6891.6118421052633</v>
      </c>
      <c r="G44" s="13">
        <v>5743.0098684210525</v>
      </c>
      <c r="H44" s="12">
        <f t="shared" si="4"/>
        <v>5743.0098684210525</v>
      </c>
      <c r="I44" s="13">
        <v>777.5</v>
      </c>
      <c r="J44" s="12">
        <f t="shared" si="5"/>
        <v>777.5</v>
      </c>
      <c r="K44" s="12">
        <f t="shared" si="6"/>
        <v>4965.5098684210525</v>
      </c>
    </row>
    <row r="45" spans="1:11" ht="24.95" customHeight="1" x14ac:dyDescent="0.15">
      <c r="A45" s="1">
        <v>41</v>
      </c>
      <c r="B45" s="2" t="s">
        <v>18</v>
      </c>
      <c r="C45" s="20" t="s">
        <v>79</v>
      </c>
      <c r="D45" s="20" t="s">
        <v>76</v>
      </c>
      <c r="E45" s="11">
        <f t="shared" si="3"/>
        <v>908.7828947368422</v>
      </c>
      <c r="F45" s="12">
        <v>13631.743421052633</v>
      </c>
      <c r="G45" s="13">
        <v>11359.786184210527</v>
      </c>
      <c r="H45" s="12">
        <f t="shared" si="4"/>
        <v>11359.786184210527</v>
      </c>
      <c r="I45" s="13">
        <v>2177.19</v>
      </c>
      <c r="J45" s="12">
        <f t="shared" si="5"/>
        <v>2177.19</v>
      </c>
      <c r="K45" s="12">
        <f t="shared" si="6"/>
        <v>9182.5961842105262</v>
      </c>
    </row>
    <row r="46" spans="1:11" ht="24.95" customHeight="1" x14ac:dyDescent="0.15">
      <c r="A46" s="1">
        <v>42</v>
      </c>
      <c r="B46" s="2" t="s">
        <v>22</v>
      </c>
      <c r="C46" s="20" t="s">
        <v>82</v>
      </c>
      <c r="D46" s="20" t="s">
        <v>76</v>
      </c>
      <c r="E46" s="11">
        <f t="shared" si="3"/>
        <v>566.21710526315792</v>
      </c>
      <c r="F46" s="12">
        <v>8493.2565789473683</v>
      </c>
      <c r="G46" s="13">
        <v>7077.7138157894742</v>
      </c>
      <c r="H46" s="12">
        <f t="shared" si="4"/>
        <v>7077.7138157894742</v>
      </c>
      <c r="I46" s="13">
        <v>1062.6099999999999</v>
      </c>
      <c r="J46" s="12">
        <f t="shared" si="5"/>
        <v>1062.6099999999999</v>
      </c>
      <c r="K46" s="12">
        <f t="shared" si="6"/>
        <v>6015.1038157894745</v>
      </c>
    </row>
    <row r="47" spans="1:11" ht="24.95" customHeight="1" x14ac:dyDescent="0.15">
      <c r="A47" s="1">
        <v>43</v>
      </c>
      <c r="B47" s="2" t="s">
        <v>45</v>
      </c>
      <c r="C47" s="20" t="s">
        <v>94</v>
      </c>
      <c r="D47" s="20" t="s">
        <v>76</v>
      </c>
      <c r="E47" s="11">
        <f t="shared" si="3"/>
        <v>258.8486842105263</v>
      </c>
      <c r="F47" s="12">
        <v>3882.7302631578946</v>
      </c>
      <c r="G47" s="13">
        <v>3235.6085526315787</v>
      </c>
      <c r="H47" s="12">
        <f t="shared" si="4"/>
        <v>3235.6085526315787</v>
      </c>
      <c r="I47" s="13">
        <v>181.22</v>
      </c>
      <c r="J47" s="12">
        <f t="shared" si="5"/>
        <v>181.22</v>
      </c>
      <c r="K47" s="12">
        <f t="shared" si="6"/>
        <v>3054.3885526315789</v>
      </c>
    </row>
    <row r="48" spans="1:11" ht="24.95" customHeight="1" x14ac:dyDescent="0.15">
      <c r="A48" s="1">
        <v>44</v>
      </c>
      <c r="B48" s="2" t="s">
        <v>46</v>
      </c>
      <c r="C48" s="20" t="s">
        <v>94</v>
      </c>
      <c r="D48" s="20" t="s">
        <v>76</v>
      </c>
      <c r="E48" s="11">
        <f t="shared" si="3"/>
        <v>258.8486842105263</v>
      </c>
      <c r="F48" s="12">
        <v>3882.7302631578946</v>
      </c>
      <c r="G48" s="13">
        <v>3235.6085526315787</v>
      </c>
      <c r="H48" s="12">
        <f t="shared" si="4"/>
        <v>3235.6085526315787</v>
      </c>
      <c r="I48" s="13">
        <v>181.22</v>
      </c>
      <c r="J48" s="12">
        <f t="shared" si="5"/>
        <v>181.22</v>
      </c>
      <c r="K48" s="12">
        <f t="shared" si="6"/>
        <v>3054.3885526315789</v>
      </c>
    </row>
    <row r="49" spans="1:11" ht="24.95" customHeight="1" x14ac:dyDescent="0.15">
      <c r="A49" s="1">
        <v>45</v>
      </c>
      <c r="B49" s="2" t="s">
        <v>47</v>
      </c>
      <c r="C49" s="20" t="s">
        <v>94</v>
      </c>
      <c r="D49" s="20" t="s">
        <v>76</v>
      </c>
      <c r="E49" s="11">
        <f t="shared" si="3"/>
        <v>258.8486842105263</v>
      </c>
      <c r="F49" s="12">
        <v>3882.7302631578946</v>
      </c>
      <c r="G49" s="13">
        <v>3235.6085526315787</v>
      </c>
      <c r="H49" s="12">
        <f t="shared" si="4"/>
        <v>3235.6085526315787</v>
      </c>
      <c r="I49" s="13">
        <v>181.22</v>
      </c>
      <c r="J49" s="12">
        <f t="shared" si="5"/>
        <v>181.22</v>
      </c>
      <c r="K49" s="12">
        <f t="shared" si="6"/>
        <v>3054.3885526315789</v>
      </c>
    </row>
    <row r="50" spans="1:11" ht="24.95" customHeight="1" x14ac:dyDescent="0.15">
      <c r="A50" s="1">
        <v>46</v>
      </c>
      <c r="B50" s="2" t="s">
        <v>48</v>
      </c>
      <c r="C50" s="20" t="s">
        <v>94</v>
      </c>
      <c r="D50" s="20" t="s">
        <v>76</v>
      </c>
      <c r="E50" s="11">
        <f t="shared" si="3"/>
        <v>258.8486842105263</v>
      </c>
      <c r="F50" s="12">
        <v>3882.7302631578946</v>
      </c>
      <c r="G50" s="13">
        <v>3235.6085526315787</v>
      </c>
      <c r="H50" s="12">
        <f t="shared" si="4"/>
        <v>3235.6085526315787</v>
      </c>
      <c r="I50" s="13">
        <v>181.22</v>
      </c>
      <c r="J50" s="12">
        <f t="shared" si="5"/>
        <v>181.22</v>
      </c>
      <c r="K50" s="12">
        <f t="shared" si="6"/>
        <v>3054.3885526315789</v>
      </c>
    </row>
    <row r="51" spans="1:11" ht="24.95" customHeight="1" x14ac:dyDescent="0.15">
      <c r="A51" s="1">
        <v>47</v>
      </c>
      <c r="B51" s="2" t="s">
        <v>49</v>
      </c>
      <c r="C51" s="20" t="s">
        <v>94</v>
      </c>
      <c r="D51" s="20" t="s">
        <v>76</v>
      </c>
      <c r="E51" s="11">
        <f t="shared" si="3"/>
        <v>258.8486842105263</v>
      </c>
      <c r="F51" s="12">
        <v>3882.7302631578946</v>
      </c>
      <c r="G51" s="13">
        <v>3235.6085526315787</v>
      </c>
      <c r="H51" s="12">
        <f t="shared" si="4"/>
        <v>3235.6085526315787</v>
      </c>
      <c r="I51" s="13">
        <v>181.22</v>
      </c>
      <c r="J51" s="12">
        <f t="shared" si="5"/>
        <v>181.22</v>
      </c>
      <c r="K51" s="12">
        <f t="shared" si="6"/>
        <v>3054.3885526315789</v>
      </c>
    </row>
    <row r="52" spans="1:11" ht="24.95" customHeight="1" x14ac:dyDescent="0.15">
      <c r="A52" s="1">
        <v>48</v>
      </c>
      <c r="B52" s="2" t="s">
        <v>50</v>
      </c>
      <c r="C52" s="20" t="s">
        <v>94</v>
      </c>
      <c r="D52" s="20" t="s">
        <v>76</v>
      </c>
      <c r="E52" s="11">
        <f t="shared" si="3"/>
        <v>258.8486842105263</v>
      </c>
      <c r="F52" s="12">
        <v>3882.7302631578946</v>
      </c>
      <c r="G52" s="13">
        <v>3235.6085526315787</v>
      </c>
      <c r="H52" s="12">
        <f t="shared" si="4"/>
        <v>3235.6085526315787</v>
      </c>
      <c r="I52" s="13">
        <v>181.22</v>
      </c>
      <c r="J52" s="12">
        <f t="shared" si="5"/>
        <v>181.22</v>
      </c>
      <c r="K52" s="12">
        <f t="shared" si="6"/>
        <v>3054.3885526315789</v>
      </c>
    </row>
    <row r="53" spans="1:11" ht="24.95" customHeight="1" x14ac:dyDescent="0.15">
      <c r="A53" s="1">
        <v>49</v>
      </c>
      <c r="B53" s="2" t="s">
        <v>51</v>
      </c>
      <c r="C53" s="20" t="s">
        <v>94</v>
      </c>
      <c r="D53" s="20" t="s">
        <v>76</v>
      </c>
      <c r="E53" s="11">
        <f t="shared" si="3"/>
        <v>258.8486842105263</v>
      </c>
      <c r="F53" s="12">
        <v>3882.7302631578946</v>
      </c>
      <c r="G53" s="13">
        <v>3235.6085526315787</v>
      </c>
      <c r="H53" s="12">
        <f t="shared" si="4"/>
        <v>3235.6085526315787</v>
      </c>
      <c r="I53" s="13">
        <v>181.22</v>
      </c>
      <c r="J53" s="12">
        <f t="shared" si="5"/>
        <v>181.22</v>
      </c>
      <c r="K53" s="12">
        <f t="shared" si="6"/>
        <v>3054.3885526315789</v>
      </c>
    </row>
    <row r="54" spans="1:11" ht="24.95" customHeight="1" x14ac:dyDescent="0.15">
      <c r="A54" s="1">
        <v>50</v>
      </c>
      <c r="B54" s="2" t="s">
        <v>52</v>
      </c>
      <c r="C54" s="20" t="s">
        <v>94</v>
      </c>
      <c r="D54" s="20" t="s">
        <v>76</v>
      </c>
      <c r="E54" s="11">
        <f t="shared" si="3"/>
        <v>258.8486842105263</v>
      </c>
      <c r="F54" s="12">
        <v>3882.7302631578946</v>
      </c>
      <c r="G54" s="13">
        <v>3235.6085526315787</v>
      </c>
      <c r="H54" s="12">
        <f t="shared" si="4"/>
        <v>3235.6085526315787</v>
      </c>
      <c r="I54" s="13">
        <v>181.22</v>
      </c>
      <c r="J54" s="12">
        <f t="shared" si="5"/>
        <v>181.22</v>
      </c>
      <c r="K54" s="12">
        <f t="shared" si="6"/>
        <v>3054.3885526315789</v>
      </c>
    </row>
    <row r="55" spans="1:11" ht="24.95" customHeight="1" x14ac:dyDescent="0.15">
      <c r="A55" s="1">
        <v>51</v>
      </c>
      <c r="B55" s="2" t="s">
        <v>110</v>
      </c>
      <c r="C55" s="20" t="s">
        <v>94</v>
      </c>
      <c r="D55" s="20" t="s">
        <v>76</v>
      </c>
      <c r="E55" s="11">
        <f t="shared" si="3"/>
        <v>258.8486842105263</v>
      </c>
      <c r="F55" s="12">
        <v>3882.7302631578946</v>
      </c>
      <c r="G55" s="13">
        <v>3235.6085526315787</v>
      </c>
      <c r="H55" s="12">
        <f t="shared" si="4"/>
        <v>3235.6085526315787</v>
      </c>
      <c r="I55" s="13">
        <v>181.22</v>
      </c>
      <c r="J55" s="12">
        <f t="shared" si="5"/>
        <v>181.22</v>
      </c>
      <c r="K55" s="12">
        <f t="shared" si="6"/>
        <v>3054.3885526315789</v>
      </c>
    </row>
    <row r="56" spans="1:11" ht="24.95" customHeight="1" x14ac:dyDescent="0.15">
      <c r="A56" s="1">
        <v>52</v>
      </c>
      <c r="B56" s="2" t="s">
        <v>43</v>
      </c>
      <c r="C56" s="20" t="s">
        <v>93</v>
      </c>
      <c r="D56" s="20" t="s">
        <v>76</v>
      </c>
      <c r="E56" s="11">
        <f t="shared" si="3"/>
        <v>280.26315789473688</v>
      </c>
      <c r="F56" s="12">
        <v>4203.9473684210534</v>
      </c>
      <c r="G56" s="13">
        <v>3503.2894736842109</v>
      </c>
      <c r="H56" s="12">
        <f t="shared" si="4"/>
        <v>3503.2894736842109</v>
      </c>
      <c r="I56" s="13">
        <v>224.04</v>
      </c>
      <c r="J56" s="12">
        <f t="shared" si="5"/>
        <v>224.04</v>
      </c>
      <c r="K56" s="12">
        <f t="shared" si="6"/>
        <v>3279.2494736842109</v>
      </c>
    </row>
    <row r="57" spans="1:11" ht="24.95" customHeight="1" x14ac:dyDescent="0.15">
      <c r="A57" s="1">
        <v>53</v>
      </c>
      <c r="B57" s="2" t="s">
        <v>44</v>
      </c>
      <c r="C57" s="20" t="s">
        <v>93</v>
      </c>
      <c r="D57" s="20" t="s">
        <v>76</v>
      </c>
      <c r="E57" s="11">
        <f t="shared" si="3"/>
        <v>280.26315789473688</v>
      </c>
      <c r="F57" s="12">
        <v>4203.9473684210534</v>
      </c>
      <c r="G57" s="13">
        <v>3503.2894736842109</v>
      </c>
      <c r="H57" s="12">
        <f t="shared" si="4"/>
        <v>3503.2894736842109</v>
      </c>
      <c r="I57" s="13">
        <v>224.04</v>
      </c>
      <c r="J57" s="12">
        <f t="shared" si="5"/>
        <v>224.04</v>
      </c>
      <c r="K57" s="12">
        <f t="shared" si="6"/>
        <v>3279.2494736842109</v>
      </c>
    </row>
    <row r="58" spans="1:11" ht="24.95" customHeight="1" x14ac:dyDescent="0.15">
      <c r="A58" s="1">
        <v>54</v>
      </c>
      <c r="B58" s="2" t="s">
        <v>19</v>
      </c>
      <c r="C58" s="20" t="s">
        <v>79</v>
      </c>
      <c r="D58" s="20" t="s">
        <v>77</v>
      </c>
      <c r="E58" s="11">
        <f t="shared" si="3"/>
        <v>908.7828947368422</v>
      </c>
      <c r="F58" s="12">
        <v>13631.743421052633</v>
      </c>
      <c r="G58" s="13">
        <v>11359.786184210527</v>
      </c>
      <c r="H58" s="12">
        <f t="shared" si="4"/>
        <v>11359.786184210527</v>
      </c>
      <c r="I58" s="13">
        <v>2177.19</v>
      </c>
      <c r="J58" s="12">
        <f t="shared" si="5"/>
        <v>2177.19</v>
      </c>
      <c r="K58" s="12">
        <f t="shared" si="6"/>
        <v>9182.5961842105262</v>
      </c>
    </row>
    <row r="59" spans="1:11" ht="26.25" customHeight="1" x14ac:dyDescent="0.2">
      <c r="A59" s="1">
        <v>55</v>
      </c>
      <c r="B59" s="25" t="s">
        <v>20</v>
      </c>
      <c r="C59" s="25" t="s">
        <v>80</v>
      </c>
      <c r="D59" s="26" t="s">
        <v>77</v>
      </c>
      <c r="E59" s="27">
        <f t="shared" si="3"/>
        <v>807.00657894736844</v>
      </c>
      <c r="F59" s="28">
        <v>12105.098684210527</v>
      </c>
      <c r="G59" s="13">
        <v>10087.582236842105</v>
      </c>
      <c r="H59" s="12">
        <f t="shared" si="4"/>
        <v>10087.582236842105</v>
      </c>
      <c r="I59" s="13">
        <v>1877.98</v>
      </c>
      <c r="J59" s="28">
        <f t="shared" si="5"/>
        <v>1877.98</v>
      </c>
      <c r="K59" s="28">
        <f t="shared" si="6"/>
        <v>8209.6022368421054</v>
      </c>
    </row>
    <row r="60" spans="1:11" ht="20.25" customHeight="1" x14ac:dyDescent="0.2">
      <c r="A60" s="1">
        <v>56</v>
      </c>
      <c r="B60" s="33" t="s">
        <v>26</v>
      </c>
      <c r="C60" s="33" t="s">
        <v>86</v>
      </c>
      <c r="D60" s="34" t="s">
        <v>77</v>
      </c>
      <c r="E60" s="35">
        <f t="shared" si="3"/>
        <v>449.57236842105266</v>
      </c>
      <c r="F60" s="36">
        <v>6743.58552631579</v>
      </c>
      <c r="G60" s="13">
        <v>5619.6546052631584</v>
      </c>
      <c r="H60" s="12">
        <f t="shared" si="4"/>
        <v>5619.6546052631584</v>
      </c>
      <c r="I60" s="13">
        <v>751.15</v>
      </c>
      <c r="J60" s="36">
        <f t="shared" si="5"/>
        <v>751.15</v>
      </c>
      <c r="K60" s="36">
        <f t="shared" si="6"/>
        <v>4868.5046052631587</v>
      </c>
    </row>
    <row r="61" spans="1:11" ht="16.5" x14ac:dyDescent="0.2">
      <c r="A61" s="1">
        <v>57</v>
      </c>
      <c r="B61" s="33" t="s">
        <v>27</v>
      </c>
      <c r="C61" s="33" t="s">
        <v>86</v>
      </c>
      <c r="D61" s="39" t="s">
        <v>77</v>
      </c>
      <c r="E61" s="35">
        <f t="shared" si="3"/>
        <v>449.57236842105266</v>
      </c>
      <c r="F61" s="36">
        <v>6743.58552631579</v>
      </c>
      <c r="G61" s="13">
        <v>5619.6546052631584</v>
      </c>
      <c r="H61" s="12">
        <f t="shared" si="4"/>
        <v>5619.6546052631584</v>
      </c>
      <c r="I61" s="13">
        <v>751.15</v>
      </c>
      <c r="J61" s="36">
        <f t="shared" si="5"/>
        <v>751.15</v>
      </c>
      <c r="K61" s="36">
        <f t="shared" si="6"/>
        <v>4868.5046052631587</v>
      </c>
    </row>
    <row r="62" spans="1:11" ht="16.5" x14ac:dyDescent="0.2">
      <c r="A62" s="1">
        <v>58</v>
      </c>
      <c r="B62" s="33" t="s">
        <v>28</v>
      </c>
      <c r="C62" s="33" t="s">
        <v>86</v>
      </c>
      <c r="D62" s="39" t="s">
        <v>77</v>
      </c>
      <c r="E62" s="35">
        <f>+F62/15</f>
        <v>449.57236842105266</v>
      </c>
      <c r="F62" s="36">
        <v>6743.58552631579</v>
      </c>
      <c r="G62" s="13">
        <v>5619.6546052631584</v>
      </c>
      <c r="H62" s="12">
        <f t="shared" si="4"/>
        <v>5619.6546052631584</v>
      </c>
      <c r="I62" s="13">
        <v>751.15</v>
      </c>
      <c r="J62" s="36">
        <f t="shared" si="5"/>
        <v>751.15</v>
      </c>
      <c r="K62" s="36">
        <f t="shared" si="6"/>
        <v>4868.5046052631587</v>
      </c>
    </row>
    <row r="63" spans="1:11" ht="16.5" x14ac:dyDescent="0.2">
      <c r="A63" s="1">
        <v>59</v>
      </c>
      <c r="B63" s="33" t="s">
        <v>104</v>
      </c>
      <c r="C63" s="33" t="s">
        <v>86</v>
      </c>
      <c r="D63" s="39" t="s">
        <v>77</v>
      </c>
      <c r="E63" s="35">
        <f>+F63/15</f>
        <v>449.57236842105266</v>
      </c>
      <c r="F63" s="36">
        <v>6743.58552631579</v>
      </c>
      <c r="G63" s="13">
        <v>5619.6546052631584</v>
      </c>
      <c r="H63" s="12">
        <f t="shared" si="4"/>
        <v>5619.6546052631584</v>
      </c>
      <c r="I63" s="13">
        <v>751.15</v>
      </c>
      <c r="J63" s="36">
        <f t="shared" si="5"/>
        <v>751.15</v>
      </c>
      <c r="K63" s="36">
        <f t="shared" si="6"/>
        <v>4868.5046052631587</v>
      </c>
    </row>
    <row r="64" spans="1:11" ht="16.5" x14ac:dyDescent="0.2">
      <c r="A64" s="1">
        <v>60</v>
      </c>
      <c r="B64" s="33" t="s">
        <v>25</v>
      </c>
      <c r="C64" s="33" t="s">
        <v>85</v>
      </c>
      <c r="D64" s="39" t="s">
        <v>77</v>
      </c>
      <c r="E64" s="35">
        <f>+F64/15</f>
        <v>459.44078947368422</v>
      </c>
      <c r="F64" s="36">
        <v>6891.6118421052633</v>
      </c>
      <c r="G64" s="13">
        <v>5743.0098684210525</v>
      </c>
      <c r="H64" s="12">
        <f t="shared" si="4"/>
        <v>5743.0098684210525</v>
      </c>
      <c r="I64" s="13">
        <v>777.5</v>
      </c>
      <c r="J64" s="36">
        <f t="shared" si="5"/>
        <v>777.5</v>
      </c>
      <c r="K64" s="36">
        <f t="shared" si="6"/>
        <v>4965.5098684210525</v>
      </c>
    </row>
    <row r="65" spans="5:11" x14ac:dyDescent="0.2">
      <c r="E65" s="40">
        <f t="shared" ref="E65:K65" si="7">SUM(E5:E64)</f>
        <v>24692.006578947367</v>
      </c>
      <c r="F65" s="40">
        <f t="shared" si="7"/>
        <v>370380.09868421097</v>
      </c>
      <c r="G65" s="40">
        <f t="shared" si="7"/>
        <v>308650.07986842102</v>
      </c>
      <c r="H65" s="40">
        <f t="shared" si="7"/>
        <v>308650.07986842102</v>
      </c>
      <c r="I65" s="40">
        <f t="shared" si="7"/>
        <v>40020.180000000044</v>
      </c>
      <c r="J65" s="40">
        <f t="shared" si="7"/>
        <v>40020.180000000044</v>
      </c>
      <c r="K65" s="40">
        <f t="shared" si="7"/>
        <v>268629.89986842097</v>
      </c>
    </row>
  </sheetData>
  <mergeCells count="3">
    <mergeCell ref="A3:E3"/>
    <mergeCell ref="F3:G3"/>
    <mergeCell ref="I3:J3"/>
  </mergeCells>
  <printOptions horizontalCentered="1" verticalCentered="1"/>
  <pageMargins left="0" right="0" top="0" bottom="0" header="0.31496062992125984" footer="0.31496062992125984"/>
  <pageSetup paperSize="5"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8.6640625" style="22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</row>
    <row r="2" spans="1:14" ht="9" customHeight="1" x14ac:dyDescent="0.2">
      <c r="D2" s="48" t="s">
        <v>175</v>
      </c>
      <c r="E2" s="48" t="s">
        <v>185</v>
      </c>
      <c r="F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78</v>
      </c>
      <c r="D5" s="20" t="s">
        <v>72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3044.2574013157896</v>
      </c>
      <c r="M5" s="12">
        <f t="shared" ref="M5:M36" si="1">SUM(J5:L5)</f>
        <v>10514.625043421052</v>
      </c>
      <c r="N5" s="12">
        <f t="shared" ref="N5:N36" si="2">+I5-M5</f>
        <v>20430.802588157898</v>
      </c>
    </row>
    <row r="6" spans="1:14" ht="24.95" customHeight="1" x14ac:dyDescent="0.15">
      <c r="A6" s="1">
        <v>2</v>
      </c>
      <c r="B6" s="2" t="s">
        <v>31</v>
      </c>
      <c r="C6" s="20" t="s">
        <v>105</v>
      </c>
      <c r="D6" s="20" t="s">
        <v>72</v>
      </c>
      <c r="E6" s="11">
        <f t="shared" ref="E6:E60" si="3">+F6/15</f>
        <v>376.80921052631578</v>
      </c>
      <c r="F6" s="12">
        <v>5652.1381578947367</v>
      </c>
      <c r="G6" s="13">
        <v>510.50000000000006</v>
      </c>
      <c r="H6" s="14">
        <v>333</v>
      </c>
      <c r="I6" s="12">
        <f t="shared" si="0"/>
        <v>6495.6381578947367</v>
      </c>
      <c r="J6" s="18">
        <v>840.27913452631583</v>
      </c>
      <c r="K6" s="13">
        <v>0</v>
      </c>
      <c r="L6" s="19">
        <v>593.47450657894728</v>
      </c>
      <c r="M6" s="12">
        <f t="shared" si="1"/>
        <v>1433.7536411052631</v>
      </c>
      <c r="N6" s="12">
        <f t="shared" si="2"/>
        <v>5061.8845167894733</v>
      </c>
    </row>
    <row r="7" spans="1:14" ht="24.95" customHeight="1" x14ac:dyDescent="0.15">
      <c r="A7" s="1">
        <v>3</v>
      </c>
      <c r="B7" s="2" t="s">
        <v>15</v>
      </c>
      <c r="C7" s="20" t="s">
        <v>79</v>
      </c>
      <c r="D7" s="20" t="s">
        <v>73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1431.3330592105265</v>
      </c>
      <c r="M7" s="12">
        <f t="shared" si="1"/>
        <v>4196.112119842106</v>
      </c>
      <c r="N7" s="12">
        <f t="shared" si="2"/>
        <v>10827.131301210527</v>
      </c>
    </row>
    <row r="8" spans="1:14" ht="24.95" customHeight="1" x14ac:dyDescent="0.15">
      <c r="A8" s="1">
        <v>4</v>
      </c>
      <c r="B8" s="2" t="s">
        <v>29</v>
      </c>
      <c r="C8" s="20" t="s">
        <v>106</v>
      </c>
      <c r="D8" s="20" t="s">
        <v>73</v>
      </c>
      <c r="E8" s="11">
        <f t="shared" si="3"/>
        <v>405.06578947368422</v>
      </c>
      <c r="F8" s="12">
        <v>6075.9868421052633</v>
      </c>
      <c r="G8" s="13">
        <v>564</v>
      </c>
      <c r="H8" s="14">
        <v>351.5</v>
      </c>
      <c r="I8" s="12">
        <f t="shared" si="0"/>
        <v>6991.4868421052633</v>
      </c>
      <c r="J8" s="18">
        <v>946.19241347368438</v>
      </c>
      <c r="K8" s="13">
        <v>0</v>
      </c>
      <c r="L8" s="19">
        <v>637.9786184210526</v>
      </c>
      <c r="M8" s="12">
        <f t="shared" si="1"/>
        <v>1584.1710318947371</v>
      </c>
      <c r="N8" s="12">
        <f t="shared" si="2"/>
        <v>5407.3158102105263</v>
      </c>
    </row>
    <row r="9" spans="1:14" ht="24.95" customHeight="1" x14ac:dyDescent="0.15">
      <c r="A9" s="1">
        <v>5</v>
      </c>
      <c r="B9" s="2" t="s">
        <v>30</v>
      </c>
      <c r="C9" s="20" t="s">
        <v>88</v>
      </c>
      <c r="D9" s="20" t="s">
        <v>73</v>
      </c>
      <c r="E9" s="11">
        <f t="shared" si="3"/>
        <v>405.06578947368422</v>
      </c>
      <c r="F9" s="12">
        <v>6075.9868421052633</v>
      </c>
      <c r="G9" s="13">
        <v>564</v>
      </c>
      <c r="H9" s="14">
        <v>351.5</v>
      </c>
      <c r="I9" s="12">
        <f t="shared" si="0"/>
        <v>6991.4868421052633</v>
      </c>
      <c r="J9" s="18">
        <v>946.19241347368438</v>
      </c>
      <c r="K9" s="13">
        <v>0</v>
      </c>
      <c r="L9" s="19">
        <v>637.9786184210526</v>
      </c>
      <c r="M9" s="12">
        <f t="shared" si="1"/>
        <v>1584.1710318947371</v>
      </c>
      <c r="N9" s="12">
        <f t="shared" si="2"/>
        <v>5407.3158102105263</v>
      </c>
    </row>
    <row r="10" spans="1:14" ht="24.95" customHeight="1" x14ac:dyDescent="0.15">
      <c r="A10" s="1">
        <v>6</v>
      </c>
      <c r="B10" s="2" t="s">
        <v>21</v>
      </c>
      <c r="C10" s="20" t="s">
        <v>81</v>
      </c>
      <c r="D10" s="20" t="s">
        <v>73</v>
      </c>
      <c r="E10" s="11">
        <f t="shared" si="3"/>
        <v>729.8026315789474</v>
      </c>
      <c r="F10" s="12">
        <v>10947.039473684212</v>
      </c>
      <c r="G10" s="13">
        <v>732.5</v>
      </c>
      <c r="H10" s="14">
        <v>493.5</v>
      </c>
      <c r="I10" s="12">
        <f t="shared" si="0"/>
        <v>12173.039473684212</v>
      </c>
      <c r="J10" s="18">
        <v>2094.4110922105269</v>
      </c>
      <c r="K10" s="13">
        <v>0</v>
      </c>
      <c r="L10" s="19">
        <v>1149.4391447368421</v>
      </c>
      <c r="M10" s="12">
        <f t="shared" si="1"/>
        <v>3243.850236947369</v>
      </c>
      <c r="N10" s="12">
        <f t="shared" si="2"/>
        <v>8929.1892367368418</v>
      </c>
    </row>
    <row r="11" spans="1:14" ht="24.95" customHeight="1" x14ac:dyDescent="0.15">
      <c r="A11" s="1">
        <v>7</v>
      </c>
      <c r="B11" s="2" t="s">
        <v>54</v>
      </c>
      <c r="C11" s="20" t="s">
        <v>95</v>
      </c>
      <c r="D11" s="20" t="s">
        <v>73</v>
      </c>
      <c r="E11" s="11">
        <f t="shared" si="3"/>
        <v>253.51973684210529</v>
      </c>
      <c r="F11" s="12">
        <v>3802.7960526315792</v>
      </c>
      <c r="G11" s="13">
        <v>333.5</v>
      </c>
      <c r="H11" s="14">
        <v>212.5</v>
      </c>
      <c r="I11" s="12">
        <f t="shared" si="0"/>
        <v>4348.7960526315792</v>
      </c>
      <c r="J11" s="18">
        <v>406.80974063157907</v>
      </c>
      <c r="K11" s="13">
        <v>0</v>
      </c>
      <c r="L11" s="19">
        <v>399.29358552631578</v>
      </c>
      <c r="M11" s="12">
        <f t="shared" si="1"/>
        <v>806.1033261578948</v>
      </c>
      <c r="N11" s="12">
        <f t="shared" si="2"/>
        <v>3542.6927264736842</v>
      </c>
    </row>
    <row r="12" spans="1:14" ht="24.95" customHeight="1" x14ac:dyDescent="0.15">
      <c r="A12" s="1">
        <v>8</v>
      </c>
      <c r="B12" s="2" t="s">
        <v>55</v>
      </c>
      <c r="C12" s="20" t="s">
        <v>96</v>
      </c>
      <c r="D12" s="20" t="s">
        <v>77</v>
      </c>
      <c r="E12" s="11">
        <f t="shared" si="3"/>
        <v>253.51973684210529</v>
      </c>
      <c r="F12" s="12">
        <v>3802.7960526315792</v>
      </c>
      <c r="G12" s="13">
        <v>333.5</v>
      </c>
      <c r="H12" s="14">
        <v>212.5</v>
      </c>
      <c r="I12" s="12">
        <f t="shared" si="0"/>
        <v>4348.7960526315792</v>
      </c>
      <c r="J12" s="18">
        <v>406.80974063157907</v>
      </c>
      <c r="K12" s="13">
        <v>0</v>
      </c>
      <c r="L12" s="19">
        <v>399.29358552631578</v>
      </c>
      <c r="M12" s="12">
        <f t="shared" si="1"/>
        <v>806.1033261578948</v>
      </c>
      <c r="N12" s="12">
        <f t="shared" si="2"/>
        <v>3542.6927264736842</v>
      </c>
    </row>
    <row r="13" spans="1:14" ht="24.95" customHeight="1" x14ac:dyDescent="0.15">
      <c r="A13" s="1">
        <v>9</v>
      </c>
      <c r="B13" s="2" t="s">
        <v>16</v>
      </c>
      <c r="C13" s="20" t="s">
        <v>79</v>
      </c>
      <c r="D13" s="20" t="s">
        <v>74</v>
      </c>
      <c r="E13" s="11">
        <f t="shared" si="3"/>
        <v>908.7828947368422</v>
      </c>
      <c r="F13" s="12">
        <v>13631.743421052633</v>
      </c>
      <c r="G13" s="13">
        <v>832</v>
      </c>
      <c r="H13" s="14">
        <v>559.5</v>
      </c>
      <c r="I13" s="12">
        <f t="shared" si="0"/>
        <v>15023.243421052633</v>
      </c>
      <c r="J13" s="18">
        <v>2764.7790606315793</v>
      </c>
      <c r="K13" s="13">
        <v>0</v>
      </c>
      <c r="L13" s="19">
        <v>1431.3330592105265</v>
      </c>
      <c r="M13" s="12">
        <f t="shared" si="1"/>
        <v>4196.112119842106</v>
      </c>
      <c r="N13" s="12">
        <f t="shared" si="2"/>
        <v>10827.131301210527</v>
      </c>
    </row>
    <row r="14" spans="1:14" ht="24.95" customHeight="1" x14ac:dyDescent="0.15">
      <c r="A14" s="1">
        <v>10</v>
      </c>
      <c r="B14" s="2" t="s">
        <v>33</v>
      </c>
      <c r="C14" s="20" t="s">
        <v>91</v>
      </c>
      <c r="D14" s="20" t="s">
        <v>74</v>
      </c>
      <c r="E14" s="11">
        <f t="shared" si="3"/>
        <v>376.80921052631578</v>
      </c>
      <c r="F14" s="12">
        <v>5652.1381578947367</v>
      </c>
      <c r="G14" s="13">
        <v>510.50000000000006</v>
      </c>
      <c r="H14" s="14">
        <v>333</v>
      </c>
      <c r="I14" s="12">
        <f t="shared" si="0"/>
        <v>6495.6381578947367</v>
      </c>
      <c r="J14" s="18">
        <v>840.27913452631583</v>
      </c>
      <c r="K14" s="13">
        <v>113.04276315789474</v>
      </c>
      <c r="L14" s="19">
        <v>593.47450657894728</v>
      </c>
      <c r="M14" s="12">
        <f t="shared" si="1"/>
        <v>1546.7964042631579</v>
      </c>
      <c r="N14" s="12">
        <f t="shared" si="2"/>
        <v>4948.8417536315792</v>
      </c>
    </row>
    <row r="15" spans="1:14" ht="24.95" customHeight="1" x14ac:dyDescent="0.15">
      <c r="A15" s="1">
        <v>11</v>
      </c>
      <c r="B15" s="2" t="s">
        <v>34</v>
      </c>
      <c r="C15" s="20" t="s">
        <v>91</v>
      </c>
      <c r="D15" s="20" t="s">
        <v>74</v>
      </c>
      <c r="E15" s="11">
        <f t="shared" si="3"/>
        <v>376.80921052631578</v>
      </c>
      <c r="F15" s="12">
        <v>5652.1381578947367</v>
      </c>
      <c r="G15" s="13">
        <v>510.50000000000006</v>
      </c>
      <c r="H15" s="14">
        <v>333</v>
      </c>
      <c r="I15" s="12">
        <f t="shared" si="0"/>
        <v>6495.6381578947367</v>
      </c>
      <c r="J15" s="18">
        <v>840.27913452631583</v>
      </c>
      <c r="K15" s="13">
        <v>113.04276315789474</v>
      </c>
      <c r="L15" s="19">
        <v>593.47450657894728</v>
      </c>
      <c r="M15" s="12">
        <f t="shared" si="1"/>
        <v>1546.7964042631579</v>
      </c>
      <c r="N15" s="12">
        <f t="shared" si="2"/>
        <v>4948.8417536315792</v>
      </c>
    </row>
    <row r="16" spans="1:14" ht="24.95" customHeight="1" x14ac:dyDescent="0.15">
      <c r="A16" s="1">
        <v>12</v>
      </c>
      <c r="B16" s="2" t="s">
        <v>35</v>
      </c>
      <c r="C16" s="20" t="s">
        <v>91</v>
      </c>
      <c r="D16" s="20" t="s">
        <v>74</v>
      </c>
      <c r="E16" s="11">
        <f t="shared" si="3"/>
        <v>376.80921052631578</v>
      </c>
      <c r="F16" s="12">
        <v>5652.1381578947367</v>
      </c>
      <c r="G16" s="13">
        <v>510.50000000000006</v>
      </c>
      <c r="H16" s="13">
        <v>333</v>
      </c>
      <c r="I16" s="12">
        <f t="shared" si="0"/>
        <v>6495.6381578947367</v>
      </c>
      <c r="J16" s="18">
        <v>840.27913452631583</v>
      </c>
      <c r="K16" s="13">
        <v>113.04276315789474</v>
      </c>
      <c r="L16" s="19">
        <v>593.47450657894728</v>
      </c>
      <c r="M16" s="12">
        <f t="shared" si="1"/>
        <v>1546.7964042631579</v>
      </c>
      <c r="N16" s="12">
        <f t="shared" si="2"/>
        <v>4948.8417536315792</v>
      </c>
    </row>
    <row r="17" spans="1:14" ht="24.95" customHeight="1" x14ac:dyDescent="0.15">
      <c r="A17" s="1">
        <v>13</v>
      </c>
      <c r="B17" s="2" t="s">
        <v>32</v>
      </c>
      <c r="C17" s="20" t="s">
        <v>90</v>
      </c>
      <c r="D17" s="20" t="s">
        <v>74</v>
      </c>
      <c r="E17" s="11">
        <f t="shared" si="3"/>
        <v>393.25657894736844</v>
      </c>
      <c r="F17" s="12">
        <v>5898.8486842105267</v>
      </c>
      <c r="G17" s="13">
        <v>510.5</v>
      </c>
      <c r="H17" s="14">
        <v>333</v>
      </c>
      <c r="I17" s="12">
        <f t="shared" si="0"/>
        <v>6742.3486842105267</v>
      </c>
      <c r="J17" s="18">
        <v>892.97650294736854</v>
      </c>
      <c r="K17" s="13">
        <v>117.97697368421053</v>
      </c>
      <c r="L17" s="19">
        <v>619.37911184210532</v>
      </c>
      <c r="M17" s="12">
        <f t="shared" si="1"/>
        <v>1630.3325884736844</v>
      </c>
      <c r="N17" s="12">
        <f t="shared" si="2"/>
        <v>5112.0160957368425</v>
      </c>
    </row>
    <row r="18" spans="1:14" ht="24.95" customHeight="1" x14ac:dyDescent="0.15">
      <c r="A18" s="1">
        <v>14</v>
      </c>
      <c r="B18" s="2" t="s">
        <v>36</v>
      </c>
      <c r="C18" s="20" t="s">
        <v>91</v>
      </c>
      <c r="D18" s="20" t="s">
        <v>74</v>
      </c>
      <c r="E18" s="11">
        <f t="shared" si="3"/>
        <v>376.80921052631578</v>
      </c>
      <c r="F18" s="12">
        <v>5652.1381578947367</v>
      </c>
      <c r="G18" s="13">
        <v>510.50000000000006</v>
      </c>
      <c r="H18" s="14">
        <v>333</v>
      </c>
      <c r="I18" s="12">
        <f t="shared" si="0"/>
        <v>6495.6381578947367</v>
      </c>
      <c r="J18" s="18">
        <v>840.27913452631583</v>
      </c>
      <c r="K18" s="13">
        <v>113.04276315789474</v>
      </c>
      <c r="L18" s="19">
        <v>593.47450657894728</v>
      </c>
      <c r="M18" s="12">
        <f t="shared" si="1"/>
        <v>1546.7964042631579</v>
      </c>
      <c r="N18" s="12">
        <f t="shared" si="2"/>
        <v>4948.8417536315792</v>
      </c>
    </row>
    <row r="19" spans="1:14" ht="24.95" customHeight="1" x14ac:dyDescent="0.15">
      <c r="A19" s="1">
        <v>15</v>
      </c>
      <c r="B19" s="2" t="s">
        <v>37</v>
      </c>
      <c r="C19" s="20" t="s">
        <v>91</v>
      </c>
      <c r="D19" s="20" t="s">
        <v>74</v>
      </c>
      <c r="E19" s="11">
        <f t="shared" si="3"/>
        <v>376.80921052631578</v>
      </c>
      <c r="F19" s="12">
        <v>5652.1381578947367</v>
      </c>
      <c r="G19" s="13">
        <v>510.50000000000006</v>
      </c>
      <c r="H19" s="14">
        <v>333</v>
      </c>
      <c r="I19" s="12">
        <f t="shared" si="0"/>
        <v>6495.6381578947367</v>
      </c>
      <c r="J19" s="18">
        <v>840.27913452631583</v>
      </c>
      <c r="K19" s="13">
        <v>113.04276315789474</v>
      </c>
      <c r="L19" s="19">
        <v>593.47450657894728</v>
      </c>
      <c r="M19" s="12">
        <f t="shared" si="1"/>
        <v>1546.7964042631579</v>
      </c>
      <c r="N19" s="12">
        <f t="shared" si="2"/>
        <v>4948.8417536315792</v>
      </c>
    </row>
    <row r="20" spans="1:14" ht="24.95" customHeight="1" x14ac:dyDescent="0.15">
      <c r="A20" s="1">
        <v>16</v>
      </c>
      <c r="B20" s="2" t="s">
        <v>38</v>
      </c>
      <c r="C20" s="20" t="s">
        <v>91</v>
      </c>
      <c r="D20" s="20" t="s">
        <v>74</v>
      </c>
      <c r="E20" s="11">
        <f t="shared" si="3"/>
        <v>376.80921052631578</v>
      </c>
      <c r="F20" s="12">
        <v>5652.1381578947367</v>
      </c>
      <c r="G20" s="13">
        <v>510.50000000000006</v>
      </c>
      <c r="H20" s="14">
        <v>333</v>
      </c>
      <c r="I20" s="12">
        <f t="shared" si="0"/>
        <v>6495.6381578947367</v>
      </c>
      <c r="J20" s="18">
        <v>840.27913452631583</v>
      </c>
      <c r="K20" s="13">
        <v>113.04276315789474</v>
      </c>
      <c r="L20" s="19">
        <v>593.47450657894728</v>
      </c>
      <c r="M20" s="12">
        <f t="shared" si="1"/>
        <v>1546.7964042631579</v>
      </c>
      <c r="N20" s="12">
        <f t="shared" si="2"/>
        <v>4948.8417536315792</v>
      </c>
    </row>
    <row r="21" spans="1:14" ht="24.95" customHeight="1" x14ac:dyDescent="0.15">
      <c r="A21" s="1">
        <v>17</v>
      </c>
      <c r="B21" s="2" t="s">
        <v>39</v>
      </c>
      <c r="C21" s="20" t="s">
        <v>91</v>
      </c>
      <c r="D21" s="20" t="s">
        <v>74</v>
      </c>
      <c r="E21" s="11">
        <f t="shared" si="3"/>
        <v>376.80921052631578</v>
      </c>
      <c r="F21" s="12">
        <v>5652.1381578947367</v>
      </c>
      <c r="G21" s="13">
        <v>510.50000000000006</v>
      </c>
      <c r="H21" s="14">
        <v>333</v>
      </c>
      <c r="I21" s="12">
        <f t="shared" si="0"/>
        <v>6495.6381578947367</v>
      </c>
      <c r="J21" s="18">
        <v>840.27913452631583</v>
      </c>
      <c r="K21" s="13">
        <v>113.04276315789474</v>
      </c>
      <c r="L21" s="19">
        <v>593.47450657894728</v>
      </c>
      <c r="M21" s="12">
        <f t="shared" si="1"/>
        <v>1546.7964042631579</v>
      </c>
      <c r="N21" s="12">
        <f t="shared" si="2"/>
        <v>4948.8417536315792</v>
      </c>
    </row>
    <row r="22" spans="1:14" ht="24.95" customHeight="1" x14ac:dyDescent="0.15">
      <c r="A22" s="1">
        <v>18</v>
      </c>
      <c r="B22" s="2" t="s">
        <v>40</v>
      </c>
      <c r="C22" s="20" t="s">
        <v>91</v>
      </c>
      <c r="D22" s="20" t="s">
        <v>74</v>
      </c>
      <c r="E22" s="11">
        <f t="shared" si="3"/>
        <v>376.80921052631578</v>
      </c>
      <c r="F22" s="12">
        <v>5652.1381578947367</v>
      </c>
      <c r="G22" s="13">
        <v>510.50000000000006</v>
      </c>
      <c r="H22" s="14">
        <v>333</v>
      </c>
      <c r="I22" s="12">
        <f t="shared" si="0"/>
        <v>6495.6381578947367</v>
      </c>
      <c r="J22" s="18">
        <v>840.27913452631583</v>
      </c>
      <c r="K22" s="13">
        <v>113.04276315789474</v>
      </c>
      <c r="L22" s="19">
        <v>593.47450657894728</v>
      </c>
      <c r="M22" s="12">
        <f t="shared" si="1"/>
        <v>1546.7964042631579</v>
      </c>
      <c r="N22" s="12">
        <f t="shared" si="2"/>
        <v>4948.8417536315792</v>
      </c>
    </row>
    <row r="23" spans="1:14" ht="24.95" customHeight="1" x14ac:dyDescent="0.15">
      <c r="A23" s="1">
        <v>19</v>
      </c>
      <c r="B23" s="2" t="s">
        <v>41</v>
      </c>
      <c r="C23" s="20" t="s">
        <v>91</v>
      </c>
      <c r="D23" s="20" t="s">
        <v>74</v>
      </c>
      <c r="E23" s="11">
        <f t="shared" si="3"/>
        <v>376.80921052631578</v>
      </c>
      <c r="F23" s="12">
        <v>5652.1381578947367</v>
      </c>
      <c r="G23" s="13">
        <v>510.50000000000006</v>
      </c>
      <c r="H23" s="14">
        <v>333</v>
      </c>
      <c r="I23" s="12">
        <f t="shared" si="0"/>
        <v>6495.6381578947367</v>
      </c>
      <c r="J23" s="18">
        <v>840.27913452631583</v>
      </c>
      <c r="K23" s="13">
        <v>113.04276315789474</v>
      </c>
      <c r="L23" s="19">
        <v>593.47450657894728</v>
      </c>
      <c r="M23" s="12">
        <f t="shared" si="1"/>
        <v>1546.7964042631579</v>
      </c>
      <c r="N23" s="12">
        <f t="shared" si="2"/>
        <v>4948.8417536315792</v>
      </c>
    </row>
    <row r="24" spans="1:14" ht="24.95" customHeight="1" x14ac:dyDescent="0.15">
      <c r="A24" s="1">
        <v>20</v>
      </c>
      <c r="B24" s="2" t="s">
        <v>42</v>
      </c>
      <c r="C24" s="20" t="s">
        <v>91</v>
      </c>
      <c r="D24" s="20" t="s">
        <v>74</v>
      </c>
      <c r="E24" s="11">
        <f t="shared" si="3"/>
        <v>376.80921052631578</v>
      </c>
      <c r="F24" s="12">
        <v>5652.1381578947367</v>
      </c>
      <c r="G24" s="13">
        <v>510.50000000000006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593.47450657894728</v>
      </c>
      <c r="M24" s="12">
        <f t="shared" si="1"/>
        <v>1546.7964042631579</v>
      </c>
      <c r="N24" s="12">
        <f t="shared" si="2"/>
        <v>4948.8417536315792</v>
      </c>
    </row>
    <row r="25" spans="1:14" ht="24.95" customHeight="1" x14ac:dyDescent="0.15">
      <c r="A25" s="1">
        <v>21</v>
      </c>
      <c r="B25" s="2" t="s">
        <v>56</v>
      </c>
      <c r="C25" s="20" t="s">
        <v>97</v>
      </c>
      <c r="D25" s="20" t="s">
        <v>74</v>
      </c>
      <c r="E25" s="11">
        <f t="shared" si="3"/>
        <v>233.78289473684211</v>
      </c>
      <c r="F25" s="12">
        <v>3506.7434210526317</v>
      </c>
      <c r="G25" s="13">
        <v>323.5</v>
      </c>
      <c r="H25" s="13">
        <v>208.5</v>
      </c>
      <c r="I25" s="12">
        <f t="shared" si="0"/>
        <v>4038.7434210526317</v>
      </c>
      <c r="J25" s="18">
        <v>355.28734736842102</v>
      </c>
      <c r="K25" s="13">
        <v>70.13486842105263</v>
      </c>
      <c r="L25" s="19">
        <v>368.2080592105263</v>
      </c>
      <c r="M25" s="12">
        <f t="shared" si="1"/>
        <v>793.63027499999998</v>
      </c>
      <c r="N25" s="12">
        <f t="shared" si="2"/>
        <v>3245.1131460526317</v>
      </c>
    </row>
    <row r="26" spans="1:14" ht="24.95" customHeight="1" x14ac:dyDescent="0.15">
      <c r="A26" s="1">
        <v>22</v>
      </c>
      <c r="B26" s="2" t="s">
        <v>57</v>
      </c>
      <c r="C26" s="20" t="s">
        <v>97</v>
      </c>
      <c r="D26" s="20" t="s">
        <v>74</v>
      </c>
      <c r="E26" s="11">
        <f t="shared" si="3"/>
        <v>233.78289473684211</v>
      </c>
      <c r="F26" s="12">
        <v>3506.7434210526317</v>
      </c>
      <c r="G26" s="13">
        <v>323.5</v>
      </c>
      <c r="H26" s="14">
        <v>208.5</v>
      </c>
      <c r="I26" s="12">
        <f t="shared" si="0"/>
        <v>4038.7434210526317</v>
      </c>
      <c r="J26" s="18">
        <v>355.28734736842102</v>
      </c>
      <c r="K26" s="23">
        <v>70.13486842105263</v>
      </c>
      <c r="L26" s="19">
        <v>368.2080592105263</v>
      </c>
      <c r="M26" s="12">
        <f t="shared" si="1"/>
        <v>793.63027499999998</v>
      </c>
      <c r="N26" s="12">
        <f t="shared" si="2"/>
        <v>3245.1131460526317</v>
      </c>
    </row>
    <row r="27" spans="1:14" ht="24.95" customHeight="1" x14ac:dyDescent="0.15">
      <c r="A27" s="1">
        <v>23</v>
      </c>
      <c r="B27" s="2" t="s">
        <v>58</v>
      </c>
      <c r="C27" s="20" t="s">
        <v>92</v>
      </c>
      <c r="D27" s="20" t="s">
        <v>74</v>
      </c>
      <c r="E27" s="11">
        <f t="shared" si="3"/>
        <v>233.78289473684211</v>
      </c>
      <c r="F27" s="12">
        <v>3506.7434210526317</v>
      </c>
      <c r="G27" s="13">
        <v>323.5</v>
      </c>
      <c r="H27" s="14">
        <v>208.5</v>
      </c>
      <c r="I27" s="12">
        <f t="shared" si="0"/>
        <v>4038.7434210526317</v>
      </c>
      <c r="J27" s="18">
        <v>355.28734736842102</v>
      </c>
      <c r="K27" s="13">
        <v>70.13486842105263</v>
      </c>
      <c r="L27" s="19">
        <v>368.2080592105263</v>
      </c>
      <c r="M27" s="12">
        <f t="shared" si="1"/>
        <v>793.63027499999998</v>
      </c>
      <c r="N27" s="12">
        <f t="shared" si="2"/>
        <v>3245.1131460526317</v>
      </c>
    </row>
    <row r="28" spans="1:14" ht="24.95" customHeight="1" x14ac:dyDescent="0.15">
      <c r="A28" s="1">
        <v>24</v>
      </c>
      <c r="B28" s="2" t="s">
        <v>59</v>
      </c>
      <c r="C28" s="20" t="s">
        <v>92</v>
      </c>
      <c r="D28" s="20" t="s">
        <v>74</v>
      </c>
      <c r="E28" s="11">
        <f t="shared" si="3"/>
        <v>233.78289473684211</v>
      </c>
      <c r="F28" s="12">
        <v>3506.7434210526317</v>
      </c>
      <c r="G28" s="13">
        <v>323.5</v>
      </c>
      <c r="H28" s="14">
        <v>208.5</v>
      </c>
      <c r="I28" s="12">
        <f t="shared" si="0"/>
        <v>4038.7434210526317</v>
      </c>
      <c r="J28" s="18">
        <v>355.28734736842102</v>
      </c>
      <c r="K28" s="13">
        <v>70.13486842105263</v>
      </c>
      <c r="L28" s="19">
        <v>368.2080592105263</v>
      </c>
      <c r="M28" s="12">
        <f t="shared" si="1"/>
        <v>793.63027499999998</v>
      </c>
      <c r="N28" s="12">
        <f t="shared" si="2"/>
        <v>3245.1131460526317</v>
      </c>
    </row>
    <row r="29" spans="1:14" ht="24.95" customHeight="1" x14ac:dyDescent="0.15">
      <c r="A29" s="1">
        <v>25</v>
      </c>
      <c r="B29" s="2" t="s">
        <v>60</v>
      </c>
      <c r="C29" s="20" t="s">
        <v>92</v>
      </c>
      <c r="D29" s="20" t="s">
        <v>74</v>
      </c>
      <c r="E29" s="11">
        <f t="shared" si="3"/>
        <v>233.78289473684211</v>
      </c>
      <c r="F29" s="12">
        <v>3506.7434210526317</v>
      </c>
      <c r="G29" s="13">
        <v>323.5</v>
      </c>
      <c r="H29" s="14">
        <v>208.5</v>
      </c>
      <c r="I29" s="12">
        <f t="shared" si="0"/>
        <v>4038.7434210526317</v>
      </c>
      <c r="J29" s="18">
        <v>355.28734736842102</v>
      </c>
      <c r="K29" s="13">
        <v>70.13486842105263</v>
      </c>
      <c r="L29" s="19">
        <v>368.2080592105263</v>
      </c>
      <c r="M29" s="12">
        <f t="shared" si="1"/>
        <v>793.63027499999998</v>
      </c>
      <c r="N29" s="12">
        <f t="shared" si="2"/>
        <v>3245.1131460526317</v>
      </c>
    </row>
    <row r="30" spans="1:14" ht="24.95" customHeight="1" x14ac:dyDescent="0.15">
      <c r="A30" s="1">
        <v>26</v>
      </c>
      <c r="B30" s="2" t="s">
        <v>61</v>
      </c>
      <c r="C30" s="20" t="s">
        <v>92</v>
      </c>
      <c r="D30" s="20" t="s">
        <v>74</v>
      </c>
      <c r="E30" s="11">
        <f t="shared" si="3"/>
        <v>233.78289473684211</v>
      </c>
      <c r="F30" s="12">
        <v>3506.7434210526317</v>
      </c>
      <c r="G30" s="13">
        <v>323.5</v>
      </c>
      <c r="H30" s="14">
        <v>208.5</v>
      </c>
      <c r="I30" s="12">
        <f t="shared" si="0"/>
        <v>4038.7434210526317</v>
      </c>
      <c r="J30" s="18">
        <v>355.28734736842102</v>
      </c>
      <c r="K30" s="13">
        <v>70.13486842105263</v>
      </c>
      <c r="L30" s="19">
        <v>368.2080592105263</v>
      </c>
      <c r="M30" s="12">
        <f t="shared" si="1"/>
        <v>793.63027499999998</v>
      </c>
      <c r="N30" s="12">
        <f t="shared" si="2"/>
        <v>3245.1131460526317</v>
      </c>
    </row>
    <row r="31" spans="1:14" ht="24.95" customHeight="1" x14ac:dyDescent="0.15">
      <c r="A31" s="1">
        <v>27</v>
      </c>
      <c r="B31" s="2" t="s">
        <v>62</v>
      </c>
      <c r="C31" s="20" t="s">
        <v>92</v>
      </c>
      <c r="D31" s="20" t="s">
        <v>74</v>
      </c>
      <c r="E31" s="11">
        <f t="shared" si="3"/>
        <v>233.78289473684211</v>
      </c>
      <c r="F31" s="12">
        <v>3506.7434210526317</v>
      </c>
      <c r="G31" s="13">
        <v>323.5</v>
      </c>
      <c r="H31" s="14">
        <v>208.5</v>
      </c>
      <c r="I31" s="12">
        <f t="shared" si="0"/>
        <v>4038.7434210526317</v>
      </c>
      <c r="J31" s="18">
        <v>355.28734736842102</v>
      </c>
      <c r="K31" s="13">
        <v>70.13486842105263</v>
      </c>
      <c r="L31" s="19">
        <v>368.2080592105263</v>
      </c>
      <c r="M31" s="12">
        <f t="shared" si="1"/>
        <v>793.63027499999998</v>
      </c>
      <c r="N31" s="12">
        <f t="shared" si="2"/>
        <v>3245.1131460526317</v>
      </c>
    </row>
    <row r="32" spans="1:14" ht="24.95" customHeight="1" x14ac:dyDescent="0.15">
      <c r="A32" s="1">
        <v>28</v>
      </c>
      <c r="B32" s="2" t="s">
        <v>63</v>
      </c>
      <c r="C32" s="20" t="s">
        <v>92</v>
      </c>
      <c r="D32" s="20" t="s">
        <v>74</v>
      </c>
      <c r="E32" s="11">
        <f t="shared" si="3"/>
        <v>233.78289473684211</v>
      </c>
      <c r="F32" s="12">
        <v>3506.7434210526317</v>
      </c>
      <c r="G32" s="13">
        <v>323.5</v>
      </c>
      <c r="H32" s="13">
        <v>208.5</v>
      </c>
      <c r="I32" s="12">
        <f t="shared" si="0"/>
        <v>4038.7434210526317</v>
      </c>
      <c r="J32" s="18">
        <v>355.28734736842102</v>
      </c>
      <c r="K32" s="13">
        <v>70.13486842105263</v>
      </c>
      <c r="L32" s="19">
        <v>368.2080592105263</v>
      </c>
      <c r="M32" s="12">
        <f t="shared" si="1"/>
        <v>793.63027499999998</v>
      </c>
      <c r="N32" s="12">
        <f t="shared" si="2"/>
        <v>3245.1131460526317</v>
      </c>
    </row>
    <row r="33" spans="1:14" ht="24.95" customHeight="1" x14ac:dyDescent="0.15">
      <c r="A33" s="1">
        <v>29</v>
      </c>
      <c r="B33" s="2" t="s">
        <v>64</v>
      </c>
      <c r="C33" s="20" t="s">
        <v>92</v>
      </c>
      <c r="D33" s="20" t="s">
        <v>74</v>
      </c>
      <c r="E33" s="11">
        <f t="shared" si="3"/>
        <v>233.78289473684211</v>
      </c>
      <c r="F33" s="12">
        <v>3506.7434210526317</v>
      </c>
      <c r="G33" s="13">
        <v>323.5</v>
      </c>
      <c r="H33" s="14">
        <v>208.5</v>
      </c>
      <c r="I33" s="12">
        <f t="shared" si="0"/>
        <v>4038.7434210526317</v>
      </c>
      <c r="J33" s="18">
        <v>355.28734736842102</v>
      </c>
      <c r="K33" s="13">
        <v>70.13486842105263</v>
      </c>
      <c r="L33" s="19">
        <v>368.2080592105263</v>
      </c>
      <c r="M33" s="12">
        <f t="shared" si="1"/>
        <v>793.63027499999998</v>
      </c>
      <c r="N33" s="12">
        <f t="shared" si="2"/>
        <v>3245.1131460526317</v>
      </c>
    </row>
    <row r="34" spans="1:14" ht="24.95" customHeight="1" x14ac:dyDescent="0.15">
      <c r="A34" s="1">
        <v>30</v>
      </c>
      <c r="B34" s="2" t="s">
        <v>65</v>
      </c>
      <c r="C34" s="20" t="s">
        <v>92</v>
      </c>
      <c r="D34" s="20" t="s">
        <v>74</v>
      </c>
      <c r="E34" s="11">
        <f t="shared" si="3"/>
        <v>233.78289473684211</v>
      </c>
      <c r="F34" s="12">
        <v>3506.7434210526317</v>
      </c>
      <c r="G34" s="13">
        <v>323.5</v>
      </c>
      <c r="H34" s="14">
        <v>208.5</v>
      </c>
      <c r="I34" s="12">
        <f t="shared" si="0"/>
        <v>4038.7434210526317</v>
      </c>
      <c r="J34" s="18">
        <v>355.28734736842102</v>
      </c>
      <c r="K34" s="23">
        <v>70.13486842105263</v>
      </c>
      <c r="L34" s="19">
        <v>368.2080592105263</v>
      </c>
      <c r="M34" s="12">
        <f t="shared" si="1"/>
        <v>793.63027499999998</v>
      </c>
      <c r="N34" s="12">
        <f t="shared" si="2"/>
        <v>3245.1131460526317</v>
      </c>
    </row>
    <row r="35" spans="1:14" ht="24.95" customHeight="1" x14ac:dyDescent="0.15">
      <c r="A35" s="1">
        <v>31</v>
      </c>
      <c r="B35" s="2" t="s">
        <v>66</v>
      </c>
      <c r="C35" s="20" t="s">
        <v>92</v>
      </c>
      <c r="D35" s="20" t="s">
        <v>74</v>
      </c>
      <c r="E35" s="11">
        <f t="shared" si="3"/>
        <v>233.78289473684211</v>
      </c>
      <c r="F35" s="12">
        <v>3506.7434210526317</v>
      </c>
      <c r="G35" s="13">
        <v>323.5</v>
      </c>
      <c r="H35" s="14">
        <v>208.5</v>
      </c>
      <c r="I35" s="12">
        <f t="shared" si="0"/>
        <v>4038.7434210526317</v>
      </c>
      <c r="J35" s="18">
        <v>355.28734736842102</v>
      </c>
      <c r="K35" s="23">
        <v>70.13486842105263</v>
      </c>
      <c r="L35" s="19">
        <v>368.2080592105263</v>
      </c>
      <c r="M35" s="12">
        <f t="shared" si="1"/>
        <v>793.63027499999998</v>
      </c>
      <c r="N35" s="12">
        <f t="shared" si="2"/>
        <v>3245.1131460526317</v>
      </c>
    </row>
    <row r="36" spans="1:14" ht="24.95" customHeight="1" x14ac:dyDescent="0.15">
      <c r="A36" s="1">
        <v>32</v>
      </c>
      <c r="B36" s="2" t="s">
        <v>67</v>
      </c>
      <c r="C36" s="20" t="s">
        <v>92</v>
      </c>
      <c r="D36" s="20" t="s">
        <v>74</v>
      </c>
      <c r="E36" s="11">
        <f t="shared" si="3"/>
        <v>233.78289473684211</v>
      </c>
      <c r="F36" s="12">
        <v>3506.7434210526317</v>
      </c>
      <c r="G36" s="13">
        <v>323.5</v>
      </c>
      <c r="H36" s="14">
        <v>208.5</v>
      </c>
      <c r="I36" s="12">
        <f t="shared" si="0"/>
        <v>4038.7434210526317</v>
      </c>
      <c r="J36" s="18">
        <v>355.28734736842102</v>
      </c>
      <c r="K36" s="13">
        <v>70.13486842105263</v>
      </c>
      <c r="L36" s="19">
        <v>368.2080592105263</v>
      </c>
      <c r="M36" s="12">
        <f t="shared" si="1"/>
        <v>793.63027499999998</v>
      </c>
      <c r="N36" s="12">
        <f t="shared" si="2"/>
        <v>3245.1131460526317</v>
      </c>
    </row>
    <row r="37" spans="1:14" ht="24.95" customHeight="1" x14ac:dyDescent="0.15">
      <c r="A37" s="1">
        <v>33</v>
      </c>
      <c r="B37" s="2" t="s">
        <v>68</v>
      </c>
      <c r="C37" s="20" t="s">
        <v>92</v>
      </c>
      <c r="D37" s="20" t="s">
        <v>74</v>
      </c>
      <c r="E37" s="11">
        <f t="shared" si="3"/>
        <v>233.78289473684211</v>
      </c>
      <c r="F37" s="12">
        <v>3506.7434210526317</v>
      </c>
      <c r="G37" s="13">
        <v>323.5</v>
      </c>
      <c r="H37" s="14">
        <v>208.5</v>
      </c>
      <c r="I37" s="12">
        <f t="shared" ref="I37:I64" si="4">SUM(F37:H37)</f>
        <v>4038.7434210526317</v>
      </c>
      <c r="J37" s="18">
        <v>355.28734736842102</v>
      </c>
      <c r="K37" s="13">
        <v>70.13486842105263</v>
      </c>
      <c r="L37" s="19">
        <v>368.2080592105263</v>
      </c>
      <c r="M37" s="12">
        <f t="shared" ref="M37:M64" si="5">SUM(J37:L37)</f>
        <v>793.63027499999998</v>
      </c>
      <c r="N37" s="12">
        <f t="shared" ref="N37:N64" si="6">+I37-M37</f>
        <v>3245.1131460526317</v>
      </c>
    </row>
    <row r="38" spans="1:14" ht="24.95" customHeight="1" x14ac:dyDescent="0.15">
      <c r="A38" s="1">
        <v>34</v>
      </c>
      <c r="B38" s="2" t="s">
        <v>69</v>
      </c>
      <c r="C38" s="20" t="s">
        <v>92</v>
      </c>
      <c r="D38" s="20" t="s">
        <v>74</v>
      </c>
      <c r="E38" s="11">
        <f t="shared" si="3"/>
        <v>233.78289473684211</v>
      </c>
      <c r="F38" s="12">
        <v>3506.7434210526317</v>
      </c>
      <c r="G38" s="13">
        <v>323.5</v>
      </c>
      <c r="H38" s="14">
        <v>208.5</v>
      </c>
      <c r="I38" s="12">
        <f t="shared" si="4"/>
        <v>4038.7434210526317</v>
      </c>
      <c r="J38" s="18">
        <v>355.28734736842102</v>
      </c>
      <c r="K38" s="13">
        <v>70.13486842105263</v>
      </c>
      <c r="L38" s="19">
        <v>368.2080592105263</v>
      </c>
      <c r="M38" s="12">
        <f t="shared" si="5"/>
        <v>793.63027499999998</v>
      </c>
      <c r="N38" s="12">
        <f t="shared" si="6"/>
        <v>3245.1131460526317</v>
      </c>
    </row>
    <row r="39" spans="1:14" ht="24.95" customHeight="1" x14ac:dyDescent="0.15">
      <c r="A39" s="1">
        <v>35</v>
      </c>
      <c r="B39" s="2" t="s">
        <v>70</v>
      </c>
      <c r="C39" s="20" t="s">
        <v>92</v>
      </c>
      <c r="D39" s="20" t="s">
        <v>74</v>
      </c>
      <c r="E39" s="11">
        <f t="shared" si="3"/>
        <v>233.78289473684211</v>
      </c>
      <c r="F39" s="12">
        <v>3506.7434210526317</v>
      </c>
      <c r="G39" s="13">
        <v>323.5</v>
      </c>
      <c r="H39" s="14">
        <v>208.5</v>
      </c>
      <c r="I39" s="12">
        <f t="shared" si="4"/>
        <v>4038.7434210526317</v>
      </c>
      <c r="J39" s="18">
        <v>355.28734736842102</v>
      </c>
      <c r="K39" s="13">
        <v>70.13486842105263</v>
      </c>
      <c r="L39" s="19">
        <v>368.2080592105263</v>
      </c>
      <c r="M39" s="12">
        <f t="shared" si="5"/>
        <v>793.63027499999998</v>
      </c>
      <c r="N39" s="12">
        <f t="shared" si="6"/>
        <v>3245.1131460526317</v>
      </c>
    </row>
    <row r="40" spans="1:14" ht="24.95" customHeight="1" x14ac:dyDescent="0.15">
      <c r="A40" s="1">
        <v>36</v>
      </c>
      <c r="B40" s="2" t="s">
        <v>71</v>
      </c>
      <c r="C40" s="20" t="s">
        <v>92</v>
      </c>
      <c r="D40" s="20" t="s">
        <v>74</v>
      </c>
      <c r="E40" s="11">
        <f t="shared" si="3"/>
        <v>233.78289473684211</v>
      </c>
      <c r="F40" s="12">
        <v>3506.7434210526317</v>
      </c>
      <c r="G40" s="13">
        <v>323.5</v>
      </c>
      <c r="H40" s="14">
        <v>208.5</v>
      </c>
      <c r="I40" s="12">
        <f t="shared" si="4"/>
        <v>4038.7434210526317</v>
      </c>
      <c r="J40" s="18">
        <v>355.28734736842102</v>
      </c>
      <c r="K40" s="13">
        <v>70.13486842105263</v>
      </c>
      <c r="L40" s="19">
        <v>368.2080592105263</v>
      </c>
      <c r="M40" s="12">
        <f t="shared" si="5"/>
        <v>793.63027499999998</v>
      </c>
      <c r="N40" s="12">
        <f t="shared" si="6"/>
        <v>3245.1131460526317</v>
      </c>
    </row>
    <row r="41" spans="1:14" ht="24.95" customHeight="1" x14ac:dyDescent="0.15">
      <c r="A41" s="1">
        <v>37</v>
      </c>
      <c r="B41" s="2" t="s">
        <v>17</v>
      </c>
      <c r="C41" s="20" t="s">
        <v>79</v>
      </c>
      <c r="D41" s="20" t="s">
        <v>75</v>
      </c>
      <c r="E41" s="11">
        <f t="shared" si="3"/>
        <v>908.7828947368422</v>
      </c>
      <c r="F41" s="12">
        <v>13631.743421052633</v>
      </c>
      <c r="G41" s="13">
        <v>832</v>
      </c>
      <c r="H41" s="14">
        <v>559.5</v>
      </c>
      <c r="I41" s="12">
        <f t="shared" si="4"/>
        <v>15023.243421052633</v>
      </c>
      <c r="J41" s="18">
        <v>2764.7790606315793</v>
      </c>
      <c r="K41" s="13">
        <v>0</v>
      </c>
      <c r="L41" s="19">
        <v>1431.3330592105265</v>
      </c>
      <c r="M41" s="12">
        <f t="shared" si="5"/>
        <v>4196.112119842106</v>
      </c>
      <c r="N41" s="12">
        <f t="shared" si="6"/>
        <v>10827.131301210527</v>
      </c>
    </row>
    <row r="42" spans="1:14" ht="24.95" customHeight="1" x14ac:dyDescent="0.15">
      <c r="A42" s="1">
        <v>38</v>
      </c>
      <c r="B42" s="2" t="s">
        <v>23</v>
      </c>
      <c r="C42" s="20" t="s">
        <v>83</v>
      </c>
      <c r="D42" s="20" t="s">
        <v>75</v>
      </c>
      <c r="E42" s="11">
        <f t="shared" si="3"/>
        <v>459.44078947368422</v>
      </c>
      <c r="F42" s="12">
        <v>6891.6118421052633</v>
      </c>
      <c r="G42" s="13">
        <v>581.5</v>
      </c>
      <c r="H42" s="14">
        <v>361</v>
      </c>
      <c r="I42" s="12">
        <f t="shared" si="4"/>
        <v>7834.1118421052633</v>
      </c>
      <c r="J42" s="18">
        <v>1126.1771134736844</v>
      </c>
      <c r="K42" s="23">
        <v>0</v>
      </c>
      <c r="L42" s="19">
        <v>723.6192434210526</v>
      </c>
      <c r="M42" s="12">
        <f t="shared" si="5"/>
        <v>1849.7963568947371</v>
      </c>
      <c r="N42" s="12">
        <f t="shared" si="6"/>
        <v>5984.3154852105263</v>
      </c>
    </row>
    <row r="43" spans="1:14" ht="24.95" customHeight="1" x14ac:dyDescent="0.15">
      <c r="A43" s="1">
        <v>39</v>
      </c>
      <c r="B43" s="2" t="s">
        <v>24</v>
      </c>
      <c r="C43" s="20" t="s">
        <v>84</v>
      </c>
      <c r="D43" s="20" t="s">
        <v>75</v>
      </c>
      <c r="E43" s="11">
        <f t="shared" si="3"/>
        <v>459.44078947368422</v>
      </c>
      <c r="F43" s="12">
        <v>6891.6118421052633</v>
      </c>
      <c r="G43" s="13">
        <v>581.5</v>
      </c>
      <c r="H43" s="14">
        <v>361</v>
      </c>
      <c r="I43" s="12">
        <f t="shared" si="4"/>
        <v>7834.1118421052633</v>
      </c>
      <c r="J43" s="18">
        <v>1126.1771134736844</v>
      </c>
      <c r="K43" s="13">
        <v>0</v>
      </c>
      <c r="L43" s="19">
        <v>723.6192434210526</v>
      </c>
      <c r="M43" s="12">
        <f t="shared" si="5"/>
        <v>1849.7963568947371</v>
      </c>
      <c r="N43" s="12">
        <f t="shared" si="6"/>
        <v>5984.3154852105263</v>
      </c>
    </row>
    <row r="44" spans="1:14" ht="24.95" customHeight="1" x14ac:dyDescent="0.15">
      <c r="A44" s="1">
        <v>40</v>
      </c>
      <c r="B44" s="2" t="s">
        <v>18</v>
      </c>
      <c r="C44" s="20" t="s">
        <v>79</v>
      </c>
      <c r="D44" s="20" t="s">
        <v>76</v>
      </c>
      <c r="E44" s="11">
        <f t="shared" si="3"/>
        <v>908.7828947368422</v>
      </c>
      <c r="F44" s="12">
        <v>13631.743421052633</v>
      </c>
      <c r="G44" s="13">
        <v>832</v>
      </c>
      <c r="H44" s="14">
        <v>559.5</v>
      </c>
      <c r="I44" s="12">
        <f t="shared" si="4"/>
        <v>15023.243421052633</v>
      </c>
      <c r="J44" s="18">
        <v>2764.7790606315793</v>
      </c>
      <c r="K44" s="13">
        <v>0</v>
      </c>
      <c r="L44" s="19">
        <v>1431.3330592105265</v>
      </c>
      <c r="M44" s="12">
        <f t="shared" si="5"/>
        <v>4196.112119842106</v>
      </c>
      <c r="N44" s="12">
        <f t="shared" si="6"/>
        <v>10827.131301210527</v>
      </c>
    </row>
    <row r="45" spans="1:14" ht="24.95" customHeight="1" x14ac:dyDescent="0.15">
      <c r="A45" s="1">
        <v>41</v>
      </c>
      <c r="B45" s="2" t="s">
        <v>22</v>
      </c>
      <c r="C45" s="20" t="s">
        <v>82</v>
      </c>
      <c r="D45" s="20" t="s">
        <v>76</v>
      </c>
      <c r="E45" s="11">
        <f t="shared" si="3"/>
        <v>566.21710526315792</v>
      </c>
      <c r="F45" s="12">
        <v>8493.2565789473683</v>
      </c>
      <c r="G45" s="13">
        <v>623.5</v>
      </c>
      <c r="H45" s="14">
        <v>389.5</v>
      </c>
      <c r="I45" s="12">
        <f t="shared" si="4"/>
        <v>9506.2565789473683</v>
      </c>
      <c r="J45" s="18">
        <v>1483.3472292631582</v>
      </c>
      <c r="K45" s="13">
        <v>0</v>
      </c>
      <c r="L45" s="19">
        <v>2902.3119407894737</v>
      </c>
      <c r="M45" s="12">
        <f t="shared" si="5"/>
        <v>4385.6591700526315</v>
      </c>
      <c r="N45" s="12">
        <f t="shared" si="6"/>
        <v>5120.5974088947369</v>
      </c>
    </row>
    <row r="46" spans="1:14" ht="24.95" customHeight="1" x14ac:dyDescent="0.15">
      <c r="A46" s="1">
        <v>42</v>
      </c>
      <c r="B46" s="2" t="s">
        <v>45</v>
      </c>
      <c r="C46" s="20" t="s">
        <v>94</v>
      </c>
      <c r="D46" s="20" t="s">
        <v>76</v>
      </c>
      <c r="E46" s="11">
        <f t="shared" si="3"/>
        <v>258.8486842105263</v>
      </c>
      <c r="F46" s="12">
        <v>3882.7302631578946</v>
      </c>
      <c r="G46" s="13">
        <v>359</v>
      </c>
      <c r="H46" s="14">
        <v>219</v>
      </c>
      <c r="I46" s="12">
        <f t="shared" si="4"/>
        <v>4460.730263157895</v>
      </c>
      <c r="J46" s="18">
        <v>426.86835115789484</v>
      </c>
      <c r="K46" s="13">
        <v>77.65460526315789</v>
      </c>
      <c r="L46" s="19">
        <v>407.6866776315789</v>
      </c>
      <c r="M46" s="12">
        <f t="shared" si="5"/>
        <v>912.2096340526316</v>
      </c>
      <c r="N46" s="12">
        <f t="shared" si="6"/>
        <v>3548.5206291052637</v>
      </c>
    </row>
    <row r="47" spans="1:14" ht="24.95" customHeight="1" x14ac:dyDescent="0.15">
      <c r="A47" s="1">
        <v>43</v>
      </c>
      <c r="B47" s="2" t="s">
        <v>46</v>
      </c>
      <c r="C47" s="20" t="s">
        <v>94</v>
      </c>
      <c r="D47" s="20" t="s">
        <v>76</v>
      </c>
      <c r="E47" s="11">
        <f t="shared" si="3"/>
        <v>258.8486842105263</v>
      </c>
      <c r="F47" s="12">
        <v>3882.7302631578946</v>
      </c>
      <c r="G47" s="13">
        <v>359</v>
      </c>
      <c r="H47" s="14">
        <v>219</v>
      </c>
      <c r="I47" s="12">
        <f t="shared" si="4"/>
        <v>4460.730263157895</v>
      </c>
      <c r="J47" s="18">
        <v>426.86835115789484</v>
      </c>
      <c r="K47" s="13">
        <v>77.65460526315789</v>
      </c>
      <c r="L47" s="19">
        <v>407.6866776315789</v>
      </c>
      <c r="M47" s="12">
        <f t="shared" si="5"/>
        <v>912.2096340526316</v>
      </c>
      <c r="N47" s="12">
        <f t="shared" si="6"/>
        <v>3548.5206291052637</v>
      </c>
    </row>
    <row r="48" spans="1:14" ht="24.95" customHeight="1" x14ac:dyDescent="0.15">
      <c r="A48" s="1">
        <v>44</v>
      </c>
      <c r="B48" s="2" t="s">
        <v>47</v>
      </c>
      <c r="C48" s="20" t="s">
        <v>94</v>
      </c>
      <c r="D48" s="20" t="s">
        <v>76</v>
      </c>
      <c r="E48" s="11">
        <f t="shared" si="3"/>
        <v>258.8486842105263</v>
      </c>
      <c r="F48" s="12">
        <v>3882.7302631578946</v>
      </c>
      <c r="G48" s="13">
        <v>359</v>
      </c>
      <c r="H48" s="14">
        <v>219</v>
      </c>
      <c r="I48" s="12">
        <f t="shared" si="4"/>
        <v>4460.730263157895</v>
      </c>
      <c r="J48" s="18">
        <v>426.86835115789484</v>
      </c>
      <c r="K48" s="23">
        <v>77.65460526315789</v>
      </c>
      <c r="L48" s="19">
        <v>407.6866776315789</v>
      </c>
      <c r="M48" s="12">
        <f t="shared" si="5"/>
        <v>912.2096340526316</v>
      </c>
      <c r="N48" s="12">
        <f t="shared" si="6"/>
        <v>3548.5206291052637</v>
      </c>
    </row>
    <row r="49" spans="1:14" ht="24.95" customHeight="1" x14ac:dyDescent="0.15">
      <c r="A49" s="1">
        <v>45</v>
      </c>
      <c r="B49" s="2" t="s">
        <v>48</v>
      </c>
      <c r="C49" s="20" t="s">
        <v>94</v>
      </c>
      <c r="D49" s="20" t="s">
        <v>76</v>
      </c>
      <c r="E49" s="11">
        <f t="shared" si="3"/>
        <v>258.8486842105263</v>
      </c>
      <c r="F49" s="12">
        <v>3882.7302631578946</v>
      </c>
      <c r="G49" s="13">
        <v>359</v>
      </c>
      <c r="H49" s="14">
        <v>219</v>
      </c>
      <c r="I49" s="12">
        <f t="shared" si="4"/>
        <v>4460.730263157895</v>
      </c>
      <c r="J49" s="18">
        <v>426.86835115789484</v>
      </c>
      <c r="K49" s="13">
        <v>77.65460526315789</v>
      </c>
      <c r="L49" s="19">
        <v>407.6866776315789</v>
      </c>
      <c r="M49" s="12">
        <f t="shared" si="5"/>
        <v>912.2096340526316</v>
      </c>
      <c r="N49" s="12">
        <f t="shared" si="6"/>
        <v>3548.5206291052637</v>
      </c>
    </row>
    <row r="50" spans="1:14" ht="24.95" customHeight="1" x14ac:dyDescent="0.15">
      <c r="A50" s="1">
        <v>46</v>
      </c>
      <c r="B50" s="2" t="s">
        <v>49</v>
      </c>
      <c r="C50" s="20" t="s">
        <v>94</v>
      </c>
      <c r="D50" s="20" t="s">
        <v>76</v>
      </c>
      <c r="E50" s="11">
        <f t="shared" si="3"/>
        <v>258.8486842105263</v>
      </c>
      <c r="F50" s="12">
        <v>3882.7302631578946</v>
      </c>
      <c r="G50" s="13">
        <v>359</v>
      </c>
      <c r="H50" s="14">
        <v>219</v>
      </c>
      <c r="I50" s="12">
        <f t="shared" si="4"/>
        <v>4460.730263157895</v>
      </c>
      <c r="J50" s="18">
        <v>426.86835115789484</v>
      </c>
      <c r="K50" s="13">
        <v>77.65460526315789</v>
      </c>
      <c r="L50" s="19">
        <v>407.6866776315789</v>
      </c>
      <c r="M50" s="12">
        <f t="shared" si="5"/>
        <v>912.2096340526316</v>
      </c>
      <c r="N50" s="12">
        <f t="shared" si="6"/>
        <v>3548.5206291052637</v>
      </c>
    </row>
    <row r="51" spans="1:14" ht="24.95" customHeight="1" x14ac:dyDescent="0.15">
      <c r="A51" s="1">
        <v>47</v>
      </c>
      <c r="B51" s="2" t="s">
        <v>50</v>
      </c>
      <c r="C51" s="20" t="s">
        <v>94</v>
      </c>
      <c r="D51" s="20" t="s">
        <v>76</v>
      </c>
      <c r="E51" s="11">
        <f t="shared" si="3"/>
        <v>258.8486842105263</v>
      </c>
      <c r="F51" s="12">
        <v>3882.7302631578946</v>
      </c>
      <c r="G51" s="13">
        <v>359</v>
      </c>
      <c r="H51" s="14">
        <v>219</v>
      </c>
      <c r="I51" s="12">
        <f t="shared" si="4"/>
        <v>4460.730263157895</v>
      </c>
      <c r="J51" s="18">
        <v>426.86835115789484</v>
      </c>
      <c r="K51" s="13">
        <v>77.65460526315789</v>
      </c>
      <c r="L51" s="19">
        <v>407.6866776315789</v>
      </c>
      <c r="M51" s="12">
        <f t="shared" si="5"/>
        <v>912.2096340526316</v>
      </c>
      <c r="N51" s="12">
        <f t="shared" si="6"/>
        <v>3548.5206291052637</v>
      </c>
    </row>
    <row r="52" spans="1:14" ht="24.95" customHeight="1" x14ac:dyDescent="0.15">
      <c r="A52" s="1">
        <v>48</v>
      </c>
      <c r="B52" s="2" t="s">
        <v>51</v>
      </c>
      <c r="C52" s="20" t="s">
        <v>94</v>
      </c>
      <c r="D52" s="20" t="s">
        <v>76</v>
      </c>
      <c r="E52" s="11">
        <f t="shared" si="3"/>
        <v>258.8486842105263</v>
      </c>
      <c r="F52" s="12">
        <v>3882.7302631578946</v>
      </c>
      <c r="G52" s="13">
        <v>359</v>
      </c>
      <c r="H52" s="14">
        <v>219</v>
      </c>
      <c r="I52" s="12">
        <f t="shared" si="4"/>
        <v>4460.730263157895</v>
      </c>
      <c r="J52" s="18">
        <v>426.86835115789484</v>
      </c>
      <c r="K52" s="13">
        <v>77.65460526315789</v>
      </c>
      <c r="L52" s="19">
        <v>407.6866776315789</v>
      </c>
      <c r="M52" s="12">
        <f t="shared" si="5"/>
        <v>912.2096340526316</v>
      </c>
      <c r="N52" s="12">
        <f t="shared" si="6"/>
        <v>3548.5206291052637</v>
      </c>
    </row>
    <row r="53" spans="1:14" ht="24.95" customHeight="1" x14ac:dyDescent="0.15">
      <c r="A53" s="1">
        <v>49</v>
      </c>
      <c r="B53" s="2" t="s">
        <v>52</v>
      </c>
      <c r="C53" s="20" t="s">
        <v>94</v>
      </c>
      <c r="D53" s="20" t="s">
        <v>76</v>
      </c>
      <c r="E53" s="11">
        <f t="shared" si="3"/>
        <v>258.8486842105263</v>
      </c>
      <c r="F53" s="12">
        <v>3882.7302631578946</v>
      </c>
      <c r="G53" s="13">
        <v>359</v>
      </c>
      <c r="H53" s="14">
        <v>219</v>
      </c>
      <c r="I53" s="12">
        <f t="shared" si="4"/>
        <v>4460.730263157895</v>
      </c>
      <c r="J53" s="18">
        <v>426.86835115789484</v>
      </c>
      <c r="K53" s="13">
        <v>77.65460526315789</v>
      </c>
      <c r="L53" s="19">
        <v>407.6866776315789</v>
      </c>
      <c r="M53" s="12">
        <f t="shared" si="5"/>
        <v>912.2096340526316</v>
      </c>
      <c r="N53" s="12">
        <f t="shared" si="6"/>
        <v>3548.5206291052637</v>
      </c>
    </row>
    <row r="54" spans="1:14" ht="24.95" customHeight="1" x14ac:dyDescent="0.15">
      <c r="A54" s="1">
        <v>50</v>
      </c>
      <c r="B54" s="2" t="s">
        <v>53</v>
      </c>
      <c r="C54" s="20" t="s">
        <v>94</v>
      </c>
      <c r="D54" s="20" t="s">
        <v>76</v>
      </c>
      <c r="E54" s="11">
        <f t="shared" si="3"/>
        <v>258.8486842105263</v>
      </c>
      <c r="F54" s="12">
        <v>3882.7302631578946</v>
      </c>
      <c r="G54" s="13">
        <v>359</v>
      </c>
      <c r="H54" s="14">
        <v>219</v>
      </c>
      <c r="I54" s="12">
        <f t="shared" si="4"/>
        <v>4460.730263157895</v>
      </c>
      <c r="J54" s="18">
        <v>426.86835115789484</v>
      </c>
      <c r="K54" s="13">
        <v>77.65460526315789</v>
      </c>
      <c r="L54" s="19">
        <v>407.6866776315789</v>
      </c>
      <c r="M54" s="12">
        <f t="shared" si="5"/>
        <v>912.2096340526316</v>
      </c>
      <c r="N54" s="12">
        <f t="shared" si="6"/>
        <v>3548.5206291052637</v>
      </c>
    </row>
    <row r="55" spans="1:14" ht="24.95" customHeight="1" x14ac:dyDescent="0.15">
      <c r="A55" s="1">
        <v>51</v>
      </c>
      <c r="B55" s="2" t="s">
        <v>43</v>
      </c>
      <c r="C55" s="20" t="s">
        <v>93</v>
      </c>
      <c r="D55" s="20" t="s">
        <v>76</v>
      </c>
      <c r="E55" s="11">
        <f t="shared" si="3"/>
        <v>280.26315789473688</v>
      </c>
      <c r="F55" s="12">
        <v>4203.9473684210534</v>
      </c>
      <c r="G55" s="13">
        <v>366</v>
      </c>
      <c r="H55" s="14">
        <v>226</v>
      </c>
      <c r="I55" s="12">
        <f t="shared" si="4"/>
        <v>4795.9473684210534</v>
      </c>
      <c r="J55" s="18">
        <v>486.93925642105285</v>
      </c>
      <c r="K55" s="13">
        <v>84.078947368421069</v>
      </c>
      <c r="L55" s="19">
        <v>441.41447368421058</v>
      </c>
      <c r="M55" s="12">
        <f t="shared" si="5"/>
        <v>1012.4326774736844</v>
      </c>
      <c r="N55" s="12">
        <f t="shared" si="6"/>
        <v>3783.5146909473688</v>
      </c>
    </row>
    <row r="56" spans="1:14" ht="24.95" customHeight="1" x14ac:dyDescent="0.15">
      <c r="A56" s="1">
        <v>52</v>
      </c>
      <c r="B56" s="2" t="s">
        <v>44</v>
      </c>
      <c r="C56" s="20" t="s">
        <v>93</v>
      </c>
      <c r="D56" s="20" t="s">
        <v>76</v>
      </c>
      <c r="E56" s="11">
        <f t="shared" si="3"/>
        <v>280.26315789473688</v>
      </c>
      <c r="F56" s="12">
        <v>4203.9473684210534</v>
      </c>
      <c r="G56" s="13">
        <v>366</v>
      </c>
      <c r="H56" s="14">
        <v>226</v>
      </c>
      <c r="I56" s="12">
        <f t="shared" si="4"/>
        <v>4795.9473684210534</v>
      </c>
      <c r="J56" s="18">
        <v>486.93925642105285</v>
      </c>
      <c r="K56" s="13">
        <v>84.078947368421069</v>
      </c>
      <c r="L56" s="19">
        <v>441.41447368421058</v>
      </c>
      <c r="M56" s="12">
        <f t="shared" si="5"/>
        <v>1012.4326774736844</v>
      </c>
      <c r="N56" s="12">
        <f t="shared" si="6"/>
        <v>3783.5146909473688</v>
      </c>
    </row>
    <row r="57" spans="1:14" ht="24.95" customHeight="1" x14ac:dyDescent="0.15">
      <c r="A57" s="1">
        <v>53</v>
      </c>
      <c r="B57" s="2" t="s">
        <v>19</v>
      </c>
      <c r="C57" s="20" t="s">
        <v>79</v>
      </c>
      <c r="D57" s="20" t="s">
        <v>77</v>
      </c>
      <c r="E57" s="11">
        <f t="shared" si="3"/>
        <v>908.7828947368422</v>
      </c>
      <c r="F57" s="12">
        <v>13631.743421052633</v>
      </c>
      <c r="G57" s="13">
        <v>832</v>
      </c>
      <c r="H57" s="14">
        <v>559.5</v>
      </c>
      <c r="I57" s="12">
        <f t="shared" si="4"/>
        <v>15023.243421052633</v>
      </c>
      <c r="J57" s="18">
        <v>2764.7790606315793</v>
      </c>
      <c r="K57" s="13"/>
      <c r="L57" s="19">
        <v>1431.3330592105265</v>
      </c>
      <c r="M57" s="12">
        <f t="shared" si="5"/>
        <v>4196.112119842106</v>
      </c>
      <c r="N57" s="12">
        <f t="shared" si="6"/>
        <v>10827.131301210527</v>
      </c>
    </row>
    <row r="58" spans="1:14" ht="26.25" customHeight="1" x14ac:dyDescent="0.15">
      <c r="A58" s="1">
        <v>54</v>
      </c>
      <c r="B58" s="25" t="s">
        <v>20</v>
      </c>
      <c r="C58" s="25" t="s">
        <v>80</v>
      </c>
      <c r="D58" s="26" t="s">
        <v>77</v>
      </c>
      <c r="E58" s="27">
        <f t="shared" si="3"/>
        <v>807.00657894736844</v>
      </c>
      <c r="F58" s="28">
        <v>12105.098684210527</v>
      </c>
      <c r="G58" s="30">
        <v>774.5</v>
      </c>
      <c r="H58" s="29">
        <v>508</v>
      </c>
      <c r="I58" s="28">
        <f t="shared" si="4"/>
        <v>13387.598684210527</v>
      </c>
      <c r="J58" s="31">
        <v>2380.0254185263161</v>
      </c>
      <c r="K58" s="30">
        <v>0</v>
      </c>
      <c r="L58" s="32">
        <v>1271.0353618421052</v>
      </c>
      <c r="M58" s="28">
        <f t="shared" si="5"/>
        <v>3651.0607803684215</v>
      </c>
      <c r="N58" s="28">
        <f t="shared" si="6"/>
        <v>9736.5379038421052</v>
      </c>
    </row>
    <row r="59" spans="1:14" ht="20.25" customHeight="1" x14ac:dyDescent="0.15">
      <c r="A59" s="1">
        <v>55</v>
      </c>
      <c r="B59" s="33" t="s">
        <v>26</v>
      </c>
      <c r="C59" s="33" t="s">
        <v>86</v>
      </c>
      <c r="D59" s="34" t="s">
        <v>77</v>
      </c>
      <c r="E59" s="35">
        <f t="shared" si="3"/>
        <v>449.57236842105266</v>
      </c>
      <c r="F59" s="36">
        <v>6743.58552631579</v>
      </c>
      <c r="G59" s="38">
        <v>581.5</v>
      </c>
      <c r="H59" s="38">
        <v>361</v>
      </c>
      <c r="I59" s="36">
        <f t="shared" si="4"/>
        <v>7686.08552631579</v>
      </c>
      <c r="J59" s="18">
        <v>1094.5586924210529</v>
      </c>
      <c r="K59" s="38">
        <v>0</v>
      </c>
      <c r="L59" s="19">
        <v>708.07648026315792</v>
      </c>
      <c r="M59" s="36">
        <f t="shared" si="5"/>
        <v>1802.6351726842108</v>
      </c>
      <c r="N59" s="36">
        <f t="shared" si="6"/>
        <v>5883.4503536315788</v>
      </c>
    </row>
    <row r="60" spans="1:14" ht="16.5" x14ac:dyDescent="0.15">
      <c r="A60" s="1">
        <v>56</v>
      </c>
      <c r="B60" s="33" t="s">
        <v>27</v>
      </c>
      <c r="C60" s="33" t="s">
        <v>86</v>
      </c>
      <c r="D60" s="39" t="s">
        <v>77</v>
      </c>
      <c r="E60" s="35">
        <f t="shared" si="3"/>
        <v>449.57236842105266</v>
      </c>
      <c r="F60" s="36">
        <v>6743.58552631579</v>
      </c>
      <c r="G60" s="38">
        <v>581.5</v>
      </c>
      <c r="H60" s="38">
        <v>361</v>
      </c>
      <c r="I60" s="36">
        <f t="shared" si="4"/>
        <v>7686.08552631579</v>
      </c>
      <c r="J60" s="18">
        <v>1094.5586924210529</v>
      </c>
      <c r="K60" s="38">
        <v>0</v>
      </c>
      <c r="L60" s="19">
        <v>708.07648026315792</v>
      </c>
      <c r="M60" s="36">
        <f t="shared" si="5"/>
        <v>1802.6351726842108</v>
      </c>
      <c r="N60" s="36">
        <f t="shared" si="6"/>
        <v>5883.4503536315788</v>
      </c>
    </row>
    <row r="61" spans="1:14" ht="16.5" x14ac:dyDescent="0.15">
      <c r="A61" s="1">
        <v>57</v>
      </c>
      <c r="B61" s="33" t="s">
        <v>28</v>
      </c>
      <c r="C61" s="33" t="s">
        <v>86</v>
      </c>
      <c r="D61" s="39" t="s">
        <v>77</v>
      </c>
      <c r="E61" s="35">
        <f>+F61/15</f>
        <v>449.57236842105266</v>
      </c>
      <c r="F61" s="36">
        <v>6743.58552631579</v>
      </c>
      <c r="G61" s="38">
        <v>581.5</v>
      </c>
      <c r="H61" s="38">
        <v>361</v>
      </c>
      <c r="I61" s="36">
        <f t="shared" si="4"/>
        <v>7686.08552631579</v>
      </c>
      <c r="J61" s="18">
        <v>1094.5586924210529</v>
      </c>
      <c r="K61" s="38">
        <v>0</v>
      </c>
      <c r="L61" s="19">
        <v>708.07648026315792</v>
      </c>
      <c r="M61" s="36">
        <f t="shared" si="5"/>
        <v>1802.6351726842108</v>
      </c>
      <c r="N61" s="36">
        <f t="shared" si="6"/>
        <v>5883.4503536315788</v>
      </c>
    </row>
    <row r="62" spans="1:14" ht="16.5" x14ac:dyDescent="0.15">
      <c r="A62" s="1">
        <v>58</v>
      </c>
      <c r="B62" s="33" t="s">
        <v>104</v>
      </c>
      <c r="C62" s="33" t="s">
        <v>86</v>
      </c>
      <c r="D62" s="39" t="s">
        <v>77</v>
      </c>
      <c r="E62" s="35">
        <f>+F62/15</f>
        <v>449.57236842105266</v>
      </c>
      <c r="F62" s="36">
        <v>6743.58552631579</v>
      </c>
      <c r="G62" s="38">
        <v>581.5</v>
      </c>
      <c r="H62" s="38">
        <v>361</v>
      </c>
      <c r="I62" s="36">
        <f t="shared" si="4"/>
        <v>7686.08552631579</v>
      </c>
      <c r="J62" s="18">
        <v>1094.5586924210529</v>
      </c>
      <c r="K62" s="38">
        <v>0</v>
      </c>
      <c r="L62" s="19">
        <v>708.07648026315792</v>
      </c>
      <c r="M62" s="36">
        <f t="shared" si="5"/>
        <v>1802.6351726842108</v>
      </c>
      <c r="N62" s="36">
        <f t="shared" si="6"/>
        <v>5883.4503536315788</v>
      </c>
    </row>
    <row r="63" spans="1:14" ht="16.5" x14ac:dyDescent="0.15">
      <c r="A63" s="1">
        <v>59</v>
      </c>
      <c r="B63" s="33" t="s">
        <v>107</v>
      </c>
      <c r="C63" s="33" t="s">
        <v>108</v>
      </c>
      <c r="D63" s="39" t="s">
        <v>75</v>
      </c>
      <c r="E63" s="35">
        <f>+F63/15</f>
        <v>449.57236842105266</v>
      </c>
      <c r="F63" s="36">
        <v>6743.58552631579</v>
      </c>
      <c r="G63" s="38">
        <v>581.5</v>
      </c>
      <c r="H63" s="38">
        <v>361</v>
      </c>
      <c r="I63" s="36">
        <f t="shared" si="4"/>
        <v>7686.08552631579</v>
      </c>
      <c r="J63" s="18">
        <v>1094.5586924210529</v>
      </c>
      <c r="K63" s="38">
        <v>0</v>
      </c>
      <c r="L63" s="19">
        <v>708.07648026315792</v>
      </c>
      <c r="M63" s="36">
        <f t="shared" si="5"/>
        <v>1802.6351726842108</v>
      </c>
      <c r="N63" s="36">
        <f t="shared" si="6"/>
        <v>5883.4503536315788</v>
      </c>
    </row>
    <row r="64" spans="1:14" ht="16.5" x14ac:dyDescent="0.15">
      <c r="A64" s="1">
        <v>60</v>
      </c>
      <c r="B64" s="33" t="s">
        <v>25</v>
      </c>
      <c r="C64" s="33" t="s">
        <v>85</v>
      </c>
      <c r="D64" s="39" t="s">
        <v>77</v>
      </c>
      <c r="E64" s="35">
        <f>+F64/15</f>
        <v>459.44078947368422</v>
      </c>
      <c r="F64" s="36">
        <v>6891.6118421052633</v>
      </c>
      <c r="G64" s="38">
        <v>581.5</v>
      </c>
      <c r="H64" s="38">
        <v>361</v>
      </c>
      <c r="I64" s="36">
        <f t="shared" si="4"/>
        <v>7834.1118421052633</v>
      </c>
      <c r="J64" s="18">
        <v>1126.1771134736844</v>
      </c>
      <c r="K64" s="38">
        <v>0</v>
      </c>
      <c r="L64" s="19">
        <v>723.6192434210526</v>
      </c>
      <c r="M64" s="36">
        <f t="shared" si="5"/>
        <v>1849.7963568947371</v>
      </c>
      <c r="N64" s="36">
        <f t="shared" si="6"/>
        <v>5984.3154852105263</v>
      </c>
    </row>
    <row r="65" spans="5:14" x14ac:dyDescent="0.2">
      <c r="E65" s="40">
        <f t="shared" ref="E65:N65" si="7">SUM(E5:E64)</f>
        <v>24692.006578947367</v>
      </c>
      <c r="F65" s="40">
        <f t="shared" si="7"/>
        <v>370380.09868421097</v>
      </c>
      <c r="G65" s="40">
        <f t="shared" si="7"/>
        <v>29146.5</v>
      </c>
      <c r="H65" s="40">
        <f t="shared" si="7"/>
        <v>18768</v>
      </c>
      <c r="I65" s="40">
        <f t="shared" si="7"/>
        <v>418294.59868421103</v>
      </c>
      <c r="J65" s="40">
        <f t="shared" si="7"/>
        <v>59445.71400989472</v>
      </c>
      <c r="K65" s="40">
        <f t="shared" si="7"/>
        <v>3237.6118421052643</v>
      </c>
      <c r="L65" s="40">
        <f t="shared" si="7"/>
        <v>40900.430361842133</v>
      </c>
      <c r="M65" s="40">
        <f t="shared" si="7"/>
        <v>103583.75621384216</v>
      </c>
      <c r="N65" s="40">
        <f t="shared" si="7"/>
        <v>314710.84247036866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8.6640625" style="22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</row>
    <row r="2" spans="1:14" ht="9" customHeight="1" x14ac:dyDescent="0.2">
      <c r="D2" s="48" t="s">
        <v>175</v>
      </c>
      <c r="E2" s="48" t="s">
        <v>186</v>
      </c>
      <c r="F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78</v>
      </c>
      <c r="D5" s="20" t="s">
        <v>72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3044.2574013157896</v>
      </c>
      <c r="M5" s="12">
        <f t="shared" ref="M5:M36" si="1">SUM(J5:L5)</f>
        <v>10514.625043421052</v>
      </c>
      <c r="N5" s="12">
        <f t="shared" ref="N5:N36" si="2">+I5-M5</f>
        <v>20430.802588157898</v>
      </c>
    </row>
    <row r="6" spans="1:14" ht="24.95" customHeight="1" x14ac:dyDescent="0.15">
      <c r="A6" s="1">
        <v>2</v>
      </c>
      <c r="B6" s="2" t="s">
        <v>31</v>
      </c>
      <c r="C6" s="20" t="s">
        <v>105</v>
      </c>
      <c r="D6" s="20" t="s">
        <v>72</v>
      </c>
      <c r="E6" s="11">
        <f t="shared" ref="E6:E60" si="3">+F6/15</f>
        <v>376.80921052631578</v>
      </c>
      <c r="F6" s="12">
        <v>5652.1381578947367</v>
      </c>
      <c r="G6" s="13">
        <v>510.50000000000006</v>
      </c>
      <c r="H6" s="14">
        <v>333</v>
      </c>
      <c r="I6" s="12">
        <f t="shared" si="0"/>
        <v>6495.6381578947367</v>
      </c>
      <c r="J6" s="18">
        <v>840.27913452631583</v>
      </c>
      <c r="K6" s="13">
        <v>0</v>
      </c>
      <c r="L6" s="19">
        <v>593.47450657894728</v>
      </c>
      <c r="M6" s="12">
        <f t="shared" si="1"/>
        <v>1433.7536411052631</v>
      </c>
      <c r="N6" s="12">
        <f t="shared" si="2"/>
        <v>5061.8845167894733</v>
      </c>
    </row>
    <row r="7" spans="1:14" ht="24.95" customHeight="1" x14ac:dyDescent="0.15">
      <c r="A7" s="1">
        <v>3</v>
      </c>
      <c r="B7" s="2" t="s">
        <v>15</v>
      </c>
      <c r="C7" s="20" t="s">
        <v>79</v>
      </c>
      <c r="D7" s="20" t="s">
        <v>73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1431.3330592105265</v>
      </c>
      <c r="M7" s="12">
        <f t="shared" si="1"/>
        <v>4196.112119842106</v>
      </c>
      <c r="N7" s="12">
        <f t="shared" si="2"/>
        <v>10827.131301210527</v>
      </c>
    </row>
    <row r="8" spans="1:14" ht="24.95" customHeight="1" x14ac:dyDescent="0.15">
      <c r="A8" s="1">
        <v>4</v>
      </c>
      <c r="B8" s="2" t="s">
        <v>29</v>
      </c>
      <c r="C8" s="20" t="s">
        <v>106</v>
      </c>
      <c r="D8" s="20" t="s">
        <v>73</v>
      </c>
      <c r="E8" s="11">
        <f t="shared" si="3"/>
        <v>405.06578947368422</v>
      </c>
      <c r="F8" s="12">
        <v>6075.9868421052633</v>
      </c>
      <c r="G8" s="13">
        <v>564</v>
      </c>
      <c r="H8" s="14">
        <v>351.5</v>
      </c>
      <c r="I8" s="12">
        <f t="shared" si="0"/>
        <v>6991.4868421052633</v>
      </c>
      <c r="J8" s="18">
        <v>946.19241347368438</v>
      </c>
      <c r="K8" s="13">
        <v>0</v>
      </c>
      <c r="L8" s="19">
        <v>637.9786184210526</v>
      </c>
      <c r="M8" s="12">
        <f t="shared" si="1"/>
        <v>1584.1710318947371</v>
      </c>
      <c r="N8" s="12">
        <f t="shared" si="2"/>
        <v>5407.3158102105263</v>
      </c>
    </row>
    <row r="9" spans="1:14" ht="24.95" customHeight="1" x14ac:dyDescent="0.15">
      <c r="A9" s="1">
        <v>5</v>
      </c>
      <c r="B9" s="2" t="s">
        <v>30</v>
      </c>
      <c r="C9" s="20" t="s">
        <v>88</v>
      </c>
      <c r="D9" s="20" t="s">
        <v>73</v>
      </c>
      <c r="E9" s="11">
        <f t="shared" si="3"/>
        <v>405.06578947368422</v>
      </c>
      <c r="F9" s="12">
        <v>6075.9868421052633</v>
      </c>
      <c r="G9" s="13">
        <v>564</v>
      </c>
      <c r="H9" s="14">
        <v>351.5</v>
      </c>
      <c r="I9" s="12">
        <f t="shared" si="0"/>
        <v>6991.4868421052633</v>
      </c>
      <c r="J9" s="18">
        <v>946.19241347368438</v>
      </c>
      <c r="K9" s="13">
        <v>0</v>
      </c>
      <c r="L9" s="19">
        <v>637.9786184210526</v>
      </c>
      <c r="M9" s="12">
        <f t="shared" si="1"/>
        <v>1584.1710318947371</v>
      </c>
      <c r="N9" s="12">
        <f t="shared" si="2"/>
        <v>5407.3158102105263</v>
      </c>
    </row>
    <row r="10" spans="1:14" ht="24.95" customHeight="1" x14ac:dyDescent="0.15">
      <c r="A10" s="1">
        <v>6</v>
      </c>
      <c r="B10" s="2" t="s">
        <v>21</v>
      </c>
      <c r="C10" s="20" t="s">
        <v>81</v>
      </c>
      <c r="D10" s="20" t="s">
        <v>73</v>
      </c>
      <c r="E10" s="11">
        <f t="shared" si="3"/>
        <v>729.8026315789474</v>
      </c>
      <c r="F10" s="12">
        <v>10947.039473684212</v>
      </c>
      <c r="G10" s="13">
        <v>732.5</v>
      </c>
      <c r="H10" s="14">
        <v>493.5</v>
      </c>
      <c r="I10" s="12">
        <f t="shared" si="0"/>
        <v>12173.039473684212</v>
      </c>
      <c r="J10" s="18">
        <v>2094.4110922105269</v>
      </c>
      <c r="K10" s="13">
        <v>0</v>
      </c>
      <c r="L10" s="19">
        <v>1149.4391447368421</v>
      </c>
      <c r="M10" s="12">
        <f t="shared" si="1"/>
        <v>3243.850236947369</v>
      </c>
      <c r="N10" s="12">
        <f t="shared" si="2"/>
        <v>8929.1892367368418</v>
      </c>
    </row>
    <row r="11" spans="1:14" ht="24.95" customHeight="1" x14ac:dyDescent="0.15">
      <c r="A11" s="1">
        <v>7</v>
      </c>
      <c r="B11" s="2" t="s">
        <v>54</v>
      </c>
      <c r="C11" s="20" t="s">
        <v>95</v>
      </c>
      <c r="D11" s="20" t="s">
        <v>73</v>
      </c>
      <c r="E11" s="11">
        <f t="shared" si="3"/>
        <v>253.51973684210529</v>
      </c>
      <c r="F11" s="12">
        <v>3802.7960526315792</v>
      </c>
      <c r="G11" s="13">
        <v>333.5</v>
      </c>
      <c r="H11" s="14">
        <v>212.5</v>
      </c>
      <c r="I11" s="12">
        <f t="shared" si="0"/>
        <v>4348.7960526315792</v>
      </c>
      <c r="J11" s="18">
        <v>406.80974063157907</v>
      </c>
      <c r="K11" s="13">
        <v>0</v>
      </c>
      <c r="L11" s="19">
        <v>399.29358552631578</v>
      </c>
      <c r="M11" s="12">
        <f t="shared" si="1"/>
        <v>806.1033261578948</v>
      </c>
      <c r="N11" s="12">
        <f t="shared" si="2"/>
        <v>3542.6927264736842</v>
      </c>
    </row>
    <row r="12" spans="1:14" ht="24.95" customHeight="1" x14ac:dyDescent="0.15">
      <c r="A12" s="1">
        <v>8</v>
      </c>
      <c r="B12" s="2" t="s">
        <v>55</v>
      </c>
      <c r="C12" s="20" t="s">
        <v>96</v>
      </c>
      <c r="D12" s="20" t="s">
        <v>77</v>
      </c>
      <c r="E12" s="11">
        <f t="shared" si="3"/>
        <v>253.51973684210529</v>
      </c>
      <c r="F12" s="12">
        <v>3802.7960526315792</v>
      </c>
      <c r="G12" s="13">
        <v>333.5</v>
      </c>
      <c r="H12" s="14">
        <v>212.5</v>
      </c>
      <c r="I12" s="12">
        <f t="shared" si="0"/>
        <v>4348.7960526315792</v>
      </c>
      <c r="J12" s="18">
        <v>406.80974063157907</v>
      </c>
      <c r="K12" s="13">
        <v>0</v>
      </c>
      <c r="L12" s="19">
        <v>399.29358552631578</v>
      </c>
      <c r="M12" s="12">
        <f t="shared" si="1"/>
        <v>806.1033261578948</v>
      </c>
      <c r="N12" s="12">
        <f t="shared" si="2"/>
        <v>3542.6927264736842</v>
      </c>
    </row>
    <row r="13" spans="1:14" ht="24.95" customHeight="1" x14ac:dyDescent="0.15">
      <c r="A13" s="1">
        <v>9</v>
      </c>
      <c r="B13" s="2" t="s">
        <v>16</v>
      </c>
      <c r="C13" s="20" t="s">
        <v>79</v>
      </c>
      <c r="D13" s="20" t="s">
        <v>74</v>
      </c>
      <c r="E13" s="11">
        <f t="shared" si="3"/>
        <v>908.7828947368422</v>
      </c>
      <c r="F13" s="12">
        <v>13631.743421052633</v>
      </c>
      <c r="G13" s="13">
        <v>832</v>
      </c>
      <c r="H13" s="14">
        <v>559.5</v>
      </c>
      <c r="I13" s="12">
        <f t="shared" si="0"/>
        <v>15023.243421052633</v>
      </c>
      <c r="J13" s="18">
        <v>2764.7790606315793</v>
      </c>
      <c r="K13" s="13">
        <v>0</v>
      </c>
      <c r="L13" s="19">
        <v>1431.3330592105265</v>
      </c>
      <c r="M13" s="12">
        <f t="shared" si="1"/>
        <v>4196.112119842106</v>
      </c>
      <c r="N13" s="12">
        <f t="shared" si="2"/>
        <v>10827.131301210527</v>
      </c>
    </row>
    <row r="14" spans="1:14" ht="24.95" customHeight="1" x14ac:dyDescent="0.15">
      <c r="A14" s="1">
        <v>10</v>
      </c>
      <c r="B14" s="2" t="s">
        <v>33</v>
      </c>
      <c r="C14" s="20" t="s">
        <v>91</v>
      </c>
      <c r="D14" s="20" t="s">
        <v>74</v>
      </c>
      <c r="E14" s="11">
        <f t="shared" si="3"/>
        <v>376.80921052631578</v>
      </c>
      <c r="F14" s="12">
        <v>5652.1381578947367</v>
      </c>
      <c r="G14" s="13">
        <v>510.50000000000006</v>
      </c>
      <c r="H14" s="14">
        <v>333</v>
      </c>
      <c r="I14" s="12">
        <f t="shared" si="0"/>
        <v>6495.6381578947367</v>
      </c>
      <c r="J14" s="18">
        <v>840.27913452631583</v>
      </c>
      <c r="K14" s="13">
        <v>113.04276315789474</v>
      </c>
      <c r="L14" s="19">
        <v>593.47450657894728</v>
      </c>
      <c r="M14" s="12">
        <f t="shared" si="1"/>
        <v>1546.7964042631579</v>
      </c>
      <c r="N14" s="12">
        <f t="shared" si="2"/>
        <v>4948.8417536315792</v>
      </c>
    </row>
    <row r="15" spans="1:14" ht="24.95" customHeight="1" x14ac:dyDescent="0.15">
      <c r="A15" s="1">
        <v>11</v>
      </c>
      <c r="B15" s="2" t="s">
        <v>34</v>
      </c>
      <c r="C15" s="20" t="s">
        <v>91</v>
      </c>
      <c r="D15" s="20" t="s">
        <v>74</v>
      </c>
      <c r="E15" s="11">
        <f t="shared" si="3"/>
        <v>376.80921052631578</v>
      </c>
      <c r="F15" s="12">
        <v>5652.1381578947367</v>
      </c>
      <c r="G15" s="13">
        <v>510.50000000000006</v>
      </c>
      <c r="H15" s="14">
        <v>333</v>
      </c>
      <c r="I15" s="12">
        <f t="shared" si="0"/>
        <v>6495.6381578947367</v>
      </c>
      <c r="J15" s="18">
        <v>840.27913452631583</v>
      </c>
      <c r="K15" s="13">
        <v>113.04276315789474</v>
      </c>
      <c r="L15" s="19">
        <v>593.47450657894728</v>
      </c>
      <c r="M15" s="12">
        <f t="shared" si="1"/>
        <v>1546.7964042631579</v>
      </c>
      <c r="N15" s="12">
        <f t="shared" si="2"/>
        <v>4948.8417536315792</v>
      </c>
    </row>
    <row r="16" spans="1:14" ht="24.95" customHeight="1" x14ac:dyDescent="0.15">
      <c r="A16" s="1">
        <v>12</v>
      </c>
      <c r="B16" s="2" t="s">
        <v>35</v>
      </c>
      <c r="C16" s="20" t="s">
        <v>91</v>
      </c>
      <c r="D16" s="20" t="s">
        <v>74</v>
      </c>
      <c r="E16" s="11">
        <f t="shared" si="3"/>
        <v>376.80921052631578</v>
      </c>
      <c r="F16" s="12">
        <v>5652.1381578947367</v>
      </c>
      <c r="G16" s="13">
        <v>510.50000000000006</v>
      </c>
      <c r="H16" s="13">
        <v>333</v>
      </c>
      <c r="I16" s="12">
        <f t="shared" si="0"/>
        <v>6495.6381578947367</v>
      </c>
      <c r="J16" s="18">
        <v>840.27913452631583</v>
      </c>
      <c r="K16" s="13">
        <v>113.04276315789474</v>
      </c>
      <c r="L16" s="19">
        <v>593.47450657894728</v>
      </c>
      <c r="M16" s="12">
        <f t="shared" si="1"/>
        <v>1546.7964042631579</v>
      </c>
      <c r="N16" s="12">
        <f t="shared" si="2"/>
        <v>4948.8417536315792</v>
      </c>
    </row>
    <row r="17" spans="1:14" ht="24.95" customHeight="1" x14ac:dyDescent="0.15">
      <c r="A17" s="1">
        <v>13</v>
      </c>
      <c r="B17" s="2" t="s">
        <v>32</v>
      </c>
      <c r="C17" s="20" t="s">
        <v>90</v>
      </c>
      <c r="D17" s="20" t="s">
        <v>74</v>
      </c>
      <c r="E17" s="11">
        <f t="shared" si="3"/>
        <v>393.25657894736844</v>
      </c>
      <c r="F17" s="12">
        <v>5898.8486842105267</v>
      </c>
      <c r="G17" s="13">
        <v>510.5</v>
      </c>
      <c r="H17" s="14">
        <v>333</v>
      </c>
      <c r="I17" s="12">
        <f t="shared" si="0"/>
        <v>6742.3486842105267</v>
      </c>
      <c r="J17" s="18">
        <v>892.97650294736854</v>
      </c>
      <c r="K17" s="13">
        <v>117.97697368421053</v>
      </c>
      <c r="L17" s="19">
        <v>619.37911184210532</v>
      </c>
      <c r="M17" s="12">
        <f t="shared" si="1"/>
        <v>1630.3325884736844</v>
      </c>
      <c r="N17" s="12">
        <f t="shared" si="2"/>
        <v>5112.0160957368425</v>
      </c>
    </row>
    <row r="18" spans="1:14" ht="24.95" customHeight="1" x14ac:dyDescent="0.15">
      <c r="A18" s="1">
        <v>14</v>
      </c>
      <c r="B18" s="2" t="s">
        <v>36</v>
      </c>
      <c r="C18" s="20" t="s">
        <v>91</v>
      </c>
      <c r="D18" s="20" t="s">
        <v>74</v>
      </c>
      <c r="E18" s="11">
        <f t="shared" si="3"/>
        <v>376.80921052631578</v>
      </c>
      <c r="F18" s="12">
        <v>5652.1381578947367</v>
      </c>
      <c r="G18" s="13">
        <v>510.50000000000006</v>
      </c>
      <c r="H18" s="14">
        <v>333</v>
      </c>
      <c r="I18" s="12">
        <f t="shared" si="0"/>
        <v>6495.6381578947367</v>
      </c>
      <c r="J18" s="18">
        <v>840.27913452631583</v>
      </c>
      <c r="K18" s="13">
        <v>113.04276315789474</v>
      </c>
      <c r="L18" s="19">
        <v>593.47450657894728</v>
      </c>
      <c r="M18" s="12">
        <f t="shared" si="1"/>
        <v>1546.7964042631579</v>
      </c>
      <c r="N18" s="12">
        <f t="shared" si="2"/>
        <v>4948.8417536315792</v>
      </c>
    </row>
    <row r="19" spans="1:14" ht="24.95" customHeight="1" x14ac:dyDescent="0.15">
      <c r="A19" s="1">
        <v>15</v>
      </c>
      <c r="B19" s="2" t="s">
        <v>37</v>
      </c>
      <c r="C19" s="20" t="s">
        <v>91</v>
      </c>
      <c r="D19" s="20" t="s">
        <v>74</v>
      </c>
      <c r="E19" s="11">
        <f t="shared" si="3"/>
        <v>376.80921052631578</v>
      </c>
      <c r="F19" s="12">
        <v>5652.1381578947367</v>
      </c>
      <c r="G19" s="13">
        <v>510.50000000000006</v>
      </c>
      <c r="H19" s="14">
        <v>333</v>
      </c>
      <c r="I19" s="12">
        <f t="shared" si="0"/>
        <v>6495.6381578947367</v>
      </c>
      <c r="J19" s="18">
        <v>840.27913452631583</v>
      </c>
      <c r="K19" s="13">
        <v>113.04276315789474</v>
      </c>
      <c r="L19" s="19">
        <v>593.47450657894728</v>
      </c>
      <c r="M19" s="12">
        <f t="shared" si="1"/>
        <v>1546.7964042631579</v>
      </c>
      <c r="N19" s="12">
        <f t="shared" si="2"/>
        <v>4948.8417536315792</v>
      </c>
    </row>
    <row r="20" spans="1:14" ht="24.95" customHeight="1" x14ac:dyDescent="0.15">
      <c r="A20" s="1">
        <v>16</v>
      </c>
      <c r="B20" s="2" t="s">
        <v>38</v>
      </c>
      <c r="C20" s="20" t="s">
        <v>91</v>
      </c>
      <c r="D20" s="20" t="s">
        <v>74</v>
      </c>
      <c r="E20" s="11">
        <f t="shared" si="3"/>
        <v>376.80921052631578</v>
      </c>
      <c r="F20" s="12">
        <v>5652.1381578947367</v>
      </c>
      <c r="G20" s="13">
        <v>510.50000000000006</v>
      </c>
      <c r="H20" s="14">
        <v>333</v>
      </c>
      <c r="I20" s="12">
        <f t="shared" si="0"/>
        <v>6495.6381578947367</v>
      </c>
      <c r="J20" s="18">
        <v>840.27913452631583</v>
      </c>
      <c r="K20" s="13">
        <v>113.04276315789474</v>
      </c>
      <c r="L20" s="19">
        <v>593.47450657894728</v>
      </c>
      <c r="M20" s="12">
        <f t="shared" si="1"/>
        <v>1546.7964042631579</v>
      </c>
      <c r="N20" s="12">
        <f t="shared" si="2"/>
        <v>4948.8417536315792</v>
      </c>
    </row>
    <row r="21" spans="1:14" ht="24.95" customHeight="1" x14ac:dyDescent="0.15">
      <c r="A21" s="1">
        <v>17</v>
      </c>
      <c r="B21" s="2" t="s">
        <v>39</v>
      </c>
      <c r="C21" s="20" t="s">
        <v>91</v>
      </c>
      <c r="D21" s="20" t="s">
        <v>74</v>
      </c>
      <c r="E21" s="11">
        <f t="shared" si="3"/>
        <v>376.80921052631578</v>
      </c>
      <c r="F21" s="12">
        <v>5652.1381578947367</v>
      </c>
      <c r="G21" s="13">
        <v>510.50000000000006</v>
      </c>
      <c r="H21" s="14">
        <v>333</v>
      </c>
      <c r="I21" s="12">
        <f t="shared" si="0"/>
        <v>6495.6381578947367</v>
      </c>
      <c r="J21" s="18">
        <v>840.27913452631583</v>
      </c>
      <c r="K21" s="13">
        <v>113.04276315789474</v>
      </c>
      <c r="L21" s="19">
        <v>593.47450657894728</v>
      </c>
      <c r="M21" s="12">
        <f t="shared" si="1"/>
        <v>1546.7964042631579</v>
      </c>
      <c r="N21" s="12">
        <f t="shared" si="2"/>
        <v>4948.8417536315792</v>
      </c>
    </row>
    <row r="22" spans="1:14" ht="24.95" customHeight="1" x14ac:dyDescent="0.15">
      <c r="A22" s="1">
        <v>18</v>
      </c>
      <c r="B22" s="2" t="s">
        <v>40</v>
      </c>
      <c r="C22" s="20" t="s">
        <v>91</v>
      </c>
      <c r="D22" s="20" t="s">
        <v>74</v>
      </c>
      <c r="E22" s="11">
        <f t="shared" si="3"/>
        <v>376.80921052631578</v>
      </c>
      <c r="F22" s="12">
        <v>5652.1381578947367</v>
      </c>
      <c r="G22" s="13">
        <v>510.50000000000006</v>
      </c>
      <c r="H22" s="14">
        <v>333</v>
      </c>
      <c r="I22" s="12">
        <f t="shared" si="0"/>
        <v>6495.6381578947367</v>
      </c>
      <c r="J22" s="18">
        <v>840.27913452631583</v>
      </c>
      <c r="K22" s="13">
        <v>113.04276315789474</v>
      </c>
      <c r="L22" s="19">
        <v>593.47450657894728</v>
      </c>
      <c r="M22" s="12">
        <f t="shared" si="1"/>
        <v>1546.7964042631579</v>
      </c>
      <c r="N22" s="12">
        <f t="shared" si="2"/>
        <v>4948.8417536315792</v>
      </c>
    </row>
    <row r="23" spans="1:14" ht="24.95" customHeight="1" x14ac:dyDescent="0.15">
      <c r="A23" s="1">
        <v>19</v>
      </c>
      <c r="B23" s="2" t="s">
        <v>41</v>
      </c>
      <c r="C23" s="20" t="s">
        <v>91</v>
      </c>
      <c r="D23" s="20" t="s">
        <v>74</v>
      </c>
      <c r="E23" s="11">
        <f t="shared" si="3"/>
        <v>376.80921052631578</v>
      </c>
      <c r="F23" s="12">
        <v>5652.1381578947367</v>
      </c>
      <c r="G23" s="13">
        <v>510.50000000000006</v>
      </c>
      <c r="H23" s="14">
        <v>333</v>
      </c>
      <c r="I23" s="12">
        <f t="shared" si="0"/>
        <v>6495.6381578947367</v>
      </c>
      <c r="J23" s="18">
        <v>840.27913452631583</v>
      </c>
      <c r="K23" s="13">
        <v>113.04276315789474</v>
      </c>
      <c r="L23" s="19">
        <v>593.47450657894728</v>
      </c>
      <c r="M23" s="12">
        <f t="shared" si="1"/>
        <v>1546.7964042631579</v>
      </c>
      <c r="N23" s="12">
        <f t="shared" si="2"/>
        <v>4948.8417536315792</v>
      </c>
    </row>
    <row r="24" spans="1:14" ht="24.95" customHeight="1" x14ac:dyDescent="0.15">
      <c r="A24" s="1">
        <v>20</v>
      </c>
      <c r="B24" s="2" t="s">
        <v>42</v>
      </c>
      <c r="C24" s="20" t="s">
        <v>91</v>
      </c>
      <c r="D24" s="20" t="s">
        <v>74</v>
      </c>
      <c r="E24" s="11">
        <f t="shared" si="3"/>
        <v>376.80921052631578</v>
      </c>
      <c r="F24" s="12">
        <v>5652.1381578947367</v>
      </c>
      <c r="G24" s="13">
        <v>510.50000000000006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593.47450657894728</v>
      </c>
      <c r="M24" s="12">
        <f t="shared" si="1"/>
        <v>1546.7964042631579</v>
      </c>
      <c r="N24" s="12">
        <f t="shared" si="2"/>
        <v>4948.8417536315792</v>
      </c>
    </row>
    <row r="25" spans="1:14" ht="24.95" customHeight="1" x14ac:dyDescent="0.15">
      <c r="A25" s="1">
        <v>21</v>
      </c>
      <c r="B25" s="2" t="s">
        <v>56</v>
      </c>
      <c r="C25" s="20" t="s">
        <v>97</v>
      </c>
      <c r="D25" s="20" t="s">
        <v>74</v>
      </c>
      <c r="E25" s="11">
        <f t="shared" si="3"/>
        <v>233.78289473684211</v>
      </c>
      <c r="F25" s="12">
        <v>3506.7434210526317</v>
      </c>
      <c r="G25" s="13">
        <v>323.5</v>
      </c>
      <c r="H25" s="13">
        <v>208.5</v>
      </c>
      <c r="I25" s="12">
        <f t="shared" si="0"/>
        <v>4038.7434210526317</v>
      </c>
      <c r="J25" s="18">
        <v>355.28734736842102</v>
      </c>
      <c r="K25" s="13">
        <v>70.13486842105263</v>
      </c>
      <c r="L25" s="19">
        <v>368.2080592105263</v>
      </c>
      <c r="M25" s="12">
        <f t="shared" si="1"/>
        <v>793.63027499999998</v>
      </c>
      <c r="N25" s="12">
        <f t="shared" si="2"/>
        <v>3245.1131460526317</v>
      </c>
    </row>
    <row r="26" spans="1:14" ht="24.95" customHeight="1" x14ac:dyDescent="0.15">
      <c r="A26" s="1">
        <v>22</v>
      </c>
      <c r="B26" s="2" t="s">
        <v>57</v>
      </c>
      <c r="C26" s="20" t="s">
        <v>97</v>
      </c>
      <c r="D26" s="20" t="s">
        <v>74</v>
      </c>
      <c r="E26" s="11">
        <f t="shared" si="3"/>
        <v>233.78289473684211</v>
      </c>
      <c r="F26" s="12">
        <v>3506.7434210526317</v>
      </c>
      <c r="G26" s="13">
        <v>323.5</v>
      </c>
      <c r="H26" s="14">
        <v>208.5</v>
      </c>
      <c r="I26" s="12">
        <f t="shared" si="0"/>
        <v>4038.7434210526317</v>
      </c>
      <c r="J26" s="18">
        <v>355.28734736842102</v>
      </c>
      <c r="K26" s="23">
        <v>70.13486842105263</v>
      </c>
      <c r="L26" s="19">
        <v>368.2080592105263</v>
      </c>
      <c r="M26" s="12">
        <f t="shared" si="1"/>
        <v>793.63027499999998</v>
      </c>
      <c r="N26" s="12">
        <f t="shared" si="2"/>
        <v>3245.1131460526317</v>
      </c>
    </row>
    <row r="27" spans="1:14" ht="24.95" customHeight="1" x14ac:dyDescent="0.15">
      <c r="A27" s="1">
        <v>23</v>
      </c>
      <c r="B27" s="2" t="s">
        <v>58</v>
      </c>
      <c r="C27" s="20" t="s">
        <v>92</v>
      </c>
      <c r="D27" s="20" t="s">
        <v>74</v>
      </c>
      <c r="E27" s="11">
        <f t="shared" si="3"/>
        <v>233.78289473684211</v>
      </c>
      <c r="F27" s="12">
        <v>3506.7434210526317</v>
      </c>
      <c r="G27" s="13">
        <v>323.5</v>
      </c>
      <c r="H27" s="14">
        <v>208.5</v>
      </c>
      <c r="I27" s="12">
        <f t="shared" si="0"/>
        <v>4038.7434210526317</v>
      </c>
      <c r="J27" s="18">
        <v>355.28734736842102</v>
      </c>
      <c r="K27" s="13">
        <v>70.13486842105263</v>
      </c>
      <c r="L27" s="19">
        <v>368.2080592105263</v>
      </c>
      <c r="M27" s="12">
        <f t="shared" si="1"/>
        <v>793.63027499999998</v>
      </c>
      <c r="N27" s="12">
        <f t="shared" si="2"/>
        <v>3245.1131460526317</v>
      </c>
    </row>
    <row r="28" spans="1:14" ht="24.95" customHeight="1" x14ac:dyDescent="0.15">
      <c r="A28" s="1">
        <v>24</v>
      </c>
      <c r="B28" s="2" t="s">
        <v>59</v>
      </c>
      <c r="C28" s="20" t="s">
        <v>92</v>
      </c>
      <c r="D28" s="20" t="s">
        <v>74</v>
      </c>
      <c r="E28" s="11">
        <f t="shared" si="3"/>
        <v>233.78289473684211</v>
      </c>
      <c r="F28" s="12">
        <v>3506.7434210526317</v>
      </c>
      <c r="G28" s="13">
        <v>323.5</v>
      </c>
      <c r="H28" s="14">
        <v>208.5</v>
      </c>
      <c r="I28" s="12">
        <f t="shared" si="0"/>
        <v>4038.7434210526317</v>
      </c>
      <c r="J28" s="18">
        <v>355.28734736842102</v>
      </c>
      <c r="K28" s="13">
        <v>70.13486842105263</v>
      </c>
      <c r="L28" s="19">
        <v>368.2080592105263</v>
      </c>
      <c r="M28" s="12">
        <f t="shared" si="1"/>
        <v>793.63027499999998</v>
      </c>
      <c r="N28" s="12">
        <f t="shared" si="2"/>
        <v>3245.1131460526317</v>
      </c>
    </row>
    <row r="29" spans="1:14" ht="24.95" customHeight="1" x14ac:dyDescent="0.15">
      <c r="A29" s="1">
        <v>25</v>
      </c>
      <c r="B29" s="2" t="s">
        <v>60</v>
      </c>
      <c r="C29" s="20" t="s">
        <v>92</v>
      </c>
      <c r="D29" s="20" t="s">
        <v>74</v>
      </c>
      <c r="E29" s="11">
        <f t="shared" si="3"/>
        <v>233.78289473684211</v>
      </c>
      <c r="F29" s="12">
        <v>3506.7434210526317</v>
      </c>
      <c r="G29" s="13">
        <v>323.5</v>
      </c>
      <c r="H29" s="14">
        <v>208.5</v>
      </c>
      <c r="I29" s="12">
        <f t="shared" si="0"/>
        <v>4038.7434210526317</v>
      </c>
      <c r="J29" s="18">
        <v>355.28734736842102</v>
      </c>
      <c r="K29" s="13">
        <v>70.13486842105263</v>
      </c>
      <c r="L29" s="19">
        <v>368.2080592105263</v>
      </c>
      <c r="M29" s="12">
        <f t="shared" si="1"/>
        <v>793.63027499999998</v>
      </c>
      <c r="N29" s="12">
        <f t="shared" si="2"/>
        <v>3245.1131460526317</v>
      </c>
    </row>
    <row r="30" spans="1:14" ht="24.95" customHeight="1" x14ac:dyDescent="0.15">
      <c r="A30" s="1">
        <v>26</v>
      </c>
      <c r="B30" s="2" t="s">
        <v>61</v>
      </c>
      <c r="C30" s="20" t="s">
        <v>92</v>
      </c>
      <c r="D30" s="20" t="s">
        <v>74</v>
      </c>
      <c r="E30" s="11">
        <f t="shared" si="3"/>
        <v>233.78289473684211</v>
      </c>
      <c r="F30" s="12">
        <v>3506.7434210526317</v>
      </c>
      <c r="G30" s="13">
        <v>323.5</v>
      </c>
      <c r="H30" s="14">
        <v>208.5</v>
      </c>
      <c r="I30" s="12">
        <f t="shared" si="0"/>
        <v>4038.7434210526317</v>
      </c>
      <c r="J30" s="18">
        <v>355.28734736842102</v>
      </c>
      <c r="K30" s="13">
        <v>70.13486842105263</v>
      </c>
      <c r="L30" s="19">
        <v>368.2080592105263</v>
      </c>
      <c r="M30" s="12">
        <f t="shared" si="1"/>
        <v>793.63027499999998</v>
      </c>
      <c r="N30" s="12">
        <f t="shared" si="2"/>
        <v>3245.1131460526317</v>
      </c>
    </row>
    <row r="31" spans="1:14" ht="24.95" customHeight="1" x14ac:dyDescent="0.15">
      <c r="A31" s="1">
        <v>27</v>
      </c>
      <c r="B31" s="2" t="s">
        <v>62</v>
      </c>
      <c r="C31" s="20" t="s">
        <v>92</v>
      </c>
      <c r="D31" s="20" t="s">
        <v>74</v>
      </c>
      <c r="E31" s="11">
        <f t="shared" si="3"/>
        <v>233.78289473684211</v>
      </c>
      <c r="F31" s="12">
        <v>3506.7434210526317</v>
      </c>
      <c r="G31" s="13">
        <v>323.5</v>
      </c>
      <c r="H31" s="14">
        <v>208.5</v>
      </c>
      <c r="I31" s="12">
        <f t="shared" si="0"/>
        <v>4038.7434210526317</v>
      </c>
      <c r="J31" s="18">
        <v>355.28734736842102</v>
      </c>
      <c r="K31" s="13">
        <v>70.13486842105263</v>
      </c>
      <c r="L31" s="19">
        <v>368.2080592105263</v>
      </c>
      <c r="M31" s="12">
        <f t="shared" si="1"/>
        <v>793.63027499999998</v>
      </c>
      <c r="N31" s="12">
        <f t="shared" si="2"/>
        <v>3245.1131460526317</v>
      </c>
    </row>
    <row r="32" spans="1:14" ht="24.95" customHeight="1" x14ac:dyDescent="0.15">
      <c r="A32" s="1">
        <v>28</v>
      </c>
      <c r="B32" s="2" t="s">
        <v>63</v>
      </c>
      <c r="C32" s="20" t="s">
        <v>92</v>
      </c>
      <c r="D32" s="20" t="s">
        <v>74</v>
      </c>
      <c r="E32" s="11">
        <f t="shared" si="3"/>
        <v>233.78289473684211</v>
      </c>
      <c r="F32" s="12">
        <v>3506.7434210526317</v>
      </c>
      <c r="G32" s="13">
        <v>323.5</v>
      </c>
      <c r="H32" s="13">
        <v>208.5</v>
      </c>
      <c r="I32" s="12">
        <f t="shared" si="0"/>
        <v>4038.7434210526317</v>
      </c>
      <c r="J32" s="18">
        <v>355.28734736842102</v>
      </c>
      <c r="K32" s="13">
        <v>70.13486842105263</v>
      </c>
      <c r="L32" s="19">
        <v>368.2080592105263</v>
      </c>
      <c r="M32" s="12">
        <f t="shared" si="1"/>
        <v>793.63027499999998</v>
      </c>
      <c r="N32" s="12">
        <f t="shared" si="2"/>
        <v>3245.1131460526317</v>
      </c>
    </row>
    <row r="33" spans="1:14" ht="24.95" customHeight="1" x14ac:dyDescent="0.15">
      <c r="A33" s="1">
        <v>29</v>
      </c>
      <c r="B33" s="2" t="s">
        <v>64</v>
      </c>
      <c r="C33" s="20" t="s">
        <v>92</v>
      </c>
      <c r="D33" s="20" t="s">
        <v>74</v>
      </c>
      <c r="E33" s="11">
        <f t="shared" si="3"/>
        <v>233.78289473684211</v>
      </c>
      <c r="F33" s="12">
        <v>3506.7434210526317</v>
      </c>
      <c r="G33" s="13">
        <v>323.5</v>
      </c>
      <c r="H33" s="14">
        <v>208.5</v>
      </c>
      <c r="I33" s="12">
        <f t="shared" si="0"/>
        <v>4038.7434210526317</v>
      </c>
      <c r="J33" s="18">
        <v>355.28734736842102</v>
      </c>
      <c r="K33" s="13">
        <v>70.13486842105263</v>
      </c>
      <c r="L33" s="19">
        <v>368.2080592105263</v>
      </c>
      <c r="M33" s="12">
        <f t="shared" si="1"/>
        <v>793.63027499999998</v>
      </c>
      <c r="N33" s="12">
        <f t="shared" si="2"/>
        <v>3245.1131460526317</v>
      </c>
    </row>
    <row r="34" spans="1:14" ht="24.95" customHeight="1" x14ac:dyDescent="0.15">
      <c r="A34" s="1">
        <v>30</v>
      </c>
      <c r="B34" s="2" t="s">
        <v>65</v>
      </c>
      <c r="C34" s="20" t="s">
        <v>92</v>
      </c>
      <c r="D34" s="20" t="s">
        <v>74</v>
      </c>
      <c r="E34" s="11">
        <f t="shared" si="3"/>
        <v>233.78289473684211</v>
      </c>
      <c r="F34" s="12">
        <v>3506.7434210526317</v>
      </c>
      <c r="G34" s="13">
        <v>323.5</v>
      </c>
      <c r="H34" s="14">
        <v>208.5</v>
      </c>
      <c r="I34" s="12">
        <f t="shared" si="0"/>
        <v>4038.7434210526317</v>
      </c>
      <c r="J34" s="18">
        <v>355.28734736842102</v>
      </c>
      <c r="K34" s="23">
        <v>70.13486842105263</v>
      </c>
      <c r="L34" s="19">
        <v>368.2080592105263</v>
      </c>
      <c r="M34" s="12">
        <f t="shared" si="1"/>
        <v>793.63027499999998</v>
      </c>
      <c r="N34" s="12">
        <f t="shared" si="2"/>
        <v>3245.1131460526317</v>
      </c>
    </row>
    <row r="35" spans="1:14" ht="24.95" customHeight="1" x14ac:dyDescent="0.15">
      <c r="A35" s="1">
        <v>31</v>
      </c>
      <c r="B35" s="2" t="s">
        <v>66</v>
      </c>
      <c r="C35" s="20" t="s">
        <v>92</v>
      </c>
      <c r="D35" s="20" t="s">
        <v>74</v>
      </c>
      <c r="E35" s="11">
        <f t="shared" si="3"/>
        <v>233.78289473684211</v>
      </c>
      <c r="F35" s="12">
        <v>3506.7434210526317</v>
      </c>
      <c r="G35" s="13">
        <v>323.5</v>
      </c>
      <c r="H35" s="14">
        <v>208.5</v>
      </c>
      <c r="I35" s="12">
        <f t="shared" si="0"/>
        <v>4038.7434210526317</v>
      </c>
      <c r="J35" s="18">
        <v>355.28734736842102</v>
      </c>
      <c r="K35" s="23">
        <v>70.13486842105263</v>
      </c>
      <c r="L35" s="19">
        <v>368.2080592105263</v>
      </c>
      <c r="M35" s="12">
        <f t="shared" si="1"/>
        <v>793.63027499999998</v>
      </c>
      <c r="N35" s="12">
        <f t="shared" si="2"/>
        <v>3245.1131460526317</v>
      </c>
    </row>
    <row r="36" spans="1:14" ht="24.95" customHeight="1" x14ac:dyDescent="0.15">
      <c r="A36" s="1">
        <v>32</v>
      </c>
      <c r="B36" s="2" t="s">
        <v>67</v>
      </c>
      <c r="C36" s="20" t="s">
        <v>92</v>
      </c>
      <c r="D36" s="20" t="s">
        <v>74</v>
      </c>
      <c r="E36" s="11">
        <f t="shared" si="3"/>
        <v>233.78289473684211</v>
      </c>
      <c r="F36" s="12">
        <v>3506.7434210526317</v>
      </c>
      <c r="G36" s="13">
        <v>323.5</v>
      </c>
      <c r="H36" s="14">
        <v>208.5</v>
      </c>
      <c r="I36" s="12">
        <f t="shared" si="0"/>
        <v>4038.7434210526317</v>
      </c>
      <c r="J36" s="18">
        <v>355.28734736842102</v>
      </c>
      <c r="K36" s="13">
        <v>70.13486842105263</v>
      </c>
      <c r="L36" s="19">
        <v>368.2080592105263</v>
      </c>
      <c r="M36" s="12">
        <f t="shared" si="1"/>
        <v>793.63027499999998</v>
      </c>
      <c r="N36" s="12">
        <f t="shared" si="2"/>
        <v>3245.1131460526317</v>
      </c>
    </row>
    <row r="37" spans="1:14" ht="24.95" customHeight="1" x14ac:dyDescent="0.15">
      <c r="A37" s="1">
        <v>33</v>
      </c>
      <c r="B37" s="2" t="s">
        <v>68</v>
      </c>
      <c r="C37" s="20" t="s">
        <v>92</v>
      </c>
      <c r="D37" s="20" t="s">
        <v>74</v>
      </c>
      <c r="E37" s="11">
        <f t="shared" si="3"/>
        <v>233.78289473684211</v>
      </c>
      <c r="F37" s="12">
        <v>3506.7434210526317</v>
      </c>
      <c r="G37" s="13">
        <v>323.5</v>
      </c>
      <c r="H37" s="14">
        <v>208.5</v>
      </c>
      <c r="I37" s="12">
        <f t="shared" ref="I37:I64" si="4">SUM(F37:H37)</f>
        <v>4038.7434210526317</v>
      </c>
      <c r="J37" s="18">
        <v>355.28734736842102</v>
      </c>
      <c r="K37" s="13">
        <v>70.13486842105263</v>
      </c>
      <c r="L37" s="19">
        <v>368.2080592105263</v>
      </c>
      <c r="M37" s="12">
        <f t="shared" ref="M37:M64" si="5">SUM(J37:L37)</f>
        <v>793.63027499999998</v>
      </c>
      <c r="N37" s="12">
        <f t="shared" ref="N37:N64" si="6">+I37-M37</f>
        <v>3245.1131460526317</v>
      </c>
    </row>
    <row r="38" spans="1:14" ht="24.95" customHeight="1" x14ac:dyDescent="0.15">
      <c r="A38" s="1">
        <v>34</v>
      </c>
      <c r="B38" s="2" t="s">
        <v>69</v>
      </c>
      <c r="C38" s="20" t="s">
        <v>92</v>
      </c>
      <c r="D38" s="20" t="s">
        <v>74</v>
      </c>
      <c r="E38" s="11">
        <f t="shared" si="3"/>
        <v>233.78289473684211</v>
      </c>
      <c r="F38" s="12">
        <v>3506.7434210526317</v>
      </c>
      <c r="G38" s="13">
        <v>323.5</v>
      </c>
      <c r="H38" s="14">
        <v>208.5</v>
      </c>
      <c r="I38" s="12">
        <f t="shared" si="4"/>
        <v>4038.7434210526317</v>
      </c>
      <c r="J38" s="18">
        <v>355.28734736842102</v>
      </c>
      <c r="K38" s="13">
        <v>70.13486842105263</v>
      </c>
      <c r="L38" s="19">
        <v>368.2080592105263</v>
      </c>
      <c r="M38" s="12">
        <f t="shared" si="5"/>
        <v>793.63027499999998</v>
      </c>
      <c r="N38" s="12">
        <f t="shared" si="6"/>
        <v>3245.1131460526317</v>
      </c>
    </row>
    <row r="39" spans="1:14" ht="24.95" customHeight="1" x14ac:dyDescent="0.15">
      <c r="A39" s="1">
        <v>35</v>
      </c>
      <c r="B39" s="2" t="s">
        <v>70</v>
      </c>
      <c r="C39" s="20" t="s">
        <v>92</v>
      </c>
      <c r="D39" s="20" t="s">
        <v>74</v>
      </c>
      <c r="E39" s="11">
        <f t="shared" si="3"/>
        <v>233.78289473684211</v>
      </c>
      <c r="F39" s="12">
        <v>3506.7434210526317</v>
      </c>
      <c r="G39" s="13">
        <v>323.5</v>
      </c>
      <c r="H39" s="14">
        <v>208.5</v>
      </c>
      <c r="I39" s="12">
        <f t="shared" si="4"/>
        <v>4038.7434210526317</v>
      </c>
      <c r="J39" s="18">
        <v>355.28734736842102</v>
      </c>
      <c r="K39" s="13">
        <v>70.13486842105263</v>
      </c>
      <c r="L39" s="19">
        <v>368.2080592105263</v>
      </c>
      <c r="M39" s="12">
        <f t="shared" si="5"/>
        <v>793.63027499999998</v>
      </c>
      <c r="N39" s="12">
        <f t="shared" si="6"/>
        <v>3245.1131460526317</v>
      </c>
    </row>
    <row r="40" spans="1:14" ht="24.95" customHeight="1" x14ac:dyDescent="0.15">
      <c r="A40" s="1">
        <v>36</v>
      </c>
      <c r="B40" s="2" t="s">
        <v>71</v>
      </c>
      <c r="C40" s="20" t="s">
        <v>92</v>
      </c>
      <c r="D40" s="20" t="s">
        <v>74</v>
      </c>
      <c r="E40" s="11">
        <f t="shared" si="3"/>
        <v>233.78289473684211</v>
      </c>
      <c r="F40" s="12">
        <v>3506.7434210526317</v>
      </c>
      <c r="G40" s="13">
        <v>323.5</v>
      </c>
      <c r="H40" s="14">
        <v>208.5</v>
      </c>
      <c r="I40" s="12">
        <f t="shared" si="4"/>
        <v>4038.7434210526317</v>
      </c>
      <c r="J40" s="18">
        <v>355.28734736842102</v>
      </c>
      <c r="K40" s="13">
        <v>70.13486842105263</v>
      </c>
      <c r="L40" s="19">
        <v>368.2080592105263</v>
      </c>
      <c r="M40" s="12">
        <f t="shared" si="5"/>
        <v>793.63027499999998</v>
      </c>
      <c r="N40" s="12">
        <f t="shared" si="6"/>
        <v>3245.1131460526317</v>
      </c>
    </row>
    <row r="41" spans="1:14" ht="24.95" customHeight="1" x14ac:dyDescent="0.15">
      <c r="A41" s="1">
        <v>37</v>
      </c>
      <c r="B41" s="2" t="s">
        <v>17</v>
      </c>
      <c r="C41" s="20" t="s">
        <v>79</v>
      </c>
      <c r="D41" s="20" t="s">
        <v>75</v>
      </c>
      <c r="E41" s="11">
        <f t="shared" si="3"/>
        <v>908.7828947368422</v>
      </c>
      <c r="F41" s="12">
        <v>13631.743421052633</v>
      </c>
      <c r="G41" s="13">
        <v>832</v>
      </c>
      <c r="H41" s="14">
        <v>559.5</v>
      </c>
      <c r="I41" s="12">
        <f t="shared" si="4"/>
        <v>15023.243421052633</v>
      </c>
      <c r="J41" s="18">
        <v>2764.7790606315793</v>
      </c>
      <c r="K41" s="13">
        <v>0</v>
      </c>
      <c r="L41" s="19">
        <v>1431.3330592105265</v>
      </c>
      <c r="M41" s="12">
        <f t="shared" si="5"/>
        <v>4196.112119842106</v>
      </c>
      <c r="N41" s="12">
        <f t="shared" si="6"/>
        <v>10827.131301210527</v>
      </c>
    </row>
    <row r="42" spans="1:14" ht="24.95" customHeight="1" x14ac:dyDescent="0.15">
      <c r="A42" s="1">
        <v>38</v>
      </c>
      <c r="B42" s="2" t="s">
        <v>23</v>
      </c>
      <c r="C42" s="20" t="s">
        <v>83</v>
      </c>
      <c r="D42" s="20" t="s">
        <v>75</v>
      </c>
      <c r="E42" s="11">
        <f t="shared" si="3"/>
        <v>459.44078947368422</v>
      </c>
      <c r="F42" s="12">
        <v>6891.6118421052633</v>
      </c>
      <c r="G42" s="13">
        <v>581.5</v>
      </c>
      <c r="H42" s="14">
        <v>361</v>
      </c>
      <c r="I42" s="12">
        <f t="shared" si="4"/>
        <v>7834.1118421052633</v>
      </c>
      <c r="J42" s="18">
        <v>1126.1771134736844</v>
      </c>
      <c r="K42" s="23">
        <v>0</v>
      </c>
      <c r="L42" s="19">
        <v>723.6192434210526</v>
      </c>
      <c r="M42" s="12">
        <f t="shared" si="5"/>
        <v>1849.7963568947371</v>
      </c>
      <c r="N42" s="12">
        <f t="shared" si="6"/>
        <v>5984.3154852105263</v>
      </c>
    </row>
    <row r="43" spans="1:14" ht="24.95" customHeight="1" x14ac:dyDescent="0.15">
      <c r="A43" s="1">
        <v>39</v>
      </c>
      <c r="B43" s="2" t="s">
        <v>24</v>
      </c>
      <c r="C43" s="20" t="s">
        <v>84</v>
      </c>
      <c r="D43" s="20" t="s">
        <v>75</v>
      </c>
      <c r="E43" s="11">
        <f t="shared" si="3"/>
        <v>459.44078947368422</v>
      </c>
      <c r="F43" s="12">
        <v>6891.6118421052633</v>
      </c>
      <c r="G43" s="13">
        <v>581.5</v>
      </c>
      <c r="H43" s="14">
        <v>361</v>
      </c>
      <c r="I43" s="12">
        <f t="shared" si="4"/>
        <v>7834.1118421052633</v>
      </c>
      <c r="J43" s="18">
        <v>1126.1771134736844</v>
      </c>
      <c r="K43" s="13">
        <v>0</v>
      </c>
      <c r="L43" s="19">
        <v>723.6192434210526</v>
      </c>
      <c r="M43" s="12">
        <f t="shared" si="5"/>
        <v>1849.7963568947371</v>
      </c>
      <c r="N43" s="12">
        <f t="shared" si="6"/>
        <v>5984.3154852105263</v>
      </c>
    </row>
    <row r="44" spans="1:14" ht="24.95" customHeight="1" x14ac:dyDescent="0.15">
      <c r="A44" s="1">
        <v>40</v>
      </c>
      <c r="B44" s="2" t="s">
        <v>18</v>
      </c>
      <c r="C44" s="20" t="s">
        <v>79</v>
      </c>
      <c r="D44" s="20" t="s">
        <v>76</v>
      </c>
      <c r="E44" s="11">
        <f t="shared" si="3"/>
        <v>908.7828947368422</v>
      </c>
      <c r="F44" s="12">
        <v>13631.743421052633</v>
      </c>
      <c r="G44" s="13">
        <v>832</v>
      </c>
      <c r="H44" s="14">
        <v>559.5</v>
      </c>
      <c r="I44" s="12">
        <f t="shared" si="4"/>
        <v>15023.243421052633</v>
      </c>
      <c r="J44" s="18">
        <v>2764.7790606315793</v>
      </c>
      <c r="K44" s="13">
        <v>0</v>
      </c>
      <c r="L44" s="19">
        <v>1431.3330592105265</v>
      </c>
      <c r="M44" s="12">
        <f t="shared" si="5"/>
        <v>4196.112119842106</v>
      </c>
      <c r="N44" s="12">
        <f t="shared" si="6"/>
        <v>10827.131301210527</v>
      </c>
    </row>
    <row r="45" spans="1:14" ht="24.95" customHeight="1" x14ac:dyDescent="0.15">
      <c r="A45" s="1">
        <v>41</v>
      </c>
      <c r="B45" s="2" t="s">
        <v>22</v>
      </c>
      <c r="C45" s="20" t="s">
        <v>82</v>
      </c>
      <c r="D45" s="20" t="s">
        <v>76</v>
      </c>
      <c r="E45" s="11">
        <f t="shared" si="3"/>
        <v>566.21710526315792</v>
      </c>
      <c r="F45" s="12">
        <v>8493.2565789473683</v>
      </c>
      <c r="G45" s="13">
        <v>623.5</v>
      </c>
      <c r="H45" s="14">
        <v>389.5</v>
      </c>
      <c r="I45" s="12">
        <f t="shared" si="4"/>
        <v>9506.2565789473683</v>
      </c>
      <c r="J45" s="18">
        <v>1483.3472292631582</v>
      </c>
      <c r="K45" s="13">
        <v>0</v>
      </c>
      <c r="L45" s="19">
        <v>2902.3119407894737</v>
      </c>
      <c r="M45" s="12">
        <f t="shared" si="5"/>
        <v>4385.6591700526315</v>
      </c>
      <c r="N45" s="12">
        <f t="shared" si="6"/>
        <v>5120.5974088947369</v>
      </c>
    </row>
    <row r="46" spans="1:14" ht="24.95" customHeight="1" x14ac:dyDescent="0.15">
      <c r="A46" s="1">
        <v>42</v>
      </c>
      <c r="B46" s="2" t="s">
        <v>45</v>
      </c>
      <c r="C46" s="20" t="s">
        <v>94</v>
      </c>
      <c r="D46" s="20" t="s">
        <v>76</v>
      </c>
      <c r="E46" s="11">
        <f t="shared" si="3"/>
        <v>258.8486842105263</v>
      </c>
      <c r="F46" s="12">
        <v>3882.7302631578946</v>
      </c>
      <c r="G46" s="13">
        <v>359</v>
      </c>
      <c r="H46" s="14">
        <v>219</v>
      </c>
      <c r="I46" s="12">
        <f t="shared" si="4"/>
        <v>4460.730263157895</v>
      </c>
      <c r="J46" s="18">
        <v>426.86835115789484</v>
      </c>
      <c r="K46" s="13">
        <v>77.65460526315789</v>
      </c>
      <c r="L46" s="19">
        <v>407.6866776315789</v>
      </c>
      <c r="M46" s="12">
        <f t="shared" si="5"/>
        <v>912.2096340526316</v>
      </c>
      <c r="N46" s="12">
        <f t="shared" si="6"/>
        <v>3548.5206291052637</v>
      </c>
    </row>
    <row r="47" spans="1:14" ht="24.95" customHeight="1" x14ac:dyDescent="0.15">
      <c r="A47" s="1">
        <v>43</v>
      </c>
      <c r="B47" s="2" t="s">
        <v>46</v>
      </c>
      <c r="C47" s="20" t="s">
        <v>94</v>
      </c>
      <c r="D47" s="20" t="s">
        <v>76</v>
      </c>
      <c r="E47" s="11">
        <f t="shared" si="3"/>
        <v>258.8486842105263</v>
      </c>
      <c r="F47" s="12">
        <v>3882.7302631578946</v>
      </c>
      <c r="G47" s="13">
        <v>359</v>
      </c>
      <c r="H47" s="14">
        <v>219</v>
      </c>
      <c r="I47" s="12">
        <f t="shared" si="4"/>
        <v>4460.730263157895</v>
      </c>
      <c r="J47" s="18">
        <v>426.86835115789484</v>
      </c>
      <c r="K47" s="13">
        <v>77.65460526315789</v>
      </c>
      <c r="L47" s="19">
        <v>407.6866776315789</v>
      </c>
      <c r="M47" s="12">
        <f t="shared" si="5"/>
        <v>912.2096340526316</v>
      </c>
      <c r="N47" s="12">
        <f t="shared" si="6"/>
        <v>3548.5206291052637</v>
      </c>
    </row>
    <row r="48" spans="1:14" ht="24.95" customHeight="1" x14ac:dyDescent="0.15">
      <c r="A48" s="1">
        <v>44</v>
      </c>
      <c r="B48" s="2" t="s">
        <v>47</v>
      </c>
      <c r="C48" s="20" t="s">
        <v>94</v>
      </c>
      <c r="D48" s="20" t="s">
        <v>76</v>
      </c>
      <c r="E48" s="11">
        <f t="shared" si="3"/>
        <v>258.8486842105263</v>
      </c>
      <c r="F48" s="12">
        <v>3882.7302631578946</v>
      </c>
      <c r="G48" s="13">
        <v>359</v>
      </c>
      <c r="H48" s="14">
        <v>219</v>
      </c>
      <c r="I48" s="12">
        <f t="shared" si="4"/>
        <v>4460.730263157895</v>
      </c>
      <c r="J48" s="18">
        <v>426.86835115789484</v>
      </c>
      <c r="K48" s="23">
        <v>77.65460526315789</v>
      </c>
      <c r="L48" s="19">
        <v>407.6866776315789</v>
      </c>
      <c r="M48" s="12">
        <f t="shared" si="5"/>
        <v>912.2096340526316</v>
      </c>
      <c r="N48" s="12">
        <f t="shared" si="6"/>
        <v>3548.5206291052637</v>
      </c>
    </row>
    <row r="49" spans="1:14" ht="24.95" customHeight="1" x14ac:dyDescent="0.15">
      <c r="A49" s="1">
        <v>45</v>
      </c>
      <c r="B49" s="2" t="s">
        <v>48</v>
      </c>
      <c r="C49" s="20" t="s">
        <v>94</v>
      </c>
      <c r="D49" s="20" t="s">
        <v>76</v>
      </c>
      <c r="E49" s="11">
        <f t="shared" si="3"/>
        <v>258.8486842105263</v>
      </c>
      <c r="F49" s="12">
        <v>3882.7302631578946</v>
      </c>
      <c r="G49" s="13">
        <v>359</v>
      </c>
      <c r="H49" s="14">
        <v>219</v>
      </c>
      <c r="I49" s="12">
        <f t="shared" si="4"/>
        <v>4460.730263157895</v>
      </c>
      <c r="J49" s="18">
        <v>426.86835115789484</v>
      </c>
      <c r="K49" s="13">
        <v>77.65460526315789</v>
      </c>
      <c r="L49" s="19">
        <v>407.6866776315789</v>
      </c>
      <c r="M49" s="12">
        <f t="shared" si="5"/>
        <v>912.2096340526316</v>
      </c>
      <c r="N49" s="12">
        <f t="shared" si="6"/>
        <v>3548.5206291052637</v>
      </c>
    </row>
    <row r="50" spans="1:14" ht="24.95" customHeight="1" x14ac:dyDescent="0.15">
      <c r="A50" s="1">
        <v>46</v>
      </c>
      <c r="B50" s="2" t="s">
        <v>49</v>
      </c>
      <c r="C50" s="20" t="s">
        <v>94</v>
      </c>
      <c r="D50" s="20" t="s">
        <v>76</v>
      </c>
      <c r="E50" s="11">
        <f t="shared" si="3"/>
        <v>258.8486842105263</v>
      </c>
      <c r="F50" s="12">
        <v>3882.7302631578946</v>
      </c>
      <c r="G50" s="13">
        <v>359</v>
      </c>
      <c r="H50" s="14">
        <v>219</v>
      </c>
      <c r="I50" s="12">
        <f t="shared" si="4"/>
        <v>4460.730263157895</v>
      </c>
      <c r="J50" s="18">
        <v>426.86835115789484</v>
      </c>
      <c r="K50" s="13">
        <v>77.65460526315789</v>
      </c>
      <c r="L50" s="19">
        <v>407.6866776315789</v>
      </c>
      <c r="M50" s="12">
        <f t="shared" si="5"/>
        <v>912.2096340526316</v>
      </c>
      <c r="N50" s="12">
        <f t="shared" si="6"/>
        <v>3548.5206291052637</v>
      </c>
    </row>
    <row r="51" spans="1:14" ht="24.95" customHeight="1" x14ac:dyDescent="0.15">
      <c r="A51" s="1">
        <v>47</v>
      </c>
      <c r="B51" s="2" t="s">
        <v>50</v>
      </c>
      <c r="C51" s="20" t="s">
        <v>94</v>
      </c>
      <c r="D51" s="20" t="s">
        <v>76</v>
      </c>
      <c r="E51" s="11">
        <f t="shared" si="3"/>
        <v>258.8486842105263</v>
      </c>
      <c r="F51" s="12">
        <v>3882.7302631578946</v>
      </c>
      <c r="G51" s="13">
        <v>359</v>
      </c>
      <c r="H51" s="14">
        <v>219</v>
      </c>
      <c r="I51" s="12">
        <f t="shared" si="4"/>
        <v>4460.730263157895</v>
      </c>
      <c r="J51" s="18">
        <v>426.86835115789484</v>
      </c>
      <c r="K51" s="13">
        <v>77.65460526315789</v>
      </c>
      <c r="L51" s="19">
        <v>407.6866776315789</v>
      </c>
      <c r="M51" s="12">
        <f t="shared" si="5"/>
        <v>912.2096340526316</v>
      </c>
      <c r="N51" s="12">
        <f t="shared" si="6"/>
        <v>3548.5206291052637</v>
      </c>
    </row>
    <row r="52" spans="1:14" ht="24.95" customHeight="1" x14ac:dyDescent="0.15">
      <c r="A52" s="1">
        <v>48</v>
      </c>
      <c r="B52" s="2" t="s">
        <v>51</v>
      </c>
      <c r="C52" s="20" t="s">
        <v>94</v>
      </c>
      <c r="D52" s="20" t="s">
        <v>76</v>
      </c>
      <c r="E52" s="11">
        <f t="shared" si="3"/>
        <v>258.8486842105263</v>
      </c>
      <c r="F52" s="12">
        <v>3882.7302631578946</v>
      </c>
      <c r="G52" s="13">
        <v>359</v>
      </c>
      <c r="H52" s="14">
        <v>219</v>
      </c>
      <c r="I52" s="12">
        <f t="shared" si="4"/>
        <v>4460.730263157895</v>
      </c>
      <c r="J52" s="18">
        <v>426.86835115789484</v>
      </c>
      <c r="K52" s="13">
        <v>77.65460526315789</v>
      </c>
      <c r="L52" s="19">
        <v>407.6866776315789</v>
      </c>
      <c r="M52" s="12">
        <f t="shared" si="5"/>
        <v>912.2096340526316</v>
      </c>
      <c r="N52" s="12">
        <f t="shared" si="6"/>
        <v>3548.5206291052637</v>
      </c>
    </row>
    <row r="53" spans="1:14" ht="24.95" customHeight="1" x14ac:dyDescent="0.15">
      <c r="A53" s="1">
        <v>49</v>
      </c>
      <c r="B53" s="2" t="s">
        <v>52</v>
      </c>
      <c r="C53" s="20" t="s">
        <v>94</v>
      </c>
      <c r="D53" s="20" t="s">
        <v>76</v>
      </c>
      <c r="E53" s="11">
        <f t="shared" si="3"/>
        <v>258.8486842105263</v>
      </c>
      <c r="F53" s="12">
        <v>3882.7302631578946</v>
      </c>
      <c r="G53" s="13">
        <v>359</v>
      </c>
      <c r="H53" s="14">
        <v>219</v>
      </c>
      <c r="I53" s="12">
        <f t="shared" si="4"/>
        <v>4460.730263157895</v>
      </c>
      <c r="J53" s="18">
        <v>426.86835115789484</v>
      </c>
      <c r="K53" s="13">
        <v>77.65460526315789</v>
      </c>
      <c r="L53" s="19">
        <v>407.6866776315789</v>
      </c>
      <c r="M53" s="12">
        <f t="shared" si="5"/>
        <v>912.2096340526316</v>
      </c>
      <c r="N53" s="12">
        <f t="shared" si="6"/>
        <v>3548.5206291052637</v>
      </c>
    </row>
    <row r="54" spans="1:14" ht="24.95" customHeight="1" x14ac:dyDescent="0.15">
      <c r="A54" s="1">
        <v>50</v>
      </c>
      <c r="B54" s="2" t="s">
        <v>53</v>
      </c>
      <c r="C54" s="20" t="s">
        <v>94</v>
      </c>
      <c r="D54" s="20" t="s">
        <v>76</v>
      </c>
      <c r="E54" s="11">
        <f t="shared" si="3"/>
        <v>258.8486842105263</v>
      </c>
      <c r="F54" s="12">
        <v>3882.7302631578946</v>
      </c>
      <c r="G54" s="13">
        <v>359</v>
      </c>
      <c r="H54" s="14">
        <v>219</v>
      </c>
      <c r="I54" s="12">
        <f t="shared" si="4"/>
        <v>4460.730263157895</v>
      </c>
      <c r="J54" s="18">
        <v>426.86835115789484</v>
      </c>
      <c r="K54" s="13">
        <v>77.65460526315789</v>
      </c>
      <c r="L54" s="19">
        <v>407.6866776315789</v>
      </c>
      <c r="M54" s="12">
        <f t="shared" si="5"/>
        <v>912.2096340526316</v>
      </c>
      <c r="N54" s="12">
        <f t="shared" si="6"/>
        <v>3548.5206291052637</v>
      </c>
    </row>
    <row r="55" spans="1:14" ht="24.95" customHeight="1" x14ac:dyDescent="0.15">
      <c r="A55" s="1">
        <v>51</v>
      </c>
      <c r="B55" s="2" t="s">
        <v>43</v>
      </c>
      <c r="C55" s="20" t="s">
        <v>93</v>
      </c>
      <c r="D55" s="20" t="s">
        <v>76</v>
      </c>
      <c r="E55" s="11">
        <f t="shared" si="3"/>
        <v>280.26315789473688</v>
      </c>
      <c r="F55" s="12">
        <v>4203.9473684210534</v>
      </c>
      <c r="G55" s="13">
        <v>366</v>
      </c>
      <c r="H55" s="14">
        <v>226</v>
      </c>
      <c r="I55" s="12">
        <f t="shared" si="4"/>
        <v>4795.9473684210534</v>
      </c>
      <c r="J55" s="18">
        <v>486.93925642105285</v>
      </c>
      <c r="K55" s="13">
        <v>84.078947368421069</v>
      </c>
      <c r="L55" s="19">
        <v>441.41447368421058</v>
      </c>
      <c r="M55" s="12">
        <f t="shared" si="5"/>
        <v>1012.4326774736844</v>
      </c>
      <c r="N55" s="12">
        <f t="shared" si="6"/>
        <v>3783.5146909473688</v>
      </c>
    </row>
    <row r="56" spans="1:14" ht="24.95" customHeight="1" x14ac:dyDescent="0.15">
      <c r="A56" s="1">
        <v>52</v>
      </c>
      <c r="B56" s="2" t="s">
        <v>44</v>
      </c>
      <c r="C56" s="20" t="s">
        <v>93</v>
      </c>
      <c r="D56" s="20" t="s">
        <v>76</v>
      </c>
      <c r="E56" s="11">
        <f t="shared" si="3"/>
        <v>280.26315789473688</v>
      </c>
      <c r="F56" s="12">
        <v>4203.9473684210534</v>
      </c>
      <c r="G56" s="13">
        <v>366</v>
      </c>
      <c r="H56" s="14">
        <v>226</v>
      </c>
      <c r="I56" s="12">
        <f t="shared" si="4"/>
        <v>4795.9473684210534</v>
      </c>
      <c r="J56" s="18">
        <v>486.93925642105285</v>
      </c>
      <c r="K56" s="13">
        <v>84.078947368421069</v>
      </c>
      <c r="L56" s="19">
        <v>441.41447368421058</v>
      </c>
      <c r="M56" s="12">
        <f t="shared" si="5"/>
        <v>1012.4326774736844</v>
      </c>
      <c r="N56" s="12">
        <f t="shared" si="6"/>
        <v>3783.5146909473688</v>
      </c>
    </row>
    <row r="57" spans="1:14" ht="24.95" customHeight="1" x14ac:dyDescent="0.15">
      <c r="A57" s="1">
        <v>53</v>
      </c>
      <c r="B57" s="2" t="s">
        <v>19</v>
      </c>
      <c r="C57" s="20" t="s">
        <v>79</v>
      </c>
      <c r="D57" s="20" t="s">
        <v>77</v>
      </c>
      <c r="E57" s="11">
        <f t="shared" si="3"/>
        <v>908.7828947368422</v>
      </c>
      <c r="F57" s="12">
        <v>13631.743421052633</v>
      </c>
      <c r="G57" s="13">
        <v>832</v>
      </c>
      <c r="H57" s="14">
        <v>559.5</v>
      </c>
      <c r="I57" s="12">
        <f t="shared" si="4"/>
        <v>15023.243421052633</v>
      </c>
      <c r="J57" s="18">
        <v>2764.7790606315793</v>
      </c>
      <c r="K57" s="13"/>
      <c r="L57" s="19">
        <v>1431.3330592105265</v>
      </c>
      <c r="M57" s="12">
        <f t="shared" si="5"/>
        <v>4196.112119842106</v>
      </c>
      <c r="N57" s="12">
        <f t="shared" si="6"/>
        <v>10827.131301210527</v>
      </c>
    </row>
    <row r="58" spans="1:14" ht="26.25" customHeight="1" x14ac:dyDescent="0.15">
      <c r="A58" s="1">
        <v>54</v>
      </c>
      <c r="B58" s="25" t="s">
        <v>20</v>
      </c>
      <c r="C58" s="25" t="s">
        <v>80</v>
      </c>
      <c r="D58" s="26" t="s">
        <v>77</v>
      </c>
      <c r="E58" s="27">
        <f t="shared" si="3"/>
        <v>807.00657894736844</v>
      </c>
      <c r="F58" s="28">
        <v>12105.098684210527</v>
      </c>
      <c r="G58" s="30">
        <v>774.5</v>
      </c>
      <c r="H58" s="29">
        <v>508</v>
      </c>
      <c r="I58" s="28">
        <f t="shared" si="4"/>
        <v>13387.598684210527</v>
      </c>
      <c r="J58" s="31">
        <v>2380.0254185263161</v>
      </c>
      <c r="K58" s="30">
        <v>0</v>
      </c>
      <c r="L58" s="32">
        <v>1271.0353618421052</v>
      </c>
      <c r="M58" s="28">
        <f t="shared" si="5"/>
        <v>3651.0607803684215</v>
      </c>
      <c r="N58" s="28">
        <f t="shared" si="6"/>
        <v>9736.5379038421052</v>
      </c>
    </row>
    <row r="59" spans="1:14" ht="20.25" customHeight="1" x14ac:dyDescent="0.15">
      <c r="A59" s="1">
        <v>55</v>
      </c>
      <c r="B59" s="33" t="s">
        <v>26</v>
      </c>
      <c r="C59" s="33" t="s">
        <v>86</v>
      </c>
      <c r="D59" s="34" t="s">
        <v>77</v>
      </c>
      <c r="E59" s="35">
        <f t="shared" si="3"/>
        <v>449.57236842105266</v>
      </c>
      <c r="F59" s="36">
        <v>6743.58552631579</v>
      </c>
      <c r="G59" s="38">
        <v>581.5</v>
      </c>
      <c r="H59" s="38">
        <v>361</v>
      </c>
      <c r="I59" s="36">
        <f t="shared" si="4"/>
        <v>7686.08552631579</v>
      </c>
      <c r="J59" s="18">
        <v>1094.5586924210529</v>
      </c>
      <c r="K59" s="38">
        <v>0</v>
      </c>
      <c r="L59" s="19">
        <v>708.07648026315792</v>
      </c>
      <c r="M59" s="36">
        <f t="shared" si="5"/>
        <v>1802.6351726842108</v>
      </c>
      <c r="N59" s="36">
        <f t="shared" si="6"/>
        <v>5883.4503536315788</v>
      </c>
    </row>
    <row r="60" spans="1:14" ht="16.5" x14ac:dyDescent="0.15">
      <c r="A60" s="1">
        <v>56</v>
      </c>
      <c r="B60" s="33" t="s">
        <v>27</v>
      </c>
      <c r="C60" s="33" t="s">
        <v>86</v>
      </c>
      <c r="D60" s="39" t="s">
        <v>77</v>
      </c>
      <c r="E60" s="35">
        <f t="shared" si="3"/>
        <v>449.57236842105266</v>
      </c>
      <c r="F60" s="36">
        <v>6743.58552631579</v>
      </c>
      <c r="G60" s="38">
        <v>581.5</v>
      </c>
      <c r="H60" s="38">
        <v>361</v>
      </c>
      <c r="I60" s="36">
        <f t="shared" si="4"/>
        <v>7686.08552631579</v>
      </c>
      <c r="J60" s="18">
        <v>1094.5586924210529</v>
      </c>
      <c r="K60" s="38">
        <v>0</v>
      </c>
      <c r="L60" s="19">
        <v>708.07648026315792</v>
      </c>
      <c r="M60" s="36">
        <f t="shared" si="5"/>
        <v>1802.6351726842108</v>
      </c>
      <c r="N60" s="36">
        <f t="shared" si="6"/>
        <v>5883.4503536315788</v>
      </c>
    </row>
    <row r="61" spans="1:14" ht="16.5" x14ac:dyDescent="0.15">
      <c r="A61" s="1">
        <v>57</v>
      </c>
      <c r="B61" s="33" t="s">
        <v>28</v>
      </c>
      <c r="C61" s="33" t="s">
        <v>86</v>
      </c>
      <c r="D61" s="39" t="s">
        <v>77</v>
      </c>
      <c r="E61" s="35">
        <f>+F61/15</f>
        <v>449.57236842105266</v>
      </c>
      <c r="F61" s="36">
        <v>6743.58552631579</v>
      </c>
      <c r="G61" s="38">
        <v>581.5</v>
      </c>
      <c r="H61" s="38">
        <v>361</v>
      </c>
      <c r="I61" s="36">
        <f t="shared" si="4"/>
        <v>7686.08552631579</v>
      </c>
      <c r="J61" s="18">
        <v>1094.5586924210529</v>
      </c>
      <c r="K61" s="38">
        <v>0</v>
      </c>
      <c r="L61" s="19">
        <v>708.07648026315792</v>
      </c>
      <c r="M61" s="36">
        <f t="shared" si="5"/>
        <v>1802.6351726842108</v>
      </c>
      <c r="N61" s="36">
        <f t="shared" si="6"/>
        <v>5883.4503536315788</v>
      </c>
    </row>
    <row r="62" spans="1:14" ht="16.5" x14ac:dyDescent="0.15">
      <c r="A62" s="1">
        <v>58</v>
      </c>
      <c r="B62" s="33" t="s">
        <v>104</v>
      </c>
      <c r="C62" s="33" t="s">
        <v>86</v>
      </c>
      <c r="D62" s="39" t="s">
        <v>77</v>
      </c>
      <c r="E62" s="35">
        <f>+F62/15</f>
        <v>449.57236842105266</v>
      </c>
      <c r="F62" s="36">
        <v>6743.58552631579</v>
      </c>
      <c r="G62" s="38">
        <v>581.5</v>
      </c>
      <c r="H62" s="38">
        <v>361</v>
      </c>
      <c r="I62" s="36">
        <f t="shared" si="4"/>
        <v>7686.08552631579</v>
      </c>
      <c r="J62" s="18">
        <v>1094.5586924210529</v>
      </c>
      <c r="K62" s="38">
        <v>0</v>
      </c>
      <c r="L62" s="19">
        <v>708.07648026315792</v>
      </c>
      <c r="M62" s="36">
        <f t="shared" si="5"/>
        <v>1802.6351726842108</v>
      </c>
      <c r="N62" s="36">
        <f t="shared" si="6"/>
        <v>5883.4503536315788</v>
      </c>
    </row>
    <row r="63" spans="1:14" ht="16.5" x14ac:dyDescent="0.15">
      <c r="A63" s="1">
        <v>59</v>
      </c>
      <c r="B63" s="33" t="s">
        <v>107</v>
      </c>
      <c r="C63" s="33" t="s">
        <v>108</v>
      </c>
      <c r="D63" s="39" t="s">
        <v>75</v>
      </c>
      <c r="E63" s="35">
        <f>+F63/15</f>
        <v>449.57236842105266</v>
      </c>
      <c r="F63" s="36">
        <v>6743.58552631579</v>
      </c>
      <c r="G63" s="38">
        <v>581.5</v>
      </c>
      <c r="H63" s="38">
        <v>361</v>
      </c>
      <c r="I63" s="36">
        <f t="shared" si="4"/>
        <v>7686.08552631579</v>
      </c>
      <c r="J63" s="18">
        <v>1094.5586924210529</v>
      </c>
      <c r="K63" s="38">
        <v>0</v>
      </c>
      <c r="L63" s="19">
        <v>708.07648026315792</v>
      </c>
      <c r="M63" s="36">
        <f t="shared" si="5"/>
        <v>1802.6351726842108</v>
      </c>
      <c r="N63" s="36">
        <f t="shared" si="6"/>
        <v>5883.4503536315788</v>
      </c>
    </row>
    <row r="64" spans="1:14" ht="16.5" x14ac:dyDescent="0.15">
      <c r="A64" s="1">
        <v>60</v>
      </c>
      <c r="B64" s="33" t="s">
        <v>25</v>
      </c>
      <c r="C64" s="33" t="s">
        <v>85</v>
      </c>
      <c r="D64" s="39" t="s">
        <v>77</v>
      </c>
      <c r="E64" s="35">
        <f>+F64/15</f>
        <v>459.44078947368422</v>
      </c>
      <c r="F64" s="36">
        <v>6891.6118421052633</v>
      </c>
      <c r="G64" s="38">
        <v>581.5</v>
      </c>
      <c r="H64" s="38">
        <v>361</v>
      </c>
      <c r="I64" s="36">
        <f t="shared" si="4"/>
        <v>7834.1118421052633</v>
      </c>
      <c r="J64" s="18">
        <v>1126.1771134736844</v>
      </c>
      <c r="K64" s="38">
        <v>0</v>
      </c>
      <c r="L64" s="19">
        <v>723.6192434210526</v>
      </c>
      <c r="M64" s="36">
        <f t="shared" si="5"/>
        <v>1849.7963568947371</v>
      </c>
      <c r="N64" s="36">
        <f t="shared" si="6"/>
        <v>5984.3154852105263</v>
      </c>
    </row>
    <row r="65" spans="5:14" x14ac:dyDescent="0.2">
      <c r="E65" s="40">
        <f t="shared" ref="E65:N65" si="7">SUM(E5:E64)</f>
        <v>24692.006578947367</v>
      </c>
      <c r="F65" s="40">
        <f t="shared" si="7"/>
        <v>370380.09868421097</v>
      </c>
      <c r="G65" s="40">
        <f t="shared" si="7"/>
        <v>29146.5</v>
      </c>
      <c r="H65" s="40">
        <f t="shared" si="7"/>
        <v>18768</v>
      </c>
      <c r="I65" s="40">
        <f t="shared" si="7"/>
        <v>418294.59868421103</v>
      </c>
      <c r="J65" s="40">
        <f t="shared" si="7"/>
        <v>59445.71400989472</v>
      </c>
      <c r="K65" s="40">
        <f t="shared" si="7"/>
        <v>3237.6118421052643</v>
      </c>
      <c r="L65" s="40">
        <f t="shared" si="7"/>
        <v>40900.430361842133</v>
      </c>
      <c r="M65" s="40">
        <f t="shared" si="7"/>
        <v>103583.75621384216</v>
      </c>
      <c r="N65" s="40">
        <f t="shared" si="7"/>
        <v>314710.84247036866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8.6640625" style="22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</row>
    <row r="2" spans="1:14" ht="9" customHeight="1" x14ac:dyDescent="0.2">
      <c r="D2" s="48" t="s">
        <v>175</v>
      </c>
      <c r="E2" s="48" t="s">
        <v>187</v>
      </c>
      <c r="F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78</v>
      </c>
      <c r="D5" s="20" t="s">
        <v>72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3044.2574013157896</v>
      </c>
      <c r="M5" s="12">
        <f t="shared" ref="M5:M36" si="1">SUM(J5:L5)</f>
        <v>10514.625043421052</v>
      </c>
      <c r="N5" s="12">
        <f t="shared" ref="N5:N36" si="2">+I5-M5</f>
        <v>20430.802588157898</v>
      </c>
    </row>
    <row r="6" spans="1:14" ht="24.95" customHeight="1" x14ac:dyDescent="0.15">
      <c r="A6" s="1">
        <v>2</v>
      </c>
      <c r="B6" s="2" t="s">
        <v>31</v>
      </c>
      <c r="C6" s="20" t="s">
        <v>105</v>
      </c>
      <c r="D6" s="20" t="s">
        <v>72</v>
      </c>
      <c r="E6" s="11">
        <f t="shared" ref="E6:E60" si="3">+F6/15</f>
        <v>376.80921052631578</v>
      </c>
      <c r="F6" s="12">
        <v>5652.1381578947367</v>
      </c>
      <c r="G6" s="13">
        <v>510.50000000000006</v>
      </c>
      <c r="H6" s="14">
        <v>333</v>
      </c>
      <c r="I6" s="12">
        <f t="shared" si="0"/>
        <v>6495.6381578947367</v>
      </c>
      <c r="J6" s="18">
        <v>840.27913452631583</v>
      </c>
      <c r="K6" s="13">
        <v>0</v>
      </c>
      <c r="L6" s="19">
        <v>593.47450657894728</v>
      </c>
      <c r="M6" s="12">
        <f t="shared" si="1"/>
        <v>1433.7536411052631</v>
      </c>
      <c r="N6" s="12">
        <f t="shared" si="2"/>
        <v>5061.8845167894733</v>
      </c>
    </row>
    <row r="7" spans="1:14" ht="24.95" customHeight="1" x14ac:dyDescent="0.15">
      <c r="A7" s="1">
        <v>3</v>
      </c>
      <c r="B7" s="2" t="s">
        <v>15</v>
      </c>
      <c r="C7" s="20" t="s">
        <v>79</v>
      </c>
      <c r="D7" s="20" t="s">
        <v>73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1431.3330592105265</v>
      </c>
      <c r="M7" s="12">
        <f t="shared" si="1"/>
        <v>4196.112119842106</v>
      </c>
      <c r="N7" s="12">
        <f t="shared" si="2"/>
        <v>10827.131301210527</v>
      </c>
    </row>
    <row r="8" spans="1:14" ht="24.95" customHeight="1" x14ac:dyDescent="0.15">
      <c r="A8" s="1">
        <v>4</v>
      </c>
      <c r="B8" s="2" t="s">
        <v>29</v>
      </c>
      <c r="C8" s="20" t="s">
        <v>106</v>
      </c>
      <c r="D8" s="20" t="s">
        <v>73</v>
      </c>
      <c r="E8" s="11">
        <f t="shared" si="3"/>
        <v>405.06578947368422</v>
      </c>
      <c r="F8" s="12">
        <v>6075.9868421052633</v>
      </c>
      <c r="G8" s="13">
        <v>564</v>
      </c>
      <c r="H8" s="14">
        <v>351.5</v>
      </c>
      <c r="I8" s="12">
        <f t="shared" si="0"/>
        <v>6991.4868421052633</v>
      </c>
      <c r="J8" s="18">
        <v>946.19241347368438</v>
      </c>
      <c r="K8" s="13">
        <v>0</v>
      </c>
      <c r="L8" s="19">
        <v>637.9786184210526</v>
      </c>
      <c r="M8" s="12">
        <f t="shared" si="1"/>
        <v>1584.1710318947371</v>
      </c>
      <c r="N8" s="12">
        <f t="shared" si="2"/>
        <v>5407.3158102105263</v>
      </c>
    </row>
    <row r="9" spans="1:14" ht="24.95" customHeight="1" x14ac:dyDescent="0.15">
      <c r="A9" s="1">
        <v>5</v>
      </c>
      <c r="B9" s="2" t="s">
        <v>30</v>
      </c>
      <c r="C9" s="20" t="s">
        <v>88</v>
      </c>
      <c r="D9" s="20" t="s">
        <v>73</v>
      </c>
      <c r="E9" s="11">
        <f t="shared" si="3"/>
        <v>405.06578947368422</v>
      </c>
      <c r="F9" s="12">
        <v>6075.9868421052633</v>
      </c>
      <c r="G9" s="13">
        <v>564</v>
      </c>
      <c r="H9" s="14">
        <v>351.5</v>
      </c>
      <c r="I9" s="12">
        <f t="shared" si="0"/>
        <v>6991.4868421052633</v>
      </c>
      <c r="J9" s="18">
        <v>946.19241347368438</v>
      </c>
      <c r="K9" s="13">
        <v>0</v>
      </c>
      <c r="L9" s="19">
        <v>637.9786184210526</v>
      </c>
      <c r="M9" s="12">
        <f t="shared" si="1"/>
        <v>1584.1710318947371</v>
      </c>
      <c r="N9" s="12">
        <f t="shared" si="2"/>
        <v>5407.3158102105263</v>
      </c>
    </row>
    <row r="10" spans="1:14" ht="24.95" customHeight="1" x14ac:dyDescent="0.15">
      <c r="A10" s="1">
        <v>6</v>
      </c>
      <c r="B10" s="2" t="s">
        <v>21</v>
      </c>
      <c r="C10" s="20" t="s">
        <v>81</v>
      </c>
      <c r="D10" s="20" t="s">
        <v>73</v>
      </c>
      <c r="E10" s="11">
        <f t="shared" si="3"/>
        <v>729.8026315789474</v>
      </c>
      <c r="F10" s="12">
        <v>10947.039473684212</v>
      </c>
      <c r="G10" s="13">
        <v>732.5</v>
      </c>
      <c r="H10" s="14">
        <v>493.5</v>
      </c>
      <c r="I10" s="12">
        <f t="shared" si="0"/>
        <v>12173.039473684212</v>
      </c>
      <c r="J10" s="18">
        <v>2094.4110922105269</v>
      </c>
      <c r="K10" s="13">
        <v>0</v>
      </c>
      <c r="L10" s="19">
        <v>1149.4391447368421</v>
      </c>
      <c r="M10" s="12">
        <f t="shared" si="1"/>
        <v>3243.850236947369</v>
      </c>
      <c r="N10" s="12">
        <f t="shared" si="2"/>
        <v>8929.1892367368418</v>
      </c>
    </row>
    <row r="11" spans="1:14" ht="24.95" customHeight="1" x14ac:dyDescent="0.15">
      <c r="A11" s="1">
        <v>7</v>
      </c>
      <c r="B11" s="2" t="s">
        <v>54</v>
      </c>
      <c r="C11" s="20" t="s">
        <v>95</v>
      </c>
      <c r="D11" s="20" t="s">
        <v>73</v>
      </c>
      <c r="E11" s="11">
        <f t="shared" si="3"/>
        <v>253.51973684210529</v>
      </c>
      <c r="F11" s="12">
        <v>3802.7960526315792</v>
      </c>
      <c r="G11" s="13">
        <v>333.5</v>
      </c>
      <c r="H11" s="14">
        <v>212.5</v>
      </c>
      <c r="I11" s="12">
        <f t="shared" si="0"/>
        <v>4348.7960526315792</v>
      </c>
      <c r="J11" s="18">
        <v>406.80974063157907</v>
      </c>
      <c r="K11" s="13">
        <v>0</v>
      </c>
      <c r="L11" s="19">
        <v>399.29358552631578</v>
      </c>
      <c r="M11" s="12">
        <f t="shared" si="1"/>
        <v>806.1033261578948</v>
      </c>
      <c r="N11" s="12">
        <f t="shared" si="2"/>
        <v>3542.6927264736842</v>
      </c>
    </row>
    <row r="12" spans="1:14" ht="24.95" customHeight="1" x14ac:dyDescent="0.15">
      <c r="A12" s="1">
        <v>8</v>
      </c>
      <c r="B12" s="2" t="s">
        <v>55</v>
      </c>
      <c r="C12" s="20" t="s">
        <v>96</v>
      </c>
      <c r="D12" s="20" t="s">
        <v>77</v>
      </c>
      <c r="E12" s="11">
        <f t="shared" si="3"/>
        <v>253.51973684210529</v>
      </c>
      <c r="F12" s="12">
        <v>3802.7960526315792</v>
      </c>
      <c r="G12" s="13">
        <v>333.5</v>
      </c>
      <c r="H12" s="14">
        <v>212.5</v>
      </c>
      <c r="I12" s="12">
        <f t="shared" si="0"/>
        <v>4348.7960526315792</v>
      </c>
      <c r="J12" s="18">
        <v>406.80974063157907</v>
      </c>
      <c r="K12" s="13">
        <v>0</v>
      </c>
      <c r="L12" s="19">
        <v>399.29358552631578</v>
      </c>
      <c r="M12" s="12">
        <f t="shared" si="1"/>
        <v>806.1033261578948</v>
      </c>
      <c r="N12" s="12">
        <f t="shared" si="2"/>
        <v>3542.6927264736842</v>
      </c>
    </row>
    <row r="13" spans="1:14" ht="24.95" customHeight="1" x14ac:dyDescent="0.15">
      <c r="A13" s="1">
        <v>9</v>
      </c>
      <c r="B13" s="2" t="s">
        <v>16</v>
      </c>
      <c r="C13" s="20" t="s">
        <v>79</v>
      </c>
      <c r="D13" s="20" t="s">
        <v>74</v>
      </c>
      <c r="E13" s="11">
        <f t="shared" si="3"/>
        <v>908.7828947368422</v>
      </c>
      <c r="F13" s="12">
        <v>13631.743421052633</v>
      </c>
      <c r="G13" s="13">
        <v>832</v>
      </c>
      <c r="H13" s="14">
        <v>559.5</v>
      </c>
      <c r="I13" s="12">
        <f t="shared" si="0"/>
        <v>15023.243421052633</v>
      </c>
      <c r="J13" s="18">
        <v>2764.7790606315793</v>
      </c>
      <c r="K13" s="13">
        <v>0</v>
      </c>
      <c r="L13" s="19">
        <v>1431.3330592105265</v>
      </c>
      <c r="M13" s="12">
        <f t="shared" si="1"/>
        <v>4196.112119842106</v>
      </c>
      <c r="N13" s="12">
        <f t="shared" si="2"/>
        <v>10827.131301210527</v>
      </c>
    </row>
    <row r="14" spans="1:14" ht="24.95" customHeight="1" x14ac:dyDescent="0.15">
      <c r="A14" s="1">
        <v>10</v>
      </c>
      <c r="B14" s="2" t="s">
        <v>33</v>
      </c>
      <c r="C14" s="20" t="s">
        <v>91</v>
      </c>
      <c r="D14" s="20" t="s">
        <v>74</v>
      </c>
      <c r="E14" s="11">
        <f t="shared" si="3"/>
        <v>376.80921052631578</v>
      </c>
      <c r="F14" s="12">
        <v>5652.1381578947367</v>
      </c>
      <c r="G14" s="13">
        <v>510.50000000000006</v>
      </c>
      <c r="H14" s="14">
        <v>333</v>
      </c>
      <c r="I14" s="12">
        <f t="shared" si="0"/>
        <v>6495.6381578947367</v>
      </c>
      <c r="J14" s="18">
        <v>840.27913452631583</v>
      </c>
      <c r="K14" s="13">
        <v>113.04276315789474</v>
      </c>
      <c r="L14" s="19">
        <v>593.47450657894728</v>
      </c>
      <c r="M14" s="12">
        <f t="shared" si="1"/>
        <v>1546.7964042631579</v>
      </c>
      <c r="N14" s="12">
        <f t="shared" si="2"/>
        <v>4948.8417536315792</v>
      </c>
    </row>
    <row r="15" spans="1:14" ht="24.95" customHeight="1" x14ac:dyDescent="0.15">
      <c r="A15" s="1">
        <v>11</v>
      </c>
      <c r="B15" s="2" t="s">
        <v>34</v>
      </c>
      <c r="C15" s="20" t="s">
        <v>91</v>
      </c>
      <c r="D15" s="20" t="s">
        <v>74</v>
      </c>
      <c r="E15" s="11">
        <f t="shared" si="3"/>
        <v>376.80921052631578</v>
      </c>
      <c r="F15" s="12">
        <v>5652.1381578947367</v>
      </c>
      <c r="G15" s="13">
        <v>510.50000000000006</v>
      </c>
      <c r="H15" s="14">
        <v>333</v>
      </c>
      <c r="I15" s="12">
        <f t="shared" si="0"/>
        <v>6495.6381578947367</v>
      </c>
      <c r="J15" s="18">
        <v>840.27913452631583</v>
      </c>
      <c r="K15" s="13">
        <v>113.04276315789474</v>
      </c>
      <c r="L15" s="19">
        <v>593.47450657894728</v>
      </c>
      <c r="M15" s="12">
        <f t="shared" si="1"/>
        <v>1546.7964042631579</v>
      </c>
      <c r="N15" s="12">
        <f t="shared" si="2"/>
        <v>4948.8417536315792</v>
      </c>
    </row>
    <row r="16" spans="1:14" ht="24.95" customHeight="1" x14ac:dyDescent="0.15">
      <c r="A16" s="1">
        <v>12</v>
      </c>
      <c r="B16" s="2" t="s">
        <v>35</v>
      </c>
      <c r="C16" s="20" t="s">
        <v>91</v>
      </c>
      <c r="D16" s="20" t="s">
        <v>74</v>
      </c>
      <c r="E16" s="11">
        <f t="shared" si="3"/>
        <v>376.80921052631578</v>
      </c>
      <c r="F16" s="12">
        <v>5652.1381578947367</v>
      </c>
      <c r="G16" s="13">
        <v>510.50000000000006</v>
      </c>
      <c r="H16" s="13">
        <v>333</v>
      </c>
      <c r="I16" s="12">
        <f t="shared" si="0"/>
        <v>6495.6381578947367</v>
      </c>
      <c r="J16" s="18">
        <v>840.27913452631583</v>
      </c>
      <c r="K16" s="13">
        <v>113.04276315789474</v>
      </c>
      <c r="L16" s="19">
        <v>593.47450657894728</v>
      </c>
      <c r="M16" s="12">
        <f t="shared" si="1"/>
        <v>1546.7964042631579</v>
      </c>
      <c r="N16" s="12">
        <f t="shared" si="2"/>
        <v>4948.8417536315792</v>
      </c>
    </row>
    <row r="17" spans="1:14" ht="24.95" customHeight="1" x14ac:dyDescent="0.15">
      <c r="A17" s="1">
        <v>13</v>
      </c>
      <c r="B17" s="2" t="s">
        <v>32</v>
      </c>
      <c r="C17" s="20" t="s">
        <v>90</v>
      </c>
      <c r="D17" s="20" t="s">
        <v>74</v>
      </c>
      <c r="E17" s="11">
        <f t="shared" si="3"/>
        <v>393.25657894736844</v>
      </c>
      <c r="F17" s="12">
        <v>5898.8486842105267</v>
      </c>
      <c r="G17" s="13">
        <v>510.5</v>
      </c>
      <c r="H17" s="14">
        <v>333</v>
      </c>
      <c r="I17" s="12">
        <f t="shared" si="0"/>
        <v>6742.3486842105267</v>
      </c>
      <c r="J17" s="18">
        <v>892.97650294736854</v>
      </c>
      <c r="K17" s="13">
        <v>117.97697368421053</v>
      </c>
      <c r="L17" s="19">
        <v>619.37911184210532</v>
      </c>
      <c r="M17" s="12">
        <f t="shared" si="1"/>
        <v>1630.3325884736844</v>
      </c>
      <c r="N17" s="12">
        <f t="shared" si="2"/>
        <v>5112.0160957368425</v>
      </c>
    </row>
    <row r="18" spans="1:14" ht="24.95" customHeight="1" x14ac:dyDescent="0.15">
      <c r="A18" s="1">
        <v>14</v>
      </c>
      <c r="B18" s="2" t="s">
        <v>36</v>
      </c>
      <c r="C18" s="20" t="s">
        <v>91</v>
      </c>
      <c r="D18" s="20" t="s">
        <v>74</v>
      </c>
      <c r="E18" s="11">
        <f t="shared" si="3"/>
        <v>376.80921052631578</v>
      </c>
      <c r="F18" s="12">
        <v>5652.1381578947367</v>
      </c>
      <c r="G18" s="13">
        <v>510.50000000000006</v>
      </c>
      <c r="H18" s="14">
        <v>333</v>
      </c>
      <c r="I18" s="12">
        <f t="shared" si="0"/>
        <v>6495.6381578947367</v>
      </c>
      <c r="J18" s="18">
        <v>840.27913452631583</v>
      </c>
      <c r="K18" s="13">
        <v>113.04276315789474</v>
      </c>
      <c r="L18" s="19">
        <v>593.47450657894728</v>
      </c>
      <c r="M18" s="12">
        <f t="shared" si="1"/>
        <v>1546.7964042631579</v>
      </c>
      <c r="N18" s="12">
        <f t="shared" si="2"/>
        <v>4948.8417536315792</v>
      </c>
    </row>
    <row r="19" spans="1:14" ht="24.95" customHeight="1" x14ac:dyDescent="0.15">
      <c r="A19" s="1">
        <v>15</v>
      </c>
      <c r="B19" s="2" t="s">
        <v>37</v>
      </c>
      <c r="C19" s="20" t="s">
        <v>91</v>
      </c>
      <c r="D19" s="20" t="s">
        <v>74</v>
      </c>
      <c r="E19" s="11">
        <f t="shared" si="3"/>
        <v>376.80921052631578</v>
      </c>
      <c r="F19" s="12">
        <v>5652.1381578947367</v>
      </c>
      <c r="G19" s="13">
        <v>510.50000000000006</v>
      </c>
      <c r="H19" s="14">
        <v>333</v>
      </c>
      <c r="I19" s="12">
        <f t="shared" si="0"/>
        <v>6495.6381578947367</v>
      </c>
      <c r="J19" s="18">
        <v>840.27913452631583</v>
      </c>
      <c r="K19" s="13">
        <v>113.04276315789474</v>
      </c>
      <c r="L19" s="19">
        <v>593.47450657894728</v>
      </c>
      <c r="M19" s="12">
        <f t="shared" si="1"/>
        <v>1546.7964042631579</v>
      </c>
      <c r="N19" s="12">
        <f t="shared" si="2"/>
        <v>4948.8417536315792</v>
      </c>
    </row>
    <row r="20" spans="1:14" ht="24.95" customHeight="1" x14ac:dyDescent="0.15">
      <c r="A20" s="1">
        <v>16</v>
      </c>
      <c r="B20" s="2" t="s">
        <v>38</v>
      </c>
      <c r="C20" s="20" t="s">
        <v>91</v>
      </c>
      <c r="D20" s="20" t="s">
        <v>74</v>
      </c>
      <c r="E20" s="11">
        <f t="shared" si="3"/>
        <v>376.80921052631578</v>
      </c>
      <c r="F20" s="12">
        <v>5652.1381578947367</v>
      </c>
      <c r="G20" s="13">
        <v>510.50000000000006</v>
      </c>
      <c r="H20" s="14">
        <v>333</v>
      </c>
      <c r="I20" s="12">
        <f t="shared" si="0"/>
        <v>6495.6381578947367</v>
      </c>
      <c r="J20" s="18">
        <v>840.27913452631583</v>
      </c>
      <c r="K20" s="13">
        <v>113.04276315789474</v>
      </c>
      <c r="L20" s="19">
        <v>593.47450657894728</v>
      </c>
      <c r="M20" s="12">
        <f t="shared" si="1"/>
        <v>1546.7964042631579</v>
      </c>
      <c r="N20" s="12">
        <f t="shared" si="2"/>
        <v>4948.8417536315792</v>
      </c>
    </row>
    <row r="21" spans="1:14" ht="24.95" customHeight="1" x14ac:dyDescent="0.15">
      <c r="A21" s="1">
        <v>17</v>
      </c>
      <c r="B21" s="2" t="s">
        <v>39</v>
      </c>
      <c r="C21" s="20" t="s">
        <v>91</v>
      </c>
      <c r="D21" s="20" t="s">
        <v>74</v>
      </c>
      <c r="E21" s="11">
        <f t="shared" si="3"/>
        <v>376.80921052631578</v>
      </c>
      <c r="F21" s="12">
        <v>5652.1381578947367</v>
      </c>
      <c r="G21" s="13">
        <v>510.50000000000006</v>
      </c>
      <c r="H21" s="14">
        <v>333</v>
      </c>
      <c r="I21" s="12">
        <f t="shared" si="0"/>
        <v>6495.6381578947367</v>
      </c>
      <c r="J21" s="18">
        <v>840.27913452631583</v>
      </c>
      <c r="K21" s="13">
        <v>113.04276315789474</v>
      </c>
      <c r="L21" s="19">
        <v>593.47450657894728</v>
      </c>
      <c r="M21" s="12">
        <f t="shared" si="1"/>
        <v>1546.7964042631579</v>
      </c>
      <c r="N21" s="12">
        <f t="shared" si="2"/>
        <v>4948.8417536315792</v>
      </c>
    </row>
    <row r="22" spans="1:14" ht="24.95" customHeight="1" x14ac:dyDescent="0.15">
      <c r="A22" s="1">
        <v>18</v>
      </c>
      <c r="B22" s="2" t="s">
        <v>40</v>
      </c>
      <c r="C22" s="20" t="s">
        <v>91</v>
      </c>
      <c r="D22" s="20" t="s">
        <v>74</v>
      </c>
      <c r="E22" s="11">
        <f t="shared" si="3"/>
        <v>376.80921052631578</v>
      </c>
      <c r="F22" s="12">
        <v>5652.1381578947367</v>
      </c>
      <c r="G22" s="13">
        <v>510.50000000000006</v>
      </c>
      <c r="H22" s="14">
        <v>333</v>
      </c>
      <c r="I22" s="12">
        <f t="shared" si="0"/>
        <v>6495.6381578947367</v>
      </c>
      <c r="J22" s="18">
        <v>840.27913452631583</v>
      </c>
      <c r="K22" s="13">
        <v>113.04276315789474</v>
      </c>
      <c r="L22" s="19">
        <v>593.47450657894728</v>
      </c>
      <c r="M22" s="12">
        <f t="shared" si="1"/>
        <v>1546.7964042631579</v>
      </c>
      <c r="N22" s="12">
        <f t="shared" si="2"/>
        <v>4948.8417536315792</v>
      </c>
    </row>
    <row r="23" spans="1:14" ht="24.95" customHeight="1" x14ac:dyDescent="0.15">
      <c r="A23" s="1">
        <v>19</v>
      </c>
      <c r="B23" s="2" t="s">
        <v>41</v>
      </c>
      <c r="C23" s="20" t="s">
        <v>91</v>
      </c>
      <c r="D23" s="20" t="s">
        <v>74</v>
      </c>
      <c r="E23" s="11">
        <f t="shared" si="3"/>
        <v>376.80921052631578</v>
      </c>
      <c r="F23" s="12">
        <v>5652.1381578947367</v>
      </c>
      <c r="G23" s="13">
        <v>510.50000000000006</v>
      </c>
      <c r="H23" s="14">
        <v>333</v>
      </c>
      <c r="I23" s="12">
        <f t="shared" si="0"/>
        <v>6495.6381578947367</v>
      </c>
      <c r="J23" s="18">
        <v>840.27913452631583</v>
      </c>
      <c r="K23" s="13">
        <v>113.04276315789474</v>
      </c>
      <c r="L23" s="19">
        <v>593.47450657894728</v>
      </c>
      <c r="M23" s="12">
        <f t="shared" si="1"/>
        <v>1546.7964042631579</v>
      </c>
      <c r="N23" s="12">
        <f t="shared" si="2"/>
        <v>4948.8417536315792</v>
      </c>
    </row>
    <row r="24" spans="1:14" ht="24.95" customHeight="1" x14ac:dyDescent="0.15">
      <c r="A24" s="1">
        <v>20</v>
      </c>
      <c r="B24" s="2" t="s">
        <v>42</v>
      </c>
      <c r="C24" s="20" t="s">
        <v>91</v>
      </c>
      <c r="D24" s="20" t="s">
        <v>74</v>
      </c>
      <c r="E24" s="11">
        <f t="shared" si="3"/>
        <v>376.80921052631578</v>
      </c>
      <c r="F24" s="12">
        <v>5652.1381578947367</v>
      </c>
      <c r="G24" s="13">
        <v>510.50000000000006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593.47450657894728</v>
      </c>
      <c r="M24" s="12">
        <f t="shared" si="1"/>
        <v>1546.7964042631579</v>
      </c>
      <c r="N24" s="12">
        <f t="shared" si="2"/>
        <v>4948.8417536315792</v>
      </c>
    </row>
    <row r="25" spans="1:14" ht="24.95" customHeight="1" x14ac:dyDescent="0.15">
      <c r="A25" s="1">
        <v>21</v>
      </c>
      <c r="B25" s="2" t="s">
        <v>56</v>
      </c>
      <c r="C25" s="20" t="s">
        <v>97</v>
      </c>
      <c r="D25" s="20" t="s">
        <v>74</v>
      </c>
      <c r="E25" s="11">
        <f t="shared" si="3"/>
        <v>233.78289473684211</v>
      </c>
      <c r="F25" s="12">
        <v>3506.7434210526317</v>
      </c>
      <c r="G25" s="13">
        <v>323.5</v>
      </c>
      <c r="H25" s="13">
        <v>208.5</v>
      </c>
      <c r="I25" s="12">
        <f t="shared" si="0"/>
        <v>4038.7434210526317</v>
      </c>
      <c r="J25" s="18">
        <v>355.28734736842102</v>
      </c>
      <c r="K25" s="13">
        <v>70.13486842105263</v>
      </c>
      <c r="L25" s="19">
        <v>368.2080592105263</v>
      </c>
      <c r="M25" s="12">
        <f t="shared" si="1"/>
        <v>793.63027499999998</v>
      </c>
      <c r="N25" s="12">
        <f t="shared" si="2"/>
        <v>3245.1131460526317</v>
      </c>
    </row>
    <row r="26" spans="1:14" ht="24.95" customHeight="1" x14ac:dyDescent="0.15">
      <c r="A26" s="1">
        <v>22</v>
      </c>
      <c r="B26" s="2" t="s">
        <v>57</v>
      </c>
      <c r="C26" s="20" t="s">
        <v>97</v>
      </c>
      <c r="D26" s="20" t="s">
        <v>74</v>
      </c>
      <c r="E26" s="11">
        <f t="shared" si="3"/>
        <v>233.78289473684211</v>
      </c>
      <c r="F26" s="12">
        <v>3506.7434210526317</v>
      </c>
      <c r="G26" s="13">
        <v>323.5</v>
      </c>
      <c r="H26" s="14">
        <v>208.5</v>
      </c>
      <c r="I26" s="12">
        <f t="shared" si="0"/>
        <v>4038.7434210526317</v>
      </c>
      <c r="J26" s="18">
        <v>355.28734736842102</v>
      </c>
      <c r="K26" s="23">
        <v>70.13486842105263</v>
      </c>
      <c r="L26" s="19">
        <v>368.2080592105263</v>
      </c>
      <c r="M26" s="12">
        <f t="shared" si="1"/>
        <v>793.63027499999998</v>
      </c>
      <c r="N26" s="12">
        <f t="shared" si="2"/>
        <v>3245.1131460526317</v>
      </c>
    </row>
    <row r="27" spans="1:14" ht="24.95" customHeight="1" x14ac:dyDescent="0.15">
      <c r="A27" s="1">
        <v>23</v>
      </c>
      <c r="B27" s="2" t="s">
        <v>58</v>
      </c>
      <c r="C27" s="20" t="s">
        <v>92</v>
      </c>
      <c r="D27" s="20" t="s">
        <v>74</v>
      </c>
      <c r="E27" s="11">
        <f t="shared" si="3"/>
        <v>233.78289473684211</v>
      </c>
      <c r="F27" s="12">
        <v>3506.7434210526317</v>
      </c>
      <c r="G27" s="13">
        <v>323.5</v>
      </c>
      <c r="H27" s="14">
        <v>208.5</v>
      </c>
      <c r="I27" s="12">
        <f t="shared" si="0"/>
        <v>4038.7434210526317</v>
      </c>
      <c r="J27" s="18">
        <v>355.28734736842102</v>
      </c>
      <c r="K27" s="13">
        <v>70.13486842105263</v>
      </c>
      <c r="L27" s="19">
        <v>368.2080592105263</v>
      </c>
      <c r="M27" s="12">
        <f t="shared" si="1"/>
        <v>793.63027499999998</v>
      </c>
      <c r="N27" s="12">
        <f t="shared" si="2"/>
        <v>3245.1131460526317</v>
      </c>
    </row>
    <row r="28" spans="1:14" ht="24.95" customHeight="1" x14ac:dyDescent="0.15">
      <c r="A28" s="1">
        <v>24</v>
      </c>
      <c r="B28" s="2" t="s">
        <v>59</v>
      </c>
      <c r="C28" s="20" t="s">
        <v>92</v>
      </c>
      <c r="D28" s="20" t="s">
        <v>74</v>
      </c>
      <c r="E28" s="11">
        <f t="shared" si="3"/>
        <v>233.78289473684211</v>
      </c>
      <c r="F28" s="12">
        <v>3506.7434210526317</v>
      </c>
      <c r="G28" s="13">
        <v>323.5</v>
      </c>
      <c r="H28" s="14">
        <v>208.5</v>
      </c>
      <c r="I28" s="12">
        <f t="shared" si="0"/>
        <v>4038.7434210526317</v>
      </c>
      <c r="J28" s="18">
        <v>355.28734736842102</v>
      </c>
      <c r="K28" s="13">
        <v>70.13486842105263</v>
      </c>
      <c r="L28" s="19">
        <v>368.2080592105263</v>
      </c>
      <c r="M28" s="12">
        <f t="shared" si="1"/>
        <v>793.63027499999998</v>
      </c>
      <c r="N28" s="12">
        <f t="shared" si="2"/>
        <v>3245.1131460526317</v>
      </c>
    </row>
    <row r="29" spans="1:14" ht="24.95" customHeight="1" x14ac:dyDescent="0.15">
      <c r="A29" s="1">
        <v>25</v>
      </c>
      <c r="B29" s="2" t="s">
        <v>60</v>
      </c>
      <c r="C29" s="20" t="s">
        <v>92</v>
      </c>
      <c r="D29" s="20" t="s">
        <v>74</v>
      </c>
      <c r="E29" s="11">
        <f t="shared" si="3"/>
        <v>233.78289473684211</v>
      </c>
      <c r="F29" s="12">
        <v>3506.7434210526317</v>
      </c>
      <c r="G29" s="13">
        <v>323.5</v>
      </c>
      <c r="H29" s="14">
        <v>208.5</v>
      </c>
      <c r="I29" s="12">
        <f t="shared" si="0"/>
        <v>4038.7434210526317</v>
      </c>
      <c r="J29" s="18">
        <v>355.28734736842102</v>
      </c>
      <c r="K29" s="13">
        <v>70.13486842105263</v>
      </c>
      <c r="L29" s="19">
        <v>368.2080592105263</v>
      </c>
      <c r="M29" s="12">
        <f t="shared" si="1"/>
        <v>793.63027499999998</v>
      </c>
      <c r="N29" s="12">
        <f t="shared" si="2"/>
        <v>3245.1131460526317</v>
      </c>
    </row>
    <row r="30" spans="1:14" ht="24.95" customHeight="1" x14ac:dyDescent="0.15">
      <c r="A30" s="1">
        <v>26</v>
      </c>
      <c r="B30" s="2" t="s">
        <v>61</v>
      </c>
      <c r="C30" s="20" t="s">
        <v>92</v>
      </c>
      <c r="D30" s="20" t="s">
        <v>74</v>
      </c>
      <c r="E30" s="11">
        <f t="shared" si="3"/>
        <v>233.78289473684211</v>
      </c>
      <c r="F30" s="12">
        <v>3506.7434210526317</v>
      </c>
      <c r="G30" s="13">
        <v>323.5</v>
      </c>
      <c r="H30" s="14">
        <v>208.5</v>
      </c>
      <c r="I30" s="12">
        <f t="shared" si="0"/>
        <v>4038.7434210526317</v>
      </c>
      <c r="J30" s="18">
        <v>355.28734736842102</v>
      </c>
      <c r="K30" s="13">
        <v>70.13486842105263</v>
      </c>
      <c r="L30" s="19">
        <v>368.2080592105263</v>
      </c>
      <c r="M30" s="12">
        <f t="shared" si="1"/>
        <v>793.63027499999998</v>
      </c>
      <c r="N30" s="12">
        <f t="shared" si="2"/>
        <v>3245.1131460526317</v>
      </c>
    </row>
    <row r="31" spans="1:14" ht="24.95" customHeight="1" x14ac:dyDescent="0.15">
      <c r="A31" s="1">
        <v>27</v>
      </c>
      <c r="B31" s="2" t="s">
        <v>62</v>
      </c>
      <c r="C31" s="20" t="s">
        <v>92</v>
      </c>
      <c r="D31" s="20" t="s">
        <v>74</v>
      </c>
      <c r="E31" s="11">
        <f t="shared" si="3"/>
        <v>233.78289473684211</v>
      </c>
      <c r="F31" s="12">
        <v>3506.7434210526317</v>
      </c>
      <c r="G31" s="13">
        <v>323.5</v>
      </c>
      <c r="H31" s="14">
        <v>208.5</v>
      </c>
      <c r="I31" s="12">
        <f t="shared" si="0"/>
        <v>4038.7434210526317</v>
      </c>
      <c r="J31" s="18">
        <v>355.28734736842102</v>
      </c>
      <c r="K31" s="13">
        <v>70.13486842105263</v>
      </c>
      <c r="L31" s="19">
        <v>368.2080592105263</v>
      </c>
      <c r="M31" s="12">
        <f t="shared" si="1"/>
        <v>793.63027499999998</v>
      </c>
      <c r="N31" s="12">
        <f t="shared" si="2"/>
        <v>3245.1131460526317</v>
      </c>
    </row>
    <row r="32" spans="1:14" ht="24.95" customHeight="1" x14ac:dyDescent="0.15">
      <c r="A32" s="1">
        <v>28</v>
      </c>
      <c r="B32" s="2" t="s">
        <v>63</v>
      </c>
      <c r="C32" s="20" t="s">
        <v>92</v>
      </c>
      <c r="D32" s="20" t="s">
        <v>74</v>
      </c>
      <c r="E32" s="11">
        <f t="shared" si="3"/>
        <v>233.78289473684211</v>
      </c>
      <c r="F32" s="12">
        <v>3506.7434210526317</v>
      </c>
      <c r="G32" s="13">
        <v>323.5</v>
      </c>
      <c r="H32" s="13">
        <v>208.5</v>
      </c>
      <c r="I32" s="12">
        <f t="shared" si="0"/>
        <v>4038.7434210526317</v>
      </c>
      <c r="J32" s="18">
        <v>355.28734736842102</v>
      </c>
      <c r="K32" s="13">
        <v>70.13486842105263</v>
      </c>
      <c r="L32" s="19">
        <v>368.2080592105263</v>
      </c>
      <c r="M32" s="12">
        <f t="shared" si="1"/>
        <v>793.63027499999998</v>
      </c>
      <c r="N32" s="12">
        <f t="shared" si="2"/>
        <v>3245.1131460526317</v>
      </c>
    </row>
    <row r="33" spans="1:14" ht="24.95" customHeight="1" x14ac:dyDescent="0.15">
      <c r="A33" s="1">
        <v>29</v>
      </c>
      <c r="B33" s="2" t="s">
        <v>64</v>
      </c>
      <c r="C33" s="20" t="s">
        <v>92</v>
      </c>
      <c r="D33" s="20" t="s">
        <v>74</v>
      </c>
      <c r="E33" s="11">
        <f t="shared" si="3"/>
        <v>233.78289473684211</v>
      </c>
      <c r="F33" s="12">
        <v>3506.7434210526317</v>
      </c>
      <c r="G33" s="13">
        <v>323.5</v>
      </c>
      <c r="H33" s="14">
        <v>208.5</v>
      </c>
      <c r="I33" s="12">
        <f t="shared" si="0"/>
        <v>4038.7434210526317</v>
      </c>
      <c r="J33" s="18">
        <v>355.28734736842102</v>
      </c>
      <c r="K33" s="13">
        <v>70.13486842105263</v>
      </c>
      <c r="L33" s="19">
        <v>368.2080592105263</v>
      </c>
      <c r="M33" s="12">
        <f t="shared" si="1"/>
        <v>793.63027499999998</v>
      </c>
      <c r="N33" s="12">
        <f t="shared" si="2"/>
        <v>3245.1131460526317</v>
      </c>
    </row>
    <row r="34" spans="1:14" ht="24.95" customHeight="1" x14ac:dyDescent="0.15">
      <c r="A34" s="1">
        <v>30</v>
      </c>
      <c r="B34" s="2" t="s">
        <v>65</v>
      </c>
      <c r="C34" s="20" t="s">
        <v>92</v>
      </c>
      <c r="D34" s="20" t="s">
        <v>74</v>
      </c>
      <c r="E34" s="11">
        <f t="shared" si="3"/>
        <v>233.78289473684211</v>
      </c>
      <c r="F34" s="12">
        <v>3506.7434210526317</v>
      </c>
      <c r="G34" s="13">
        <v>323.5</v>
      </c>
      <c r="H34" s="14">
        <v>208.5</v>
      </c>
      <c r="I34" s="12">
        <f t="shared" si="0"/>
        <v>4038.7434210526317</v>
      </c>
      <c r="J34" s="18">
        <v>355.28734736842102</v>
      </c>
      <c r="K34" s="23">
        <v>70.13486842105263</v>
      </c>
      <c r="L34" s="19">
        <v>368.2080592105263</v>
      </c>
      <c r="M34" s="12">
        <f t="shared" si="1"/>
        <v>793.63027499999998</v>
      </c>
      <c r="N34" s="12">
        <f t="shared" si="2"/>
        <v>3245.1131460526317</v>
      </c>
    </row>
    <row r="35" spans="1:14" ht="24.95" customHeight="1" x14ac:dyDescent="0.15">
      <c r="A35" s="1">
        <v>31</v>
      </c>
      <c r="B35" s="2" t="s">
        <v>66</v>
      </c>
      <c r="C35" s="20" t="s">
        <v>92</v>
      </c>
      <c r="D35" s="20" t="s">
        <v>74</v>
      </c>
      <c r="E35" s="11">
        <f t="shared" si="3"/>
        <v>233.78289473684211</v>
      </c>
      <c r="F35" s="12">
        <v>3506.7434210526317</v>
      </c>
      <c r="G35" s="13">
        <v>323.5</v>
      </c>
      <c r="H35" s="14">
        <v>208.5</v>
      </c>
      <c r="I35" s="12">
        <f t="shared" si="0"/>
        <v>4038.7434210526317</v>
      </c>
      <c r="J35" s="18">
        <v>355.28734736842102</v>
      </c>
      <c r="K35" s="23">
        <v>70.13486842105263</v>
      </c>
      <c r="L35" s="19">
        <v>368.2080592105263</v>
      </c>
      <c r="M35" s="12">
        <f t="shared" si="1"/>
        <v>793.63027499999998</v>
      </c>
      <c r="N35" s="12">
        <f t="shared" si="2"/>
        <v>3245.1131460526317</v>
      </c>
    </row>
    <row r="36" spans="1:14" ht="24.95" customHeight="1" x14ac:dyDescent="0.15">
      <c r="A36" s="1">
        <v>32</v>
      </c>
      <c r="B36" s="2" t="s">
        <v>67</v>
      </c>
      <c r="C36" s="20" t="s">
        <v>92</v>
      </c>
      <c r="D36" s="20" t="s">
        <v>74</v>
      </c>
      <c r="E36" s="11">
        <f t="shared" si="3"/>
        <v>233.78289473684211</v>
      </c>
      <c r="F36" s="12">
        <v>3506.7434210526317</v>
      </c>
      <c r="G36" s="13">
        <v>323.5</v>
      </c>
      <c r="H36" s="14">
        <v>208.5</v>
      </c>
      <c r="I36" s="12">
        <f t="shared" si="0"/>
        <v>4038.7434210526317</v>
      </c>
      <c r="J36" s="18">
        <v>355.28734736842102</v>
      </c>
      <c r="K36" s="13">
        <v>70.13486842105263</v>
      </c>
      <c r="L36" s="19">
        <v>368.2080592105263</v>
      </c>
      <c r="M36" s="12">
        <f t="shared" si="1"/>
        <v>793.63027499999998</v>
      </c>
      <c r="N36" s="12">
        <f t="shared" si="2"/>
        <v>3245.1131460526317</v>
      </c>
    </row>
    <row r="37" spans="1:14" ht="24.95" customHeight="1" x14ac:dyDescent="0.15">
      <c r="A37" s="1">
        <v>33</v>
      </c>
      <c r="B37" s="2" t="s">
        <v>68</v>
      </c>
      <c r="C37" s="20" t="s">
        <v>92</v>
      </c>
      <c r="D37" s="20" t="s">
        <v>74</v>
      </c>
      <c r="E37" s="11">
        <f t="shared" si="3"/>
        <v>233.78289473684211</v>
      </c>
      <c r="F37" s="12">
        <v>3506.7434210526317</v>
      </c>
      <c r="G37" s="13">
        <v>323.5</v>
      </c>
      <c r="H37" s="14">
        <v>208.5</v>
      </c>
      <c r="I37" s="12">
        <f t="shared" ref="I37:I64" si="4">SUM(F37:H37)</f>
        <v>4038.7434210526317</v>
      </c>
      <c r="J37" s="18">
        <v>355.28734736842102</v>
      </c>
      <c r="K37" s="13">
        <v>70.13486842105263</v>
      </c>
      <c r="L37" s="19">
        <v>368.2080592105263</v>
      </c>
      <c r="M37" s="12">
        <f t="shared" ref="M37:M64" si="5">SUM(J37:L37)</f>
        <v>793.63027499999998</v>
      </c>
      <c r="N37" s="12">
        <f t="shared" ref="N37:N64" si="6">+I37-M37</f>
        <v>3245.1131460526317</v>
      </c>
    </row>
    <row r="38" spans="1:14" ht="24.95" customHeight="1" x14ac:dyDescent="0.15">
      <c r="A38" s="1">
        <v>34</v>
      </c>
      <c r="B38" s="2" t="s">
        <v>69</v>
      </c>
      <c r="C38" s="20" t="s">
        <v>92</v>
      </c>
      <c r="D38" s="20" t="s">
        <v>74</v>
      </c>
      <c r="E38" s="11">
        <f t="shared" si="3"/>
        <v>233.78289473684211</v>
      </c>
      <c r="F38" s="12">
        <v>3506.7434210526317</v>
      </c>
      <c r="G38" s="13">
        <v>323.5</v>
      </c>
      <c r="H38" s="14">
        <v>208.5</v>
      </c>
      <c r="I38" s="12">
        <f t="shared" si="4"/>
        <v>4038.7434210526317</v>
      </c>
      <c r="J38" s="18">
        <v>355.28734736842102</v>
      </c>
      <c r="K38" s="13">
        <v>70.13486842105263</v>
      </c>
      <c r="L38" s="19">
        <v>368.2080592105263</v>
      </c>
      <c r="M38" s="12">
        <f t="shared" si="5"/>
        <v>793.63027499999998</v>
      </c>
      <c r="N38" s="12">
        <f t="shared" si="6"/>
        <v>3245.1131460526317</v>
      </c>
    </row>
    <row r="39" spans="1:14" ht="24.95" customHeight="1" x14ac:dyDescent="0.15">
      <c r="A39" s="1">
        <v>35</v>
      </c>
      <c r="B39" s="2" t="s">
        <v>70</v>
      </c>
      <c r="C39" s="20" t="s">
        <v>92</v>
      </c>
      <c r="D39" s="20" t="s">
        <v>74</v>
      </c>
      <c r="E39" s="11">
        <f t="shared" si="3"/>
        <v>233.78289473684211</v>
      </c>
      <c r="F39" s="12">
        <v>3506.7434210526317</v>
      </c>
      <c r="G39" s="13">
        <v>323.5</v>
      </c>
      <c r="H39" s="14">
        <v>208.5</v>
      </c>
      <c r="I39" s="12">
        <f t="shared" si="4"/>
        <v>4038.7434210526317</v>
      </c>
      <c r="J39" s="18">
        <v>355.28734736842102</v>
      </c>
      <c r="K39" s="13">
        <v>70.13486842105263</v>
      </c>
      <c r="L39" s="19">
        <v>368.2080592105263</v>
      </c>
      <c r="M39" s="12">
        <f t="shared" si="5"/>
        <v>793.63027499999998</v>
      </c>
      <c r="N39" s="12">
        <f t="shared" si="6"/>
        <v>3245.1131460526317</v>
      </c>
    </row>
    <row r="40" spans="1:14" ht="24.95" customHeight="1" x14ac:dyDescent="0.15">
      <c r="A40" s="1">
        <v>36</v>
      </c>
      <c r="B40" s="2" t="s">
        <v>71</v>
      </c>
      <c r="C40" s="20" t="s">
        <v>92</v>
      </c>
      <c r="D40" s="20" t="s">
        <v>74</v>
      </c>
      <c r="E40" s="11">
        <f t="shared" si="3"/>
        <v>233.78289473684211</v>
      </c>
      <c r="F40" s="12">
        <v>3506.7434210526317</v>
      </c>
      <c r="G40" s="13">
        <v>323.5</v>
      </c>
      <c r="H40" s="14">
        <v>208.5</v>
      </c>
      <c r="I40" s="12">
        <f t="shared" si="4"/>
        <v>4038.7434210526317</v>
      </c>
      <c r="J40" s="18">
        <v>355.28734736842102</v>
      </c>
      <c r="K40" s="13">
        <v>70.13486842105263</v>
      </c>
      <c r="L40" s="19">
        <v>368.2080592105263</v>
      </c>
      <c r="M40" s="12">
        <f t="shared" si="5"/>
        <v>793.63027499999998</v>
      </c>
      <c r="N40" s="12">
        <f t="shared" si="6"/>
        <v>3245.1131460526317</v>
      </c>
    </row>
    <row r="41" spans="1:14" ht="24.95" customHeight="1" x14ac:dyDescent="0.15">
      <c r="A41" s="1">
        <v>37</v>
      </c>
      <c r="B41" s="2" t="s">
        <v>17</v>
      </c>
      <c r="C41" s="20" t="s">
        <v>79</v>
      </c>
      <c r="D41" s="20" t="s">
        <v>75</v>
      </c>
      <c r="E41" s="11">
        <f t="shared" si="3"/>
        <v>908.7828947368422</v>
      </c>
      <c r="F41" s="12">
        <v>13631.743421052633</v>
      </c>
      <c r="G41" s="13">
        <v>832</v>
      </c>
      <c r="H41" s="14">
        <v>559.5</v>
      </c>
      <c r="I41" s="12">
        <f t="shared" si="4"/>
        <v>15023.243421052633</v>
      </c>
      <c r="J41" s="18">
        <v>2764.7790606315793</v>
      </c>
      <c r="K41" s="13">
        <v>0</v>
      </c>
      <c r="L41" s="19">
        <v>1431.3330592105265</v>
      </c>
      <c r="M41" s="12">
        <f t="shared" si="5"/>
        <v>4196.112119842106</v>
      </c>
      <c r="N41" s="12">
        <f t="shared" si="6"/>
        <v>10827.131301210527</v>
      </c>
    </row>
    <row r="42" spans="1:14" ht="24.95" customHeight="1" x14ac:dyDescent="0.15">
      <c r="A42" s="1">
        <v>38</v>
      </c>
      <c r="B42" s="2" t="s">
        <v>23</v>
      </c>
      <c r="C42" s="20" t="s">
        <v>83</v>
      </c>
      <c r="D42" s="20" t="s">
        <v>75</v>
      </c>
      <c r="E42" s="11">
        <f t="shared" si="3"/>
        <v>459.44078947368422</v>
      </c>
      <c r="F42" s="12">
        <v>6891.6118421052633</v>
      </c>
      <c r="G42" s="13">
        <v>581.5</v>
      </c>
      <c r="H42" s="14">
        <v>361</v>
      </c>
      <c r="I42" s="12">
        <f t="shared" si="4"/>
        <v>7834.1118421052633</v>
      </c>
      <c r="J42" s="18">
        <v>1126.1771134736844</v>
      </c>
      <c r="K42" s="23">
        <v>0</v>
      </c>
      <c r="L42" s="19">
        <v>723.6192434210526</v>
      </c>
      <c r="M42" s="12">
        <f t="shared" si="5"/>
        <v>1849.7963568947371</v>
      </c>
      <c r="N42" s="12">
        <f t="shared" si="6"/>
        <v>5984.3154852105263</v>
      </c>
    </row>
    <row r="43" spans="1:14" ht="24.95" customHeight="1" x14ac:dyDescent="0.15">
      <c r="A43" s="1">
        <v>39</v>
      </c>
      <c r="B43" s="2" t="s">
        <v>24</v>
      </c>
      <c r="C43" s="20" t="s">
        <v>84</v>
      </c>
      <c r="D43" s="20" t="s">
        <v>75</v>
      </c>
      <c r="E43" s="11">
        <f t="shared" si="3"/>
        <v>459.44078947368422</v>
      </c>
      <c r="F43" s="12">
        <v>6891.6118421052633</v>
      </c>
      <c r="G43" s="13">
        <v>581.5</v>
      </c>
      <c r="H43" s="14">
        <v>361</v>
      </c>
      <c r="I43" s="12">
        <f t="shared" si="4"/>
        <v>7834.1118421052633</v>
      </c>
      <c r="J43" s="18">
        <v>1126.1771134736844</v>
      </c>
      <c r="K43" s="13">
        <v>0</v>
      </c>
      <c r="L43" s="19">
        <v>723.6192434210526</v>
      </c>
      <c r="M43" s="12">
        <f t="shared" si="5"/>
        <v>1849.7963568947371</v>
      </c>
      <c r="N43" s="12">
        <f t="shared" si="6"/>
        <v>5984.3154852105263</v>
      </c>
    </row>
    <row r="44" spans="1:14" ht="24.95" customHeight="1" x14ac:dyDescent="0.15">
      <c r="A44" s="1">
        <v>40</v>
      </c>
      <c r="B44" s="2" t="s">
        <v>18</v>
      </c>
      <c r="C44" s="20" t="s">
        <v>79</v>
      </c>
      <c r="D44" s="20" t="s">
        <v>76</v>
      </c>
      <c r="E44" s="11">
        <f t="shared" si="3"/>
        <v>908.7828947368422</v>
      </c>
      <c r="F44" s="12">
        <v>13631.743421052633</v>
      </c>
      <c r="G44" s="13">
        <v>832</v>
      </c>
      <c r="H44" s="14">
        <v>559.5</v>
      </c>
      <c r="I44" s="12">
        <f t="shared" si="4"/>
        <v>15023.243421052633</v>
      </c>
      <c r="J44" s="18">
        <v>2764.7790606315793</v>
      </c>
      <c r="K44" s="13">
        <v>0</v>
      </c>
      <c r="L44" s="19">
        <v>1431.3330592105265</v>
      </c>
      <c r="M44" s="12">
        <f t="shared" si="5"/>
        <v>4196.112119842106</v>
      </c>
      <c r="N44" s="12">
        <f t="shared" si="6"/>
        <v>10827.131301210527</v>
      </c>
    </row>
    <row r="45" spans="1:14" ht="24.95" customHeight="1" x14ac:dyDescent="0.15">
      <c r="A45" s="1">
        <v>41</v>
      </c>
      <c r="B45" s="2" t="s">
        <v>22</v>
      </c>
      <c r="C45" s="20" t="s">
        <v>82</v>
      </c>
      <c r="D45" s="20" t="s">
        <v>76</v>
      </c>
      <c r="E45" s="11">
        <f t="shared" si="3"/>
        <v>566.21710526315792</v>
      </c>
      <c r="F45" s="12">
        <v>8493.2565789473683</v>
      </c>
      <c r="G45" s="13">
        <v>623.5</v>
      </c>
      <c r="H45" s="14">
        <v>389.5</v>
      </c>
      <c r="I45" s="12">
        <f t="shared" si="4"/>
        <v>9506.2565789473683</v>
      </c>
      <c r="J45" s="18">
        <v>1483.3472292631582</v>
      </c>
      <c r="K45" s="13">
        <v>0</v>
      </c>
      <c r="L45" s="19">
        <v>2902.3119407894737</v>
      </c>
      <c r="M45" s="12">
        <f t="shared" si="5"/>
        <v>4385.6591700526315</v>
      </c>
      <c r="N45" s="12">
        <f t="shared" si="6"/>
        <v>5120.5974088947369</v>
      </c>
    </row>
    <row r="46" spans="1:14" ht="24.95" customHeight="1" x14ac:dyDescent="0.15">
      <c r="A46" s="1">
        <v>42</v>
      </c>
      <c r="B46" s="2" t="s">
        <v>45</v>
      </c>
      <c r="C46" s="20" t="s">
        <v>94</v>
      </c>
      <c r="D46" s="20" t="s">
        <v>76</v>
      </c>
      <c r="E46" s="11">
        <f t="shared" si="3"/>
        <v>258.8486842105263</v>
      </c>
      <c r="F46" s="12">
        <v>3882.7302631578946</v>
      </c>
      <c r="G46" s="13">
        <v>359</v>
      </c>
      <c r="H46" s="14">
        <v>219</v>
      </c>
      <c r="I46" s="12">
        <f t="shared" si="4"/>
        <v>4460.730263157895</v>
      </c>
      <c r="J46" s="18">
        <v>426.86835115789484</v>
      </c>
      <c r="K46" s="13">
        <v>77.65460526315789</v>
      </c>
      <c r="L46" s="19">
        <v>407.6866776315789</v>
      </c>
      <c r="M46" s="12">
        <f t="shared" si="5"/>
        <v>912.2096340526316</v>
      </c>
      <c r="N46" s="12">
        <f t="shared" si="6"/>
        <v>3548.5206291052637</v>
      </c>
    </row>
    <row r="47" spans="1:14" ht="24.95" customHeight="1" x14ac:dyDescent="0.15">
      <c r="A47" s="1">
        <v>43</v>
      </c>
      <c r="B47" s="2" t="s">
        <v>46</v>
      </c>
      <c r="C47" s="20" t="s">
        <v>94</v>
      </c>
      <c r="D47" s="20" t="s">
        <v>76</v>
      </c>
      <c r="E47" s="11">
        <f t="shared" si="3"/>
        <v>258.8486842105263</v>
      </c>
      <c r="F47" s="12">
        <v>3882.7302631578946</v>
      </c>
      <c r="G47" s="13">
        <v>359</v>
      </c>
      <c r="H47" s="14">
        <v>219</v>
      </c>
      <c r="I47" s="12">
        <f t="shared" si="4"/>
        <v>4460.730263157895</v>
      </c>
      <c r="J47" s="18">
        <v>426.86835115789484</v>
      </c>
      <c r="K47" s="13">
        <v>77.65460526315789</v>
      </c>
      <c r="L47" s="19">
        <v>407.6866776315789</v>
      </c>
      <c r="M47" s="12">
        <f t="shared" si="5"/>
        <v>912.2096340526316</v>
      </c>
      <c r="N47" s="12">
        <f t="shared" si="6"/>
        <v>3548.5206291052637</v>
      </c>
    </row>
    <row r="48" spans="1:14" ht="24.95" customHeight="1" x14ac:dyDescent="0.15">
      <c r="A48" s="1">
        <v>44</v>
      </c>
      <c r="B48" s="2" t="s">
        <v>47</v>
      </c>
      <c r="C48" s="20" t="s">
        <v>94</v>
      </c>
      <c r="D48" s="20" t="s">
        <v>76</v>
      </c>
      <c r="E48" s="11">
        <f t="shared" si="3"/>
        <v>258.8486842105263</v>
      </c>
      <c r="F48" s="12">
        <v>3882.7302631578946</v>
      </c>
      <c r="G48" s="13">
        <v>359</v>
      </c>
      <c r="H48" s="14">
        <v>219</v>
      </c>
      <c r="I48" s="12">
        <f t="shared" si="4"/>
        <v>4460.730263157895</v>
      </c>
      <c r="J48" s="18">
        <v>426.86835115789484</v>
      </c>
      <c r="K48" s="23">
        <v>77.65460526315789</v>
      </c>
      <c r="L48" s="19">
        <v>407.6866776315789</v>
      </c>
      <c r="M48" s="12">
        <f t="shared" si="5"/>
        <v>912.2096340526316</v>
      </c>
      <c r="N48" s="12">
        <f t="shared" si="6"/>
        <v>3548.5206291052637</v>
      </c>
    </row>
    <row r="49" spans="1:14" ht="24.95" customHeight="1" x14ac:dyDescent="0.15">
      <c r="A49" s="1">
        <v>45</v>
      </c>
      <c r="B49" s="2" t="s">
        <v>48</v>
      </c>
      <c r="C49" s="20" t="s">
        <v>94</v>
      </c>
      <c r="D49" s="20" t="s">
        <v>76</v>
      </c>
      <c r="E49" s="11">
        <f t="shared" si="3"/>
        <v>258.8486842105263</v>
      </c>
      <c r="F49" s="12">
        <v>3882.7302631578946</v>
      </c>
      <c r="G49" s="13">
        <v>359</v>
      </c>
      <c r="H49" s="14">
        <v>219</v>
      </c>
      <c r="I49" s="12">
        <f t="shared" si="4"/>
        <v>4460.730263157895</v>
      </c>
      <c r="J49" s="18">
        <v>426.86835115789484</v>
      </c>
      <c r="K49" s="13">
        <v>77.65460526315789</v>
      </c>
      <c r="L49" s="19">
        <v>407.6866776315789</v>
      </c>
      <c r="M49" s="12">
        <f t="shared" si="5"/>
        <v>912.2096340526316</v>
      </c>
      <c r="N49" s="12">
        <f t="shared" si="6"/>
        <v>3548.5206291052637</v>
      </c>
    </row>
    <row r="50" spans="1:14" ht="24.95" customHeight="1" x14ac:dyDescent="0.15">
      <c r="A50" s="1">
        <v>46</v>
      </c>
      <c r="B50" s="2" t="s">
        <v>49</v>
      </c>
      <c r="C50" s="20" t="s">
        <v>94</v>
      </c>
      <c r="D50" s="20" t="s">
        <v>76</v>
      </c>
      <c r="E50" s="11">
        <f t="shared" si="3"/>
        <v>258.8486842105263</v>
      </c>
      <c r="F50" s="12">
        <v>3882.7302631578946</v>
      </c>
      <c r="G50" s="13">
        <v>359</v>
      </c>
      <c r="H50" s="14">
        <v>219</v>
      </c>
      <c r="I50" s="12">
        <f t="shared" si="4"/>
        <v>4460.730263157895</v>
      </c>
      <c r="J50" s="18">
        <v>426.86835115789484</v>
      </c>
      <c r="K50" s="13">
        <v>77.65460526315789</v>
      </c>
      <c r="L50" s="19">
        <v>407.6866776315789</v>
      </c>
      <c r="M50" s="12">
        <f t="shared" si="5"/>
        <v>912.2096340526316</v>
      </c>
      <c r="N50" s="12">
        <f t="shared" si="6"/>
        <v>3548.5206291052637</v>
      </c>
    </row>
    <row r="51" spans="1:14" ht="24.95" customHeight="1" x14ac:dyDescent="0.15">
      <c r="A51" s="1">
        <v>47</v>
      </c>
      <c r="B51" s="2" t="s">
        <v>50</v>
      </c>
      <c r="C51" s="20" t="s">
        <v>94</v>
      </c>
      <c r="D51" s="20" t="s">
        <v>76</v>
      </c>
      <c r="E51" s="11">
        <f t="shared" si="3"/>
        <v>258.8486842105263</v>
      </c>
      <c r="F51" s="12">
        <v>3882.7302631578946</v>
      </c>
      <c r="G51" s="13">
        <v>359</v>
      </c>
      <c r="H51" s="14">
        <v>219</v>
      </c>
      <c r="I51" s="12">
        <f t="shared" si="4"/>
        <v>4460.730263157895</v>
      </c>
      <c r="J51" s="18">
        <v>426.86835115789484</v>
      </c>
      <c r="K51" s="13">
        <v>77.65460526315789</v>
      </c>
      <c r="L51" s="19">
        <v>407.6866776315789</v>
      </c>
      <c r="M51" s="12">
        <f t="shared" si="5"/>
        <v>912.2096340526316</v>
      </c>
      <c r="N51" s="12">
        <f t="shared" si="6"/>
        <v>3548.5206291052637</v>
      </c>
    </row>
    <row r="52" spans="1:14" ht="24.95" customHeight="1" x14ac:dyDescent="0.15">
      <c r="A52" s="1">
        <v>48</v>
      </c>
      <c r="B52" s="2" t="s">
        <v>51</v>
      </c>
      <c r="C52" s="20" t="s">
        <v>94</v>
      </c>
      <c r="D52" s="20" t="s">
        <v>76</v>
      </c>
      <c r="E52" s="11">
        <f t="shared" si="3"/>
        <v>258.8486842105263</v>
      </c>
      <c r="F52" s="12">
        <v>3882.7302631578946</v>
      </c>
      <c r="G52" s="13">
        <v>359</v>
      </c>
      <c r="H52" s="14">
        <v>219</v>
      </c>
      <c r="I52" s="12">
        <f t="shared" si="4"/>
        <v>4460.730263157895</v>
      </c>
      <c r="J52" s="18">
        <v>426.86835115789484</v>
      </c>
      <c r="K52" s="13">
        <v>77.65460526315789</v>
      </c>
      <c r="L52" s="19">
        <v>407.6866776315789</v>
      </c>
      <c r="M52" s="12">
        <f t="shared" si="5"/>
        <v>912.2096340526316</v>
      </c>
      <c r="N52" s="12">
        <f t="shared" si="6"/>
        <v>3548.5206291052637</v>
      </c>
    </row>
    <row r="53" spans="1:14" ht="24.95" customHeight="1" x14ac:dyDescent="0.15">
      <c r="A53" s="1">
        <v>49</v>
      </c>
      <c r="B53" s="2" t="s">
        <v>52</v>
      </c>
      <c r="C53" s="20" t="s">
        <v>94</v>
      </c>
      <c r="D53" s="20" t="s">
        <v>76</v>
      </c>
      <c r="E53" s="11">
        <f t="shared" si="3"/>
        <v>258.8486842105263</v>
      </c>
      <c r="F53" s="12">
        <v>3882.7302631578946</v>
      </c>
      <c r="G53" s="13">
        <v>359</v>
      </c>
      <c r="H53" s="14">
        <v>219</v>
      </c>
      <c r="I53" s="12">
        <f t="shared" si="4"/>
        <v>4460.730263157895</v>
      </c>
      <c r="J53" s="18">
        <v>426.86835115789484</v>
      </c>
      <c r="K53" s="13">
        <v>77.65460526315789</v>
      </c>
      <c r="L53" s="19">
        <v>407.6866776315789</v>
      </c>
      <c r="M53" s="12">
        <f t="shared" si="5"/>
        <v>912.2096340526316</v>
      </c>
      <c r="N53" s="12">
        <f t="shared" si="6"/>
        <v>3548.5206291052637</v>
      </c>
    </row>
    <row r="54" spans="1:14" ht="24.95" customHeight="1" x14ac:dyDescent="0.15">
      <c r="A54" s="1">
        <v>50</v>
      </c>
      <c r="B54" s="2" t="s">
        <v>53</v>
      </c>
      <c r="C54" s="20" t="s">
        <v>94</v>
      </c>
      <c r="D54" s="20" t="s">
        <v>76</v>
      </c>
      <c r="E54" s="11">
        <f t="shared" si="3"/>
        <v>258.8486842105263</v>
      </c>
      <c r="F54" s="12">
        <v>3882.7302631578946</v>
      </c>
      <c r="G54" s="13">
        <v>359</v>
      </c>
      <c r="H54" s="14">
        <v>219</v>
      </c>
      <c r="I54" s="12">
        <f t="shared" si="4"/>
        <v>4460.730263157895</v>
      </c>
      <c r="J54" s="18">
        <v>426.86835115789484</v>
      </c>
      <c r="K54" s="13">
        <v>77.65460526315789</v>
      </c>
      <c r="L54" s="19">
        <v>407.6866776315789</v>
      </c>
      <c r="M54" s="12">
        <f t="shared" si="5"/>
        <v>912.2096340526316</v>
      </c>
      <c r="N54" s="12">
        <f t="shared" si="6"/>
        <v>3548.5206291052637</v>
      </c>
    </row>
    <row r="55" spans="1:14" ht="24.95" customHeight="1" x14ac:dyDescent="0.15">
      <c r="A55" s="1">
        <v>51</v>
      </c>
      <c r="B55" s="2" t="s">
        <v>43</v>
      </c>
      <c r="C55" s="20" t="s">
        <v>93</v>
      </c>
      <c r="D55" s="20" t="s">
        <v>76</v>
      </c>
      <c r="E55" s="11">
        <f t="shared" si="3"/>
        <v>280.26315789473688</v>
      </c>
      <c r="F55" s="12">
        <v>4203.9473684210534</v>
      </c>
      <c r="G55" s="13">
        <v>366</v>
      </c>
      <c r="H55" s="14">
        <v>226</v>
      </c>
      <c r="I55" s="12">
        <f t="shared" si="4"/>
        <v>4795.9473684210534</v>
      </c>
      <c r="J55" s="18">
        <v>486.93925642105285</v>
      </c>
      <c r="K55" s="13">
        <v>84.078947368421069</v>
      </c>
      <c r="L55" s="19">
        <v>441.41447368421058</v>
      </c>
      <c r="M55" s="12">
        <f t="shared" si="5"/>
        <v>1012.4326774736844</v>
      </c>
      <c r="N55" s="12">
        <f t="shared" si="6"/>
        <v>3783.5146909473688</v>
      </c>
    </row>
    <row r="56" spans="1:14" ht="24.95" customHeight="1" x14ac:dyDescent="0.15">
      <c r="A56" s="1">
        <v>52</v>
      </c>
      <c r="B56" s="2" t="s">
        <v>44</v>
      </c>
      <c r="C56" s="20" t="s">
        <v>93</v>
      </c>
      <c r="D56" s="20" t="s">
        <v>76</v>
      </c>
      <c r="E56" s="11">
        <f t="shared" si="3"/>
        <v>280.26315789473688</v>
      </c>
      <c r="F56" s="12">
        <v>4203.9473684210534</v>
      </c>
      <c r="G56" s="13">
        <v>366</v>
      </c>
      <c r="H56" s="14">
        <v>226</v>
      </c>
      <c r="I56" s="12">
        <f t="shared" si="4"/>
        <v>4795.9473684210534</v>
      </c>
      <c r="J56" s="18">
        <v>486.93925642105285</v>
      </c>
      <c r="K56" s="13">
        <v>84.078947368421069</v>
      </c>
      <c r="L56" s="19">
        <v>441.41447368421058</v>
      </c>
      <c r="M56" s="12">
        <f t="shared" si="5"/>
        <v>1012.4326774736844</v>
      </c>
      <c r="N56" s="12">
        <f t="shared" si="6"/>
        <v>3783.5146909473688</v>
      </c>
    </row>
    <row r="57" spans="1:14" ht="24.95" customHeight="1" x14ac:dyDescent="0.15">
      <c r="A57" s="1">
        <v>53</v>
      </c>
      <c r="B57" s="2" t="s">
        <v>19</v>
      </c>
      <c r="C57" s="20" t="s">
        <v>79</v>
      </c>
      <c r="D57" s="20" t="s">
        <v>77</v>
      </c>
      <c r="E57" s="11">
        <f t="shared" si="3"/>
        <v>908.7828947368422</v>
      </c>
      <c r="F57" s="12">
        <v>13631.743421052633</v>
      </c>
      <c r="G57" s="13">
        <v>832</v>
      </c>
      <c r="H57" s="14">
        <v>559.5</v>
      </c>
      <c r="I57" s="12">
        <f t="shared" si="4"/>
        <v>15023.243421052633</v>
      </c>
      <c r="J57" s="18">
        <v>2764.7790606315793</v>
      </c>
      <c r="K57" s="13"/>
      <c r="L57" s="19">
        <v>1431.3330592105265</v>
      </c>
      <c r="M57" s="12">
        <f t="shared" si="5"/>
        <v>4196.112119842106</v>
      </c>
      <c r="N57" s="12">
        <f t="shared" si="6"/>
        <v>10827.131301210527</v>
      </c>
    </row>
    <row r="58" spans="1:14" ht="26.25" customHeight="1" x14ac:dyDescent="0.15">
      <c r="A58" s="1">
        <v>54</v>
      </c>
      <c r="B58" s="25" t="s">
        <v>20</v>
      </c>
      <c r="C58" s="25" t="s">
        <v>80</v>
      </c>
      <c r="D58" s="26" t="s">
        <v>77</v>
      </c>
      <c r="E58" s="27">
        <f t="shared" si="3"/>
        <v>807.00657894736844</v>
      </c>
      <c r="F58" s="28">
        <v>12105.098684210527</v>
      </c>
      <c r="G58" s="30">
        <v>774.5</v>
      </c>
      <c r="H58" s="29">
        <v>508</v>
      </c>
      <c r="I58" s="28">
        <f t="shared" si="4"/>
        <v>13387.598684210527</v>
      </c>
      <c r="J58" s="31">
        <v>2380.0254185263161</v>
      </c>
      <c r="K58" s="30">
        <v>0</v>
      </c>
      <c r="L58" s="32">
        <v>1271.0353618421052</v>
      </c>
      <c r="M58" s="28">
        <f t="shared" si="5"/>
        <v>3651.0607803684215</v>
      </c>
      <c r="N58" s="28">
        <f t="shared" si="6"/>
        <v>9736.5379038421052</v>
      </c>
    </row>
    <row r="59" spans="1:14" ht="20.25" customHeight="1" x14ac:dyDescent="0.15">
      <c r="A59" s="1">
        <v>55</v>
      </c>
      <c r="B59" s="33" t="s">
        <v>26</v>
      </c>
      <c r="C59" s="33" t="s">
        <v>86</v>
      </c>
      <c r="D59" s="34" t="s">
        <v>77</v>
      </c>
      <c r="E59" s="35">
        <f t="shared" si="3"/>
        <v>449.57236842105266</v>
      </c>
      <c r="F59" s="36">
        <v>6743.58552631579</v>
      </c>
      <c r="G59" s="38">
        <v>581.5</v>
      </c>
      <c r="H59" s="38">
        <v>361</v>
      </c>
      <c r="I59" s="36">
        <f t="shared" si="4"/>
        <v>7686.08552631579</v>
      </c>
      <c r="J59" s="18">
        <v>1094.5586924210529</v>
      </c>
      <c r="K59" s="38">
        <v>0</v>
      </c>
      <c r="L59" s="19">
        <v>708.07648026315792</v>
      </c>
      <c r="M59" s="36">
        <f t="shared" si="5"/>
        <v>1802.6351726842108</v>
      </c>
      <c r="N59" s="36">
        <f t="shared" si="6"/>
        <v>5883.4503536315788</v>
      </c>
    </row>
    <row r="60" spans="1:14" ht="16.5" x14ac:dyDescent="0.15">
      <c r="A60" s="1">
        <v>56</v>
      </c>
      <c r="B60" s="33" t="s">
        <v>27</v>
      </c>
      <c r="C60" s="33" t="s">
        <v>86</v>
      </c>
      <c r="D60" s="39" t="s">
        <v>77</v>
      </c>
      <c r="E60" s="35">
        <f t="shared" si="3"/>
        <v>449.57236842105266</v>
      </c>
      <c r="F60" s="36">
        <v>6743.58552631579</v>
      </c>
      <c r="G60" s="38">
        <v>581.5</v>
      </c>
      <c r="H60" s="38">
        <v>361</v>
      </c>
      <c r="I60" s="36">
        <f t="shared" si="4"/>
        <v>7686.08552631579</v>
      </c>
      <c r="J60" s="18">
        <v>1094.5586924210529</v>
      </c>
      <c r="K60" s="38">
        <v>0</v>
      </c>
      <c r="L60" s="19">
        <v>708.07648026315792</v>
      </c>
      <c r="M60" s="36">
        <f t="shared" si="5"/>
        <v>1802.6351726842108</v>
      </c>
      <c r="N60" s="36">
        <f t="shared" si="6"/>
        <v>5883.4503536315788</v>
      </c>
    </row>
    <row r="61" spans="1:14" ht="16.5" x14ac:dyDescent="0.15">
      <c r="A61" s="1">
        <v>57</v>
      </c>
      <c r="B61" s="33" t="s">
        <v>28</v>
      </c>
      <c r="C61" s="33" t="s">
        <v>86</v>
      </c>
      <c r="D61" s="39" t="s">
        <v>77</v>
      </c>
      <c r="E61" s="35">
        <f>+F61/15</f>
        <v>449.57236842105266</v>
      </c>
      <c r="F61" s="36">
        <v>6743.58552631579</v>
      </c>
      <c r="G61" s="38">
        <v>581.5</v>
      </c>
      <c r="H61" s="38">
        <v>361</v>
      </c>
      <c r="I61" s="36">
        <f t="shared" si="4"/>
        <v>7686.08552631579</v>
      </c>
      <c r="J61" s="18">
        <v>1094.5586924210529</v>
      </c>
      <c r="K61" s="38">
        <v>0</v>
      </c>
      <c r="L61" s="19">
        <v>708.07648026315792</v>
      </c>
      <c r="M61" s="36">
        <f t="shared" si="5"/>
        <v>1802.6351726842108</v>
      </c>
      <c r="N61" s="36">
        <f t="shared" si="6"/>
        <v>5883.4503536315788</v>
      </c>
    </row>
    <row r="62" spans="1:14" ht="16.5" x14ac:dyDescent="0.15">
      <c r="A62" s="1">
        <v>58</v>
      </c>
      <c r="B62" s="33" t="s">
        <v>104</v>
      </c>
      <c r="C62" s="33" t="s">
        <v>86</v>
      </c>
      <c r="D62" s="39" t="s">
        <v>77</v>
      </c>
      <c r="E62" s="35">
        <f>+F62/15</f>
        <v>449.57236842105266</v>
      </c>
      <c r="F62" s="36">
        <v>6743.58552631579</v>
      </c>
      <c r="G62" s="38">
        <v>581.5</v>
      </c>
      <c r="H62" s="38">
        <v>361</v>
      </c>
      <c r="I62" s="36">
        <f t="shared" si="4"/>
        <v>7686.08552631579</v>
      </c>
      <c r="J62" s="18">
        <v>1094.5586924210529</v>
      </c>
      <c r="K62" s="38">
        <v>0</v>
      </c>
      <c r="L62" s="19">
        <v>708.07648026315792</v>
      </c>
      <c r="M62" s="36">
        <f t="shared" si="5"/>
        <v>1802.6351726842108</v>
      </c>
      <c r="N62" s="36">
        <f t="shared" si="6"/>
        <v>5883.4503536315788</v>
      </c>
    </row>
    <row r="63" spans="1:14" ht="16.5" x14ac:dyDescent="0.15">
      <c r="A63" s="1">
        <v>59</v>
      </c>
      <c r="B63" s="33" t="s">
        <v>107</v>
      </c>
      <c r="C63" s="33" t="s">
        <v>108</v>
      </c>
      <c r="D63" s="39" t="s">
        <v>75</v>
      </c>
      <c r="E63" s="35">
        <f>+F63/15</f>
        <v>449.57236842105266</v>
      </c>
      <c r="F63" s="36">
        <v>6743.58552631579</v>
      </c>
      <c r="G63" s="38">
        <v>581.5</v>
      </c>
      <c r="H63" s="38">
        <v>361</v>
      </c>
      <c r="I63" s="36">
        <f t="shared" si="4"/>
        <v>7686.08552631579</v>
      </c>
      <c r="J63" s="18">
        <v>1094.5586924210529</v>
      </c>
      <c r="K63" s="38">
        <v>0</v>
      </c>
      <c r="L63" s="19">
        <v>708.07648026315792</v>
      </c>
      <c r="M63" s="36">
        <f t="shared" si="5"/>
        <v>1802.6351726842108</v>
      </c>
      <c r="N63" s="36">
        <f t="shared" si="6"/>
        <v>5883.4503536315788</v>
      </c>
    </row>
    <row r="64" spans="1:14" ht="16.5" x14ac:dyDescent="0.15">
      <c r="A64" s="1">
        <v>60</v>
      </c>
      <c r="B64" s="33" t="s">
        <v>25</v>
      </c>
      <c r="C64" s="33" t="s">
        <v>85</v>
      </c>
      <c r="D64" s="39" t="s">
        <v>77</v>
      </c>
      <c r="E64" s="35">
        <f>+F64/15</f>
        <v>459.44078947368422</v>
      </c>
      <c r="F64" s="36">
        <v>6891.6118421052633</v>
      </c>
      <c r="G64" s="38">
        <v>581.5</v>
      </c>
      <c r="H64" s="38">
        <v>361</v>
      </c>
      <c r="I64" s="36">
        <f t="shared" si="4"/>
        <v>7834.1118421052633</v>
      </c>
      <c r="J64" s="18">
        <v>1126.1771134736844</v>
      </c>
      <c r="K64" s="38">
        <v>0</v>
      </c>
      <c r="L64" s="19">
        <v>723.6192434210526</v>
      </c>
      <c r="M64" s="36">
        <f t="shared" si="5"/>
        <v>1849.7963568947371</v>
      </c>
      <c r="N64" s="36">
        <f t="shared" si="6"/>
        <v>5984.3154852105263</v>
      </c>
    </row>
    <row r="65" spans="5:14" x14ac:dyDescent="0.2">
      <c r="E65" s="40">
        <f t="shared" ref="E65:N65" si="7">SUM(E5:E64)</f>
        <v>24692.006578947367</v>
      </c>
      <c r="F65" s="40">
        <f t="shared" si="7"/>
        <v>370380.09868421097</v>
      </c>
      <c r="G65" s="40">
        <f t="shared" si="7"/>
        <v>29146.5</v>
      </c>
      <c r="H65" s="40">
        <f t="shared" si="7"/>
        <v>18768</v>
      </c>
      <c r="I65" s="40">
        <f t="shared" si="7"/>
        <v>418294.59868421103</v>
      </c>
      <c r="J65" s="40">
        <f t="shared" si="7"/>
        <v>59445.71400989472</v>
      </c>
      <c r="K65" s="40">
        <f t="shared" si="7"/>
        <v>3237.6118421052643</v>
      </c>
      <c r="L65" s="40">
        <f t="shared" si="7"/>
        <v>40900.430361842133</v>
      </c>
      <c r="M65" s="40">
        <f t="shared" si="7"/>
        <v>103583.75621384216</v>
      </c>
      <c r="N65" s="40">
        <f t="shared" si="7"/>
        <v>314710.84247036866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/>
  </sheetViews>
  <sheetFormatPr baseColWidth="10" defaultColWidth="9.33203125" defaultRowHeight="12.75" x14ac:dyDescent="0.2"/>
  <cols>
    <col min="1" max="1" width="4.33203125" customWidth="1"/>
    <col min="2" max="2" width="27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8.6640625" style="22" customWidth="1"/>
    <col min="13" max="13" width="10.1640625" style="4" customWidth="1"/>
    <col min="14" max="14" width="11.33203125" style="4" customWidth="1"/>
    <col min="15" max="15" width="9.33203125" style="4" customWidth="1"/>
    <col min="16" max="16" width="2.1640625" customWidth="1"/>
  </cols>
  <sheetData>
    <row r="1" spans="1:15" x14ac:dyDescent="0.2">
      <c r="D1" s="48" t="s">
        <v>174</v>
      </c>
      <c r="E1" s="48"/>
      <c r="F1" s="48"/>
    </row>
    <row r="2" spans="1:15" ht="9" customHeight="1" x14ac:dyDescent="0.2">
      <c r="D2" s="48" t="s">
        <v>175</v>
      </c>
      <c r="E2" s="48" t="s">
        <v>188</v>
      </c>
      <c r="F2" s="48"/>
    </row>
    <row r="3" spans="1:15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95"/>
      <c r="N3" s="85"/>
      <c r="O3" s="86"/>
    </row>
    <row r="4" spans="1:15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7" t="s">
        <v>99</v>
      </c>
      <c r="N4" s="5" t="s">
        <v>12</v>
      </c>
      <c r="O4" s="5" t="s">
        <v>13</v>
      </c>
    </row>
    <row r="5" spans="1:15" ht="15.75" customHeight="1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 t="shared" ref="E5:E53" si="0">+F5/15</f>
        <v>1932.8600000000001</v>
      </c>
      <c r="F5" s="12">
        <v>28992.9</v>
      </c>
      <c r="G5" s="13">
        <v>1144</v>
      </c>
      <c r="H5" s="14">
        <v>808.5</v>
      </c>
      <c r="I5" s="12">
        <f t="shared" ref="I5:I36" si="1">SUM(F5:H5)</f>
        <v>30945.4</v>
      </c>
      <c r="J5" s="18">
        <v>7470.4</v>
      </c>
      <c r="K5" s="13">
        <v>0</v>
      </c>
      <c r="L5" s="19">
        <v>3044.25</v>
      </c>
      <c r="M5" s="19">
        <v>0</v>
      </c>
      <c r="N5" s="12">
        <f t="shared" ref="N5:N36" si="2">SUM(J5:M5)</f>
        <v>10514.65</v>
      </c>
      <c r="O5" s="12">
        <f t="shared" ref="O5:O36" si="3">+I5-N5</f>
        <v>20430.75</v>
      </c>
    </row>
    <row r="6" spans="1:15" ht="15.75" customHeight="1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si="0"/>
        <v>376.81</v>
      </c>
      <c r="F6" s="12">
        <v>5652.15</v>
      </c>
      <c r="G6" s="13">
        <v>510.5</v>
      </c>
      <c r="H6" s="14">
        <v>333</v>
      </c>
      <c r="I6" s="12">
        <f t="shared" si="1"/>
        <v>6495.65</v>
      </c>
      <c r="J6" s="18">
        <v>840.21</v>
      </c>
      <c r="K6" s="13">
        <v>0</v>
      </c>
      <c r="L6" s="19">
        <v>593.48</v>
      </c>
      <c r="M6" s="19">
        <v>0</v>
      </c>
      <c r="N6" s="12">
        <f t="shared" si="2"/>
        <v>1433.69</v>
      </c>
      <c r="O6" s="12">
        <f t="shared" si="3"/>
        <v>5061.9599999999991</v>
      </c>
    </row>
    <row r="7" spans="1:15" ht="15.75" customHeight="1" x14ac:dyDescent="0.15">
      <c r="A7" s="1" t="s">
        <v>115</v>
      </c>
      <c r="B7" s="41" t="s">
        <v>15</v>
      </c>
      <c r="C7" s="20" t="s">
        <v>79</v>
      </c>
      <c r="D7" s="20" t="s">
        <v>73</v>
      </c>
      <c r="E7" s="11">
        <f t="shared" si="0"/>
        <v>908.78000000000009</v>
      </c>
      <c r="F7" s="12">
        <v>13631.7</v>
      </c>
      <c r="G7" s="13">
        <v>832</v>
      </c>
      <c r="H7" s="14">
        <v>559.5</v>
      </c>
      <c r="I7" s="12">
        <f t="shared" si="1"/>
        <v>15023.2</v>
      </c>
      <c r="J7" s="18">
        <v>2764.83</v>
      </c>
      <c r="K7" s="13">
        <v>0</v>
      </c>
      <c r="L7" s="19">
        <v>1431.33</v>
      </c>
      <c r="M7" s="19">
        <v>0</v>
      </c>
      <c r="N7" s="12">
        <f t="shared" si="2"/>
        <v>4196.16</v>
      </c>
      <c r="O7" s="12">
        <f t="shared" si="3"/>
        <v>10827.04</v>
      </c>
    </row>
    <row r="8" spans="1:15" ht="15.75" customHeight="1" x14ac:dyDescent="0.15">
      <c r="A8" s="1" t="s">
        <v>116</v>
      </c>
      <c r="B8" s="41" t="s">
        <v>190</v>
      </c>
      <c r="C8" s="20" t="s">
        <v>106</v>
      </c>
      <c r="D8" s="20" t="s">
        <v>73</v>
      </c>
      <c r="E8" s="11">
        <f t="shared" si="0"/>
        <v>405.07</v>
      </c>
      <c r="F8" s="12">
        <v>6076.05</v>
      </c>
      <c r="G8" s="13">
        <v>564</v>
      </c>
      <c r="H8" s="14">
        <v>351.5</v>
      </c>
      <c r="I8" s="12">
        <f t="shared" si="1"/>
        <v>6991.55</v>
      </c>
      <c r="J8" s="18">
        <v>946.13</v>
      </c>
      <c r="K8" s="13">
        <v>0</v>
      </c>
      <c r="L8" s="19">
        <v>637.99</v>
      </c>
      <c r="M8" s="19">
        <v>0</v>
      </c>
      <c r="N8" s="12">
        <f t="shared" si="2"/>
        <v>1584.12</v>
      </c>
      <c r="O8" s="12">
        <f t="shared" si="3"/>
        <v>5407.43</v>
      </c>
    </row>
    <row r="9" spans="1:15" ht="15.75" customHeight="1" x14ac:dyDescent="0.15">
      <c r="A9" s="1" t="s">
        <v>117</v>
      </c>
      <c r="B9" s="41" t="s">
        <v>30</v>
      </c>
      <c r="C9" s="20" t="s">
        <v>88</v>
      </c>
      <c r="D9" s="20" t="s">
        <v>73</v>
      </c>
      <c r="E9" s="11">
        <f t="shared" si="0"/>
        <v>405.07</v>
      </c>
      <c r="F9" s="12">
        <v>6076.05</v>
      </c>
      <c r="G9" s="13">
        <v>564</v>
      </c>
      <c r="H9" s="14">
        <v>351.5</v>
      </c>
      <c r="I9" s="12">
        <f t="shared" si="1"/>
        <v>6991.55</v>
      </c>
      <c r="J9" s="18">
        <v>946.13</v>
      </c>
      <c r="K9" s="13">
        <v>0</v>
      </c>
      <c r="L9" s="19">
        <v>637.99</v>
      </c>
      <c r="M9" s="19">
        <v>0</v>
      </c>
      <c r="N9" s="12">
        <f t="shared" si="2"/>
        <v>1584.12</v>
      </c>
      <c r="O9" s="12">
        <f t="shared" si="3"/>
        <v>5407.43</v>
      </c>
    </row>
    <row r="10" spans="1:15" ht="15.75" customHeight="1" x14ac:dyDescent="0.15">
      <c r="A10" s="1" t="s">
        <v>118</v>
      </c>
      <c r="B10" s="41" t="s">
        <v>21</v>
      </c>
      <c r="C10" s="20" t="s">
        <v>81</v>
      </c>
      <c r="D10" s="20" t="s">
        <v>73</v>
      </c>
      <c r="E10" s="11">
        <f t="shared" si="0"/>
        <v>729.8</v>
      </c>
      <c r="F10" s="12">
        <v>10947</v>
      </c>
      <c r="G10" s="13">
        <v>732.5</v>
      </c>
      <c r="H10" s="14">
        <v>493.5</v>
      </c>
      <c r="I10" s="12">
        <f t="shared" si="1"/>
        <v>12173</v>
      </c>
      <c r="J10" s="18">
        <v>2094.46</v>
      </c>
      <c r="K10" s="13">
        <v>0</v>
      </c>
      <c r="L10" s="19">
        <v>1149.43</v>
      </c>
      <c r="M10" s="19">
        <v>0</v>
      </c>
      <c r="N10" s="12">
        <f t="shared" si="2"/>
        <v>3243.8900000000003</v>
      </c>
      <c r="O10" s="12">
        <f t="shared" si="3"/>
        <v>8929.11</v>
      </c>
    </row>
    <row r="11" spans="1:15" ht="15.75" customHeight="1" x14ac:dyDescent="0.15">
      <c r="A11" s="1" t="s">
        <v>119</v>
      </c>
      <c r="B11" s="41" t="s">
        <v>191</v>
      </c>
      <c r="C11" s="20" t="s">
        <v>95</v>
      </c>
      <c r="D11" s="20" t="s">
        <v>73</v>
      </c>
      <c r="E11" s="11">
        <f t="shared" si="0"/>
        <v>253.52</v>
      </c>
      <c r="F11" s="12">
        <v>3802.8</v>
      </c>
      <c r="G11" s="13">
        <v>333.5</v>
      </c>
      <c r="H11" s="14">
        <v>212.5</v>
      </c>
      <c r="I11" s="12">
        <f t="shared" si="1"/>
        <v>4348.8</v>
      </c>
      <c r="J11" s="18">
        <v>406.85</v>
      </c>
      <c r="K11" s="13">
        <v>0</v>
      </c>
      <c r="L11" s="19">
        <v>399.29</v>
      </c>
      <c r="M11" s="19">
        <v>0</v>
      </c>
      <c r="N11" s="12">
        <f t="shared" si="2"/>
        <v>806.1400000000001</v>
      </c>
      <c r="O11" s="12">
        <f t="shared" si="3"/>
        <v>3542.66</v>
      </c>
    </row>
    <row r="12" spans="1:15" ht="15.75" customHeight="1" x14ac:dyDescent="0.15">
      <c r="A12" s="1" t="s">
        <v>164</v>
      </c>
      <c r="B12" s="41" t="s">
        <v>192</v>
      </c>
      <c r="C12" s="20" t="s">
        <v>79</v>
      </c>
      <c r="D12" s="20" t="s">
        <v>75</v>
      </c>
      <c r="E12" s="11">
        <f t="shared" si="0"/>
        <v>908.78000000000009</v>
      </c>
      <c r="F12" s="12">
        <v>13631.7</v>
      </c>
      <c r="G12" s="13">
        <v>832</v>
      </c>
      <c r="H12" s="14">
        <v>559.5</v>
      </c>
      <c r="I12" s="12">
        <f t="shared" si="1"/>
        <v>15023.2</v>
      </c>
      <c r="J12" s="18">
        <v>2764.83</v>
      </c>
      <c r="K12" s="13">
        <v>0</v>
      </c>
      <c r="L12" s="19">
        <v>1431.33</v>
      </c>
      <c r="M12" s="19">
        <v>0</v>
      </c>
      <c r="N12" s="12">
        <f t="shared" si="2"/>
        <v>4196.16</v>
      </c>
      <c r="O12" s="12">
        <f t="shared" si="3"/>
        <v>10827.04</v>
      </c>
    </row>
    <row r="13" spans="1:15" ht="15.75" customHeight="1" x14ac:dyDescent="0.15">
      <c r="A13" s="1" t="s">
        <v>137</v>
      </c>
      <c r="B13" s="41" t="s">
        <v>104</v>
      </c>
      <c r="C13" s="20" t="s">
        <v>83</v>
      </c>
      <c r="D13" s="20" t="s">
        <v>75</v>
      </c>
      <c r="E13" s="11">
        <f t="shared" si="0"/>
        <v>449.57</v>
      </c>
      <c r="F13" s="12">
        <v>6743.55</v>
      </c>
      <c r="G13" s="13">
        <v>581.5</v>
      </c>
      <c r="H13" s="13">
        <v>361</v>
      </c>
      <c r="I13" s="12">
        <f t="shared" si="1"/>
        <v>7686.05</v>
      </c>
      <c r="J13" s="18">
        <v>1094.48</v>
      </c>
      <c r="K13" s="13">
        <v>0</v>
      </c>
      <c r="L13" s="19">
        <v>708.07</v>
      </c>
      <c r="M13" s="19">
        <v>0</v>
      </c>
      <c r="N13" s="12">
        <f t="shared" si="2"/>
        <v>1802.5500000000002</v>
      </c>
      <c r="O13" s="12">
        <f t="shared" si="3"/>
        <v>5883.5</v>
      </c>
    </row>
    <row r="14" spans="1:15" ht="15.75" customHeight="1" x14ac:dyDescent="0.15">
      <c r="A14" s="1" t="s">
        <v>138</v>
      </c>
      <c r="B14" s="41" t="s">
        <v>23</v>
      </c>
      <c r="C14" s="20" t="s">
        <v>83</v>
      </c>
      <c r="D14" s="20" t="s">
        <v>75</v>
      </c>
      <c r="E14" s="11">
        <f t="shared" si="0"/>
        <v>459.44</v>
      </c>
      <c r="F14" s="12">
        <v>6891.6</v>
      </c>
      <c r="G14" s="13">
        <v>581.5</v>
      </c>
      <c r="H14" s="14">
        <v>361</v>
      </c>
      <c r="I14" s="12">
        <f t="shared" si="1"/>
        <v>7834.1</v>
      </c>
      <c r="J14" s="18">
        <v>1126.0999999999999</v>
      </c>
      <c r="K14" s="13">
        <v>0</v>
      </c>
      <c r="L14" s="19">
        <v>723.62</v>
      </c>
      <c r="M14" s="19">
        <v>0</v>
      </c>
      <c r="N14" s="12">
        <f t="shared" si="2"/>
        <v>1849.7199999999998</v>
      </c>
      <c r="O14" s="12">
        <f t="shared" si="3"/>
        <v>5984.380000000001</v>
      </c>
    </row>
    <row r="15" spans="1:15" ht="15.75" customHeight="1" x14ac:dyDescent="0.15">
      <c r="A15" s="1" t="s">
        <v>139</v>
      </c>
      <c r="B15" s="41" t="s">
        <v>193</v>
      </c>
      <c r="C15" s="20" t="s">
        <v>84</v>
      </c>
      <c r="D15" s="20" t="s">
        <v>75</v>
      </c>
      <c r="E15" s="11">
        <f t="shared" si="0"/>
        <v>459.44</v>
      </c>
      <c r="F15" s="12">
        <v>6891.6</v>
      </c>
      <c r="G15" s="13">
        <v>581.5</v>
      </c>
      <c r="H15" s="14">
        <v>361</v>
      </c>
      <c r="I15" s="12">
        <f t="shared" si="1"/>
        <v>7834.1</v>
      </c>
      <c r="J15" s="18">
        <v>1126.0999999999999</v>
      </c>
      <c r="K15" s="13">
        <v>0</v>
      </c>
      <c r="L15" s="19">
        <v>723.62</v>
      </c>
      <c r="M15" s="19">
        <v>0</v>
      </c>
      <c r="N15" s="12">
        <f t="shared" si="2"/>
        <v>1849.7199999999998</v>
      </c>
      <c r="O15" s="12">
        <f t="shared" si="3"/>
        <v>5984.380000000001</v>
      </c>
    </row>
    <row r="16" spans="1:15" ht="15.75" customHeight="1" x14ac:dyDescent="0.15">
      <c r="A16" s="1" t="s">
        <v>140</v>
      </c>
      <c r="B16" s="41" t="s">
        <v>194</v>
      </c>
      <c r="C16" s="20" t="s">
        <v>79</v>
      </c>
      <c r="D16" s="20" t="s">
        <v>76</v>
      </c>
      <c r="E16" s="11">
        <f t="shared" si="0"/>
        <v>908.78000000000009</v>
      </c>
      <c r="F16" s="12">
        <v>13631.7</v>
      </c>
      <c r="G16" s="13">
        <v>832</v>
      </c>
      <c r="H16" s="14">
        <v>559.5</v>
      </c>
      <c r="I16" s="12">
        <f t="shared" si="1"/>
        <v>15023.2</v>
      </c>
      <c r="J16" s="18">
        <v>2764.83</v>
      </c>
      <c r="K16" s="13">
        <v>0</v>
      </c>
      <c r="L16" s="19">
        <v>1431.33</v>
      </c>
      <c r="M16" s="19">
        <v>0</v>
      </c>
      <c r="N16" s="12">
        <f t="shared" si="2"/>
        <v>4196.16</v>
      </c>
      <c r="O16" s="12">
        <f t="shared" si="3"/>
        <v>10827.04</v>
      </c>
    </row>
    <row r="17" spans="1:15" ht="15.75" customHeight="1" x14ac:dyDescent="0.15">
      <c r="A17" s="1" t="s">
        <v>141</v>
      </c>
      <c r="B17" s="41" t="s">
        <v>22</v>
      </c>
      <c r="C17" s="20" t="s">
        <v>82</v>
      </c>
      <c r="D17" s="20" t="s">
        <v>76</v>
      </c>
      <c r="E17" s="11">
        <f t="shared" si="0"/>
        <v>566.21999999999991</v>
      </c>
      <c r="F17" s="12">
        <v>8493.2999999999993</v>
      </c>
      <c r="G17" s="13">
        <v>623.5</v>
      </c>
      <c r="H17" s="14">
        <v>389.5</v>
      </c>
      <c r="I17" s="12">
        <f t="shared" si="1"/>
        <v>9506.2999999999993</v>
      </c>
      <c r="J17" s="18">
        <v>1483.28</v>
      </c>
      <c r="K17" s="13">
        <v>0</v>
      </c>
      <c r="L17" s="19">
        <v>891.8</v>
      </c>
      <c r="M17" s="19">
        <v>2010.52</v>
      </c>
      <c r="N17" s="12">
        <f t="shared" si="2"/>
        <v>4385.6000000000004</v>
      </c>
      <c r="O17" s="12">
        <f t="shared" si="3"/>
        <v>5120.6999999999989</v>
      </c>
    </row>
    <row r="18" spans="1:15" ht="15.75" customHeight="1" x14ac:dyDescent="0.15">
      <c r="A18" s="1" t="s">
        <v>142</v>
      </c>
      <c r="B18" s="41" t="s">
        <v>195</v>
      </c>
      <c r="C18" s="20" t="s">
        <v>94</v>
      </c>
      <c r="D18" s="20" t="s">
        <v>76</v>
      </c>
      <c r="E18" s="11">
        <f t="shared" si="0"/>
        <v>258.85000000000002</v>
      </c>
      <c r="F18" s="12">
        <v>3882.75</v>
      </c>
      <c r="G18" s="13">
        <v>359</v>
      </c>
      <c r="H18" s="14">
        <v>219</v>
      </c>
      <c r="I18" s="12">
        <f t="shared" si="1"/>
        <v>4460.75</v>
      </c>
      <c r="J18" s="18">
        <v>426.91</v>
      </c>
      <c r="K18" s="13">
        <v>77.66</v>
      </c>
      <c r="L18" s="19">
        <v>407.69</v>
      </c>
      <c r="M18" s="19">
        <v>0</v>
      </c>
      <c r="N18" s="12">
        <f t="shared" si="2"/>
        <v>912.26</v>
      </c>
      <c r="O18" s="12">
        <f t="shared" si="3"/>
        <v>3548.49</v>
      </c>
    </row>
    <row r="19" spans="1:15" ht="15.75" customHeight="1" x14ac:dyDescent="0.15">
      <c r="A19" s="1" t="s">
        <v>143</v>
      </c>
      <c r="B19" s="41" t="s">
        <v>46</v>
      </c>
      <c r="C19" s="20" t="s">
        <v>94</v>
      </c>
      <c r="D19" s="20" t="s">
        <v>76</v>
      </c>
      <c r="E19" s="11">
        <f t="shared" si="0"/>
        <v>258.85000000000002</v>
      </c>
      <c r="F19" s="12">
        <v>3882.75</v>
      </c>
      <c r="G19" s="13">
        <v>359</v>
      </c>
      <c r="H19" s="14">
        <v>219</v>
      </c>
      <c r="I19" s="12">
        <f t="shared" si="1"/>
        <v>4460.75</v>
      </c>
      <c r="J19" s="18">
        <v>426.91</v>
      </c>
      <c r="K19" s="13">
        <v>77.66</v>
      </c>
      <c r="L19" s="19">
        <v>407.69</v>
      </c>
      <c r="M19" s="19">
        <v>0</v>
      </c>
      <c r="N19" s="12">
        <f t="shared" si="2"/>
        <v>912.26</v>
      </c>
      <c r="O19" s="12">
        <f t="shared" si="3"/>
        <v>3548.49</v>
      </c>
    </row>
    <row r="20" spans="1:15" ht="15.75" customHeight="1" x14ac:dyDescent="0.15">
      <c r="A20" s="1" t="s">
        <v>144</v>
      </c>
      <c r="B20" s="41" t="s">
        <v>47</v>
      </c>
      <c r="C20" s="20" t="s">
        <v>94</v>
      </c>
      <c r="D20" s="20" t="s">
        <v>76</v>
      </c>
      <c r="E20" s="11">
        <f t="shared" si="0"/>
        <v>258.85000000000002</v>
      </c>
      <c r="F20" s="12">
        <v>3882.75</v>
      </c>
      <c r="G20" s="13">
        <v>359</v>
      </c>
      <c r="H20" s="13">
        <v>219</v>
      </c>
      <c r="I20" s="12">
        <f t="shared" si="1"/>
        <v>4460.75</v>
      </c>
      <c r="J20" s="18">
        <v>426.91</v>
      </c>
      <c r="K20" s="13">
        <v>77.66</v>
      </c>
      <c r="L20" s="19">
        <v>407.69</v>
      </c>
      <c r="M20" s="19">
        <v>0</v>
      </c>
      <c r="N20" s="12">
        <f t="shared" si="2"/>
        <v>912.26</v>
      </c>
      <c r="O20" s="12">
        <f t="shared" si="3"/>
        <v>3548.49</v>
      </c>
    </row>
    <row r="21" spans="1:15" ht="15.75" customHeight="1" x14ac:dyDescent="0.15">
      <c r="A21" s="1" t="s">
        <v>145</v>
      </c>
      <c r="B21" s="41" t="s">
        <v>48</v>
      </c>
      <c r="C21" s="20" t="s">
        <v>94</v>
      </c>
      <c r="D21" s="20" t="s">
        <v>76</v>
      </c>
      <c r="E21" s="11">
        <f t="shared" si="0"/>
        <v>258.85000000000002</v>
      </c>
      <c r="F21" s="12">
        <v>3882.75</v>
      </c>
      <c r="G21" s="13">
        <v>359</v>
      </c>
      <c r="H21" s="14">
        <v>219</v>
      </c>
      <c r="I21" s="12">
        <f t="shared" si="1"/>
        <v>4460.75</v>
      </c>
      <c r="J21" s="18">
        <v>426.91</v>
      </c>
      <c r="K21" s="23">
        <v>77.66</v>
      </c>
      <c r="L21" s="19">
        <v>407.69</v>
      </c>
      <c r="M21" s="19">
        <v>0</v>
      </c>
      <c r="N21" s="12">
        <f t="shared" si="2"/>
        <v>912.26</v>
      </c>
      <c r="O21" s="12">
        <f t="shared" si="3"/>
        <v>3548.49</v>
      </c>
    </row>
    <row r="22" spans="1:15" ht="15.75" customHeight="1" x14ac:dyDescent="0.15">
      <c r="A22" s="1" t="s">
        <v>146</v>
      </c>
      <c r="B22" s="41" t="s">
        <v>196</v>
      </c>
      <c r="C22" s="20" t="s">
        <v>94</v>
      </c>
      <c r="D22" s="20" t="s">
        <v>76</v>
      </c>
      <c r="E22" s="11">
        <f t="shared" si="0"/>
        <v>258.85000000000002</v>
      </c>
      <c r="F22" s="12">
        <v>3882.75</v>
      </c>
      <c r="G22" s="13">
        <v>359</v>
      </c>
      <c r="H22" s="14">
        <v>219</v>
      </c>
      <c r="I22" s="12">
        <f t="shared" si="1"/>
        <v>4460.75</v>
      </c>
      <c r="J22" s="18">
        <v>426.91</v>
      </c>
      <c r="K22" s="13">
        <v>77.66</v>
      </c>
      <c r="L22" s="19">
        <v>407.69</v>
      </c>
      <c r="M22" s="19">
        <v>0</v>
      </c>
      <c r="N22" s="12">
        <f t="shared" si="2"/>
        <v>912.26</v>
      </c>
      <c r="O22" s="12">
        <f t="shared" si="3"/>
        <v>3548.49</v>
      </c>
    </row>
    <row r="23" spans="1:15" ht="15.75" customHeight="1" x14ac:dyDescent="0.15">
      <c r="A23" s="1" t="s">
        <v>147</v>
      </c>
      <c r="B23" s="41" t="s">
        <v>50</v>
      </c>
      <c r="C23" s="20" t="s">
        <v>94</v>
      </c>
      <c r="D23" s="20" t="s">
        <v>76</v>
      </c>
      <c r="E23" s="11">
        <f t="shared" si="0"/>
        <v>258.85000000000002</v>
      </c>
      <c r="F23" s="12">
        <v>3882.75</v>
      </c>
      <c r="G23" s="13">
        <v>359</v>
      </c>
      <c r="H23" s="14">
        <v>219</v>
      </c>
      <c r="I23" s="12">
        <f t="shared" si="1"/>
        <v>4460.75</v>
      </c>
      <c r="J23" s="18">
        <v>426.91</v>
      </c>
      <c r="K23" s="13">
        <v>77.66</v>
      </c>
      <c r="L23" s="19">
        <v>407.69</v>
      </c>
      <c r="M23" s="19">
        <v>0</v>
      </c>
      <c r="N23" s="12">
        <f t="shared" si="2"/>
        <v>912.26</v>
      </c>
      <c r="O23" s="12">
        <f t="shared" si="3"/>
        <v>3548.49</v>
      </c>
    </row>
    <row r="24" spans="1:15" ht="15.75" customHeight="1" x14ac:dyDescent="0.15">
      <c r="A24" s="1" t="s">
        <v>148</v>
      </c>
      <c r="B24" s="41" t="s">
        <v>51</v>
      </c>
      <c r="C24" s="20" t="s">
        <v>94</v>
      </c>
      <c r="D24" s="20" t="s">
        <v>76</v>
      </c>
      <c r="E24" s="11">
        <f t="shared" si="0"/>
        <v>258.85000000000002</v>
      </c>
      <c r="F24" s="12">
        <v>3882.75</v>
      </c>
      <c r="G24" s="13">
        <v>359</v>
      </c>
      <c r="H24" s="14">
        <v>219</v>
      </c>
      <c r="I24" s="12">
        <f t="shared" si="1"/>
        <v>4460.75</v>
      </c>
      <c r="J24" s="18">
        <v>426.91</v>
      </c>
      <c r="K24" s="13">
        <v>77.66</v>
      </c>
      <c r="L24" s="19">
        <v>407.69</v>
      </c>
      <c r="M24" s="19">
        <v>0</v>
      </c>
      <c r="N24" s="12">
        <f t="shared" si="2"/>
        <v>912.26</v>
      </c>
      <c r="O24" s="12">
        <f t="shared" si="3"/>
        <v>3548.49</v>
      </c>
    </row>
    <row r="25" spans="1:15" ht="15.75" customHeight="1" x14ac:dyDescent="0.15">
      <c r="A25" s="1" t="s">
        <v>149</v>
      </c>
      <c r="B25" s="41" t="s">
        <v>197</v>
      </c>
      <c r="C25" s="20" t="s">
        <v>94</v>
      </c>
      <c r="D25" s="20" t="s">
        <v>76</v>
      </c>
      <c r="E25" s="11">
        <f t="shared" si="0"/>
        <v>258.85000000000002</v>
      </c>
      <c r="F25" s="12">
        <v>3882.75</v>
      </c>
      <c r="G25" s="13">
        <v>359</v>
      </c>
      <c r="H25" s="14">
        <v>219</v>
      </c>
      <c r="I25" s="12">
        <f t="shared" si="1"/>
        <v>4460.75</v>
      </c>
      <c r="J25" s="18">
        <v>426.91</v>
      </c>
      <c r="K25" s="13">
        <v>77.66</v>
      </c>
      <c r="L25" s="19">
        <v>407.69</v>
      </c>
      <c r="M25" s="19">
        <v>0</v>
      </c>
      <c r="N25" s="12">
        <f t="shared" si="2"/>
        <v>912.26</v>
      </c>
      <c r="O25" s="12">
        <f t="shared" si="3"/>
        <v>3548.49</v>
      </c>
    </row>
    <row r="26" spans="1:15" ht="15.75" customHeight="1" x14ac:dyDescent="0.15">
      <c r="A26" s="1" t="s">
        <v>150</v>
      </c>
      <c r="B26" s="41" t="s">
        <v>198</v>
      </c>
      <c r="C26" s="20" t="s">
        <v>94</v>
      </c>
      <c r="D26" s="20" t="s">
        <v>76</v>
      </c>
      <c r="E26" s="11">
        <f t="shared" si="0"/>
        <v>258.85000000000002</v>
      </c>
      <c r="F26" s="12">
        <v>3882.75</v>
      </c>
      <c r="G26" s="13">
        <v>359</v>
      </c>
      <c r="H26" s="14">
        <v>219</v>
      </c>
      <c r="I26" s="12">
        <f t="shared" si="1"/>
        <v>4460.75</v>
      </c>
      <c r="J26" s="18">
        <v>426.91</v>
      </c>
      <c r="K26" s="13">
        <v>77.66</v>
      </c>
      <c r="L26" s="19">
        <v>407.69</v>
      </c>
      <c r="M26" s="19">
        <v>0</v>
      </c>
      <c r="N26" s="12">
        <f t="shared" si="2"/>
        <v>912.26</v>
      </c>
      <c r="O26" s="12">
        <f t="shared" si="3"/>
        <v>3548.49</v>
      </c>
    </row>
    <row r="27" spans="1:15" ht="15.75" customHeight="1" x14ac:dyDescent="0.15">
      <c r="A27" s="1" t="s">
        <v>151</v>
      </c>
      <c r="B27" s="41" t="s">
        <v>43</v>
      </c>
      <c r="C27" s="20" t="s">
        <v>93</v>
      </c>
      <c r="D27" s="20" t="s">
        <v>76</v>
      </c>
      <c r="E27" s="11">
        <f t="shared" si="0"/>
        <v>280.26</v>
      </c>
      <c r="F27" s="12">
        <v>4203.8999999999996</v>
      </c>
      <c r="G27" s="13">
        <v>366</v>
      </c>
      <c r="H27" s="13">
        <v>226</v>
      </c>
      <c r="I27" s="12">
        <f t="shared" si="1"/>
        <v>4795.8999999999996</v>
      </c>
      <c r="J27" s="18">
        <v>486.97</v>
      </c>
      <c r="K27" s="13">
        <v>84.08</v>
      </c>
      <c r="L27" s="19">
        <v>441.41</v>
      </c>
      <c r="M27" s="19">
        <v>0</v>
      </c>
      <c r="N27" s="12">
        <f t="shared" si="2"/>
        <v>1012.46</v>
      </c>
      <c r="O27" s="12">
        <f t="shared" si="3"/>
        <v>3783.4399999999996</v>
      </c>
    </row>
    <row r="28" spans="1:15" ht="15.75" customHeight="1" x14ac:dyDescent="0.15">
      <c r="A28" s="1" t="s">
        <v>152</v>
      </c>
      <c r="B28" s="41" t="s">
        <v>199</v>
      </c>
      <c r="C28" s="20" t="s">
        <v>93</v>
      </c>
      <c r="D28" s="20" t="s">
        <v>76</v>
      </c>
      <c r="E28" s="11">
        <f t="shared" si="0"/>
        <v>280.26</v>
      </c>
      <c r="F28" s="12">
        <v>4203.8999999999996</v>
      </c>
      <c r="G28" s="13">
        <v>366</v>
      </c>
      <c r="H28" s="14">
        <v>226</v>
      </c>
      <c r="I28" s="12">
        <f t="shared" si="1"/>
        <v>4795.8999999999996</v>
      </c>
      <c r="J28" s="18">
        <v>486.97</v>
      </c>
      <c r="K28" s="13">
        <v>84.08</v>
      </c>
      <c r="L28" s="19">
        <v>441.41</v>
      </c>
      <c r="M28" s="19">
        <v>0</v>
      </c>
      <c r="N28" s="12">
        <f t="shared" si="2"/>
        <v>1012.46</v>
      </c>
      <c r="O28" s="12">
        <f t="shared" si="3"/>
        <v>3783.4399999999996</v>
      </c>
    </row>
    <row r="29" spans="1:15" ht="15.75" customHeight="1" x14ac:dyDescent="0.15">
      <c r="A29" s="1" t="s">
        <v>153</v>
      </c>
      <c r="B29" s="41" t="s">
        <v>200</v>
      </c>
      <c r="C29" s="20" t="s">
        <v>92</v>
      </c>
      <c r="D29" s="20" t="s">
        <v>74</v>
      </c>
      <c r="E29" s="11">
        <f t="shared" si="0"/>
        <v>233.78</v>
      </c>
      <c r="F29" s="12">
        <v>3506.7</v>
      </c>
      <c r="G29" s="13">
        <v>323.5</v>
      </c>
      <c r="H29" s="14">
        <v>208.5</v>
      </c>
      <c r="I29" s="12">
        <f t="shared" si="1"/>
        <v>4038.7</v>
      </c>
      <c r="J29" s="18">
        <v>355.22</v>
      </c>
      <c r="K29" s="13">
        <v>70.13</v>
      </c>
      <c r="L29" s="19">
        <v>368.2</v>
      </c>
      <c r="M29" s="19">
        <v>0</v>
      </c>
      <c r="N29" s="12">
        <f t="shared" si="2"/>
        <v>793.55</v>
      </c>
      <c r="O29" s="12">
        <f t="shared" si="3"/>
        <v>3245.1499999999996</v>
      </c>
    </row>
    <row r="30" spans="1:15" ht="15.75" customHeight="1" x14ac:dyDescent="0.15">
      <c r="A30" s="1" t="s">
        <v>173</v>
      </c>
      <c r="B30" s="41" t="s">
        <v>201</v>
      </c>
      <c r="C30" s="20" t="s">
        <v>79</v>
      </c>
      <c r="D30" s="20" t="s">
        <v>74</v>
      </c>
      <c r="E30" s="11">
        <f t="shared" si="0"/>
        <v>908.78000000000009</v>
      </c>
      <c r="F30" s="12">
        <v>13631.7</v>
      </c>
      <c r="G30" s="13">
        <v>832</v>
      </c>
      <c r="H30" s="14">
        <v>559.5</v>
      </c>
      <c r="I30" s="12">
        <f t="shared" si="1"/>
        <v>15023.2</v>
      </c>
      <c r="J30" s="18">
        <v>2764.83</v>
      </c>
      <c r="K30" s="13">
        <v>0</v>
      </c>
      <c r="L30" s="19">
        <v>1431.33</v>
      </c>
      <c r="M30" s="19">
        <v>0</v>
      </c>
      <c r="N30" s="12">
        <f t="shared" si="2"/>
        <v>4196.16</v>
      </c>
      <c r="O30" s="12">
        <f t="shared" si="3"/>
        <v>10827.04</v>
      </c>
    </row>
    <row r="31" spans="1:15" ht="15.75" customHeight="1" x14ac:dyDescent="0.15">
      <c r="A31" s="1" t="s">
        <v>154</v>
      </c>
      <c r="B31" s="41" t="s">
        <v>202</v>
      </c>
      <c r="C31" s="20" t="s">
        <v>112</v>
      </c>
      <c r="D31" s="20" t="s">
        <v>74</v>
      </c>
      <c r="E31" s="11">
        <f t="shared" si="0"/>
        <v>376.81</v>
      </c>
      <c r="F31" s="12">
        <v>5652.15</v>
      </c>
      <c r="G31" s="13">
        <v>510.5</v>
      </c>
      <c r="H31" s="14">
        <v>333</v>
      </c>
      <c r="I31" s="12">
        <f t="shared" si="1"/>
        <v>6495.65</v>
      </c>
      <c r="J31" s="18">
        <v>840.21</v>
      </c>
      <c r="K31" s="13">
        <v>113.04</v>
      </c>
      <c r="L31" s="19">
        <v>593.48</v>
      </c>
      <c r="M31" s="19">
        <v>0</v>
      </c>
      <c r="N31" s="12">
        <f t="shared" si="2"/>
        <v>1546.73</v>
      </c>
      <c r="O31" s="12">
        <f t="shared" si="3"/>
        <v>4948.92</v>
      </c>
    </row>
    <row r="32" spans="1:15" ht="15.75" customHeight="1" x14ac:dyDescent="0.15">
      <c r="A32" s="1" t="s">
        <v>165</v>
      </c>
      <c r="B32" s="41" t="s">
        <v>203</v>
      </c>
      <c r="C32" s="20" t="s">
        <v>112</v>
      </c>
      <c r="D32" s="20" t="s">
        <v>74</v>
      </c>
      <c r="E32" s="11">
        <f t="shared" si="0"/>
        <v>376.81</v>
      </c>
      <c r="F32" s="12">
        <v>5652.15</v>
      </c>
      <c r="G32" s="13">
        <v>510.5</v>
      </c>
      <c r="H32" s="14">
        <v>333</v>
      </c>
      <c r="I32" s="12">
        <f t="shared" si="1"/>
        <v>6495.65</v>
      </c>
      <c r="J32" s="18">
        <v>840.21</v>
      </c>
      <c r="K32" s="13">
        <v>113.04</v>
      </c>
      <c r="L32" s="19">
        <v>593.48</v>
      </c>
      <c r="M32" s="19">
        <v>0</v>
      </c>
      <c r="N32" s="12">
        <f t="shared" si="2"/>
        <v>1546.73</v>
      </c>
      <c r="O32" s="12">
        <f t="shared" si="3"/>
        <v>4948.92</v>
      </c>
    </row>
    <row r="33" spans="1:15" ht="15.75" customHeight="1" x14ac:dyDescent="0.15">
      <c r="A33" s="1" t="s">
        <v>155</v>
      </c>
      <c r="B33" s="41" t="s">
        <v>204</v>
      </c>
      <c r="C33" s="20" t="s">
        <v>112</v>
      </c>
      <c r="D33" s="20" t="s">
        <v>74</v>
      </c>
      <c r="E33" s="11">
        <f t="shared" si="0"/>
        <v>376.81</v>
      </c>
      <c r="F33" s="12">
        <v>5652.15</v>
      </c>
      <c r="G33" s="13">
        <v>510.5</v>
      </c>
      <c r="H33" s="14">
        <v>333</v>
      </c>
      <c r="I33" s="12">
        <f t="shared" si="1"/>
        <v>6495.65</v>
      </c>
      <c r="J33" s="18">
        <v>840.21</v>
      </c>
      <c r="K33" s="13">
        <v>113.04</v>
      </c>
      <c r="L33" s="19">
        <v>593.48</v>
      </c>
      <c r="M33" s="19">
        <v>0</v>
      </c>
      <c r="N33" s="12">
        <f t="shared" si="2"/>
        <v>1546.73</v>
      </c>
      <c r="O33" s="12">
        <f t="shared" si="3"/>
        <v>4948.92</v>
      </c>
    </row>
    <row r="34" spans="1:15" ht="15.75" customHeight="1" x14ac:dyDescent="0.15">
      <c r="A34" s="1" t="s">
        <v>156</v>
      </c>
      <c r="B34" s="41" t="s">
        <v>32</v>
      </c>
      <c r="C34" s="20" t="s">
        <v>112</v>
      </c>
      <c r="D34" s="20" t="s">
        <v>74</v>
      </c>
      <c r="E34" s="11">
        <f t="shared" si="0"/>
        <v>393.13</v>
      </c>
      <c r="F34" s="12">
        <v>5896.95</v>
      </c>
      <c r="G34" s="13">
        <v>510.5</v>
      </c>
      <c r="H34" s="14">
        <v>333</v>
      </c>
      <c r="I34" s="12">
        <f t="shared" si="1"/>
        <v>6740.45</v>
      </c>
      <c r="J34" s="18">
        <v>892.5</v>
      </c>
      <c r="K34" s="13">
        <v>117.94</v>
      </c>
      <c r="L34" s="19">
        <v>619.17999999999995</v>
      </c>
      <c r="M34" s="19">
        <v>0</v>
      </c>
      <c r="N34" s="12">
        <f t="shared" si="2"/>
        <v>1629.62</v>
      </c>
      <c r="O34" s="12">
        <f t="shared" si="3"/>
        <v>5110.83</v>
      </c>
    </row>
    <row r="35" spans="1:15" ht="15.75" customHeight="1" x14ac:dyDescent="0.15">
      <c r="A35" s="1" t="s">
        <v>157</v>
      </c>
      <c r="B35" s="41" t="s">
        <v>36</v>
      </c>
      <c r="C35" s="20" t="s">
        <v>112</v>
      </c>
      <c r="D35" s="20" t="s">
        <v>74</v>
      </c>
      <c r="E35" s="11">
        <f t="shared" si="0"/>
        <v>376.81</v>
      </c>
      <c r="F35" s="12">
        <v>5652.15</v>
      </c>
      <c r="G35" s="13">
        <v>510.5</v>
      </c>
      <c r="H35" s="14">
        <v>333</v>
      </c>
      <c r="I35" s="12">
        <f t="shared" si="1"/>
        <v>6495.65</v>
      </c>
      <c r="J35" s="18">
        <v>840.21</v>
      </c>
      <c r="K35" s="23">
        <v>113.04</v>
      </c>
      <c r="L35" s="19">
        <v>593.48</v>
      </c>
      <c r="M35" s="19">
        <v>0</v>
      </c>
      <c r="N35" s="12">
        <f t="shared" si="2"/>
        <v>1546.73</v>
      </c>
      <c r="O35" s="12">
        <f t="shared" si="3"/>
        <v>4948.92</v>
      </c>
    </row>
    <row r="36" spans="1:15" ht="15.75" customHeight="1" x14ac:dyDescent="0.15">
      <c r="A36" s="1" t="s">
        <v>158</v>
      </c>
      <c r="B36" s="41" t="s">
        <v>205</v>
      </c>
      <c r="C36" s="20" t="s">
        <v>112</v>
      </c>
      <c r="D36" s="20" t="s">
        <v>74</v>
      </c>
      <c r="E36" s="11">
        <f t="shared" si="0"/>
        <v>376.81</v>
      </c>
      <c r="F36" s="12">
        <v>5652.15</v>
      </c>
      <c r="G36" s="13">
        <v>510.5</v>
      </c>
      <c r="H36" s="14">
        <v>333</v>
      </c>
      <c r="I36" s="12">
        <f t="shared" si="1"/>
        <v>6495.65</v>
      </c>
      <c r="J36" s="18">
        <v>840.21</v>
      </c>
      <c r="K36" s="13">
        <v>113.04</v>
      </c>
      <c r="L36" s="19">
        <v>593.48</v>
      </c>
      <c r="M36" s="19">
        <v>0</v>
      </c>
      <c r="N36" s="12">
        <f t="shared" si="2"/>
        <v>1546.73</v>
      </c>
      <c r="O36" s="12">
        <f t="shared" si="3"/>
        <v>4948.92</v>
      </c>
    </row>
    <row r="37" spans="1:15" ht="15.75" customHeight="1" x14ac:dyDescent="0.15">
      <c r="A37" s="1" t="s">
        <v>159</v>
      </c>
      <c r="B37" s="41" t="s">
        <v>38</v>
      </c>
      <c r="C37" s="20" t="s">
        <v>112</v>
      </c>
      <c r="D37" s="20" t="s">
        <v>74</v>
      </c>
      <c r="E37" s="11">
        <f t="shared" si="0"/>
        <v>376.81</v>
      </c>
      <c r="F37" s="12">
        <v>5652.15</v>
      </c>
      <c r="G37" s="13">
        <v>510.5</v>
      </c>
      <c r="H37" s="14">
        <v>333</v>
      </c>
      <c r="I37" s="12">
        <f t="shared" ref="I37:I64" si="4">SUM(F37:H37)</f>
        <v>6495.65</v>
      </c>
      <c r="J37" s="18">
        <v>840.21</v>
      </c>
      <c r="K37" s="13">
        <v>113.04</v>
      </c>
      <c r="L37" s="19">
        <v>593.48</v>
      </c>
      <c r="M37" s="19">
        <v>0</v>
      </c>
      <c r="N37" s="12">
        <f t="shared" ref="N37:N64" si="5">SUM(J37:M37)</f>
        <v>1546.73</v>
      </c>
      <c r="O37" s="12">
        <f t="shared" ref="O37:O64" si="6">+I37-N37</f>
        <v>4948.92</v>
      </c>
    </row>
    <row r="38" spans="1:15" ht="15.75" customHeight="1" x14ac:dyDescent="0.15">
      <c r="A38" s="1" t="s">
        <v>160</v>
      </c>
      <c r="B38" s="41" t="s">
        <v>39</v>
      </c>
      <c r="C38" s="20" t="s">
        <v>112</v>
      </c>
      <c r="D38" s="20" t="s">
        <v>74</v>
      </c>
      <c r="E38" s="11">
        <f t="shared" si="0"/>
        <v>376.81</v>
      </c>
      <c r="F38" s="12">
        <v>5652.15</v>
      </c>
      <c r="G38" s="13">
        <v>510.5</v>
      </c>
      <c r="H38" s="14">
        <v>333</v>
      </c>
      <c r="I38" s="12">
        <f t="shared" si="4"/>
        <v>6495.65</v>
      </c>
      <c r="J38" s="18">
        <v>840.21</v>
      </c>
      <c r="K38" s="13">
        <v>113.04</v>
      </c>
      <c r="L38" s="19">
        <v>593.48</v>
      </c>
      <c r="M38" s="19">
        <v>0</v>
      </c>
      <c r="N38" s="12">
        <f t="shared" si="5"/>
        <v>1546.73</v>
      </c>
      <c r="O38" s="12">
        <f t="shared" si="6"/>
        <v>4948.92</v>
      </c>
    </row>
    <row r="39" spans="1:15" ht="15.75" customHeight="1" x14ac:dyDescent="0.15">
      <c r="A39" s="1" t="s">
        <v>161</v>
      </c>
      <c r="B39" s="41" t="s">
        <v>206</v>
      </c>
      <c r="C39" s="20" t="s">
        <v>112</v>
      </c>
      <c r="D39" s="20" t="s">
        <v>74</v>
      </c>
      <c r="E39" s="11">
        <f t="shared" si="0"/>
        <v>376.81</v>
      </c>
      <c r="F39" s="12">
        <v>5652.15</v>
      </c>
      <c r="G39" s="13">
        <v>510.5</v>
      </c>
      <c r="H39" s="14">
        <v>333</v>
      </c>
      <c r="I39" s="12">
        <f t="shared" si="4"/>
        <v>6495.65</v>
      </c>
      <c r="J39" s="18">
        <v>840.21</v>
      </c>
      <c r="K39" s="13">
        <v>113.04</v>
      </c>
      <c r="L39" s="19">
        <v>593.48</v>
      </c>
      <c r="M39" s="19">
        <v>0</v>
      </c>
      <c r="N39" s="12">
        <f t="shared" si="5"/>
        <v>1546.73</v>
      </c>
      <c r="O39" s="12">
        <f t="shared" si="6"/>
        <v>4948.92</v>
      </c>
    </row>
    <row r="40" spans="1:15" ht="15.75" customHeight="1" x14ac:dyDescent="0.15">
      <c r="A40" s="1" t="s">
        <v>162</v>
      </c>
      <c r="B40" s="41" t="s">
        <v>207</v>
      </c>
      <c r="C40" s="20" t="s">
        <v>112</v>
      </c>
      <c r="D40" s="20" t="s">
        <v>74</v>
      </c>
      <c r="E40" s="11">
        <f t="shared" si="0"/>
        <v>376.81</v>
      </c>
      <c r="F40" s="12">
        <v>5652.15</v>
      </c>
      <c r="G40" s="13">
        <v>510.5</v>
      </c>
      <c r="H40" s="14">
        <v>333</v>
      </c>
      <c r="I40" s="12">
        <f t="shared" si="4"/>
        <v>6495.65</v>
      </c>
      <c r="J40" s="18">
        <v>840.21</v>
      </c>
      <c r="K40" s="13">
        <v>113.04</v>
      </c>
      <c r="L40" s="19">
        <v>593.48</v>
      </c>
      <c r="M40" s="19">
        <v>0</v>
      </c>
      <c r="N40" s="12">
        <f t="shared" si="5"/>
        <v>1546.73</v>
      </c>
      <c r="O40" s="12">
        <f t="shared" si="6"/>
        <v>4948.92</v>
      </c>
    </row>
    <row r="41" spans="1:15" ht="15.75" customHeight="1" x14ac:dyDescent="0.15">
      <c r="A41" s="1" t="s">
        <v>163</v>
      </c>
      <c r="B41" s="41" t="s">
        <v>42</v>
      </c>
      <c r="C41" s="20" t="s">
        <v>112</v>
      </c>
      <c r="D41" s="20" t="s">
        <v>74</v>
      </c>
      <c r="E41" s="11">
        <f t="shared" si="0"/>
        <v>376.81</v>
      </c>
      <c r="F41" s="12">
        <v>5652.15</v>
      </c>
      <c r="G41" s="13">
        <v>510.5</v>
      </c>
      <c r="H41" s="14">
        <v>333</v>
      </c>
      <c r="I41" s="12">
        <f t="shared" si="4"/>
        <v>6495.65</v>
      </c>
      <c r="J41" s="18">
        <v>840.21</v>
      </c>
      <c r="K41" s="23">
        <v>113.04</v>
      </c>
      <c r="L41" s="19">
        <v>593.48</v>
      </c>
      <c r="M41" s="19">
        <v>0</v>
      </c>
      <c r="N41" s="12">
        <f t="shared" si="5"/>
        <v>1546.73</v>
      </c>
      <c r="O41" s="12">
        <f t="shared" si="6"/>
        <v>4948.92</v>
      </c>
    </row>
    <row r="42" spans="1:15" ht="15.75" customHeight="1" x14ac:dyDescent="0.15">
      <c r="A42" s="1" t="s">
        <v>120</v>
      </c>
      <c r="B42" s="41" t="s">
        <v>56</v>
      </c>
      <c r="C42" s="20" t="s">
        <v>97</v>
      </c>
      <c r="D42" s="20" t="s">
        <v>74</v>
      </c>
      <c r="E42" s="11">
        <f t="shared" si="0"/>
        <v>233.78</v>
      </c>
      <c r="F42" s="12">
        <v>3506.7</v>
      </c>
      <c r="G42" s="13">
        <v>323.5</v>
      </c>
      <c r="H42" s="14">
        <v>208.5</v>
      </c>
      <c r="I42" s="12">
        <f t="shared" si="4"/>
        <v>4038.7</v>
      </c>
      <c r="J42" s="18">
        <v>355.22</v>
      </c>
      <c r="K42" s="13">
        <v>70.13</v>
      </c>
      <c r="L42" s="19">
        <v>368.2</v>
      </c>
      <c r="M42" s="19">
        <v>0</v>
      </c>
      <c r="N42" s="12">
        <f t="shared" si="5"/>
        <v>793.55</v>
      </c>
      <c r="O42" s="12">
        <f t="shared" si="6"/>
        <v>3245.1499999999996</v>
      </c>
    </row>
    <row r="43" spans="1:15" ht="15.75" customHeight="1" x14ac:dyDescent="0.15">
      <c r="A43" s="1" t="s">
        <v>121</v>
      </c>
      <c r="B43" s="41" t="s">
        <v>57</v>
      </c>
      <c r="C43" s="20" t="s">
        <v>97</v>
      </c>
      <c r="D43" s="20" t="s">
        <v>74</v>
      </c>
      <c r="E43" s="11">
        <f t="shared" si="0"/>
        <v>233.78</v>
      </c>
      <c r="F43" s="12">
        <v>3506.7</v>
      </c>
      <c r="G43" s="13">
        <v>323.5</v>
      </c>
      <c r="H43" s="14">
        <v>208.5</v>
      </c>
      <c r="I43" s="12">
        <f t="shared" si="4"/>
        <v>4038.7</v>
      </c>
      <c r="J43" s="18">
        <v>355.22</v>
      </c>
      <c r="K43" s="13">
        <v>70.13</v>
      </c>
      <c r="L43" s="19">
        <v>368.2</v>
      </c>
      <c r="M43" s="19">
        <v>0</v>
      </c>
      <c r="N43" s="12">
        <f t="shared" si="5"/>
        <v>793.55</v>
      </c>
      <c r="O43" s="12">
        <f t="shared" si="6"/>
        <v>3245.1499999999996</v>
      </c>
    </row>
    <row r="44" spans="1:15" ht="15.75" customHeight="1" x14ac:dyDescent="0.15">
      <c r="A44" s="1" t="s">
        <v>122</v>
      </c>
      <c r="B44" s="41" t="s">
        <v>208</v>
      </c>
      <c r="C44" s="20" t="s">
        <v>92</v>
      </c>
      <c r="D44" s="20" t="s">
        <v>74</v>
      </c>
      <c r="E44" s="11">
        <f t="shared" si="0"/>
        <v>233.78</v>
      </c>
      <c r="F44" s="12">
        <v>3506.7</v>
      </c>
      <c r="G44" s="13">
        <v>323.5</v>
      </c>
      <c r="H44" s="14">
        <v>208.5</v>
      </c>
      <c r="I44" s="12">
        <f t="shared" si="4"/>
        <v>4038.7</v>
      </c>
      <c r="J44" s="18">
        <v>355.22</v>
      </c>
      <c r="K44" s="13">
        <v>70.13</v>
      </c>
      <c r="L44" s="19">
        <v>368.2</v>
      </c>
      <c r="M44" s="19">
        <v>0</v>
      </c>
      <c r="N44" s="12">
        <f t="shared" si="5"/>
        <v>793.55</v>
      </c>
      <c r="O44" s="12">
        <f t="shared" si="6"/>
        <v>3245.1499999999996</v>
      </c>
    </row>
    <row r="45" spans="1:15" ht="15.75" customHeight="1" x14ac:dyDescent="0.15">
      <c r="A45" s="1" t="s">
        <v>123</v>
      </c>
      <c r="B45" s="41" t="s">
        <v>209</v>
      </c>
      <c r="C45" s="20" t="s">
        <v>92</v>
      </c>
      <c r="D45" s="20" t="s">
        <v>74</v>
      </c>
      <c r="E45" s="11">
        <f t="shared" si="0"/>
        <v>233.78</v>
      </c>
      <c r="F45" s="12">
        <v>3506.7</v>
      </c>
      <c r="G45" s="13">
        <v>323.5</v>
      </c>
      <c r="H45" s="14">
        <v>208.5</v>
      </c>
      <c r="I45" s="12">
        <f t="shared" si="4"/>
        <v>4038.7</v>
      </c>
      <c r="J45" s="18">
        <v>355.22</v>
      </c>
      <c r="K45" s="13">
        <v>70.13</v>
      </c>
      <c r="L45" s="19">
        <v>368.2</v>
      </c>
      <c r="M45" s="19">
        <v>0</v>
      </c>
      <c r="N45" s="12">
        <f t="shared" si="5"/>
        <v>793.55</v>
      </c>
      <c r="O45" s="12">
        <f t="shared" si="6"/>
        <v>3245.1499999999996</v>
      </c>
    </row>
    <row r="46" spans="1:15" ht="15.75" customHeight="1" x14ac:dyDescent="0.15">
      <c r="A46" s="1" t="s">
        <v>124</v>
      </c>
      <c r="B46" s="41" t="s">
        <v>60</v>
      </c>
      <c r="C46" s="20" t="s">
        <v>92</v>
      </c>
      <c r="D46" s="20" t="s">
        <v>74</v>
      </c>
      <c r="E46" s="11">
        <f t="shared" si="0"/>
        <v>233.78</v>
      </c>
      <c r="F46" s="12">
        <v>3506.7</v>
      </c>
      <c r="G46" s="13">
        <v>323.5</v>
      </c>
      <c r="H46" s="14">
        <v>208.5</v>
      </c>
      <c r="I46" s="12">
        <f t="shared" si="4"/>
        <v>4038.7</v>
      </c>
      <c r="J46" s="18">
        <v>355.22</v>
      </c>
      <c r="K46" s="13">
        <v>70.13</v>
      </c>
      <c r="L46" s="19">
        <v>368.2</v>
      </c>
      <c r="M46" s="19">
        <v>0</v>
      </c>
      <c r="N46" s="12">
        <f t="shared" si="5"/>
        <v>793.55</v>
      </c>
      <c r="O46" s="12">
        <f t="shared" si="6"/>
        <v>3245.1499999999996</v>
      </c>
    </row>
    <row r="47" spans="1:15" ht="15.75" customHeight="1" x14ac:dyDescent="0.15">
      <c r="A47" s="1" t="s">
        <v>125</v>
      </c>
      <c r="B47" s="41" t="s">
        <v>210</v>
      </c>
      <c r="C47" s="20" t="s">
        <v>92</v>
      </c>
      <c r="D47" s="20" t="s">
        <v>74</v>
      </c>
      <c r="E47" s="11">
        <f t="shared" si="0"/>
        <v>233.78</v>
      </c>
      <c r="F47" s="12">
        <v>3506.7</v>
      </c>
      <c r="G47" s="13">
        <v>323.5</v>
      </c>
      <c r="H47" s="14">
        <v>208.5</v>
      </c>
      <c r="I47" s="12">
        <f t="shared" si="4"/>
        <v>4038.7</v>
      </c>
      <c r="J47" s="18">
        <v>355.22</v>
      </c>
      <c r="K47" s="13">
        <v>70.13</v>
      </c>
      <c r="L47" s="19">
        <v>368.2</v>
      </c>
      <c r="M47" s="19">
        <v>0</v>
      </c>
      <c r="N47" s="12">
        <f t="shared" si="5"/>
        <v>793.55</v>
      </c>
      <c r="O47" s="12">
        <f t="shared" si="6"/>
        <v>3245.1499999999996</v>
      </c>
    </row>
    <row r="48" spans="1:15" ht="15.75" customHeight="1" x14ac:dyDescent="0.15">
      <c r="A48" s="1" t="s">
        <v>126</v>
      </c>
      <c r="B48" s="41" t="s">
        <v>211</v>
      </c>
      <c r="C48" s="20" t="s">
        <v>92</v>
      </c>
      <c r="D48" s="20" t="s">
        <v>74</v>
      </c>
      <c r="E48" s="11">
        <f t="shared" si="0"/>
        <v>233.78</v>
      </c>
      <c r="F48" s="12">
        <v>3506.7</v>
      </c>
      <c r="G48" s="13">
        <v>323.5</v>
      </c>
      <c r="H48" s="14">
        <v>208.5</v>
      </c>
      <c r="I48" s="12">
        <f t="shared" si="4"/>
        <v>4038.7</v>
      </c>
      <c r="J48" s="18">
        <v>355.22</v>
      </c>
      <c r="K48" s="13">
        <v>70.13</v>
      </c>
      <c r="L48" s="19">
        <v>368.2</v>
      </c>
      <c r="M48" s="19">
        <v>0</v>
      </c>
      <c r="N48" s="12">
        <f t="shared" si="5"/>
        <v>793.55</v>
      </c>
      <c r="O48" s="12">
        <f t="shared" si="6"/>
        <v>3245.1499999999996</v>
      </c>
    </row>
    <row r="49" spans="1:15" ht="15.75" customHeight="1" x14ac:dyDescent="0.15">
      <c r="A49" s="1" t="s">
        <v>127</v>
      </c>
      <c r="B49" s="41" t="s">
        <v>212</v>
      </c>
      <c r="C49" s="20" t="s">
        <v>92</v>
      </c>
      <c r="D49" s="20" t="s">
        <v>74</v>
      </c>
      <c r="E49" s="11">
        <f t="shared" si="0"/>
        <v>233.78</v>
      </c>
      <c r="F49" s="12">
        <v>3506.7</v>
      </c>
      <c r="G49" s="13">
        <v>323.5</v>
      </c>
      <c r="H49" s="14">
        <v>208.5</v>
      </c>
      <c r="I49" s="12">
        <f t="shared" si="4"/>
        <v>4038.7</v>
      </c>
      <c r="J49" s="18">
        <v>355.22</v>
      </c>
      <c r="K49" s="13">
        <v>70.13</v>
      </c>
      <c r="L49" s="19">
        <v>368.2</v>
      </c>
      <c r="M49" s="19">
        <v>0</v>
      </c>
      <c r="N49" s="12">
        <f t="shared" si="5"/>
        <v>793.55</v>
      </c>
      <c r="O49" s="12">
        <f t="shared" si="6"/>
        <v>3245.1499999999996</v>
      </c>
    </row>
    <row r="50" spans="1:15" ht="15.75" customHeight="1" x14ac:dyDescent="0.15">
      <c r="A50" s="1" t="s">
        <v>128</v>
      </c>
      <c r="B50" s="41" t="s">
        <v>65</v>
      </c>
      <c r="C50" s="20" t="s">
        <v>92</v>
      </c>
      <c r="D50" s="20" t="s">
        <v>74</v>
      </c>
      <c r="E50" s="11">
        <f t="shared" si="0"/>
        <v>233.78</v>
      </c>
      <c r="F50" s="12">
        <v>3506.7</v>
      </c>
      <c r="G50" s="13">
        <v>323.5</v>
      </c>
      <c r="H50" s="14">
        <v>208.5</v>
      </c>
      <c r="I50" s="12">
        <f t="shared" si="4"/>
        <v>4038.7</v>
      </c>
      <c r="J50" s="18">
        <v>355.22</v>
      </c>
      <c r="K50" s="13">
        <v>70.13</v>
      </c>
      <c r="L50" s="19">
        <v>368.2</v>
      </c>
      <c r="M50" s="19">
        <v>0</v>
      </c>
      <c r="N50" s="12">
        <f t="shared" si="5"/>
        <v>793.55</v>
      </c>
      <c r="O50" s="12">
        <f t="shared" si="6"/>
        <v>3245.1499999999996</v>
      </c>
    </row>
    <row r="51" spans="1:15" ht="15.75" customHeight="1" x14ac:dyDescent="0.15">
      <c r="A51" s="1" t="s">
        <v>129</v>
      </c>
      <c r="B51" s="42" t="s">
        <v>213</v>
      </c>
      <c r="C51" s="20" t="s">
        <v>92</v>
      </c>
      <c r="D51" s="20" t="s">
        <v>74</v>
      </c>
      <c r="E51" s="27">
        <f t="shared" si="0"/>
        <v>233.78</v>
      </c>
      <c r="F51" s="28">
        <v>3506.7</v>
      </c>
      <c r="G51" s="30">
        <v>323.5</v>
      </c>
      <c r="H51" s="29">
        <v>208.5</v>
      </c>
      <c r="I51" s="12">
        <f t="shared" si="4"/>
        <v>4038.7</v>
      </c>
      <c r="J51" s="31">
        <v>355.22</v>
      </c>
      <c r="K51" s="30">
        <v>70.13</v>
      </c>
      <c r="L51" s="32">
        <v>368.2</v>
      </c>
      <c r="M51" s="32">
        <v>0</v>
      </c>
      <c r="N51" s="12">
        <f t="shared" si="5"/>
        <v>793.55</v>
      </c>
      <c r="O51" s="12">
        <f t="shared" si="6"/>
        <v>3245.1499999999996</v>
      </c>
    </row>
    <row r="52" spans="1:15" ht="15.75" customHeight="1" x14ac:dyDescent="0.15">
      <c r="A52" s="1" t="s">
        <v>130</v>
      </c>
      <c r="B52" s="43" t="s">
        <v>67</v>
      </c>
      <c r="C52" s="42" t="s">
        <v>92</v>
      </c>
      <c r="D52" s="20" t="s">
        <v>74</v>
      </c>
      <c r="E52" s="35">
        <f t="shared" si="0"/>
        <v>233.78</v>
      </c>
      <c r="F52" s="36">
        <v>3506.7</v>
      </c>
      <c r="G52" s="38">
        <v>323.5</v>
      </c>
      <c r="H52" s="38">
        <v>208.5</v>
      </c>
      <c r="I52" s="12">
        <f t="shared" si="4"/>
        <v>4038.7</v>
      </c>
      <c r="J52" s="18">
        <v>355.22</v>
      </c>
      <c r="K52" s="38">
        <v>70.13</v>
      </c>
      <c r="L52" s="19">
        <v>368.2</v>
      </c>
      <c r="M52" s="19">
        <v>0</v>
      </c>
      <c r="N52" s="12">
        <f t="shared" si="5"/>
        <v>793.55</v>
      </c>
      <c r="O52" s="12">
        <f t="shared" si="6"/>
        <v>3245.1499999999996</v>
      </c>
    </row>
    <row r="53" spans="1:15" ht="15.75" customHeight="1" x14ac:dyDescent="0.15">
      <c r="A53" s="1" t="s">
        <v>131</v>
      </c>
      <c r="B53" s="43" t="s">
        <v>214</v>
      </c>
      <c r="C53" s="43" t="s">
        <v>92</v>
      </c>
      <c r="D53" s="20" t="s">
        <v>74</v>
      </c>
      <c r="E53" s="35">
        <f t="shared" si="0"/>
        <v>233.78</v>
      </c>
      <c r="F53" s="36">
        <v>3506.7</v>
      </c>
      <c r="G53" s="38">
        <v>323.5</v>
      </c>
      <c r="H53" s="38">
        <v>208.5</v>
      </c>
      <c r="I53" s="12">
        <f t="shared" si="4"/>
        <v>4038.7</v>
      </c>
      <c r="J53" s="18">
        <v>355.22</v>
      </c>
      <c r="K53" s="38">
        <v>70.13</v>
      </c>
      <c r="L53" s="19">
        <v>368.2</v>
      </c>
      <c r="M53" s="19">
        <v>0</v>
      </c>
      <c r="N53" s="12">
        <f t="shared" si="5"/>
        <v>793.55</v>
      </c>
      <c r="O53" s="12">
        <f t="shared" si="6"/>
        <v>3245.1499999999996</v>
      </c>
    </row>
    <row r="54" spans="1:15" ht="15.75" customHeight="1" x14ac:dyDescent="0.15">
      <c r="A54" s="1" t="s">
        <v>132</v>
      </c>
      <c r="B54" s="43" t="s">
        <v>215</v>
      </c>
      <c r="C54" s="43" t="s">
        <v>92</v>
      </c>
      <c r="D54" s="20" t="s">
        <v>74</v>
      </c>
      <c r="E54" s="35">
        <f>+F54/15</f>
        <v>233.78</v>
      </c>
      <c r="F54" s="36">
        <v>3506.7</v>
      </c>
      <c r="G54" s="38">
        <v>323.5</v>
      </c>
      <c r="H54" s="38">
        <v>208.5</v>
      </c>
      <c r="I54" s="12">
        <f t="shared" si="4"/>
        <v>4038.7</v>
      </c>
      <c r="J54" s="18">
        <v>355.22</v>
      </c>
      <c r="K54" s="38">
        <v>70.13</v>
      </c>
      <c r="L54" s="19">
        <v>368.2</v>
      </c>
      <c r="M54" s="19">
        <v>0</v>
      </c>
      <c r="N54" s="12">
        <f t="shared" si="5"/>
        <v>793.55</v>
      </c>
      <c r="O54" s="12">
        <f t="shared" si="6"/>
        <v>3245.1499999999996</v>
      </c>
    </row>
    <row r="55" spans="1:15" ht="15.75" customHeight="1" x14ac:dyDescent="0.15">
      <c r="A55" s="1" t="s">
        <v>133</v>
      </c>
      <c r="B55" s="43" t="s">
        <v>70</v>
      </c>
      <c r="C55" s="43" t="s">
        <v>92</v>
      </c>
      <c r="D55" s="20" t="s">
        <v>74</v>
      </c>
      <c r="E55" s="35">
        <f>+F55/15</f>
        <v>233.78</v>
      </c>
      <c r="F55" s="36">
        <v>3506.7</v>
      </c>
      <c r="G55" s="38">
        <v>323.5</v>
      </c>
      <c r="H55" s="38">
        <v>208.5</v>
      </c>
      <c r="I55" s="12">
        <f t="shared" si="4"/>
        <v>4038.7</v>
      </c>
      <c r="J55" s="18">
        <v>355.22</v>
      </c>
      <c r="K55" s="38">
        <v>70.13</v>
      </c>
      <c r="L55" s="19">
        <v>368.2</v>
      </c>
      <c r="M55" s="19">
        <v>0</v>
      </c>
      <c r="N55" s="12">
        <f t="shared" si="5"/>
        <v>793.55</v>
      </c>
      <c r="O55" s="12">
        <f t="shared" si="6"/>
        <v>3245.1499999999996</v>
      </c>
    </row>
    <row r="56" spans="1:15" ht="15.75" customHeight="1" x14ac:dyDescent="0.15">
      <c r="A56" s="1" t="s">
        <v>134</v>
      </c>
      <c r="B56" s="43" t="s">
        <v>216</v>
      </c>
      <c r="C56" s="43" t="s">
        <v>92</v>
      </c>
      <c r="D56" s="20" t="s">
        <v>74</v>
      </c>
      <c r="E56" s="35">
        <f>+F56/15</f>
        <v>233.78</v>
      </c>
      <c r="F56" s="36">
        <v>3506.7</v>
      </c>
      <c r="G56" s="38">
        <v>323.5</v>
      </c>
      <c r="H56" s="38">
        <v>208.5</v>
      </c>
      <c r="I56" s="12">
        <f t="shared" si="4"/>
        <v>4038.7</v>
      </c>
      <c r="J56" s="18">
        <v>355.22</v>
      </c>
      <c r="K56" s="38">
        <v>70.13</v>
      </c>
      <c r="L56" s="19">
        <v>368.2</v>
      </c>
      <c r="M56" s="19">
        <v>0</v>
      </c>
      <c r="N56" s="12">
        <f t="shared" si="5"/>
        <v>793.55</v>
      </c>
      <c r="O56" s="12">
        <f t="shared" si="6"/>
        <v>3245.1499999999996</v>
      </c>
    </row>
    <row r="57" spans="1:15" ht="15.75" customHeight="1" x14ac:dyDescent="0.15">
      <c r="A57" s="1" t="s">
        <v>135</v>
      </c>
      <c r="B57" s="43" t="s">
        <v>55</v>
      </c>
      <c r="C57" s="43" t="s">
        <v>96</v>
      </c>
      <c r="D57" s="44" t="s">
        <v>77</v>
      </c>
      <c r="E57" s="35">
        <f t="shared" ref="E57:E64" si="7">+F57/15</f>
        <v>253.52</v>
      </c>
      <c r="F57" s="36">
        <v>3802.8</v>
      </c>
      <c r="G57" s="36">
        <v>333.5</v>
      </c>
      <c r="H57" s="36">
        <v>212.5</v>
      </c>
      <c r="I57" s="12">
        <f t="shared" si="4"/>
        <v>4348.8</v>
      </c>
      <c r="J57" s="36">
        <v>406.85</v>
      </c>
      <c r="K57" s="36">
        <v>0</v>
      </c>
      <c r="L57" s="36">
        <v>399.29</v>
      </c>
      <c r="M57" s="19">
        <v>0</v>
      </c>
      <c r="N57" s="12">
        <f t="shared" si="5"/>
        <v>806.1400000000001</v>
      </c>
      <c r="O57" s="12">
        <f t="shared" si="6"/>
        <v>3542.66</v>
      </c>
    </row>
    <row r="58" spans="1:15" ht="15.75" customHeight="1" x14ac:dyDescent="0.15">
      <c r="A58" s="1" t="s">
        <v>136</v>
      </c>
      <c r="B58" s="43" t="s">
        <v>217</v>
      </c>
      <c r="C58" s="43" t="s">
        <v>108</v>
      </c>
      <c r="D58" s="44" t="s">
        <v>77</v>
      </c>
      <c r="E58" s="35">
        <f t="shared" si="7"/>
        <v>449.57</v>
      </c>
      <c r="F58" s="36">
        <v>6743.55</v>
      </c>
      <c r="G58" s="36">
        <v>581.5</v>
      </c>
      <c r="H58" s="36">
        <v>361</v>
      </c>
      <c r="I58" s="12">
        <f t="shared" si="4"/>
        <v>7686.05</v>
      </c>
      <c r="J58" s="36">
        <v>1094.48</v>
      </c>
      <c r="K58" s="36">
        <v>0</v>
      </c>
      <c r="L58" s="36">
        <v>708.07</v>
      </c>
      <c r="M58" s="19">
        <v>0</v>
      </c>
      <c r="N58" s="12">
        <f t="shared" si="5"/>
        <v>1802.5500000000002</v>
      </c>
      <c r="O58" s="12">
        <f t="shared" si="6"/>
        <v>5883.5</v>
      </c>
    </row>
    <row r="59" spans="1:15" ht="15.75" customHeight="1" x14ac:dyDescent="0.15">
      <c r="A59" s="1" t="s">
        <v>166</v>
      </c>
      <c r="B59" s="43" t="s">
        <v>218</v>
      </c>
      <c r="C59" s="43" t="s">
        <v>79</v>
      </c>
      <c r="D59" s="44" t="s">
        <v>77</v>
      </c>
      <c r="E59" s="35">
        <f t="shared" si="7"/>
        <v>908.78000000000009</v>
      </c>
      <c r="F59" s="36">
        <v>13631.7</v>
      </c>
      <c r="G59" s="36">
        <v>832</v>
      </c>
      <c r="H59" s="36">
        <v>559.5</v>
      </c>
      <c r="I59" s="12">
        <f t="shared" si="4"/>
        <v>15023.2</v>
      </c>
      <c r="J59" s="36">
        <v>2764.83</v>
      </c>
      <c r="K59" s="36">
        <v>0</v>
      </c>
      <c r="L59" s="36">
        <v>1431.33</v>
      </c>
      <c r="M59" s="19">
        <v>0</v>
      </c>
      <c r="N59" s="12">
        <f t="shared" si="5"/>
        <v>4196.16</v>
      </c>
      <c r="O59" s="12">
        <f t="shared" si="6"/>
        <v>10827.04</v>
      </c>
    </row>
    <row r="60" spans="1:15" ht="15.75" customHeight="1" x14ac:dyDescent="0.15">
      <c r="A60" s="1" t="s">
        <v>167</v>
      </c>
      <c r="B60" s="43" t="s">
        <v>20</v>
      </c>
      <c r="C60" s="20" t="s">
        <v>80</v>
      </c>
      <c r="D60" s="44" t="s">
        <v>77</v>
      </c>
      <c r="E60" s="35">
        <f t="shared" si="7"/>
        <v>807.01</v>
      </c>
      <c r="F60" s="36">
        <v>12105.15</v>
      </c>
      <c r="G60" s="36">
        <v>774.5</v>
      </c>
      <c r="H60" s="36">
        <v>508</v>
      </c>
      <c r="I60" s="12">
        <f t="shared" si="4"/>
        <v>13387.65</v>
      </c>
      <c r="J60" s="36">
        <v>2380.15</v>
      </c>
      <c r="K60" s="36">
        <v>0</v>
      </c>
      <c r="L60" s="36">
        <v>1271.04</v>
      </c>
      <c r="M60" s="19">
        <v>0</v>
      </c>
      <c r="N60" s="12">
        <f t="shared" si="5"/>
        <v>3651.19</v>
      </c>
      <c r="O60" s="12">
        <f t="shared" si="6"/>
        <v>9736.4599999999991</v>
      </c>
    </row>
    <row r="61" spans="1:15" ht="15.75" customHeight="1" x14ac:dyDescent="0.15">
      <c r="A61" s="1" t="s">
        <v>168</v>
      </c>
      <c r="B61" s="43" t="s">
        <v>219</v>
      </c>
      <c r="C61" s="43" t="s">
        <v>86</v>
      </c>
      <c r="D61" s="44" t="s">
        <v>77</v>
      </c>
      <c r="E61" s="35">
        <f t="shared" si="7"/>
        <v>449.57</v>
      </c>
      <c r="F61" s="36">
        <v>6743.55</v>
      </c>
      <c r="G61" s="36">
        <v>581.5</v>
      </c>
      <c r="H61" s="36">
        <v>361</v>
      </c>
      <c r="I61" s="12">
        <f t="shared" si="4"/>
        <v>7686.05</v>
      </c>
      <c r="J61" s="36">
        <v>1094.48</v>
      </c>
      <c r="K61" s="36">
        <v>0</v>
      </c>
      <c r="L61" s="36">
        <v>708.07</v>
      </c>
      <c r="M61" s="19">
        <v>0</v>
      </c>
      <c r="N61" s="12">
        <f t="shared" si="5"/>
        <v>1802.5500000000002</v>
      </c>
      <c r="O61" s="12">
        <f t="shared" si="6"/>
        <v>5883.5</v>
      </c>
    </row>
    <row r="62" spans="1:15" ht="15.75" customHeight="1" x14ac:dyDescent="0.15">
      <c r="A62" s="1" t="s">
        <v>169</v>
      </c>
      <c r="B62" s="43" t="s">
        <v>27</v>
      </c>
      <c r="C62" s="43" t="s">
        <v>86</v>
      </c>
      <c r="D62" s="44" t="s">
        <v>77</v>
      </c>
      <c r="E62" s="35">
        <f t="shared" si="7"/>
        <v>449.57</v>
      </c>
      <c r="F62" s="36">
        <v>6743.55</v>
      </c>
      <c r="G62" s="36">
        <v>581.5</v>
      </c>
      <c r="H62" s="36">
        <v>361</v>
      </c>
      <c r="I62" s="12">
        <f t="shared" si="4"/>
        <v>7686.05</v>
      </c>
      <c r="J62" s="36">
        <v>1094.48</v>
      </c>
      <c r="K62" s="36">
        <v>0</v>
      </c>
      <c r="L62" s="36">
        <v>708.07</v>
      </c>
      <c r="M62" s="19">
        <v>0</v>
      </c>
      <c r="N62" s="12">
        <f t="shared" si="5"/>
        <v>1802.5500000000002</v>
      </c>
      <c r="O62" s="12">
        <f t="shared" si="6"/>
        <v>5883.5</v>
      </c>
    </row>
    <row r="63" spans="1:15" ht="15.75" customHeight="1" x14ac:dyDescent="0.15">
      <c r="A63" s="1" t="s">
        <v>170</v>
      </c>
      <c r="B63" s="43" t="s">
        <v>220</v>
      </c>
      <c r="C63" s="43" t="s">
        <v>86</v>
      </c>
      <c r="D63" s="44" t="s">
        <v>77</v>
      </c>
      <c r="E63" s="35">
        <f t="shared" si="7"/>
        <v>449.57</v>
      </c>
      <c r="F63" s="36">
        <v>6743.55</v>
      </c>
      <c r="G63" s="36">
        <v>581.5</v>
      </c>
      <c r="H63" s="36">
        <v>361</v>
      </c>
      <c r="I63" s="12">
        <f t="shared" si="4"/>
        <v>7686.05</v>
      </c>
      <c r="J63" s="36">
        <v>1094.48</v>
      </c>
      <c r="K63" s="36">
        <v>0</v>
      </c>
      <c r="L63" s="36">
        <v>708.07</v>
      </c>
      <c r="M63" s="19">
        <v>0</v>
      </c>
      <c r="N63" s="12">
        <f t="shared" si="5"/>
        <v>1802.5500000000002</v>
      </c>
      <c r="O63" s="12">
        <f t="shared" si="6"/>
        <v>5883.5</v>
      </c>
    </row>
    <row r="64" spans="1:15" ht="15.75" customHeight="1" x14ac:dyDescent="0.15">
      <c r="A64" s="1" t="s">
        <v>171</v>
      </c>
      <c r="B64" s="43" t="s">
        <v>221</v>
      </c>
      <c r="C64" s="43" t="s">
        <v>85</v>
      </c>
      <c r="D64" s="44" t="s">
        <v>77</v>
      </c>
      <c r="E64" s="35">
        <f t="shared" si="7"/>
        <v>459.44</v>
      </c>
      <c r="F64" s="36">
        <v>6891.6</v>
      </c>
      <c r="G64" s="36">
        <v>581.5</v>
      </c>
      <c r="H64" s="36">
        <v>361</v>
      </c>
      <c r="I64" s="12">
        <f t="shared" si="4"/>
        <v>7834.1</v>
      </c>
      <c r="J64" s="36">
        <v>1126.0999999999999</v>
      </c>
      <c r="K64" s="36">
        <v>0</v>
      </c>
      <c r="L64" s="36">
        <v>723.62</v>
      </c>
      <c r="M64" s="19">
        <v>0</v>
      </c>
      <c r="N64" s="12">
        <f t="shared" si="5"/>
        <v>1849.7199999999998</v>
      </c>
      <c r="O64" s="12">
        <f t="shared" si="6"/>
        <v>5984.380000000001</v>
      </c>
    </row>
    <row r="65" spans="5:15" x14ac:dyDescent="0.2">
      <c r="E65" s="40">
        <f>SUM(E5:E64)</f>
        <v>24691.82999999998</v>
      </c>
      <c r="F65" s="40">
        <f t="shared" ref="F65:O65" si="8">SUM(F5:F64)</f>
        <v>370377.45000000007</v>
      </c>
      <c r="G65" s="40">
        <f t="shared" si="8"/>
        <v>29146.5</v>
      </c>
      <c r="H65" s="40">
        <f t="shared" si="8"/>
        <v>18768</v>
      </c>
      <c r="I65" s="40">
        <f t="shared" si="8"/>
        <v>418291.95000000019</v>
      </c>
      <c r="J65" s="40">
        <f t="shared" si="8"/>
        <v>59443.560000000019</v>
      </c>
      <c r="K65" s="40">
        <f t="shared" si="8"/>
        <v>3237.5200000000013</v>
      </c>
      <c r="L65" s="40">
        <f t="shared" si="8"/>
        <v>38889.630000000019</v>
      </c>
      <c r="M65" s="40">
        <f t="shared" si="8"/>
        <v>2010.52</v>
      </c>
      <c r="N65" s="40">
        <f t="shared" si="8"/>
        <v>103581.23000000008</v>
      </c>
      <c r="O65" s="40">
        <f t="shared" si="8"/>
        <v>314710.72000000009</v>
      </c>
    </row>
  </sheetData>
  <mergeCells count="4">
    <mergeCell ref="A3:E3"/>
    <mergeCell ref="F3:H3"/>
    <mergeCell ref="J3:M3"/>
    <mergeCell ref="N3:O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4.33203125" customWidth="1"/>
    <col min="2" max="2" width="25.6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10.1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</row>
    <row r="2" spans="1:14" ht="9" customHeight="1" x14ac:dyDescent="0.2">
      <c r="D2" s="48" t="s">
        <v>175</v>
      </c>
      <c r="E2" s="48" t="s">
        <v>189</v>
      </c>
      <c r="F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5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ht="15.75" customHeight="1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 t="shared" ref="E5:E53" si="0">+F5/15</f>
        <v>1932.8600000000001</v>
      </c>
      <c r="F5" s="12">
        <v>28992.9</v>
      </c>
      <c r="G5" s="13">
        <v>1144</v>
      </c>
      <c r="H5" s="14">
        <v>808.5</v>
      </c>
      <c r="I5" s="12">
        <f t="shared" ref="I5:I36" si="1">SUM(F5:H5)</f>
        <v>30945.4</v>
      </c>
      <c r="J5" s="18">
        <v>7470.4</v>
      </c>
      <c r="K5" s="19">
        <v>3044.25</v>
      </c>
      <c r="L5" s="19">
        <v>0</v>
      </c>
      <c r="M5" s="12">
        <f t="shared" ref="M5:M36" si="2">SUM(J5:L5)</f>
        <v>10514.65</v>
      </c>
      <c r="N5" s="12">
        <f t="shared" ref="N5:N36" si="3">+I5-M5</f>
        <v>20430.75</v>
      </c>
    </row>
    <row r="6" spans="1:14" ht="15.75" customHeight="1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si="0"/>
        <v>376.81</v>
      </c>
      <c r="F6" s="12">
        <v>5652.15</v>
      </c>
      <c r="G6" s="13">
        <v>510.5</v>
      </c>
      <c r="H6" s="14">
        <v>333</v>
      </c>
      <c r="I6" s="12">
        <f t="shared" si="1"/>
        <v>6495.65</v>
      </c>
      <c r="J6" s="18">
        <v>840.21</v>
      </c>
      <c r="K6" s="19">
        <v>593.48</v>
      </c>
      <c r="L6" s="19">
        <v>0</v>
      </c>
      <c r="M6" s="12">
        <f t="shared" si="2"/>
        <v>1433.69</v>
      </c>
      <c r="N6" s="12">
        <f t="shared" si="3"/>
        <v>5061.9599999999991</v>
      </c>
    </row>
    <row r="7" spans="1:14" ht="15.75" customHeight="1" x14ac:dyDescent="0.15">
      <c r="A7" s="1" t="s">
        <v>115</v>
      </c>
      <c r="B7" s="41" t="s">
        <v>15</v>
      </c>
      <c r="C7" s="20" t="s">
        <v>79</v>
      </c>
      <c r="D7" s="20" t="s">
        <v>73</v>
      </c>
      <c r="E7" s="11">
        <f t="shared" si="0"/>
        <v>908.78000000000009</v>
      </c>
      <c r="F7" s="12">
        <v>13631.7</v>
      </c>
      <c r="G7" s="13">
        <v>832</v>
      </c>
      <c r="H7" s="14">
        <v>559.5</v>
      </c>
      <c r="I7" s="12">
        <f t="shared" si="1"/>
        <v>15023.2</v>
      </c>
      <c r="J7" s="18">
        <v>2764.83</v>
      </c>
      <c r="K7" s="19">
        <v>1431.33</v>
      </c>
      <c r="L7" s="19">
        <v>0</v>
      </c>
      <c r="M7" s="12">
        <f t="shared" si="2"/>
        <v>4196.16</v>
      </c>
      <c r="N7" s="12">
        <f t="shared" si="3"/>
        <v>10827.04</v>
      </c>
    </row>
    <row r="8" spans="1:14" ht="15.75" customHeight="1" x14ac:dyDescent="0.15">
      <c r="A8" s="1" t="s">
        <v>116</v>
      </c>
      <c r="B8" s="41" t="s">
        <v>190</v>
      </c>
      <c r="C8" s="20" t="s">
        <v>106</v>
      </c>
      <c r="D8" s="20" t="s">
        <v>73</v>
      </c>
      <c r="E8" s="11">
        <f t="shared" si="0"/>
        <v>405.07</v>
      </c>
      <c r="F8" s="12">
        <v>6076.05</v>
      </c>
      <c r="G8" s="13">
        <v>564</v>
      </c>
      <c r="H8" s="14">
        <v>351.5</v>
      </c>
      <c r="I8" s="12">
        <f t="shared" si="1"/>
        <v>6991.55</v>
      </c>
      <c r="J8" s="18">
        <v>946.13</v>
      </c>
      <c r="K8" s="19">
        <v>637.99</v>
      </c>
      <c r="L8" s="19">
        <v>0</v>
      </c>
      <c r="M8" s="12">
        <f t="shared" si="2"/>
        <v>1584.12</v>
      </c>
      <c r="N8" s="12">
        <f t="shared" si="3"/>
        <v>5407.43</v>
      </c>
    </row>
    <row r="9" spans="1:14" ht="15.75" customHeight="1" x14ac:dyDescent="0.15">
      <c r="A9" s="1" t="s">
        <v>117</v>
      </c>
      <c r="B9" s="41" t="s">
        <v>30</v>
      </c>
      <c r="C9" s="20" t="s">
        <v>88</v>
      </c>
      <c r="D9" s="20" t="s">
        <v>73</v>
      </c>
      <c r="E9" s="11">
        <f t="shared" si="0"/>
        <v>405.07</v>
      </c>
      <c r="F9" s="12">
        <v>6076.05</v>
      </c>
      <c r="G9" s="13">
        <v>564</v>
      </c>
      <c r="H9" s="14">
        <v>351.5</v>
      </c>
      <c r="I9" s="12">
        <f t="shared" si="1"/>
        <v>6991.55</v>
      </c>
      <c r="J9" s="18">
        <v>946.13</v>
      </c>
      <c r="K9" s="19">
        <v>637.99</v>
      </c>
      <c r="L9" s="19">
        <v>0</v>
      </c>
      <c r="M9" s="12">
        <f t="shared" si="2"/>
        <v>1584.12</v>
      </c>
      <c r="N9" s="12">
        <f t="shared" si="3"/>
        <v>5407.43</v>
      </c>
    </row>
    <row r="10" spans="1:14" ht="15.75" customHeight="1" x14ac:dyDescent="0.15">
      <c r="A10" s="1" t="s">
        <v>118</v>
      </c>
      <c r="B10" s="41" t="s">
        <v>21</v>
      </c>
      <c r="C10" s="20" t="s">
        <v>81</v>
      </c>
      <c r="D10" s="20" t="s">
        <v>73</v>
      </c>
      <c r="E10" s="11">
        <f t="shared" si="0"/>
        <v>729.8</v>
      </c>
      <c r="F10" s="12">
        <v>10947</v>
      </c>
      <c r="G10" s="13">
        <v>732.5</v>
      </c>
      <c r="H10" s="14">
        <v>493.5</v>
      </c>
      <c r="I10" s="12">
        <f t="shared" si="1"/>
        <v>12173</v>
      </c>
      <c r="J10" s="18">
        <v>2094.46</v>
      </c>
      <c r="K10" s="19">
        <v>1149.43</v>
      </c>
      <c r="L10" s="19">
        <v>0</v>
      </c>
      <c r="M10" s="12">
        <f t="shared" si="2"/>
        <v>3243.8900000000003</v>
      </c>
      <c r="N10" s="12">
        <f t="shared" si="3"/>
        <v>8929.11</v>
      </c>
    </row>
    <row r="11" spans="1:14" ht="15.75" customHeight="1" x14ac:dyDescent="0.15">
      <c r="A11" s="1" t="s">
        <v>119</v>
      </c>
      <c r="B11" s="41" t="s">
        <v>191</v>
      </c>
      <c r="C11" s="20" t="s">
        <v>95</v>
      </c>
      <c r="D11" s="20" t="s">
        <v>73</v>
      </c>
      <c r="E11" s="11">
        <f t="shared" si="0"/>
        <v>253.52</v>
      </c>
      <c r="F11" s="12">
        <v>3802.8</v>
      </c>
      <c r="G11" s="13">
        <v>333.5</v>
      </c>
      <c r="H11" s="14">
        <v>212.5</v>
      </c>
      <c r="I11" s="12">
        <f t="shared" si="1"/>
        <v>4348.8</v>
      </c>
      <c r="J11" s="18">
        <v>406.85</v>
      </c>
      <c r="K11" s="19">
        <v>399.29</v>
      </c>
      <c r="L11" s="19">
        <v>0</v>
      </c>
      <c r="M11" s="12">
        <f t="shared" si="2"/>
        <v>806.1400000000001</v>
      </c>
      <c r="N11" s="12">
        <f t="shared" si="3"/>
        <v>3542.66</v>
      </c>
    </row>
    <row r="12" spans="1:14" ht="15.75" customHeight="1" x14ac:dyDescent="0.15">
      <c r="A12" s="1" t="s">
        <v>164</v>
      </c>
      <c r="B12" s="41" t="s">
        <v>192</v>
      </c>
      <c r="C12" s="20" t="s">
        <v>79</v>
      </c>
      <c r="D12" s="20" t="s">
        <v>75</v>
      </c>
      <c r="E12" s="11">
        <f t="shared" si="0"/>
        <v>908.78000000000009</v>
      </c>
      <c r="F12" s="12">
        <v>13631.7</v>
      </c>
      <c r="G12" s="13">
        <v>832</v>
      </c>
      <c r="H12" s="14">
        <v>559.5</v>
      </c>
      <c r="I12" s="12">
        <f t="shared" si="1"/>
        <v>15023.2</v>
      </c>
      <c r="J12" s="18">
        <v>2764.83</v>
      </c>
      <c r="K12" s="19">
        <v>1431.33</v>
      </c>
      <c r="L12" s="19">
        <v>0</v>
      </c>
      <c r="M12" s="12">
        <f t="shared" si="2"/>
        <v>4196.16</v>
      </c>
      <c r="N12" s="12">
        <f t="shared" si="3"/>
        <v>10827.04</v>
      </c>
    </row>
    <row r="13" spans="1:14" ht="15.75" customHeight="1" x14ac:dyDescent="0.15">
      <c r="A13" s="1" t="s">
        <v>137</v>
      </c>
      <c r="B13" s="41" t="s">
        <v>104</v>
      </c>
      <c r="C13" s="20" t="s">
        <v>83</v>
      </c>
      <c r="D13" s="20" t="s">
        <v>75</v>
      </c>
      <c r="E13" s="11">
        <f t="shared" si="0"/>
        <v>449.57</v>
      </c>
      <c r="F13" s="12">
        <v>6743.55</v>
      </c>
      <c r="G13" s="13">
        <v>581.5</v>
      </c>
      <c r="H13" s="13">
        <v>361</v>
      </c>
      <c r="I13" s="12">
        <f t="shared" si="1"/>
        <v>7686.05</v>
      </c>
      <c r="J13" s="18">
        <v>1094.48</v>
      </c>
      <c r="K13" s="19">
        <v>708.07</v>
      </c>
      <c r="L13" s="19">
        <v>0</v>
      </c>
      <c r="M13" s="12">
        <f t="shared" si="2"/>
        <v>1802.5500000000002</v>
      </c>
      <c r="N13" s="12">
        <f t="shared" si="3"/>
        <v>5883.5</v>
      </c>
    </row>
    <row r="14" spans="1:14" ht="15.75" customHeight="1" x14ac:dyDescent="0.15">
      <c r="A14" s="1" t="s">
        <v>138</v>
      </c>
      <c r="B14" s="41" t="s">
        <v>23</v>
      </c>
      <c r="C14" s="20" t="s">
        <v>83</v>
      </c>
      <c r="D14" s="20" t="s">
        <v>75</v>
      </c>
      <c r="E14" s="11">
        <f t="shared" si="0"/>
        <v>459.44</v>
      </c>
      <c r="F14" s="12">
        <v>6891.6</v>
      </c>
      <c r="G14" s="13">
        <v>581.5</v>
      </c>
      <c r="H14" s="14">
        <v>361</v>
      </c>
      <c r="I14" s="12">
        <f t="shared" si="1"/>
        <v>7834.1</v>
      </c>
      <c r="J14" s="18">
        <v>1126.0999999999999</v>
      </c>
      <c r="K14" s="19">
        <v>723.62</v>
      </c>
      <c r="L14" s="19">
        <v>0</v>
      </c>
      <c r="M14" s="12">
        <f t="shared" si="2"/>
        <v>1849.7199999999998</v>
      </c>
      <c r="N14" s="12">
        <f t="shared" si="3"/>
        <v>5984.380000000001</v>
      </c>
    </row>
    <row r="15" spans="1:14" ht="15.75" customHeight="1" x14ac:dyDescent="0.15">
      <c r="A15" s="1" t="s">
        <v>139</v>
      </c>
      <c r="B15" s="41" t="s">
        <v>193</v>
      </c>
      <c r="C15" s="20" t="s">
        <v>84</v>
      </c>
      <c r="D15" s="20" t="s">
        <v>75</v>
      </c>
      <c r="E15" s="11">
        <f t="shared" si="0"/>
        <v>459.44</v>
      </c>
      <c r="F15" s="12">
        <v>6891.6</v>
      </c>
      <c r="G15" s="13">
        <v>581.5</v>
      </c>
      <c r="H15" s="14">
        <v>361</v>
      </c>
      <c r="I15" s="12">
        <f t="shared" si="1"/>
        <v>7834.1</v>
      </c>
      <c r="J15" s="18">
        <v>1126.0999999999999</v>
      </c>
      <c r="K15" s="19">
        <v>723.62</v>
      </c>
      <c r="L15" s="19">
        <v>0</v>
      </c>
      <c r="M15" s="12">
        <f t="shared" si="2"/>
        <v>1849.7199999999998</v>
      </c>
      <c r="N15" s="12">
        <f t="shared" si="3"/>
        <v>5984.380000000001</v>
      </c>
    </row>
    <row r="16" spans="1:14" ht="15.75" customHeight="1" x14ac:dyDescent="0.15">
      <c r="A16" s="1" t="s">
        <v>140</v>
      </c>
      <c r="B16" s="41" t="s">
        <v>194</v>
      </c>
      <c r="C16" s="20" t="s">
        <v>79</v>
      </c>
      <c r="D16" s="20" t="s">
        <v>76</v>
      </c>
      <c r="E16" s="11">
        <f t="shared" si="0"/>
        <v>908.78000000000009</v>
      </c>
      <c r="F16" s="12">
        <v>13631.7</v>
      </c>
      <c r="G16" s="13">
        <v>832</v>
      </c>
      <c r="H16" s="14">
        <v>559.5</v>
      </c>
      <c r="I16" s="12">
        <f t="shared" si="1"/>
        <v>15023.2</v>
      </c>
      <c r="J16" s="18">
        <v>2764.83</v>
      </c>
      <c r="K16" s="19">
        <v>1431.33</v>
      </c>
      <c r="L16" s="19">
        <v>0</v>
      </c>
      <c r="M16" s="12">
        <f t="shared" si="2"/>
        <v>4196.16</v>
      </c>
      <c r="N16" s="12">
        <f t="shared" si="3"/>
        <v>10827.04</v>
      </c>
    </row>
    <row r="17" spans="1:14" ht="15.75" customHeight="1" x14ac:dyDescent="0.15">
      <c r="A17" s="1" t="s">
        <v>141</v>
      </c>
      <c r="B17" s="41" t="s">
        <v>22</v>
      </c>
      <c r="C17" s="20" t="s">
        <v>82</v>
      </c>
      <c r="D17" s="20" t="s">
        <v>76</v>
      </c>
      <c r="E17" s="11">
        <f t="shared" si="0"/>
        <v>566.21999999999991</v>
      </c>
      <c r="F17" s="12">
        <v>8493.2999999999993</v>
      </c>
      <c r="G17" s="13">
        <v>623.5</v>
      </c>
      <c r="H17" s="14">
        <v>389.5</v>
      </c>
      <c r="I17" s="12">
        <f t="shared" si="1"/>
        <v>9506.2999999999993</v>
      </c>
      <c r="J17" s="18">
        <v>1483.28</v>
      </c>
      <c r="K17" s="19">
        <v>891.8</v>
      </c>
      <c r="L17" s="19">
        <v>2010.52</v>
      </c>
      <c r="M17" s="12">
        <f t="shared" si="2"/>
        <v>4385.6000000000004</v>
      </c>
      <c r="N17" s="12">
        <f t="shared" si="3"/>
        <v>5120.6999999999989</v>
      </c>
    </row>
    <row r="18" spans="1:14" ht="15.75" customHeight="1" x14ac:dyDescent="0.15">
      <c r="A18" s="1" t="s">
        <v>142</v>
      </c>
      <c r="B18" s="41" t="s">
        <v>195</v>
      </c>
      <c r="C18" s="20" t="s">
        <v>94</v>
      </c>
      <c r="D18" s="20" t="s">
        <v>76</v>
      </c>
      <c r="E18" s="11">
        <f t="shared" si="0"/>
        <v>258.85000000000002</v>
      </c>
      <c r="F18" s="12">
        <v>3882.75</v>
      </c>
      <c r="G18" s="13">
        <v>359</v>
      </c>
      <c r="H18" s="14">
        <v>219</v>
      </c>
      <c r="I18" s="12">
        <f t="shared" si="1"/>
        <v>4460.75</v>
      </c>
      <c r="J18" s="18">
        <v>426.91</v>
      </c>
      <c r="K18" s="19">
        <v>407.69</v>
      </c>
      <c r="L18" s="19">
        <v>0</v>
      </c>
      <c r="M18" s="12">
        <f t="shared" si="2"/>
        <v>834.6</v>
      </c>
      <c r="N18" s="12">
        <f t="shared" si="3"/>
        <v>3626.15</v>
      </c>
    </row>
    <row r="19" spans="1:14" ht="15.75" customHeight="1" x14ac:dyDescent="0.15">
      <c r="A19" s="1" t="s">
        <v>143</v>
      </c>
      <c r="B19" s="41" t="s">
        <v>46</v>
      </c>
      <c r="C19" s="20" t="s">
        <v>94</v>
      </c>
      <c r="D19" s="20" t="s">
        <v>76</v>
      </c>
      <c r="E19" s="11">
        <f t="shared" si="0"/>
        <v>258.85000000000002</v>
      </c>
      <c r="F19" s="12">
        <v>3882.75</v>
      </c>
      <c r="G19" s="13">
        <v>359</v>
      </c>
      <c r="H19" s="14">
        <v>219</v>
      </c>
      <c r="I19" s="12">
        <f t="shared" si="1"/>
        <v>4460.75</v>
      </c>
      <c r="J19" s="18">
        <v>426.91</v>
      </c>
      <c r="K19" s="19">
        <v>407.69</v>
      </c>
      <c r="L19" s="19">
        <v>0</v>
      </c>
      <c r="M19" s="12">
        <f t="shared" si="2"/>
        <v>834.6</v>
      </c>
      <c r="N19" s="12">
        <f t="shared" si="3"/>
        <v>3626.15</v>
      </c>
    </row>
    <row r="20" spans="1:14" ht="15.75" customHeight="1" x14ac:dyDescent="0.15">
      <c r="A20" s="1" t="s">
        <v>144</v>
      </c>
      <c r="B20" s="41" t="s">
        <v>47</v>
      </c>
      <c r="C20" s="20" t="s">
        <v>94</v>
      </c>
      <c r="D20" s="20" t="s">
        <v>76</v>
      </c>
      <c r="E20" s="11">
        <f t="shared" si="0"/>
        <v>258.85000000000002</v>
      </c>
      <c r="F20" s="12">
        <v>3882.75</v>
      </c>
      <c r="G20" s="13">
        <v>359</v>
      </c>
      <c r="H20" s="13">
        <v>219</v>
      </c>
      <c r="I20" s="12">
        <f t="shared" si="1"/>
        <v>4460.75</v>
      </c>
      <c r="J20" s="18">
        <v>426.91</v>
      </c>
      <c r="K20" s="19">
        <v>407.69</v>
      </c>
      <c r="L20" s="19">
        <v>0</v>
      </c>
      <c r="M20" s="12">
        <f t="shared" si="2"/>
        <v>834.6</v>
      </c>
      <c r="N20" s="12">
        <f t="shared" si="3"/>
        <v>3626.15</v>
      </c>
    </row>
    <row r="21" spans="1:14" ht="15.75" customHeight="1" x14ac:dyDescent="0.15">
      <c r="A21" s="1" t="s">
        <v>145</v>
      </c>
      <c r="B21" s="41" t="s">
        <v>48</v>
      </c>
      <c r="C21" s="20" t="s">
        <v>94</v>
      </c>
      <c r="D21" s="20" t="s">
        <v>76</v>
      </c>
      <c r="E21" s="11">
        <f t="shared" si="0"/>
        <v>258.85000000000002</v>
      </c>
      <c r="F21" s="12">
        <v>3882.75</v>
      </c>
      <c r="G21" s="13">
        <v>359</v>
      </c>
      <c r="H21" s="14">
        <v>219</v>
      </c>
      <c r="I21" s="12">
        <f t="shared" si="1"/>
        <v>4460.75</v>
      </c>
      <c r="J21" s="18">
        <v>426.91</v>
      </c>
      <c r="K21" s="19">
        <v>407.69</v>
      </c>
      <c r="L21" s="19">
        <v>0</v>
      </c>
      <c r="M21" s="12">
        <f t="shared" si="2"/>
        <v>834.6</v>
      </c>
      <c r="N21" s="12">
        <f t="shared" si="3"/>
        <v>3626.15</v>
      </c>
    </row>
    <row r="22" spans="1:14" ht="15.75" customHeight="1" x14ac:dyDescent="0.15">
      <c r="A22" s="1" t="s">
        <v>146</v>
      </c>
      <c r="B22" s="41" t="s">
        <v>196</v>
      </c>
      <c r="C22" s="20" t="s">
        <v>94</v>
      </c>
      <c r="D22" s="20" t="s">
        <v>76</v>
      </c>
      <c r="E22" s="11">
        <f t="shared" si="0"/>
        <v>258.85000000000002</v>
      </c>
      <c r="F22" s="12">
        <v>3882.75</v>
      </c>
      <c r="G22" s="13">
        <v>359</v>
      </c>
      <c r="H22" s="14">
        <v>219</v>
      </c>
      <c r="I22" s="12">
        <f t="shared" si="1"/>
        <v>4460.75</v>
      </c>
      <c r="J22" s="18">
        <v>426.91</v>
      </c>
      <c r="K22" s="19">
        <v>407.69</v>
      </c>
      <c r="L22" s="19">
        <v>0</v>
      </c>
      <c r="M22" s="12">
        <f t="shared" si="2"/>
        <v>834.6</v>
      </c>
      <c r="N22" s="12">
        <f t="shared" si="3"/>
        <v>3626.15</v>
      </c>
    </row>
    <row r="23" spans="1:14" ht="15.75" customHeight="1" x14ac:dyDescent="0.15">
      <c r="A23" s="1" t="s">
        <v>147</v>
      </c>
      <c r="B23" s="41" t="s">
        <v>50</v>
      </c>
      <c r="C23" s="20" t="s">
        <v>94</v>
      </c>
      <c r="D23" s="20" t="s">
        <v>76</v>
      </c>
      <c r="E23" s="11">
        <f t="shared" si="0"/>
        <v>258.85000000000002</v>
      </c>
      <c r="F23" s="12">
        <v>3882.75</v>
      </c>
      <c r="G23" s="13">
        <v>359</v>
      </c>
      <c r="H23" s="14">
        <v>219</v>
      </c>
      <c r="I23" s="12">
        <f t="shared" si="1"/>
        <v>4460.75</v>
      </c>
      <c r="J23" s="18">
        <v>426.91</v>
      </c>
      <c r="K23" s="19">
        <v>407.69</v>
      </c>
      <c r="L23" s="19">
        <v>0</v>
      </c>
      <c r="M23" s="12">
        <f t="shared" si="2"/>
        <v>834.6</v>
      </c>
      <c r="N23" s="12">
        <f t="shared" si="3"/>
        <v>3626.15</v>
      </c>
    </row>
    <row r="24" spans="1:14" ht="15.75" customHeight="1" x14ac:dyDescent="0.15">
      <c r="A24" s="1" t="s">
        <v>148</v>
      </c>
      <c r="B24" s="41" t="s">
        <v>51</v>
      </c>
      <c r="C24" s="20" t="s">
        <v>94</v>
      </c>
      <c r="D24" s="20" t="s">
        <v>76</v>
      </c>
      <c r="E24" s="11">
        <f t="shared" si="0"/>
        <v>258.85000000000002</v>
      </c>
      <c r="F24" s="12">
        <v>3882.75</v>
      </c>
      <c r="G24" s="13">
        <v>359</v>
      </c>
      <c r="H24" s="14">
        <v>219</v>
      </c>
      <c r="I24" s="12">
        <f t="shared" si="1"/>
        <v>4460.75</v>
      </c>
      <c r="J24" s="18">
        <v>426.91</v>
      </c>
      <c r="K24" s="19">
        <v>407.69</v>
      </c>
      <c r="L24" s="19">
        <v>0</v>
      </c>
      <c r="M24" s="12">
        <f t="shared" si="2"/>
        <v>834.6</v>
      </c>
      <c r="N24" s="12">
        <f t="shared" si="3"/>
        <v>3626.15</v>
      </c>
    </row>
    <row r="25" spans="1:14" ht="15.75" customHeight="1" x14ac:dyDescent="0.15">
      <c r="A25" s="1" t="s">
        <v>149</v>
      </c>
      <c r="B25" s="41" t="s">
        <v>197</v>
      </c>
      <c r="C25" s="20" t="s">
        <v>94</v>
      </c>
      <c r="D25" s="20" t="s">
        <v>76</v>
      </c>
      <c r="E25" s="11">
        <f t="shared" si="0"/>
        <v>258.85000000000002</v>
      </c>
      <c r="F25" s="12">
        <v>3882.75</v>
      </c>
      <c r="G25" s="13">
        <v>359</v>
      </c>
      <c r="H25" s="14">
        <v>219</v>
      </c>
      <c r="I25" s="12">
        <f t="shared" si="1"/>
        <v>4460.75</v>
      </c>
      <c r="J25" s="18">
        <v>426.91</v>
      </c>
      <c r="K25" s="19">
        <v>407.69</v>
      </c>
      <c r="L25" s="19">
        <v>0</v>
      </c>
      <c r="M25" s="12">
        <f t="shared" si="2"/>
        <v>834.6</v>
      </c>
      <c r="N25" s="12">
        <f t="shared" si="3"/>
        <v>3626.15</v>
      </c>
    </row>
    <row r="26" spans="1:14" ht="15.75" customHeight="1" x14ac:dyDescent="0.15">
      <c r="A26" s="1" t="s">
        <v>150</v>
      </c>
      <c r="B26" s="41" t="s">
        <v>198</v>
      </c>
      <c r="C26" s="20" t="s">
        <v>94</v>
      </c>
      <c r="D26" s="20" t="s">
        <v>76</v>
      </c>
      <c r="E26" s="11">
        <f t="shared" si="0"/>
        <v>258.85000000000002</v>
      </c>
      <c r="F26" s="12">
        <v>3882.75</v>
      </c>
      <c r="G26" s="13">
        <v>359</v>
      </c>
      <c r="H26" s="14">
        <v>219</v>
      </c>
      <c r="I26" s="12">
        <f t="shared" si="1"/>
        <v>4460.75</v>
      </c>
      <c r="J26" s="18">
        <v>426.91</v>
      </c>
      <c r="K26" s="19">
        <v>407.69</v>
      </c>
      <c r="L26" s="19">
        <v>0</v>
      </c>
      <c r="M26" s="12">
        <f t="shared" si="2"/>
        <v>834.6</v>
      </c>
      <c r="N26" s="12">
        <f t="shared" si="3"/>
        <v>3626.15</v>
      </c>
    </row>
    <row r="27" spans="1:14" ht="15.75" customHeight="1" x14ac:dyDescent="0.15">
      <c r="A27" s="1" t="s">
        <v>151</v>
      </c>
      <c r="B27" s="41" t="s">
        <v>43</v>
      </c>
      <c r="C27" s="20" t="s">
        <v>93</v>
      </c>
      <c r="D27" s="20" t="s">
        <v>76</v>
      </c>
      <c r="E27" s="11">
        <f t="shared" si="0"/>
        <v>280.26</v>
      </c>
      <c r="F27" s="12">
        <v>4203.8999999999996</v>
      </c>
      <c r="G27" s="13">
        <v>366</v>
      </c>
      <c r="H27" s="13">
        <v>226</v>
      </c>
      <c r="I27" s="12">
        <f t="shared" si="1"/>
        <v>4795.8999999999996</v>
      </c>
      <c r="J27" s="18">
        <v>486.97</v>
      </c>
      <c r="K27" s="19">
        <v>441.41</v>
      </c>
      <c r="L27" s="19">
        <v>0</v>
      </c>
      <c r="M27" s="12">
        <f t="shared" si="2"/>
        <v>928.38000000000011</v>
      </c>
      <c r="N27" s="12">
        <f t="shared" si="3"/>
        <v>3867.5199999999995</v>
      </c>
    </row>
    <row r="28" spans="1:14" ht="15.75" customHeight="1" x14ac:dyDescent="0.15">
      <c r="A28" s="1" t="s">
        <v>152</v>
      </c>
      <c r="B28" s="41" t="s">
        <v>199</v>
      </c>
      <c r="C28" s="20" t="s">
        <v>93</v>
      </c>
      <c r="D28" s="20" t="s">
        <v>76</v>
      </c>
      <c r="E28" s="11">
        <f t="shared" si="0"/>
        <v>280.26</v>
      </c>
      <c r="F28" s="12">
        <v>4203.8999999999996</v>
      </c>
      <c r="G28" s="13">
        <v>366</v>
      </c>
      <c r="H28" s="14">
        <v>226</v>
      </c>
      <c r="I28" s="12">
        <f t="shared" si="1"/>
        <v>4795.8999999999996</v>
      </c>
      <c r="J28" s="18">
        <v>486.97</v>
      </c>
      <c r="K28" s="19">
        <v>441.41</v>
      </c>
      <c r="L28" s="19">
        <v>0</v>
      </c>
      <c r="M28" s="12">
        <f t="shared" si="2"/>
        <v>928.38000000000011</v>
      </c>
      <c r="N28" s="12">
        <f t="shared" si="3"/>
        <v>3867.5199999999995</v>
      </c>
    </row>
    <row r="29" spans="1:14" ht="15.75" customHeight="1" x14ac:dyDescent="0.15">
      <c r="A29" s="1" t="s">
        <v>153</v>
      </c>
      <c r="B29" s="41" t="s">
        <v>200</v>
      </c>
      <c r="C29" s="20" t="s">
        <v>92</v>
      </c>
      <c r="D29" s="20" t="s">
        <v>74</v>
      </c>
      <c r="E29" s="11">
        <f t="shared" si="0"/>
        <v>233.78</v>
      </c>
      <c r="F29" s="12">
        <v>3506.7</v>
      </c>
      <c r="G29" s="13">
        <v>323.5</v>
      </c>
      <c r="H29" s="14">
        <v>208.5</v>
      </c>
      <c r="I29" s="12">
        <f t="shared" si="1"/>
        <v>4038.7</v>
      </c>
      <c r="J29" s="18">
        <v>355.22</v>
      </c>
      <c r="K29" s="19">
        <v>368.2</v>
      </c>
      <c r="L29" s="19">
        <v>0</v>
      </c>
      <c r="M29" s="12">
        <f t="shared" si="2"/>
        <v>723.42000000000007</v>
      </c>
      <c r="N29" s="12">
        <f t="shared" si="3"/>
        <v>3315.2799999999997</v>
      </c>
    </row>
    <row r="30" spans="1:14" ht="15.75" customHeight="1" x14ac:dyDescent="0.15">
      <c r="A30" s="1" t="s">
        <v>173</v>
      </c>
      <c r="B30" s="41" t="s">
        <v>201</v>
      </c>
      <c r="C30" s="20" t="s">
        <v>79</v>
      </c>
      <c r="D30" s="20" t="s">
        <v>74</v>
      </c>
      <c r="E30" s="11">
        <f t="shared" si="0"/>
        <v>908.78000000000009</v>
      </c>
      <c r="F30" s="12">
        <v>13631.7</v>
      </c>
      <c r="G30" s="13">
        <v>832</v>
      </c>
      <c r="H30" s="14">
        <v>559.5</v>
      </c>
      <c r="I30" s="12">
        <f t="shared" si="1"/>
        <v>15023.2</v>
      </c>
      <c r="J30" s="18">
        <v>2764.83</v>
      </c>
      <c r="K30" s="19">
        <v>1431.33</v>
      </c>
      <c r="L30" s="19">
        <v>0</v>
      </c>
      <c r="M30" s="12">
        <f t="shared" si="2"/>
        <v>4196.16</v>
      </c>
      <c r="N30" s="12">
        <f t="shared" si="3"/>
        <v>10827.04</v>
      </c>
    </row>
    <row r="31" spans="1:14" ht="15.75" customHeight="1" x14ac:dyDescent="0.15">
      <c r="A31" s="1" t="s">
        <v>154</v>
      </c>
      <c r="B31" s="41" t="s">
        <v>202</v>
      </c>
      <c r="C31" s="20" t="s">
        <v>112</v>
      </c>
      <c r="D31" s="20" t="s">
        <v>74</v>
      </c>
      <c r="E31" s="11">
        <f t="shared" si="0"/>
        <v>376.81</v>
      </c>
      <c r="F31" s="12">
        <v>5652.15</v>
      </c>
      <c r="G31" s="13">
        <v>510.5</v>
      </c>
      <c r="H31" s="14">
        <v>333</v>
      </c>
      <c r="I31" s="12">
        <f t="shared" si="1"/>
        <v>6495.65</v>
      </c>
      <c r="J31" s="18">
        <v>840.21</v>
      </c>
      <c r="K31" s="19">
        <v>593.48</v>
      </c>
      <c r="L31" s="19">
        <v>0</v>
      </c>
      <c r="M31" s="12">
        <f t="shared" si="2"/>
        <v>1433.69</v>
      </c>
      <c r="N31" s="12">
        <f t="shared" si="3"/>
        <v>5061.9599999999991</v>
      </c>
    </row>
    <row r="32" spans="1:14" ht="15.75" customHeight="1" x14ac:dyDescent="0.15">
      <c r="A32" s="1" t="s">
        <v>165</v>
      </c>
      <c r="B32" s="41" t="s">
        <v>203</v>
      </c>
      <c r="C32" s="20" t="s">
        <v>112</v>
      </c>
      <c r="D32" s="20" t="s">
        <v>74</v>
      </c>
      <c r="E32" s="11">
        <f t="shared" si="0"/>
        <v>376.81</v>
      </c>
      <c r="F32" s="12">
        <v>5652.15</v>
      </c>
      <c r="G32" s="13">
        <v>510.5</v>
      </c>
      <c r="H32" s="14">
        <v>333</v>
      </c>
      <c r="I32" s="12">
        <f t="shared" si="1"/>
        <v>6495.65</v>
      </c>
      <c r="J32" s="18">
        <v>840.21</v>
      </c>
      <c r="K32" s="19">
        <v>593.48</v>
      </c>
      <c r="L32" s="19">
        <v>0</v>
      </c>
      <c r="M32" s="12">
        <f t="shared" si="2"/>
        <v>1433.69</v>
      </c>
      <c r="N32" s="12">
        <f t="shared" si="3"/>
        <v>5061.9599999999991</v>
      </c>
    </row>
    <row r="33" spans="1:14" ht="15.75" customHeight="1" x14ac:dyDescent="0.15">
      <c r="A33" s="1" t="s">
        <v>155</v>
      </c>
      <c r="B33" s="41" t="s">
        <v>204</v>
      </c>
      <c r="C33" s="20" t="s">
        <v>112</v>
      </c>
      <c r="D33" s="20" t="s">
        <v>74</v>
      </c>
      <c r="E33" s="11">
        <f t="shared" si="0"/>
        <v>376.81</v>
      </c>
      <c r="F33" s="12">
        <v>5652.15</v>
      </c>
      <c r="G33" s="13">
        <v>510.5</v>
      </c>
      <c r="H33" s="14">
        <v>333</v>
      </c>
      <c r="I33" s="12">
        <f t="shared" si="1"/>
        <v>6495.65</v>
      </c>
      <c r="J33" s="18">
        <v>840.21</v>
      </c>
      <c r="K33" s="19">
        <v>593.48</v>
      </c>
      <c r="L33" s="19">
        <v>0</v>
      </c>
      <c r="M33" s="12">
        <f t="shared" si="2"/>
        <v>1433.69</v>
      </c>
      <c r="N33" s="12">
        <f t="shared" si="3"/>
        <v>5061.9599999999991</v>
      </c>
    </row>
    <row r="34" spans="1:14" ht="15.75" customHeight="1" x14ac:dyDescent="0.15">
      <c r="A34" s="1" t="s">
        <v>156</v>
      </c>
      <c r="B34" s="41" t="s">
        <v>32</v>
      </c>
      <c r="C34" s="20" t="s">
        <v>112</v>
      </c>
      <c r="D34" s="20" t="s">
        <v>74</v>
      </c>
      <c r="E34" s="11">
        <f t="shared" si="0"/>
        <v>393.13</v>
      </c>
      <c r="F34" s="12">
        <v>5896.95</v>
      </c>
      <c r="G34" s="13">
        <v>510.5</v>
      </c>
      <c r="H34" s="14">
        <v>333</v>
      </c>
      <c r="I34" s="12">
        <f t="shared" si="1"/>
        <v>6740.45</v>
      </c>
      <c r="J34" s="18">
        <v>892.5</v>
      </c>
      <c r="K34" s="19">
        <v>619.17999999999995</v>
      </c>
      <c r="L34" s="19">
        <v>0</v>
      </c>
      <c r="M34" s="12">
        <f t="shared" si="2"/>
        <v>1511.6799999999998</v>
      </c>
      <c r="N34" s="12">
        <f t="shared" si="3"/>
        <v>5228.7700000000004</v>
      </c>
    </row>
    <row r="35" spans="1:14" ht="15.75" customHeight="1" x14ac:dyDescent="0.15">
      <c r="A35" s="1" t="s">
        <v>157</v>
      </c>
      <c r="B35" s="41" t="s">
        <v>36</v>
      </c>
      <c r="C35" s="20" t="s">
        <v>112</v>
      </c>
      <c r="D35" s="20" t="s">
        <v>74</v>
      </c>
      <c r="E35" s="11">
        <f t="shared" si="0"/>
        <v>376.81</v>
      </c>
      <c r="F35" s="12">
        <v>5652.15</v>
      </c>
      <c r="G35" s="13">
        <v>510.5</v>
      </c>
      <c r="H35" s="14">
        <v>333</v>
      </c>
      <c r="I35" s="12">
        <f t="shared" si="1"/>
        <v>6495.65</v>
      </c>
      <c r="J35" s="18">
        <v>840.21</v>
      </c>
      <c r="K35" s="19">
        <v>593.48</v>
      </c>
      <c r="L35" s="19">
        <v>0</v>
      </c>
      <c r="M35" s="12">
        <f t="shared" si="2"/>
        <v>1433.69</v>
      </c>
      <c r="N35" s="12">
        <f t="shared" si="3"/>
        <v>5061.9599999999991</v>
      </c>
    </row>
    <row r="36" spans="1:14" ht="15.75" customHeight="1" x14ac:dyDescent="0.15">
      <c r="A36" s="1" t="s">
        <v>158</v>
      </c>
      <c r="B36" s="41" t="s">
        <v>205</v>
      </c>
      <c r="C36" s="20" t="s">
        <v>112</v>
      </c>
      <c r="D36" s="20" t="s">
        <v>74</v>
      </c>
      <c r="E36" s="11">
        <f t="shared" si="0"/>
        <v>376.81</v>
      </c>
      <c r="F36" s="12">
        <v>5652.15</v>
      </c>
      <c r="G36" s="13">
        <v>510.5</v>
      </c>
      <c r="H36" s="14">
        <v>333</v>
      </c>
      <c r="I36" s="12">
        <f t="shared" si="1"/>
        <v>6495.65</v>
      </c>
      <c r="J36" s="18">
        <v>840.21</v>
      </c>
      <c r="K36" s="19">
        <v>593.48</v>
      </c>
      <c r="L36" s="19">
        <v>0</v>
      </c>
      <c r="M36" s="12">
        <f t="shared" si="2"/>
        <v>1433.69</v>
      </c>
      <c r="N36" s="12">
        <f t="shared" si="3"/>
        <v>5061.9599999999991</v>
      </c>
    </row>
    <row r="37" spans="1:14" ht="15.75" customHeight="1" x14ac:dyDescent="0.15">
      <c r="A37" s="1" t="s">
        <v>159</v>
      </c>
      <c r="B37" s="41" t="s">
        <v>38</v>
      </c>
      <c r="C37" s="20" t="s">
        <v>112</v>
      </c>
      <c r="D37" s="20" t="s">
        <v>74</v>
      </c>
      <c r="E37" s="11">
        <f t="shared" si="0"/>
        <v>376.81</v>
      </c>
      <c r="F37" s="12">
        <v>5652.15</v>
      </c>
      <c r="G37" s="13">
        <v>510.5</v>
      </c>
      <c r="H37" s="14">
        <v>333</v>
      </c>
      <c r="I37" s="12">
        <f t="shared" ref="I37:I64" si="4">SUM(F37:H37)</f>
        <v>6495.65</v>
      </c>
      <c r="J37" s="18">
        <v>840.21</v>
      </c>
      <c r="K37" s="19">
        <v>593.48</v>
      </c>
      <c r="L37" s="19">
        <v>0</v>
      </c>
      <c r="M37" s="12">
        <f t="shared" ref="M37:M64" si="5">SUM(J37:L37)</f>
        <v>1433.69</v>
      </c>
      <c r="N37" s="12">
        <f t="shared" ref="N37:N64" si="6">+I37-M37</f>
        <v>5061.9599999999991</v>
      </c>
    </row>
    <row r="38" spans="1:14" ht="15.75" customHeight="1" x14ac:dyDescent="0.15">
      <c r="A38" s="1" t="s">
        <v>160</v>
      </c>
      <c r="B38" s="41" t="s">
        <v>39</v>
      </c>
      <c r="C38" s="20" t="s">
        <v>112</v>
      </c>
      <c r="D38" s="20" t="s">
        <v>74</v>
      </c>
      <c r="E38" s="11">
        <f t="shared" si="0"/>
        <v>376.81</v>
      </c>
      <c r="F38" s="12">
        <v>5652.15</v>
      </c>
      <c r="G38" s="13">
        <v>510.5</v>
      </c>
      <c r="H38" s="14">
        <v>333</v>
      </c>
      <c r="I38" s="12">
        <f t="shared" si="4"/>
        <v>6495.65</v>
      </c>
      <c r="J38" s="18">
        <v>840.21</v>
      </c>
      <c r="K38" s="19">
        <v>593.48</v>
      </c>
      <c r="L38" s="19">
        <v>0</v>
      </c>
      <c r="M38" s="12">
        <f t="shared" si="5"/>
        <v>1433.69</v>
      </c>
      <c r="N38" s="12">
        <f t="shared" si="6"/>
        <v>5061.9599999999991</v>
      </c>
    </row>
    <row r="39" spans="1:14" ht="15.75" customHeight="1" x14ac:dyDescent="0.15">
      <c r="A39" s="1" t="s">
        <v>161</v>
      </c>
      <c r="B39" s="41" t="s">
        <v>206</v>
      </c>
      <c r="C39" s="20" t="s">
        <v>112</v>
      </c>
      <c r="D39" s="20" t="s">
        <v>74</v>
      </c>
      <c r="E39" s="11">
        <f t="shared" si="0"/>
        <v>376.81</v>
      </c>
      <c r="F39" s="12">
        <v>5652.15</v>
      </c>
      <c r="G39" s="13">
        <v>510.5</v>
      </c>
      <c r="H39" s="14">
        <v>333</v>
      </c>
      <c r="I39" s="12">
        <f t="shared" si="4"/>
        <v>6495.65</v>
      </c>
      <c r="J39" s="18">
        <v>840.21</v>
      </c>
      <c r="K39" s="19">
        <v>593.48</v>
      </c>
      <c r="L39" s="19">
        <v>0</v>
      </c>
      <c r="M39" s="12">
        <f t="shared" si="5"/>
        <v>1433.69</v>
      </c>
      <c r="N39" s="12">
        <f t="shared" si="6"/>
        <v>5061.9599999999991</v>
      </c>
    </row>
    <row r="40" spans="1:14" ht="15.75" customHeight="1" x14ac:dyDescent="0.15">
      <c r="A40" s="1" t="s">
        <v>162</v>
      </c>
      <c r="B40" s="41" t="s">
        <v>207</v>
      </c>
      <c r="C40" s="20" t="s">
        <v>112</v>
      </c>
      <c r="D40" s="20" t="s">
        <v>74</v>
      </c>
      <c r="E40" s="11">
        <f t="shared" si="0"/>
        <v>376.81</v>
      </c>
      <c r="F40" s="12">
        <v>5652.15</v>
      </c>
      <c r="G40" s="13">
        <v>510.5</v>
      </c>
      <c r="H40" s="14">
        <v>333</v>
      </c>
      <c r="I40" s="12">
        <f t="shared" si="4"/>
        <v>6495.65</v>
      </c>
      <c r="J40" s="18">
        <v>840.21</v>
      </c>
      <c r="K40" s="19">
        <v>593.48</v>
      </c>
      <c r="L40" s="19">
        <v>0</v>
      </c>
      <c r="M40" s="12">
        <f t="shared" si="5"/>
        <v>1433.69</v>
      </c>
      <c r="N40" s="12">
        <f t="shared" si="6"/>
        <v>5061.9599999999991</v>
      </c>
    </row>
    <row r="41" spans="1:14" ht="15.75" customHeight="1" x14ac:dyDescent="0.15">
      <c r="A41" s="1" t="s">
        <v>163</v>
      </c>
      <c r="B41" s="41" t="s">
        <v>42</v>
      </c>
      <c r="C41" s="20" t="s">
        <v>112</v>
      </c>
      <c r="D41" s="20" t="s">
        <v>74</v>
      </c>
      <c r="E41" s="11">
        <f t="shared" si="0"/>
        <v>376.81</v>
      </c>
      <c r="F41" s="12">
        <v>5652.15</v>
      </c>
      <c r="G41" s="13">
        <v>510.5</v>
      </c>
      <c r="H41" s="14">
        <v>333</v>
      </c>
      <c r="I41" s="12">
        <f t="shared" si="4"/>
        <v>6495.65</v>
      </c>
      <c r="J41" s="18">
        <v>840.21</v>
      </c>
      <c r="K41" s="19">
        <v>593.48</v>
      </c>
      <c r="L41" s="19">
        <v>0</v>
      </c>
      <c r="M41" s="12">
        <f t="shared" si="5"/>
        <v>1433.69</v>
      </c>
      <c r="N41" s="12">
        <f t="shared" si="6"/>
        <v>5061.9599999999991</v>
      </c>
    </row>
    <row r="42" spans="1:14" ht="15.75" customHeight="1" x14ac:dyDescent="0.15">
      <c r="A42" s="1" t="s">
        <v>120</v>
      </c>
      <c r="B42" s="41" t="s">
        <v>56</v>
      </c>
      <c r="C42" s="20" t="s">
        <v>97</v>
      </c>
      <c r="D42" s="20" t="s">
        <v>74</v>
      </c>
      <c r="E42" s="11">
        <f t="shared" si="0"/>
        <v>233.78</v>
      </c>
      <c r="F42" s="12">
        <v>3506.7</v>
      </c>
      <c r="G42" s="13">
        <v>323.5</v>
      </c>
      <c r="H42" s="14">
        <v>208.5</v>
      </c>
      <c r="I42" s="12">
        <f t="shared" si="4"/>
        <v>4038.7</v>
      </c>
      <c r="J42" s="18">
        <v>355.22</v>
      </c>
      <c r="K42" s="19">
        <v>368.2</v>
      </c>
      <c r="L42" s="19">
        <v>0</v>
      </c>
      <c r="M42" s="12">
        <f t="shared" si="5"/>
        <v>723.42000000000007</v>
      </c>
      <c r="N42" s="12">
        <f t="shared" si="6"/>
        <v>3315.2799999999997</v>
      </c>
    </row>
    <row r="43" spans="1:14" ht="15.75" customHeight="1" x14ac:dyDescent="0.15">
      <c r="A43" s="1" t="s">
        <v>121</v>
      </c>
      <c r="B43" s="41" t="s">
        <v>57</v>
      </c>
      <c r="C43" s="20" t="s">
        <v>97</v>
      </c>
      <c r="D43" s="20" t="s">
        <v>74</v>
      </c>
      <c r="E43" s="11">
        <f t="shared" si="0"/>
        <v>233.78</v>
      </c>
      <c r="F43" s="12">
        <v>3506.7</v>
      </c>
      <c r="G43" s="13">
        <v>323.5</v>
      </c>
      <c r="H43" s="14">
        <v>208.5</v>
      </c>
      <c r="I43" s="12">
        <f t="shared" si="4"/>
        <v>4038.7</v>
      </c>
      <c r="J43" s="18">
        <v>355.22</v>
      </c>
      <c r="K43" s="19">
        <v>368.2</v>
      </c>
      <c r="L43" s="19">
        <v>0</v>
      </c>
      <c r="M43" s="12">
        <f t="shared" si="5"/>
        <v>723.42000000000007</v>
      </c>
      <c r="N43" s="12">
        <f t="shared" si="6"/>
        <v>3315.2799999999997</v>
      </c>
    </row>
    <row r="44" spans="1:14" ht="15.75" customHeight="1" x14ac:dyDescent="0.15">
      <c r="A44" s="1" t="s">
        <v>122</v>
      </c>
      <c r="B44" s="41" t="s">
        <v>208</v>
      </c>
      <c r="C44" s="20" t="s">
        <v>92</v>
      </c>
      <c r="D44" s="20" t="s">
        <v>74</v>
      </c>
      <c r="E44" s="11">
        <f t="shared" si="0"/>
        <v>233.78</v>
      </c>
      <c r="F44" s="12">
        <v>3506.7</v>
      </c>
      <c r="G44" s="13">
        <v>323.5</v>
      </c>
      <c r="H44" s="14">
        <v>208.5</v>
      </c>
      <c r="I44" s="12">
        <f t="shared" si="4"/>
        <v>4038.7</v>
      </c>
      <c r="J44" s="18">
        <v>355.22</v>
      </c>
      <c r="K44" s="19">
        <v>368.2</v>
      </c>
      <c r="L44" s="19">
        <v>0</v>
      </c>
      <c r="M44" s="12">
        <f t="shared" si="5"/>
        <v>723.42000000000007</v>
      </c>
      <c r="N44" s="12">
        <f t="shared" si="6"/>
        <v>3315.2799999999997</v>
      </c>
    </row>
    <row r="45" spans="1:14" ht="15.75" customHeight="1" x14ac:dyDescent="0.15">
      <c r="A45" s="1" t="s">
        <v>123</v>
      </c>
      <c r="B45" s="41" t="s">
        <v>209</v>
      </c>
      <c r="C45" s="20" t="s">
        <v>92</v>
      </c>
      <c r="D45" s="20" t="s">
        <v>74</v>
      </c>
      <c r="E45" s="11">
        <f t="shared" si="0"/>
        <v>233.78</v>
      </c>
      <c r="F45" s="12">
        <v>3506.7</v>
      </c>
      <c r="G45" s="13">
        <v>323.5</v>
      </c>
      <c r="H45" s="14">
        <v>208.5</v>
      </c>
      <c r="I45" s="12">
        <f t="shared" si="4"/>
        <v>4038.7</v>
      </c>
      <c r="J45" s="18">
        <v>355.22</v>
      </c>
      <c r="K45" s="19">
        <v>368.2</v>
      </c>
      <c r="L45" s="19">
        <v>0</v>
      </c>
      <c r="M45" s="12">
        <f t="shared" si="5"/>
        <v>723.42000000000007</v>
      </c>
      <c r="N45" s="12">
        <f t="shared" si="6"/>
        <v>3315.2799999999997</v>
      </c>
    </row>
    <row r="46" spans="1:14" ht="15.75" customHeight="1" x14ac:dyDescent="0.15">
      <c r="A46" s="1" t="s">
        <v>124</v>
      </c>
      <c r="B46" s="41" t="s">
        <v>60</v>
      </c>
      <c r="C46" s="20" t="s">
        <v>92</v>
      </c>
      <c r="D46" s="20" t="s">
        <v>74</v>
      </c>
      <c r="E46" s="11">
        <f t="shared" si="0"/>
        <v>233.78</v>
      </c>
      <c r="F46" s="12">
        <v>3506.7</v>
      </c>
      <c r="G46" s="13">
        <v>323.5</v>
      </c>
      <c r="H46" s="14">
        <v>208.5</v>
      </c>
      <c r="I46" s="12">
        <f t="shared" si="4"/>
        <v>4038.7</v>
      </c>
      <c r="J46" s="18">
        <v>355.22</v>
      </c>
      <c r="K46" s="19">
        <v>368.2</v>
      </c>
      <c r="L46" s="19">
        <v>0</v>
      </c>
      <c r="M46" s="12">
        <f t="shared" si="5"/>
        <v>723.42000000000007</v>
      </c>
      <c r="N46" s="12">
        <f t="shared" si="6"/>
        <v>3315.2799999999997</v>
      </c>
    </row>
    <row r="47" spans="1:14" ht="15.75" customHeight="1" x14ac:dyDescent="0.15">
      <c r="A47" s="1" t="s">
        <v>125</v>
      </c>
      <c r="B47" s="41" t="s">
        <v>210</v>
      </c>
      <c r="C47" s="20" t="s">
        <v>92</v>
      </c>
      <c r="D47" s="20" t="s">
        <v>74</v>
      </c>
      <c r="E47" s="11">
        <f t="shared" si="0"/>
        <v>233.78</v>
      </c>
      <c r="F47" s="12">
        <v>3506.7</v>
      </c>
      <c r="G47" s="13">
        <v>323.5</v>
      </c>
      <c r="H47" s="14">
        <v>208.5</v>
      </c>
      <c r="I47" s="12">
        <f t="shared" si="4"/>
        <v>4038.7</v>
      </c>
      <c r="J47" s="18">
        <v>355.22</v>
      </c>
      <c r="K47" s="19">
        <v>368.2</v>
      </c>
      <c r="L47" s="19">
        <v>0</v>
      </c>
      <c r="M47" s="12">
        <f t="shared" si="5"/>
        <v>723.42000000000007</v>
      </c>
      <c r="N47" s="12">
        <f t="shared" si="6"/>
        <v>3315.2799999999997</v>
      </c>
    </row>
    <row r="48" spans="1:14" ht="15.75" customHeight="1" x14ac:dyDescent="0.15">
      <c r="A48" s="1" t="s">
        <v>126</v>
      </c>
      <c r="B48" s="41" t="s">
        <v>211</v>
      </c>
      <c r="C48" s="20" t="s">
        <v>92</v>
      </c>
      <c r="D48" s="20" t="s">
        <v>74</v>
      </c>
      <c r="E48" s="11">
        <f t="shared" si="0"/>
        <v>233.78</v>
      </c>
      <c r="F48" s="12">
        <v>3506.7</v>
      </c>
      <c r="G48" s="13">
        <v>323.5</v>
      </c>
      <c r="H48" s="14">
        <v>208.5</v>
      </c>
      <c r="I48" s="12">
        <f t="shared" si="4"/>
        <v>4038.7</v>
      </c>
      <c r="J48" s="18">
        <v>355.22</v>
      </c>
      <c r="K48" s="19">
        <v>368.2</v>
      </c>
      <c r="L48" s="19">
        <v>0</v>
      </c>
      <c r="M48" s="12">
        <f t="shared" si="5"/>
        <v>723.42000000000007</v>
      </c>
      <c r="N48" s="12">
        <f t="shared" si="6"/>
        <v>3315.2799999999997</v>
      </c>
    </row>
    <row r="49" spans="1:14" ht="15.75" customHeight="1" x14ac:dyDescent="0.15">
      <c r="A49" s="1" t="s">
        <v>127</v>
      </c>
      <c r="B49" s="41" t="s">
        <v>212</v>
      </c>
      <c r="C49" s="20" t="s">
        <v>92</v>
      </c>
      <c r="D49" s="20" t="s">
        <v>74</v>
      </c>
      <c r="E49" s="11">
        <f t="shared" si="0"/>
        <v>233.78</v>
      </c>
      <c r="F49" s="12">
        <v>3506.7</v>
      </c>
      <c r="G49" s="13">
        <v>323.5</v>
      </c>
      <c r="H49" s="14">
        <v>208.5</v>
      </c>
      <c r="I49" s="12">
        <f t="shared" si="4"/>
        <v>4038.7</v>
      </c>
      <c r="J49" s="18">
        <v>355.22</v>
      </c>
      <c r="K49" s="19">
        <v>368.2</v>
      </c>
      <c r="L49" s="19">
        <v>0</v>
      </c>
      <c r="M49" s="12">
        <f t="shared" si="5"/>
        <v>723.42000000000007</v>
      </c>
      <c r="N49" s="12">
        <f t="shared" si="6"/>
        <v>3315.2799999999997</v>
      </c>
    </row>
    <row r="50" spans="1:14" ht="15.75" customHeight="1" x14ac:dyDescent="0.15">
      <c r="A50" s="1" t="s">
        <v>128</v>
      </c>
      <c r="B50" s="41" t="s">
        <v>65</v>
      </c>
      <c r="C50" s="20" t="s">
        <v>92</v>
      </c>
      <c r="D50" s="20" t="s">
        <v>74</v>
      </c>
      <c r="E50" s="11">
        <f t="shared" si="0"/>
        <v>233.78</v>
      </c>
      <c r="F50" s="12">
        <v>3506.7</v>
      </c>
      <c r="G50" s="13">
        <v>323.5</v>
      </c>
      <c r="H50" s="14">
        <v>208.5</v>
      </c>
      <c r="I50" s="12">
        <f t="shared" si="4"/>
        <v>4038.7</v>
      </c>
      <c r="J50" s="18">
        <v>355.22</v>
      </c>
      <c r="K50" s="19">
        <v>368.2</v>
      </c>
      <c r="L50" s="19">
        <v>0</v>
      </c>
      <c r="M50" s="12">
        <f t="shared" si="5"/>
        <v>723.42000000000007</v>
      </c>
      <c r="N50" s="12">
        <f t="shared" si="6"/>
        <v>3315.2799999999997</v>
      </c>
    </row>
    <row r="51" spans="1:14" ht="15.75" customHeight="1" x14ac:dyDescent="0.15">
      <c r="A51" s="1" t="s">
        <v>129</v>
      </c>
      <c r="B51" s="42" t="s">
        <v>213</v>
      </c>
      <c r="C51" s="20" t="s">
        <v>92</v>
      </c>
      <c r="D51" s="20" t="s">
        <v>74</v>
      </c>
      <c r="E51" s="27">
        <f t="shared" si="0"/>
        <v>233.78</v>
      </c>
      <c r="F51" s="28">
        <v>3506.7</v>
      </c>
      <c r="G51" s="30">
        <v>323.5</v>
      </c>
      <c r="H51" s="29">
        <v>208.5</v>
      </c>
      <c r="I51" s="12">
        <f t="shared" si="4"/>
        <v>4038.7</v>
      </c>
      <c r="J51" s="31">
        <v>355.22</v>
      </c>
      <c r="K51" s="32">
        <v>368.2</v>
      </c>
      <c r="L51" s="32">
        <v>0</v>
      </c>
      <c r="M51" s="12">
        <f t="shared" si="5"/>
        <v>723.42000000000007</v>
      </c>
      <c r="N51" s="12">
        <f t="shared" si="6"/>
        <v>3315.2799999999997</v>
      </c>
    </row>
    <row r="52" spans="1:14" ht="15.75" customHeight="1" x14ac:dyDescent="0.15">
      <c r="A52" s="1" t="s">
        <v>130</v>
      </c>
      <c r="B52" s="43" t="s">
        <v>67</v>
      </c>
      <c r="C52" s="42" t="s">
        <v>92</v>
      </c>
      <c r="D52" s="20" t="s">
        <v>74</v>
      </c>
      <c r="E52" s="35">
        <f t="shared" si="0"/>
        <v>233.78</v>
      </c>
      <c r="F52" s="36">
        <v>3506.7</v>
      </c>
      <c r="G52" s="38">
        <v>323.5</v>
      </c>
      <c r="H52" s="38">
        <v>208.5</v>
      </c>
      <c r="I52" s="12">
        <f t="shared" si="4"/>
        <v>4038.7</v>
      </c>
      <c r="J52" s="18">
        <v>355.22</v>
      </c>
      <c r="K52" s="19">
        <v>368.2</v>
      </c>
      <c r="L52" s="19">
        <v>0</v>
      </c>
      <c r="M52" s="12">
        <f t="shared" si="5"/>
        <v>723.42000000000007</v>
      </c>
      <c r="N52" s="12">
        <f t="shared" si="6"/>
        <v>3315.2799999999997</v>
      </c>
    </row>
    <row r="53" spans="1:14" ht="15.75" customHeight="1" x14ac:dyDescent="0.15">
      <c r="A53" s="1" t="s">
        <v>131</v>
      </c>
      <c r="B53" s="43" t="s">
        <v>214</v>
      </c>
      <c r="C53" s="43" t="s">
        <v>92</v>
      </c>
      <c r="D53" s="20" t="s">
        <v>74</v>
      </c>
      <c r="E53" s="35">
        <f t="shared" si="0"/>
        <v>233.78</v>
      </c>
      <c r="F53" s="36">
        <v>3506.7</v>
      </c>
      <c r="G53" s="38">
        <v>323.5</v>
      </c>
      <c r="H53" s="38">
        <v>208.5</v>
      </c>
      <c r="I53" s="12">
        <f t="shared" si="4"/>
        <v>4038.7</v>
      </c>
      <c r="J53" s="18">
        <v>355.22</v>
      </c>
      <c r="K53" s="19">
        <v>368.2</v>
      </c>
      <c r="L53" s="19">
        <v>0</v>
      </c>
      <c r="M53" s="12">
        <f t="shared" si="5"/>
        <v>723.42000000000007</v>
      </c>
      <c r="N53" s="12">
        <f t="shared" si="6"/>
        <v>3315.2799999999997</v>
      </c>
    </row>
    <row r="54" spans="1:14" ht="15.75" customHeight="1" x14ac:dyDescent="0.15">
      <c r="A54" s="1" t="s">
        <v>132</v>
      </c>
      <c r="B54" s="43" t="s">
        <v>215</v>
      </c>
      <c r="C54" s="43" t="s">
        <v>92</v>
      </c>
      <c r="D54" s="20" t="s">
        <v>74</v>
      </c>
      <c r="E54" s="35">
        <f>+F54/15</f>
        <v>233.78</v>
      </c>
      <c r="F54" s="36">
        <v>3506.7</v>
      </c>
      <c r="G54" s="38">
        <v>323.5</v>
      </c>
      <c r="H54" s="38">
        <v>208.5</v>
      </c>
      <c r="I54" s="12">
        <f t="shared" si="4"/>
        <v>4038.7</v>
      </c>
      <c r="J54" s="18">
        <v>355.22</v>
      </c>
      <c r="K54" s="19">
        <v>368.2</v>
      </c>
      <c r="L54" s="19">
        <v>0</v>
      </c>
      <c r="M54" s="12">
        <f t="shared" si="5"/>
        <v>723.42000000000007</v>
      </c>
      <c r="N54" s="12">
        <f t="shared" si="6"/>
        <v>3315.2799999999997</v>
      </c>
    </row>
    <row r="55" spans="1:14" ht="15.75" customHeight="1" x14ac:dyDescent="0.15">
      <c r="A55" s="1" t="s">
        <v>133</v>
      </c>
      <c r="B55" s="43" t="s">
        <v>70</v>
      </c>
      <c r="C55" s="43" t="s">
        <v>92</v>
      </c>
      <c r="D55" s="20" t="s">
        <v>74</v>
      </c>
      <c r="E55" s="35">
        <f>+F55/15</f>
        <v>233.78</v>
      </c>
      <c r="F55" s="36">
        <v>3506.7</v>
      </c>
      <c r="G55" s="38">
        <v>323.5</v>
      </c>
      <c r="H55" s="38">
        <v>208.5</v>
      </c>
      <c r="I55" s="12">
        <f t="shared" si="4"/>
        <v>4038.7</v>
      </c>
      <c r="J55" s="18">
        <v>355.22</v>
      </c>
      <c r="K55" s="19">
        <v>368.2</v>
      </c>
      <c r="L55" s="19">
        <v>0</v>
      </c>
      <c r="M55" s="12">
        <f t="shared" si="5"/>
        <v>723.42000000000007</v>
      </c>
      <c r="N55" s="12">
        <f t="shared" si="6"/>
        <v>3315.2799999999997</v>
      </c>
    </row>
    <row r="56" spans="1:14" ht="15.75" customHeight="1" x14ac:dyDescent="0.15">
      <c r="A56" s="1" t="s">
        <v>134</v>
      </c>
      <c r="B56" s="43" t="s">
        <v>216</v>
      </c>
      <c r="C56" s="43" t="s">
        <v>92</v>
      </c>
      <c r="D56" s="20" t="s">
        <v>74</v>
      </c>
      <c r="E56" s="35">
        <f>+F56/15</f>
        <v>233.78</v>
      </c>
      <c r="F56" s="36">
        <v>3506.7</v>
      </c>
      <c r="G56" s="38">
        <v>323.5</v>
      </c>
      <c r="H56" s="38">
        <v>208.5</v>
      </c>
      <c r="I56" s="12">
        <f t="shared" si="4"/>
        <v>4038.7</v>
      </c>
      <c r="J56" s="18">
        <v>355.22</v>
      </c>
      <c r="K56" s="19">
        <v>368.2</v>
      </c>
      <c r="L56" s="19">
        <v>0</v>
      </c>
      <c r="M56" s="12">
        <f t="shared" si="5"/>
        <v>723.42000000000007</v>
      </c>
      <c r="N56" s="12">
        <f t="shared" si="6"/>
        <v>3315.2799999999997</v>
      </c>
    </row>
    <row r="57" spans="1:14" ht="15.75" customHeight="1" x14ac:dyDescent="0.15">
      <c r="A57" s="1" t="s">
        <v>135</v>
      </c>
      <c r="B57" s="43" t="s">
        <v>55</v>
      </c>
      <c r="C57" s="43" t="s">
        <v>96</v>
      </c>
      <c r="D57" s="44" t="s">
        <v>77</v>
      </c>
      <c r="E57" s="35">
        <f t="shared" ref="E57:E64" si="7">+F57/15</f>
        <v>253.52</v>
      </c>
      <c r="F57" s="36">
        <v>3802.8</v>
      </c>
      <c r="G57" s="36">
        <v>333.5</v>
      </c>
      <c r="H57" s="36">
        <v>212.5</v>
      </c>
      <c r="I57" s="12">
        <f t="shared" si="4"/>
        <v>4348.8</v>
      </c>
      <c r="J57" s="36">
        <v>406.85</v>
      </c>
      <c r="K57" s="36">
        <v>399.29</v>
      </c>
      <c r="L57" s="19">
        <v>0</v>
      </c>
      <c r="M57" s="12">
        <f t="shared" si="5"/>
        <v>806.1400000000001</v>
      </c>
      <c r="N57" s="12">
        <f t="shared" si="6"/>
        <v>3542.66</v>
      </c>
    </row>
    <row r="58" spans="1:14" ht="15.75" customHeight="1" x14ac:dyDescent="0.15">
      <c r="A58" s="1" t="s">
        <v>136</v>
      </c>
      <c r="B58" s="43" t="s">
        <v>217</v>
      </c>
      <c r="C58" s="43" t="s">
        <v>108</v>
      </c>
      <c r="D58" s="44" t="s">
        <v>77</v>
      </c>
      <c r="E58" s="35">
        <f t="shared" si="7"/>
        <v>449.57</v>
      </c>
      <c r="F58" s="36">
        <v>6743.55</v>
      </c>
      <c r="G58" s="36">
        <v>581.5</v>
      </c>
      <c r="H58" s="36">
        <v>361</v>
      </c>
      <c r="I58" s="12">
        <f t="shared" si="4"/>
        <v>7686.05</v>
      </c>
      <c r="J58" s="36">
        <v>1094.48</v>
      </c>
      <c r="K58" s="36">
        <v>708.07</v>
      </c>
      <c r="L58" s="19">
        <v>0</v>
      </c>
      <c r="M58" s="12">
        <f t="shared" si="5"/>
        <v>1802.5500000000002</v>
      </c>
      <c r="N58" s="12">
        <f t="shared" si="6"/>
        <v>5883.5</v>
      </c>
    </row>
    <row r="59" spans="1:14" ht="15.75" customHeight="1" x14ac:dyDescent="0.15">
      <c r="A59" s="1" t="s">
        <v>166</v>
      </c>
      <c r="B59" s="43" t="s">
        <v>218</v>
      </c>
      <c r="C59" s="43" t="s">
        <v>79</v>
      </c>
      <c r="D59" s="44" t="s">
        <v>77</v>
      </c>
      <c r="E59" s="35">
        <f t="shared" si="7"/>
        <v>908.78000000000009</v>
      </c>
      <c r="F59" s="36">
        <v>13631.7</v>
      </c>
      <c r="G59" s="36">
        <v>832</v>
      </c>
      <c r="H59" s="36">
        <v>559.5</v>
      </c>
      <c r="I59" s="12">
        <f t="shared" si="4"/>
        <v>15023.2</v>
      </c>
      <c r="J59" s="36">
        <v>2764.83</v>
      </c>
      <c r="K59" s="36">
        <v>1431.33</v>
      </c>
      <c r="L59" s="19">
        <v>0</v>
      </c>
      <c r="M59" s="12">
        <f t="shared" si="5"/>
        <v>4196.16</v>
      </c>
      <c r="N59" s="12">
        <f t="shared" si="6"/>
        <v>10827.04</v>
      </c>
    </row>
    <row r="60" spans="1:14" ht="15.75" customHeight="1" x14ac:dyDescent="0.15">
      <c r="A60" s="1" t="s">
        <v>167</v>
      </c>
      <c r="B60" s="43" t="s">
        <v>20</v>
      </c>
      <c r="C60" s="20" t="s">
        <v>80</v>
      </c>
      <c r="D60" s="44" t="s">
        <v>77</v>
      </c>
      <c r="E60" s="35">
        <f t="shared" si="7"/>
        <v>807.01</v>
      </c>
      <c r="F60" s="36">
        <v>12105.15</v>
      </c>
      <c r="G60" s="36">
        <v>774.5</v>
      </c>
      <c r="H60" s="36">
        <v>508</v>
      </c>
      <c r="I60" s="12">
        <f t="shared" si="4"/>
        <v>13387.65</v>
      </c>
      <c r="J60" s="36">
        <v>2380.15</v>
      </c>
      <c r="K60" s="36">
        <v>1271.04</v>
      </c>
      <c r="L60" s="19">
        <v>0</v>
      </c>
      <c r="M60" s="12">
        <f t="shared" si="5"/>
        <v>3651.19</v>
      </c>
      <c r="N60" s="12">
        <f t="shared" si="6"/>
        <v>9736.4599999999991</v>
      </c>
    </row>
    <row r="61" spans="1:14" ht="15.75" customHeight="1" x14ac:dyDescent="0.15">
      <c r="A61" s="1" t="s">
        <v>168</v>
      </c>
      <c r="B61" s="43" t="s">
        <v>219</v>
      </c>
      <c r="C61" s="43" t="s">
        <v>86</v>
      </c>
      <c r="D61" s="44" t="s">
        <v>77</v>
      </c>
      <c r="E61" s="35">
        <f t="shared" si="7"/>
        <v>449.57</v>
      </c>
      <c r="F61" s="36">
        <v>6743.55</v>
      </c>
      <c r="G61" s="36">
        <v>581.5</v>
      </c>
      <c r="H61" s="36">
        <v>361</v>
      </c>
      <c r="I61" s="12">
        <f t="shared" si="4"/>
        <v>7686.05</v>
      </c>
      <c r="J61" s="36">
        <v>1094.48</v>
      </c>
      <c r="K61" s="36">
        <v>708.07</v>
      </c>
      <c r="L61" s="19">
        <v>0</v>
      </c>
      <c r="M61" s="12">
        <f t="shared" si="5"/>
        <v>1802.5500000000002</v>
      </c>
      <c r="N61" s="12">
        <f t="shared" si="6"/>
        <v>5883.5</v>
      </c>
    </row>
    <row r="62" spans="1:14" ht="15.75" customHeight="1" x14ac:dyDescent="0.15">
      <c r="A62" s="1" t="s">
        <v>169</v>
      </c>
      <c r="B62" s="43" t="s">
        <v>27</v>
      </c>
      <c r="C62" s="43" t="s">
        <v>86</v>
      </c>
      <c r="D62" s="44" t="s">
        <v>77</v>
      </c>
      <c r="E62" s="35">
        <f t="shared" si="7"/>
        <v>449.57</v>
      </c>
      <c r="F62" s="36">
        <v>6743.55</v>
      </c>
      <c r="G62" s="36">
        <v>581.5</v>
      </c>
      <c r="H62" s="36">
        <v>361</v>
      </c>
      <c r="I62" s="12">
        <f t="shared" si="4"/>
        <v>7686.05</v>
      </c>
      <c r="J62" s="36">
        <v>1094.48</v>
      </c>
      <c r="K62" s="36">
        <v>708.07</v>
      </c>
      <c r="L62" s="19">
        <v>0</v>
      </c>
      <c r="M62" s="12">
        <f t="shared" si="5"/>
        <v>1802.5500000000002</v>
      </c>
      <c r="N62" s="12">
        <f t="shared" si="6"/>
        <v>5883.5</v>
      </c>
    </row>
    <row r="63" spans="1:14" ht="15.75" customHeight="1" x14ac:dyDescent="0.15">
      <c r="A63" s="1" t="s">
        <v>170</v>
      </c>
      <c r="B63" s="43" t="s">
        <v>220</v>
      </c>
      <c r="C63" s="43" t="s">
        <v>86</v>
      </c>
      <c r="D63" s="44" t="s">
        <v>77</v>
      </c>
      <c r="E63" s="35">
        <f t="shared" si="7"/>
        <v>449.57</v>
      </c>
      <c r="F63" s="36">
        <v>6743.55</v>
      </c>
      <c r="G63" s="36">
        <v>581.5</v>
      </c>
      <c r="H63" s="36">
        <v>361</v>
      </c>
      <c r="I63" s="12">
        <f t="shared" si="4"/>
        <v>7686.05</v>
      </c>
      <c r="J63" s="36">
        <v>1094.48</v>
      </c>
      <c r="K63" s="36">
        <v>708.07</v>
      </c>
      <c r="L63" s="19">
        <v>0</v>
      </c>
      <c r="M63" s="12">
        <f t="shared" si="5"/>
        <v>1802.5500000000002</v>
      </c>
      <c r="N63" s="12">
        <f t="shared" si="6"/>
        <v>5883.5</v>
      </c>
    </row>
    <row r="64" spans="1:14" ht="15.75" customHeight="1" x14ac:dyDescent="0.15">
      <c r="A64" s="1" t="s">
        <v>171</v>
      </c>
      <c r="B64" s="43" t="s">
        <v>221</v>
      </c>
      <c r="C64" s="43" t="s">
        <v>85</v>
      </c>
      <c r="D64" s="44" t="s">
        <v>77</v>
      </c>
      <c r="E64" s="35">
        <f t="shared" si="7"/>
        <v>459.44</v>
      </c>
      <c r="F64" s="36">
        <v>6891.6</v>
      </c>
      <c r="G64" s="36">
        <v>581.5</v>
      </c>
      <c r="H64" s="36">
        <v>361</v>
      </c>
      <c r="I64" s="12">
        <f t="shared" si="4"/>
        <v>7834.1</v>
      </c>
      <c r="J64" s="36">
        <v>1126.0999999999999</v>
      </c>
      <c r="K64" s="36">
        <v>723.62</v>
      </c>
      <c r="L64" s="19">
        <v>0</v>
      </c>
      <c r="M64" s="12">
        <f t="shared" si="5"/>
        <v>1849.7199999999998</v>
      </c>
      <c r="N64" s="12">
        <f t="shared" si="6"/>
        <v>5984.380000000001</v>
      </c>
    </row>
    <row r="65" spans="5:14" x14ac:dyDescent="0.2">
      <c r="E65" s="40">
        <f>SUM(E5:E64)</f>
        <v>24691.82999999998</v>
      </c>
      <c r="F65" s="40">
        <f t="shared" ref="F65:N65" si="8">SUM(F5:F64)</f>
        <v>370377.45000000007</v>
      </c>
      <c r="G65" s="40">
        <f t="shared" si="8"/>
        <v>29146.5</v>
      </c>
      <c r="H65" s="40">
        <f t="shared" si="8"/>
        <v>18768</v>
      </c>
      <c r="I65" s="40">
        <f t="shared" si="8"/>
        <v>418291.95000000019</v>
      </c>
      <c r="J65" s="40">
        <f t="shared" si="8"/>
        <v>59443.560000000019</v>
      </c>
      <c r="K65" s="40">
        <f t="shared" si="8"/>
        <v>38889.630000000019</v>
      </c>
      <c r="L65" s="40">
        <f t="shared" si="8"/>
        <v>2010.52</v>
      </c>
      <c r="M65" s="40">
        <f t="shared" si="8"/>
        <v>100343.70999999999</v>
      </c>
      <c r="N65" s="40">
        <f t="shared" si="8"/>
        <v>317948.23999999987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4.33203125" customWidth="1"/>
    <col min="2" max="2" width="3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10.1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</row>
    <row r="2" spans="1:14" ht="9" customHeight="1" x14ac:dyDescent="0.2">
      <c r="D2" s="48" t="s">
        <v>175</v>
      </c>
      <c r="E2" s="48" t="s">
        <v>222</v>
      </c>
      <c r="F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5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ht="15.75" customHeight="1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 t="shared" ref="E5:E53" si="0">+F5/15</f>
        <v>1932.8600000000001</v>
      </c>
      <c r="F5" s="12">
        <v>28992.9</v>
      </c>
      <c r="G5" s="13">
        <v>1144</v>
      </c>
      <c r="H5" s="14">
        <v>808.5</v>
      </c>
      <c r="I5" s="12">
        <f t="shared" ref="I5:I36" si="1">SUM(F5:H5)</f>
        <v>30945.4</v>
      </c>
      <c r="J5" s="18">
        <v>7470.4</v>
      </c>
      <c r="K5" s="19">
        <v>3044.25</v>
      </c>
      <c r="L5" s="19">
        <v>0</v>
      </c>
      <c r="M5" s="12">
        <f t="shared" ref="M5:M36" si="2">SUM(J5:L5)</f>
        <v>10514.65</v>
      </c>
      <c r="N5" s="12">
        <f t="shared" ref="N5:N36" si="3">+I5-M5</f>
        <v>20430.75</v>
      </c>
    </row>
    <row r="6" spans="1:14" ht="15.75" customHeight="1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si="0"/>
        <v>376.81</v>
      </c>
      <c r="F6" s="12">
        <v>5652.15</v>
      </c>
      <c r="G6" s="13">
        <v>510.5</v>
      </c>
      <c r="H6" s="14">
        <v>333</v>
      </c>
      <c r="I6" s="12">
        <f t="shared" si="1"/>
        <v>6495.65</v>
      </c>
      <c r="J6" s="18">
        <v>840.21</v>
      </c>
      <c r="K6" s="19">
        <v>593.48</v>
      </c>
      <c r="L6" s="19">
        <v>0</v>
      </c>
      <c r="M6" s="12">
        <f t="shared" si="2"/>
        <v>1433.69</v>
      </c>
      <c r="N6" s="12">
        <f t="shared" si="3"/>
        <v>5061.9599999999991</v>
      </c>
    </row>
    <row r="7" spans="1:14" ht="15.75" customHeight="1" x14ac:dyDescent="0.15">
      <c r="A7" s="1" t="s">
        <v>115</v>
      </c>
      <c r="B7" s="41" t="s">
        <v>15</v>
      </c>
      <c r="C7" s="20" t="s">
        <v>79</v>
      </c>
      <c r="D7" s="20" t="s">
        <v>73</v>
      </c>
      <c r="E7" s="11">
        <f t="shared" si="0"/>
        <v>908.78000000000009</v>
      </c>
      <c r="F7" s="12">
        <v>13631.7</v>
      </c>
      <c r="G7" s="13">
        <v>832</v>
      </c>
      <c r="H7" s="14">
        <v>559.5</v>
      </c>
      <c r="I7" s="12">
        <f t="shared" si="1"/>
        <v>15023.2</v>
      </c>
      <c r="J7" s="18">
        <v>2764.83</v>
      </c>
      <c r="K7" s="19">
        <v>1431.33</v>
      </c>
      <c r="L7" s="19">
        <v>0</v>
      </c>
      <c r="M7" s="12">
        <f t="shared" si="2"/>
        <v>4196.16</v>
      </c>
      <c r="N7" s="12">
        <f t="shared" si="3"/>
        <v>10827.04</v>
      </c>
    </row>
    <row r="8" spans="1:14" ht="15.75" customHeight="1" x14ac:dyDescent="0.15">
      <c r="A8" s="1" t="s">
        <v>116</v>
      </c>
      <c r="B8" s="41" t="s">
        <v>190</v>
      </c>
      <c r="C8" s="20" t="s">
        <v>106</v>
      </c>
      <c r="D8" s="20" t="s">
        <v>73</v>
      </c>
      <c r="E8" s="11">
        <f t="shared" si="0"/>
        <v>405.07</v>
      </c>
      <c r="F8" s="12">
        <v>6076.05</v>
      </c>
      <c r="G8" s="13">
        <v>564</v>
      </c>
      <c r="H8" s="14">
        <v>351.5</v>
      </c>
      <c r="I8" s="12">
        <f t="shared" si="1"/>
        <v>6991.55</v>
      </c>
      <c r="J8" s="18">
        <v>946.13</v>
      </c>
      <c r="K8" s="19">
        <v>637.99</v>
      </c>
      <c r="L8" s="19">
        <v>1013</v>
      </c>
      <c r="M8" s="12">
        <f t="shared" si="2"/>
        <v>2597.12</v>
      </c>
      <c r="N8" s="12">
        <f t="shared" si="3"/>
        <v>4394.43</v>
      </c>
    </row>
    <row r="9" spans="1:14" ht="15.75" customHeight="1" x14ac:dyDescent="0.15">
      <c r="A9" s="1" t="s">
        <v>117</v>
      </c>
      <c r="B9" s="41" t="s">
        <v>30</v>
      </c>
      <c r="C9" s="20" t="s">
        <v>88</v>
      </c>
      <c r="D9" s="20" t="s">
        <v>73</v>
      </c>
      <c r="E9" s="11">
        <f t="shared" si="0"/>
        <v>405.07</v>
      </c>
      <c r="F9" s="12">
        <v>6076.05</v>
      </c>
      <c r="G9" s="13">
        <v>564</v>
      </c>
      <c r="H9" s="14">
        <v>351.5</v>
      </c>
      <c r="I9" s="12">
        <f t="shared" si="1"/>
        <v>6991.55</v>
      </c>
      <c r="J9" s="18">
        <v>946.13</v>
      </c>
      <c r="K9" s="19">
        <v>637.99</v>
      </c>
      <c r="L9" s="19">
        <v>0</v>
      </c>
      <c r="M9" s="12">
        <f t="shared" si="2"/>
        <v>1584.12</v>
      </c>
      <c r="N9" s="12">
        <f t="shared" si="3"/>
        <v>5407.43</v>
      </c>
    </row>
    <row r="10" spans="1:14" ht="15.75" customHeight="1" x14ac:dyDescent="0.15">
      <c r="A10" s="1" t="s">
        <v>118</v>
      </c>
      <c r="B10" s="41" t="s">
        <v>21</v>
      </c>
      <c r="C10" s="20" t="s">
        <v>81</v>
      </c>
      <c r="D10" s="20" t="s">
        <v>73</v>
      </c>
      <c r="E10" s="11">
        <f t="shared" si="0"/>
        <v>729.8</v>
      </c>
      <c r="F10" s="12">
        <v>10947</v>
      </c>
      <c r="G10" s="13">
        <v>732.5</v>
      </c>
      <c r="H10" s="14">
        <v>493.5</v>
      </c>
      <c r="I10" s="12">
        <f t="shared" si="1"/>
        <v>12173</v>
      </c>
      <c r="J10" s="18">
        <v>2094.46</v>
      </c>
      <c r="K10" s="19">
        <v>1149.43</v>
      </c>
      <c r="L10" s="19">
        <v>0</v>
      </c>
      <c r="M10" s="12">
        <f t="shared" si="2"/>
        <v>3243.8900000000003</v>
      </c>
      <c r="N10" s="12">
        <f t="shared" si="3"/>
        <v>8929.11</v>
      </c>
    </row>
    <row r="11" spans="1:14" ht="15.75" customHeight="1" x14ac:dyDescent="0.15">
      <c r="A11" s="1" t="s">
        <v>119</v>
      </c>
      <c r="B11" s="41" t="s">
        <v>191</v>
      </c>
      <c r="C11" s="20" t="s">
        <v>95</v>
      </c>
      <c r="D11" s="20" t="s">
        <v>73</v>
      </c>
      <c r="E11" s="11">
        <f t="shared" si="0"/>
        <v>253.52</v>
      </c>
      <c r="F11" s="12">
        <v>3802.8</v>
      </c>
      <c r="G11" s="13">
        <v>333.5</v>
      </c>
      <c r="H11" s="14">
        <v>212.5</v>
      </c>
      <c r="I11" s="12">
        <f t="shared" si="1"/>
        <v>4348.8</v>
      </c>
      <c r="J11" s="18">
        <v>406.85</v>
      </c>
      <c r="K11" s="19">
        <v>399.29</v>
      </c>
      <c r="L11" s="19">
        <v>0</v>
      </c>
      <c r="M11" s="12">
        <f t="shared" si="2"/>
        <v>806.1400000000001</v>
      </c>
      <c r="N11" s="12">
        <f t="shared" si="3"/>
        <v>3542.66</v>
      </c>
    </row>
    <row r="12" spans="1:14" ht="15.75" customHeight="1" x14ac:dyDescent="0.15">
      <c r="A12" s="1" t="s">
        <v>164</v>
      </c>
      <c r="B12" s="41" t="s">
        <v>192</v>
      </c>
      <c r="C12" s="20" t="s">
        <v>79</v>
      </c>
      <c r="D12" s="20" t="s">
        <v>75</v>
      </c>
      <c r="E12" s="11">
        <f t="shared" si="0"/>
        <v>908.78000000000009</v>
      </c>
      <c r="F12" s="12">
        <v>13631.7</v>
      </c>
      <c r="G12" s="13">
        <v>832</v>
      </c>
      <c r="H12" s="14">
        <v>559.5</v>
      </c>
      <c r="I12" s="12">
        <f t="shared" si="1"/>
        <v>15023.2</v>
      </c>
      <c r="J12" s="18">
        <v>2764.83</v>
      </c>
      <c r="K12" s="19">
        <v>1431.33</v>
      </c>
      <c r="L12" s="19">
        <v>0</v>
      </c>
      <c r="M12" s="12">
        <f t="shared" si="2"/>
        <v>4196.16</v>
      </c>
      <c r="N12" s="12">
        <f t="shared" si="3"/>
        <v>10827.04</v>
      </c>
    </row>
    <row r="13" spans="1:14" ht="15.75" customHeight="1" x14ac:dyDescent="0.15">
      <c r="A13" s="1" t="s">
        <v>137</v>
      </c>
      <c r="B13" s="41" t="s">
        <v>104</v>
      </c>
      <c r="C13" s="20" t="s">
        <v>83</v>
      </c>
      <c r="D13" s="20" t="s">
        <v>75</v>
      </c>
      <c r="E13" s="11">
        <f t="shared" si="0"/>
        <v>449.57</v>
      </c>
      <c r="F13" s="12">
        <v>6743.55</v>
      </c>
      <c r="G13" s="13">
        <v>581.5</v>
      </c>
      <c r="H13" s="13">
        <v>361</v>
      </c>
      <c r="I13" s="12">
        <f t="shared" si="1"/>
        <v>7686.05</v>
      </c>
      <c r="J13" s="18">
        <v>1094.48</v>
      </c>
      <c r="K13" s="19">
        <v>708.07</v>
      </c>
      <c r="L13" s="19">
        <v>0</v>
      </c>
      <c r="M13" s="12">
        <f t="shared" si="2"/>
        <v>1802.5500000000002</v>
      </c>
      <c r="N13" s="12">
        <f t="shared" si="3"/>
        <v>5883.5</v>
      </c>
    </row>
    <row r="14" spans="1:14" ht="15.75" customHeight="1" x14ac:dyDescent="0.15">
      <c r="A14" s="1" t="s">
        <v>138</v>
      </c>
      <c r="B14" s="41" t="s">
        <v>23</v>
      </c>
      <c r="C14" s="20" t="s">
        <v>83</v>
      </c>
      <c r="D14" s="20" t="s">
        <v>75</v>
      </c>
      <c r="E14" s="11">
        <f t="shared" si="0"/>
        <v>459.44</v>
      </c>
      <c r="F14" s="12">
        <v>6891.6</v>
      </c>
      <c r="G14" s="13">
        <v>581.5</v>
      </c>
      <c r="H14" s="14">
        <v>361</v>
      </c>
      <c r="I14" s="12">
        <f t="shared" si="1"/>
        <v>7834.1</v>
      </c>
      <c r="J14" s="18">
        <v>1126.0999999999999</v>
      </c>
      <c r="K14" s="19">
        <v>723.62</v>
      </c>
      <c r="L14" s="19">
        <v>0</v>
      </c>
      <c r="M14" s="12">
        <f t="shared" si="2"/>
        <v>1849.7199999999998</v>
      </c>
      <c r="N14" s="12">
        <f t="shared" si="3"/>
        <v>5984.380000000001</v>
      </c>
    </row>
    <row r="15" spans="1:14" ht="15.75" customHeight="1" x14ac:dyDescent="0.15">
      <c r="A15" s="1" t="s">
        <v>139</v>
      </c>
      <c r="B15" s="41" t="s">
        <v>193</v>
      </c>
      <c r="C15" s="20" t="s">
        <v>84</v>
      </c>
      <c r="D15" s="20" t="s">
        <v>75</v>
      </c>
      <c r="E15" s="11">
        <f t="shared" si="0"/>
        <v>459.44</v>
      </c>
      <c r="F15" s="12">
        <v>6891.6</v>
      </c>
      <c r="G15" s="13">
        <v>581.5</v>
      </c>
      <c r="H15" s="14">
        <v>361</v>
      </c>
      <c r="I15" s="12">
        <f t="shared" si="1"/>
        <v>7834.1</v>
      </c>
      <c r="J15" s="18">
        <v>1126.0999999999999</v>
      </c>
      <c r="K15" s="19">
        <v>723.62</v>
      </c>
      <c r="L15" s="19">
        <v>0</v>
      </c>
      <c r="M15" s="12">
        <f t="shared" si="2"/>
        <v>1849.7199999999998</v>
      </c>
      <c r="N15" s="12">
        <f t="shared" si="3"/>
        <v>5984.380000000001</v>
      </c>
    </row>
    <row r="16" spans="1:14" ht="15.75" customHeight="1" x14ac:dyDescent="0.15">
      <c r="A16" s="1" t="s">
        <v>140</v>
      </c>
      <c r="B16" s="41" t="s">
        <v>194</v>
      </c>
      <c r="C16" s="20" t="s">
        <v>79</v>
      </c>
      <c r="D16" s="20" t="s">
        <v>76</v>
      </c>
      <c r="E16" s="11">
        <f t="shared" si="0"/>
        <v>908.78000000000009</v>
      </c>
      <c r="F16" s="12">
        <v>13631.7</v>
      </c>
      <c r="G16" s="13">
        <v>832</v>
      </c>
      <c r="H16" s="14">
        <v>559.5</v>
      </c>
      <c r="I16" s="12">
        <f t="shared" si="1"/>
        <v>15023.2</v>
      </c>
      <c r="J16" s="18">
        <v>2764.83</v>
      </c>
      <c r="K16" s="19">
        <v>1431.33</v>
      </c>
      <c r="L16" s="19">
        <v>0</v>
      </c>
      <c r="M16" s="12">
        <f t="shared" si="2"/>
        <v>4196.16</v>
      </c>
      <c r="N16" s="12">
        <f t="shared" si="3"/>
        <v>10827.04</v>
      </c>
    </row>
    <row r="17" spans="1:14" ht="15.75" customHeight="1" x14ac:dyDescent="0.15">
      <c r="A17" s="1" t="s">
        <v>141</v>
      </c>
      <c r="B17" s="41" t="s">
        <v>22</v>
      </c>
      <c r="C17" s="20" t="s">
        <v>82</v>
      </c>
      <c r="D17" s="20" t="s">
        <v>76</v>
      </c>
      <c r="E17" s="11">
        <f t="shared" si="0"/>
        <v>566.21999999999991</v>
      </c>
      <c r="F17" s="12">
        <v>8493.2999999999993</v>
      </c>
      <c r="G17" s="13">
        <v>623.5</v>
      </c>
      <c r="H17" s="14">
        <v>389.5</v>
      </c>
      <c r="I17" s="12">
        <f t="shared" si="1"/>
        <v>9506.2999999999993</v>
      </c>
      <c r="J17" s="18">
        <v>1483.28</v>
      </c>
      <c r="K17" s="19">
        <v>891.8</v>
      </c>
      <c r="L17" s="19">
        <v>2010.52</v>
      </c>
      <c r="M17" s="12">
        <f t="shared" si="2"/>
        <v>4385.6000000000004</v>
      </c>
      <c r="N17" s="12">
        <f t="shared" si="3"/>
        <v>5120.6999999999989</v>
      </c>
    </row>
    <row r="18" spans="1:14" ht="15.75" customHeight="1" x14ac:dyDescent="0.15">
      <c r="A18" s="1" t="s">
        <v>142</v>
      </c>
      <c r="B18" s="41" t="s">
        <v>195</v>
      </c>
      <c r="C18" s="20" t="s">
        <v>94</v>
      </c>
      <c r="D18" s="20" t="s">
        <v>76</v>
      </c>
      <c r="E18" s="11">
        <f t="shared" si="0"/>
        <v>258.85000000000002</v>
      </c>
      <c r="F18" s="12">
        <v>3882.75</v>
      </c>
      <c r="G18" s="13">
        <v>359</v>
      </c>
      <c r="H18" s="14">
        <v>219</v>
      </c>
      <c r="I18" s="12">
        <f t="shared" si="1"/>
        <v>4460.75</v>
      </c>
      <c r="J18" s="18">
        <v>426.91</v>
      </c>
      <c r="K18" s="19">
        <v>407.69</v>
      </c>
      <c r="L18" s="19">
        <v>0</v>
      </c>
      <c r="M18" s="12">
        <f t="shared" si="2"/>
        <v>834.6</v>
      </c>
      <c r="N18" s="12">
        <f t="shared" si="3"/>
        <v>3626.15</v>
      </c>
    </row>
    <row r="19" spans="1:14" ht="15.75" customHeight="1" x14ac:dyDescent="0.15">
      <c r="A19" s="1" t="s">
        <v>143</v>
      </c>
      <c r="B19" s="41" t="s">
        <v>46</v>
      </c>
      <c r="C19" s="20" t="s">
        <v>94</v>
      </c>
      <c r="D19" s="20" t="s">
        <v>76</v>
      </c>
      <c r="E19" s="11">
        <f t="shared" si="0"/>
        <v>258.85000000000002</v>
      </c>
      <c r="F19" s="12">
        <v>3882.75</v>
      </c>
      <c r="G19" s="13">
        <v>359</v>
      </c>
      <c r="H19" s="14">
        <v>219</v>
      </c>
      <c r="I19" s="12">
        <f t="shared" si="1"/>
        <v>4460.75</v>
      </c>
      <c r="J19" s="18">
        <v>426.91</v>
      </c>
      <c r="K19" s="19">
        <v>407.69</v>
      </c>
      <c r="L19" s="19">
        <v>0</v>
      </c>
      <c r="M19" s="12">
        <f t="shared" si="2"/>
        <v>834.6</v>
      </c>
      <c r="N19" s="12">
        <f t="shared" si="3"/>
        <v>3626.15</v>
      </c>
    </row>
    <row r="20" spans="1:14" ht="15.75" customHeight="1" x14ac:dyDescent="0.15">
      <c r="A20" s="1" t="s">
        <v>144</v>
      </c>
      <c r="B20" s="41" t="s">
        <v>47</v>
      </c>
      <c r="C20" s="20" t="s">
        <v>94</v>
      </c>
      <c r="D20" s="20" t="s">
        <v>76</v>
      </c>
      <c r="E20" s="11">
        <f t="shared" si="0"/>
        <v>258.85000000000002</v>
      </c>
      <c r="F20" s="12">
        <v>3882.75</v>
      </c>
      <c r="G20" s="13">
        <v>359</v>
      </c>
      <c r="H20" s="13">
        <v>219</v>
      </c>
      <c r="I20" s="12">
        <f t="shared" si="1"/>
        <v>4460.75</v>
      </c>
      <c r="J20" s="18">
        <v>426.91</v>
      </c>
      <c r="K20" s="19">
        <v>407.69</v>
      </c>
      <c r="L20" s="19">
        <v>0</v>
      </c>
      <c r="M20" s="12">
        <f t="shared" si="2"/>
        <v>834.6</v>
      </c>
      <c r="N20" s="12">
        <f t="shared" si="3"/>
        <v>3626.15</v>
      </c>
    </row>
    <row r="21" spans="1:14" ht="15.75" customHeight="1" x14ac:dyDescent="0.15">
      <c r="A21" s="1" t="s">
        <v>145</v>
      </c>
      <c r="B21" s="41" t="s">
        <v>48</v>
      </c>
      <c r="C21" s="20" t="s">
        <v>94</v>
      </c>
      <c r="D21" s="20" t="s">
        <v>76</v>
      </c>
      <c r="E21" s="11">
        <f t="shared" si="0"/>
        <v>258.85000000000002</v>
      </c>
      <c r="F21" s="12">
        <v>3882.75</v>
      </c>
      <c r="G21" s="13">
        <v>359</v>
      </c>
      <c r="H21" s="14">
        <v>219</v>
      </c>
      <c r="I21" s="12">
        <f t="shared" si="1"/>
        <v>4460.75</v>
      </c>
      <c r="J21" s="18">
        <v>426.91</v>
      </c>
      <c r="K21" s="19">
        <v>407.69</v>
      </c>
      <c r="L21" s="19">
        <v>0</v>
      </c>
      <c r="M21" s="12">
        <f t="shared" si="2"/>
        <v>834.6</v>
      </c>
      <c r="N21" s="12">
        <f t="shared" si="3"/>
        <v>3626.15</v>
      </c>
    </row>
    <row r="22" spans="1:14" ht="15.75" customHeight="1" x14ac:dyDescent="0.15">
      <c r="A22" s="1" t="s">
        <v>146</v>
      </c>
      <c r="B22" s="41" t="s">
        <v>196</v>
      </c>
      <c r="C22" s="20" t="s">
        <v>94</v>
      </c>
      <c r="D22" s="20" t="s">
        <v>76</v>
      </c>
      <c r="E22" s="11">
        <f t="shared" si="0"/>
        <v>258.85000000000002</v>
      </c>
      <c r="F22" s="12">
        <v>3882.75</v>
      </c>
      <c r="G22" s="13">
        <v>359</v>
      </c>
      <c r="H22" s="14">
        <v>219</v>
      </c>
      <c r="I22" s="12">
        <f t="shared" si="1"/>
        <v>4460.75</v>
      </c>
      <c r="J22" s="18">
        <v>426.91</v>
      </c>
      <c r="K22" s="19">
        <v>407.69</v>
      </c>
      <c r="L22" s="19">
        <v>0</v>
      </c>
      <c r="M22" s="12">
        <f t="shared" si="2"/>
        <v>834.6</v>
      </c>
      <c r="N22" s="12">
        <f t="shared" si="3"/>
        <v>3626.15</v>
      </c>
    </row>
    <row r="23" spans="1:14" ht="15.75" customHeight="1" x14ac:dyDescent="0.15">
      <c r="A23" s="1" t="s">
        <v>147</v>
      </c>
      <c r="B23" s="41" t="s">
        <v>50</v>
      </c>
      <c r="C23" s="20" t="s">
        <v>94</v>
      </c>
      <c r="D23" s="20" t="s">
        <v>76</v>
      </c>
      <c r="E23" s="11">
        <f t="shared" si="0"/>
        <v>258.85000000000002</v>
      </c>
      <c r="F23" s="12">
        <v>3882.75</v>
      </c>
      <c r="G23" s="13">
        <v>359</v>
      </c>
      <c r="H23" s="14">
        <v>219</v>
      </c>
      <c r="I23" s="12">
        <f t="shared" si="1"/>
        <v>4460.75</v>
      </c>
      <c r="J23" s="18">
        <v>426.91</v>
      </c>
      <c r="K23" s="19">
        <v>407.69</v>
      </c>
      <c r="L23" s="19">
        <v>0</v>
      </c>
      <c r="M23" s="12">
        <f t="shared" si="2"/>
        <v>834.6</v>
      </c>
      <c r="N23" s="12">
        <f t="shared" si="3"/>
        <v>3626.15</v>
      </c>
    </row>
    <row r="24" spans="1:14" ht="15.75" customHeight="1" x14ac:dyDescent="0.15">
      <c r="A24" s="1" t="s">
        <v>148</v>
      </c>
      <c r="B24" s="41" t="s">
        <v>51</v>
      </c>
      <c r="C24" s="20" t="s">
        <v>94</v>
      </c>
      <c r="D24" s="20" t="s">
        <v>76</v>
      </c>
      <c r="E24" s="11">
        <f t="shared" si="0"/>
        <v>258.85000000000002</v>
      </c>
      <c r="F24" s="12">
        <v>3882.75</v>
      </c>
      <c r="G24" s="13">
        <v>359</v>
      </c>
      <c r="H24" s="14">
        <v>219</v>
      </c>
      <c r="I24" s="12">
        <f t="shared" si="1"/>
        <v>4460.75</v>
      </c>
      <c r="J24" s="18">
        <v>426.91</v>
      </c>
      <c r="K24" s="19">
        <v>407.69</v>
      </c>
      <c r="L24" s="19">
        <v>0</v>
      </c>
      <c r="M24" s="12">
        <f t="shared" si="2"/>
        <v>834.6</v>
      </c>
      <c r="N24" s="12">
        <f t="shared" si="3"/>
        <v>3626.15</v>
      </c>
    </row>
    <row r="25" spans="1:14" ht="15.75" customHeight="1" x14ac:dyDescent="0.15">
      <c r="A25" s="1" t="s">
        <v>149</v>
      </c>
      <c r="B25" s="41" t="s">
        <v>197</v>
      </c>
      <c r="C25" s="20" t="s">
        <v>94</v>
      </c>
      <c r="D25" s="20" t="s">
        <v>76</v>
      </c>
      <c r="E25" s="11">
        <f t="shared" si="0"/>
        <v>258.85000000000002</v>
      </c>
      <c r="F25" s="12">
        <v>3882.75</v>
      </c>
      <c r="G25" s="13">
        <v>359</v>
      </c>
      <c r="H25" s="14">
        <v>219</v>
      </c>
      <c r="I25" s="12">
        <f t="shared" si="1"/>
        <v>4460.75</v>
      </c>
      <c r="J25" s="18">
        <v>426.91</v>
      </c>
      <c r="K25" s="19">
        <v>407.69</v>
      </c>
      <c r="L25" s="19">
        <v>0</v>
      </c>
      <c r="M25" s="12">
        <f t="shared" si="2"/>
        <v>834.6</v>
      </c>
      <c r="N25" s="12">
        <f t="shared" si="3"/>
        <v>3626.15</v>
      </c>
    </row>
    <row r="26" spans="1:14" ht="15.75" customHeight="1" x14ac:dyDescent="0.15">
      <c r="A26" s="1" t="s">
        <v>150</v>
      </c>
      <c r="B26" s="41" t="s">
        <v>198</v>
      </c>
      <c r="C26" s="20" t="s">
        <v>94</v>
      </c>
      <c r="D26" s="20" t="s">
        <v>76</v>
      </c>
      <c r="E26" s="11">
        <f t="shared" si="0"/>
        <v>258.85000000000002</v>
      </c>
      <c r="F26" s="12">
        <v>3882.75</v>
      </c>
      <c r="G26" s="13">
        <v>359</v>
      </c>
      <c r="H26" s="14">
        <v>219</v>
      </c>
      <c r="I26" s="12">
        <f t="shared" si="1"/>
        <v>4460.75</v>
      </c>
      <c r="J26" s="18">
        <v>426.91</v>
      </c>
      <c r="K26" s="19">
        <v>407.69</v>
      </c>
      <c r="L26" s="19">
        <v>0</v>
      </c>
      <c r="M26" s="12">
        <f t="shared" si="2"/>
        <v>834.6</v>
      </c>
      <c r="N26" s="12">
        <f t="shared" si="3"/>
        <v>3626.15</v>
      </c>
    </row>
    <row r="27" spans="1:14" ht="15.75" customHeight="1" x14ac:dyDescent="0.15">
      <c r="A27" s="1" t="s">
        <v>151</v>
      </c>
      <c r="B27" s="41" t="s">
        <v>43</v>
      </c>
      <c r="C27" s="20" t="s">
        <v>93</v>
      </c>
      <c r="D27" s="20" t="s">
        <v>76</v>
      </c>
      <c r="E27" s="11">
        <f t="shared" si="0"/>
        <v>280.26</v>
      </c>
      <c r="F27" s="12">
        <v>4203.8999999999996</v>
      </c>
      <c r="G27" s="13">
        <v>366</v>
      </c>
      <c r="H27" s="13">
        <v>226</v>
      </c>
      <c r="I27" s="12">
        <f t="shared" si="1"/>
        <v>4795.8999999999996</v>
      </c>
      <c r="J27" s="18">
        <v>486.97</v>
      </c>
      <c r="K27" s="19">
        <v>441.41</v>
      </c>
      <c r="L27" s="19">
        <v>701</v>
      </c>
      <c r="M27" s="12">
        <f t="shared" si="2"/>
        <v>1629.38</v>
      </c>
      <c r="N27" s="12">
        <f t="shared" si="3"/>
        <v>3166.5199999999995</v>
      </c>
    </row>
    <row r="28" spans="1:14" ht="15.75" customHeight="1" x14ac:dyDescent="0.15">
      <c r="A28" s="1" t="s">
        <v>152</v>
      </c>
      <c r="B28" s="41" t="s">
        <v>199</v>
      </c>
      <c r="C28" s="20" t="s">
        <v>93</v>
      </c>
      <c r="D28" s="20" t="s">
        <v>76</v>
      </c>
      <c r="E28" s="11">
        <f t="shared" si="0"/>
        <v>280.26</v>
      </c>
      <c r="F28" s="12">
        <v>4203.8999999999996</v>
      </c>
      <c r="G28" s="13">
        <v>366</v>
      </c>
      <c r="H28" s="14">
        <v>226</v>
      </c>
      <c r="I28" s="12">
        <f t="shared" si="1"/>
        <v>4795.8999999999996</v>
      </c>
      <c r="J28" s="18">
        <v>486.97</v>
      </c>
      <c r="K28" s="19">
        <v>441.41</v>
      </c>
      <c r="L28" s="19">
        <v>0</v>
      </c>
      <c r="M28" s="12">
        <f t="shared" si="2"/>
        <v>928.38000000000011</v>
      </c>
      <c r="N28" s="12">
        <f t="shared" si="3"/>
        <v>3867.5199999999995</v>
      </c>
    </row>
    <row r="29" spans="1:14" ht="15.75" customHeight="1" x14ac:dyDescent="0.15">
      <c r="A29" s="1" t="s">
        <v>153</v>
      </c>
      <c r="B29" s="41" t="s">
        <v>200</v>
      </c>
      <c r="C29" s="20" t="s">
        <v>92</v>
      </c>
      <c r="D29" s="20" t="s">
        <v>74</v>
      </c>
      <c r="E29" s="11">
        <f t="shared" si="0"/>
        <v>233.78</v>
      </c>
      <c r="F29" s="12">
        <v>3506.7</v>
      </c>
      <c r="G29" s="13">
        <v>323.5</v>
      </c>
      <c r="H29" s="14">
        <v>208.5</v>
      </c>
      <c r="I29" s="12">
        <f t="shared" si="1"/>
        <v>4038.7</v>
      </c>
      <c r="J29" s="18">
        <v>355.22</v>
      </c>
      <c r="K29" s="19">
        <v>368.2</v>
      </c>
      <c r="L29" s="19">
        <v>423.92</v>
      </c>
      <c r="M29" s="12">
        <f t="shared" si="2"/>
        <v>1147.3400000000001</v>
      </c>
      <c r="N29" s="12">
        <f t="shared" si="3"/>
        <v>2891.3599999999997</v>
      </c>
    </row>
    <row r="30" spans="1:14" ht="15.75" customHeight="1" x14ac:dyDescent="0.15">
      <c r="A30" s="1" t="s">
        <v>173</v>
      </c>
      <c r="B30" s="41" t="s">
        <v>201</v>
      </c>
      <c r="C30" s="20" t="s">
        <v>79</v>
      </c>
      <c r="D30" s="20" t="s">
        <v>74</v>
      </c>
      <c r="E30" s="11">
        <f t="shared" si="0"/>
        <v>908.78000000000009</v>
      </c>
      <c r="F30" s="12">
        <v>13631.7</v>
      </c>
      <c r="G30" s="13">
        <v>832</v>
      </c>
      <c r="H30" s="14">
        <v>559.5</v>
      </c>
      <c r="I30" s="12">
        <f t="shared" si="1"/>
        <v>15023.2</v>
      </c>
      <c r="J30" s="18">
        <v>2764.83</v>
      </c>
      <c r="K30" s="19">
        <v>1431.33</v>
      </c>
      <c r="L30" s="19">
        <v>0</v>
      </c>
      <c r="M30" s="12">
        <f t="shared" si="2"/>
        <v>4196.16</v>
      </c>
      <c r="N30" s="12">
        <f t="shared" si="3"/>
        <v>10827.04</v>
      </c>
    </row>
    <row r="31" spans="1:14" ht="15.75" customHeight="1" x14ac:dyDescent="0.15">
      <c r="A31" s="1" t="s">
        <v>154</v>
      </c>
      <c r="B31" s="41" t="s">
        <v>202</v>
      </c>
      <c r="C31" s="20" t="s">
        <v>112</v>
      </c>
      <c r="D31" s="20" t="s">
        <v>74</v>
      </c>
      <c r="E31" s="11">
        <f t="shared" si="0"/>
        <v>376.81</v>
      </c>
      <c r="F31" s="12">
        <v>5652.15</v>
      </c>
      <c r="G31" s="13">
        <v>510.5</v>
      </c>
      <c r="H31" s="14">
        <v>333</v>
      </c>
      <c r="I31" s="12">
        <f t="shared" si="1"/>
        <v>6495.65</v>
      </c>
      <c r="J31" s="18">
        <v>840.21</v>
      </c>
      <c r="K31" s="19">
        <v>593.48</v>
      </c>
      <c r="L31" s="19">
        <v>0</v>
      </c>
      <c r="M31" s="12">
        <f t="shared" si="2"/>
        <v>1433.69</v>
      </c>
      <c r="N31" s="12">
        <f t="shared" si="3"/>
        <v>5061.9599999999991</v>
      </c>
    </row>
    <row r="32" spans="1:14" ht="15.75" customHeight="1" x14ac:dyDescent="0.15">
      <c r="A32" s="1" t="s">
        <v>165</v>
      </c>
      <c r="B32" s="41" t="s">
        <v>203</v>
      </c>
      <c r="C32" s="20" t="s">
        <v>112</v>
      </c>
      <c r="D32" s="20" t="s">
        <v>74</v>
      </c>
      <c r="E32" s="11">
        <f t="shared" si="0"/>
        <v>376.81</v>
      </c>
      <c r="F32" s="12">
        <v>5652.15</v>
      </c>
      <c r="G32" s="13">
        <v>510.5</v>
      </c>
      <c r="H32" s="14">
        <v>333</v>
      </c>
      <c r="I32" s="12">
        <f t="shared" si="1"/>
        <v>6495.65</v>
      </c>
      <c r="J32" s="18">
        <v>840.21</v>
      </c>
      <c r="K32" s="19">
        <v>593.48</v>
      </c>
      <c r="L32" s="19">
        <v>0</v>
      </c>
      <c r="M32" s="12">
        <f t="shared" si="2"/>
        <v>1433.69</v>
      </c>
      <c r="N32" s="12">
        <f t="shared" si="3"/>
        <v>5061.9599999999991</v>
      </c>
    </row>
    <row r="33" spans="1:14" ht="15.75" customHeight="1" x14ac:dyDescent="0.15">
      <c r="A33" s="1" t="s">
        <v>155</v>
      </c>
      <c r="B33" s="41" t="s">
        <v>204</v>
      </c>
      <c r="C33" s="20" t="s">
        <v>112</v>
      </c>
      <c r="D33" s="20" t="s">
        <v>74</v>
      </c>
      <c r="E33" s="11">
        <f t="shared" si="0"/>
        <v>376.81</v>
      </c>
      <c r="F33" s="12">
        <v>5652.15</v>
      </c>
      <c r="G33" s="13">
        <v>510.5</v>
      </c>
      <c r="H33" s="14">
        <v>333</v>
      </c>
      <c r="I33" s="12">
        <f t="shared" si="1"/>
        <v>6495.65</v>
      </c>
      <c r="J33" s="18">
        <v>840.21</v>
      </c>
      <c r="K33" s="19">
        <v>593.48</v>
      </c>
      <c r="L33" s="19">
        <v>943</v>
      </c>
      <c r="M33" s="12">
        <f t="shared" si="2"/>
        <v>2376.69</v>
      </c>
      <c r="N33" s="12">
        <f t="shared" si="3"/>
        <v>4118.9599999999991</v>
      </c>
    </row>
    <row r="34" spans="1:14" ht="15.75" customHeight="1" x14ac:dyDescent="0.15">
      <c r="A34" s="1" t="s">
        <v>156</v>
      </c>
      <c r="B34" s="41" t="s">
        <v>32</v>
      </c>
      <c r="C34" s="20" t="s">
        <v>112</v>
      </c>
      <c r="D34" s="20" t="s">
        <v>74</v>
      </c>
      <c r="E34" s="11">
        <f t="shared" si="0"/>
        <v>393.13</v>
      </c>
      <c r="F34" s="12">
        <v>5896.95</v>
      </c>
      <c r="G34" s="13">
        <v>510.5</v>
      </c>
      <c r="H34" s="14">
        <v>333</v>
      </c>
      <c r="I34" s="12">
        <f t="shared" si="1"/>
        <v>6740.45</v>
      </c>
      <c r="J34" s="18">
        <v>892.5</v>
      </c>
      <c r="K34" s="19">
        <v>619.17999999999995</v>
      </c>
      <c r="L34" s="19">
        <v>0</v>
      </c>
      <c r="M34" s="12">
        <f t="shared" si="2"/>
        <v>1511.6799999999998</v>
      </c>
      <c r="N34" s="12">
        <f t="shared" si="3"/>
        <v>5228.7700000000004</v>
      </c>
    </row>
    <row r="35" spans="1:14" ht="15.75" customHeight="1" x14ac:dyDescent="0.15">
      <c r="A35" s="1" t="s">
        <v>157</v>
      </c>
      <c r="B35" s="41" t="s">
        <v>36</v>
      </c>
      <c r="C35" s="20" t="s">
        <v>112</v>
      </c>
      <c r="D35" s="20" t="s">
        <v>74</v>
      </c>
      <c r="E35" s="11">
        <f t="shared" si="0"/>
        <v>376.81</v>
      </c>
      <c r="F35" s="12">
        <v>5652.15</v>
      </c>
      <c r="G35" s="13">
        <v>510.5</v>
      </c>
      <c r="H35" s="14">
        <v>333</v>
      </c>
      <c r="I35" s="12">
        <f t="shared" si="1"/>
        <v>6495.65</v>
      </c>
      <c r="J35" s="18">
        <v>840.21</v>
      </c>
      <c r="K35" s="19">
        <v>593.48</v>
      </c>
      <c r="L35" s="19">
        <v>0</v>
      </c>
      <c r="M35" s="12">
        <f t="shared" si="2"/>
        <v>1433.69</v>
      </c>
      <c r="N35" s="12">
        <f t="shared" si="3"/>
        <v>5061.9599999999991</v>
      </c>
    </row>
    <row r="36" spans="1:14" ht="15.75" customHeight="1" x14ac:dyDescent="0.15">
      <c r="A36" s="1" t="s">
        <v>158</v>
      </c>
      <c r="B36" s="41" t="s">
        <v>205</v>
      </c>
      <c r="C36" s="20" t="s">
        <v>112</v>
      </c>
      <c r="D36" s="20" t="s">
        <v>74</v>
      </c>
      <c r="E36" s="11">
        <f t="shared" si="0"/>
        <v>376.81</v>
      </c>
      <c r="F36" s="12">
        <v>5652.15</v>
      </c>
      <c r="G36" s="13">
        <v>510.5</v>
      </c>
      <c r="H36" s="14">
        <v>333</v>
      </c>
      <c r="I36" s="12">
        <f t="shared" si="1"/>
        <v>6495.65</v>
      </c>
      <c r="J36" s="18">
        <v>840.21</v>
      </c>
      <c r="K36" s="19">
        <v>593.48</v>
      </c>
      <c r="L36" s="19">
        <v>943</v>
      </c>
      <c r="M36" s="12">
        <f t="shared" si="2"/>
        <v>2376.69</v>
      </c>
      <c r="N36" s="12">
        <f t="shared" si="3"/>
        <v>4118.9599999999991</v>
      </c>
    </row>
    <row r="37" spans="1:14" ht="15.75" customHeight="1" x14ac:dyDescent="0.15">
      <c r="A37" s="1" t="s">
        <v>159</v>
      </c>
      <c r="B37" s="41" t="s">
        <v>38</v>
      </c>
      <c r="C37" s="20" t="s">
        <v>112</v>
      </c>
      <c r="D37" s="20" t="s">
        <v>74</v>
      </c>
      <c r="E37" s="11">
        <f t="shared" si="0"/>
        <v>376.81</v>
      </c>
      <c r="F37" s="12">
        <v>5652.15</v>
      </c>
      <c r="G37" s="13">
        <v>510.5</v>
      </c>
      <c r="H37" s="14">
        <v>333</v>
      </c>
      <c r="I37" s="12">
        <f t="shared" ref="I37:I64" si="4">SUM(F37:H37)</f>
        <v>6495.65</v>
      </c>
      <c r="J37" s="18">
        <v>840.21</v>
      </c>
      <c r="K37" s="19">
        <v>593.48</v>
      </c>
      <c r="L37" s="19">
        <v>0</v>
      </c>
      <c r="M37" s="12">
        <f t="shared" ref="M37:M64" si="5">SUM(J37:L37)</f>
        <v>1433.69</v>
      </c>
      <c r="N37" s="12">
        <f t="shared" ref="N37:N64" si="6">+I37-M37</f>
        <v>5061.9599999999991</v>
      </c>
    </row>
    <row r="38" spans="1:14" ht="15.75" customHeight="1" x14ac:dyDescent="0.15">
      <c r="A38" s="1" t="s">
        <v>160</v>
      </c>
      <c r="B38" s="41" t="s">
        <v>39</v>
      </c>
      <c r="C38" s="20" t="s">
        <v>112</v>
      </c>
      <c r="D38" s="20" t="s">
        <v>74</v>
      </c>
      <c r="E38" s="11">
        <f t="shared" si="0"/>
        <v>376.81</v>
      </c>
      <c r="F38" s="12">
        <v>5652.15</v>
      </c>
      <c r="G38" s="13">
        <v>510.5</v>
      </c>
      <c r="H38" s="14">
        <v>333</v>
      </c>
      <c r="I38" s="12">
        <f t="shared" si="4"/>
        <v>6495.65</v>
      </c>
      <c r="J38" s="18">
        <v>840.21</v>
      </c>
      <c r="K38" s="19">
        <v>593.48</v>
      </c>
      <c r="L38" s="19">
        <v>0</v>
      </c>
      <c r="M38" s="12">
        <f t="shared" si="5"/>
        <v>1433.69</v>
      </c>
      <c r="N38" s="12">
        <f t="shared" si="6"/>
        <v>5061.9599999999991</v>
      </c>
    </row>
    <row r="39" spans="1:14" ht="15.75" customHeight="1" x14ac:dyDescent="0.15">
      <c r="A39" s="1" t="s">
        <v>161</v>
      </c>
      <c r="B39" s="41" t="s">
        <v>206</v>
      </c>
      <c r="C39" s="20" t="s">
        <v>112</v>
      </c>
      <c r="D39" s="20" t="s">
        <v>74</v>
      </c>
      <c r="E39" s="11">
        <f t="shared" si="0"/>
        <v>376.81</v>
      </c>
      <c r="F39" s="12">
        <v>5652.15</v>
      </c>
      <c r="G39" s="13">
        <v>510.5</v>
      </c>
      <c r="H39" s="14">
        <v>333</v>
      </c>
      <c r="I39" s="12">
        <f t="shared" si="4"/>
        <v>6495.65</v>
      </c>
      <c r="J39" s="18">
        <v>840.21</v>
      </c>
      <c r="K39" s="19">
        <v>593.48</v>
      </c>
      <c r="L39" s="19">
        <v>0</v>
      </c>
      <c r="M39" s="12">
        <f t="shared" si="5"/>
        <v>1433.69</v>
      </c>
      <c r="N39" s="12">
        <f t="shared" si="6"/>
        <v>5061.9599999999991</v>
      </c>
    </row>
    <row r="40" spans="1:14" ht="15.75" customHeight="1" x14ac:dyDescent="0.15">
      <c r="A40" s="1" t="s">
        <v>162</v>
      </c>
      <c r="B40" s="41" t="s">
        <v>207</v>
      </c>
      <c r="C40" s="20" t="s">
        <v>112</v>
      </c>
      <c r="D40" s="20" t="s">
        <v>74</v>
      </c>
      <c r="E40" s="11">
        <f t="shared" si="0"/>
        <v>376.81</v>
      </c>
      <c r="F40" s="12">
        <v>5652.15</v>
      </c>
      <c r="G40" s="13">
        <v>510.5</v>
      </c>
      <c r="H40" s="14">
        <v>333</v>
      </c>
      <c r="I40" s="12">
        <f t="shared" si="4"/>
        <v>6495.65</v>
      </c>
      <c r="J40" s="18">
        <v>840.21</v>
      </c>
      <c r="K40" s="19">
        <v>593.48</v>
      </c>
      <c r="L40" s="19">
        <v>0</v>
      </c>
      <c r="M40" s="12">
        <f t="shared" si="5"/>
        <v>1433.69</v>
      </c>
      <c r="N40" s="12">
        <f t="shared" si="6"/>
        <v>5061.9599999999991</v>
      </c>
    </row>
    <row r="41" spans="1:14" ht="15.75" customHeight="1" x14ac:dyDescent="0.15">
      <c r="A41" s="1" t="s">
        <v>163</v>
      </c>
      <c r="B41" s="41" t="s">
        <v>42</v>
      </c>
      <c r="C41" s="20" t="s">
        <v>112</v>
      </c>
      <c r="D41" s="20" t="s">
        <v>74</v>
      </c>
      <c r="E41" s="11">
        <f t="shared" si="0"/>
        <v>376.81</v>
      </c>
      <c r="F41" s="12">
        <v>5652.15</v>
      </c>
      <c r="G41" s="13">
        <v>510.5</v>
      </c>
      <c r="H41" s="14">
        <v>333</v>
      </c>
      <c r="I41" s="12">
        <f t="shared" si="4"/>
        <v>6495.65</v>
      </c>
      <c r="J41" s="18">
        <v>840.21</v>
      </c>
      <c r="K41" s="19">
        <v>593.48</v>
      </c>
      <c r="L41" s="19">
        <v>943</v>
      </c>
      <c r="M41" s="12">
        <f t="shared" si="5"/>
        <v>2376.69</v>
      </c>
      <c r="N41" s="12">
        <f t="shared" si="6"/>
        <v>4118.9599999999991</v>
      </c>
    </row>
    <row r="42" spans="1:14" ht="15.75" customHeight="1" x14ac:dyDescent="0.15">
      <c r="A42" s="1" t="s">
        <v>120</v>
      </c>
      <c r="B42" s="41" t="s">
        <v>56</v>
      </c>
      <c r="C42" s="20" t="s">
        <v>97</v>
      </c>
      <c r="D42" s="20" t="s">
        <v>74</v>
      </c>
      <c r="E42" s="11">
        <f t="shared" si="0"/>
        <v>233.78</v>
      </c>
      <c r="F42" s="12">
        <v>3506.7</v>
      </c>
      <c r="G42" s="13">
        <v>323.5</v>
      </c>
      <c r="H42" s="14">
        <v>208.5</v>
      </c>
      <c r="I42" s="12">
        <f t="shared" si="4"/>
        <v>4038.7</v>
      </c>
      <c r="J42" s="18">
        <v>355.22</v>
      </c>
      <c r="K42" s="19">
        <v>368.2</v>
      </c>
      <c r="L42" s="19">
        <v>0</v>
      </c>
      <c r="M42" s="12">
        <f t="shared" si="5"/>
        <v>723.42000000000007</v>
      </c>
      <c r="N42" s="12">
        <f t="shared" si="6"/>
        <v>3315.2799999999997</v>
      </c>
    </row>
    <row r="43" spans="1:14" ht="15.75" customHeight="1" x14ac:dyDescent="0.15">
      <c r="A43" s="1" t="s">
        <v>121</v>
      </c>
      <c r="B43" s="41" t="s">
        <v>57</v>
      </c>
      <c r="C43" s="20" t="s">
        <v>97</v>
      </c>
      <c r="D43" s="20" t="s">
        <v>74</v>
      </c>
      <c r="E43" s="11">
        <f t="shared" si="0"/>
        <v>233.78</v>
      </c>
      <c r="F43" s="12">
        <v>3506.7</v>
      </c>
      <c r="G43" s="13">
        <v>323.5</v>
      </c>
      <c r="H43" s="14">
        <v>208.5</v>
      </c>
      <c r="I43" s="12">
        <f t="shared" si="4"/>
        <v>4038.7</v>
      </c>
      <c r="J43" s="18">
        <v>355.22</v>
      </c>
      <c r="K43" s="19">
        <v>368.2</v>
      </c>
      <c r="L43" s="19">
        <v>0</v>
      </c>
      <c r="M43" s="12">
        <f t="shared" si="5"/>
        <v>723.42000000000007</v>
      </c>
      <c r="N43" s="12">
        <f t="shared" si="6"/>
        <v>3315.2799999999997</v>
      </c>
    </row>
    <row r="44" spans="1:14" ht="15.75" customHeight="1" x14ac:dyDescent="0.15">
      <c r="A44" s="1" t="s">
        <v>122</v>
      </c>
      <c r="B44" s="41" t="s">
        <v>208</v>
      </c>
      <c r="C44" s="20" t="s">
        <v>92</v>
      </c>
      <c r="D44" s="20" t="s">
        <v>74</v>
      </c>
      <c r="E44" s="11">
        <f t="shared" si="0"/>
        <v>233.78</v>
      </c>
      <c r="F44" s="12">
        <v>3506.7</v>
      </c>
      <c r="G44" s="13">
        <v>323.5</v>
      </c>
      <c r="H44" s="14">
        <v>208.5</v>
      </c>
      <c r="I44" s="12">
        <f t="shared" si="4"/>
        <v>4038.7</v>
      </c>
      <c r="J44" s="18">
        <v>355.22</v>
      </c>
      <c r="K44" s="19">
        <v>368.2</v>
      </c>
      <c r="L44" s="19">
        <v>0</v>
      </c>
      <c r="M44" s="12">
        <f t="shared" si="5"/>
        <v>723.42000000000007</v>
      </c>
      <c r="N44" s="12">
        <f t="shared" si="6"/>
        <v>3315.2799999999997</v>
      </c>
    </row>
    <row r="45" spans="1:14" ht="15.75" customHeight="1" x14ac:dyDescent="0.15">
      <c r="A45" s="1" t="s">
        <v>123</v>
      </c>
      <c r="B45" s="41" t="s">
        <v>209</v>
      </c>
      <c r="C45" s="20" t="s">
        <v>92</v>
      </c>
      <c r="D45" s="20" t="s">
        <v>74</v>
      </c>
      <c r="E45" s="11">
        <f t="shared" si="0"/>
        <v>233.78</v>
      </c>
      <c r="F45" s="12">
        <v>3506.7</v>
      </c>
      <c r="G45" s="13">
        <v>323.5</v>
      </c>
      <c r="H45" s="14">
        <v>208.5</v>
      </c>
      <c r="I45" s="12">
        <f t="shared" si="4"/>
        <v>4038.7</v>
      </c>
      <c r="J45" s="18">
        <v>355.22</v>
      </c>
      <c r="K45" s="19">
        <v>368.2</v>
      </c>
      <c r="L45" s="19">
        <v>0</v>
      </c>
      <c r="M45" s="12">
        <f t="shared" si="5"/>
        <v>723.42000000000007</v>
      </c>
      <c r="N45" s="12">
        <f t="shared" si="6"/>
        <v>3315.2799999999997</v>
      </c>
    </row>
    <row r="46" spans="1:14" ht="15.75" customHeight="1" x14ac:dyDescent="0.15">
      <c r="A46" s="1" t="s">
        <v>124</v>
      </c>
      <c r="B46" s="41" t="s">
        <v>60</v>
      </c>
      <c r="C46" s="20" t="s">
        <v>92</v>
      </c>
      <c r="D46" s="20" t="s">
        <v>74</v>
      </c>
      <c r="E46" s="11">
        <f t="shared" si="0"/>
        <v>233.78</v>
      </c>
      <c r="F46" s="12">
        <v>3506.7</v>
      </c>
      <c r="G46" s="13">
        <v>323.5</v>
      </c>
      <c r="H46" s="14">
        <v>208.5</v>
      </c>
      <c r="I46" s="12">
        <f t="shared" si="4"/>
        <v>4038.7</v>
      </c>
      <c r="J46" s="18">
        <v>355.22</v>
      </c>
      <c r="K46" s="19">
        <v>368.2</v>
      </c>
      <c r="L46" s="19">
        <v>585</v>
      </c>
      <c r="M46" s="12">
        <f t="shared" si="5"/>
        <v>1308.42</v>
      </c>
      <c r="N46" s="12">
        <f t="shared" si="6"/>
        <v>2730.2799999999997</v>
      </c>
    </row>
    <row r="47" spans="1:14" ht="15.75" customHeight="1" x14ac:dyDescent="0.15">
      <c r="A47" s="1" t="s">
        <v>125</v>
      </c>
      <c r="B47" s="41" t="s">
        <v>210</v>
      </c>
      <c r="C47" s="20" t="s">
        <v>92</v>
      </c>
      <c r="D47" s="20" t="s">
        <v>74</v>
      </c>
      <c r="E47" s="11">
        <f t="shared" si="0"/>
        <v>233.78</v>
      </c>
      <c r="F47" s="12">
        <v>3506.7</v>
      </c>
      <c r="G47" s="13">
        <v>323.5</v>
      </c>
      <c r="H47" s="14">
        <v>208.5</v>
      </c>
      <c r="I47" s="12">
        <f t="shared" si="4"/>
        <v>4038.7</v>
      </c>
      <c r="J47" s="18">
        <v>355.22</v>
      </c>
      <c r="K47" s="19">
        <v>368.2</v>
      </c>
      <c r="L47" s="19">
        <v>0</v>
      </c>
      <c r="M47" s="12">
        <f t="shared" si="5"/>
        <v>723.42000000000007</v>
      </c>
      <c r="N47" s="12">
        <f t="shared" si="6"/>
        <v>3315.2799999999997</v>
      </c>
    </row>
    <row r="48" spans="1:14" ht="15.75" customHeight="1" x14ac:dyDescent="0.15">
      <c r="A48" s="1" t="s">
        <v>126</v>
      </c>
      <c r="B48" s="41" t="s">
        <v>211</v>
      </c>
      <c r="C48" s="20" t="s">
        <v>92</v>
      </c>
      <c r="D48" s="20" t="s">
        <v>74</v>
      </c>
      <c r="E48" s="11">
        <f t="shared" si="0"/>
        <v>233.78</v>
      </c>
      <c r="F48" s="12">
        <v>3506.7</v>
      </c>
      <c r="G48" s="13">
        <v>323.5</v>
      </c>
      <c r="H48" s="14">
        <v>208.5</v>
      </c>
      <c r="I48" s="12">
        <f t="shared" si="4"/>
        <v>4038.7</v>
      </c>
      <c r="J48" s="18">
        <v>355.22</v>
      </c>
      <c r="K48" s="19">
        <v>368.2</v>
      </c>
      <c r="L48" s="19">
        <v>0</v>
      </c>
      <c r="M48" s="12">
        <f t="shared" si="5"/>
        <v>723.42000000000007</v>
      </c>
      <c r="N48" s="12">
        <f t="shared" si="6"/>
        <v>3315.2799999999997</v>
      </c>
    </row>
    <row r="49" spans="1:14" ht="15.75" customHeight="1" x14ac:dyDescent="0.15">
      <c r="A49" s="1" t="s">
        <v>127</v>
      </c>
      <c r="B49" s="41" t="s">
        <v>212</v>
      </c>
      <c r="C49" s="20" t="s">
        <v>92</v>
      </c>
      <c r="D49" s="20" t="s">
        <v>74</v>
      </c>
      <c r="E49" s="11">
        <f t="shared" si="0"/>
        <v>233.78</v>
      </c>
      <c r="F49" s="12">
        <v>3506.7</v>
      </c>
      <c r="G49" s="13">
        <v>323.5</v>
      </c>
      <c r="H49" s="14">
        <v>208.5</v>
      </c>
      <c r="I49" s="12">
        <f t="shared" si="4"/>
        <v>4038.7</v>
      </c>
      <c r="J49" s="18">
        <v>355.22</v>
      </c>
      <c r="K49" s="19">
        <v>368.2</v>
      </c>
      <c r="L49" s="19">
        <v>0</v>
      </c>
      <c r="M49" s="12">
        <f t="shared" si="5"/>
        <v>723.42000000000007</v>
      </c>
      <c r="N49" s="12">
        <f t="shared" si="6"/>
        <v>3315.2799999999997</v>
      </c>
    </row>
    <row r="50" spans="1:14" ht="15.75" customHeight="1" x14ac:dyDescent="0.15">
      <c r="A50" s="1" t="s">
        <v>128</v>
      </c>
      <c r="B50" s="41" t="s">
        <v>65</v>
      </c>
      <c r="C50" s="20" t="s">
        <v>92</v>
      </c>
      <c r="D50" s="20" t="s">
        <v>74</v>
      </c>
      <c r="E50" s="11">
        <f t="shared" si="0"/>
        <v>233.78</v>
      </c>
      <c r="F50" s="12">
        <v>3506.7</v>
      </c>
      <c r="G50" s="13">
        <v>323.5</v>
      </c>
      <c r="H50" s="14">
        <v>208.5</v>
      </c>
      <c r="I50" s="12">
        <f t="shared" si="4"/>
        <v>4038.7</v>
      </c>
      <c r="J50" s="18">
        <v>355.22</v>
      </c>
      <c r="K50" s="19">
        <v>368.2</v>
      </c>
      <c r="L50" s="19">
        <v>0</v>
      </c>
      <c r="M50" s="12">
        <f t="shared" si="5"/>
        <v>723.42000000000007</v>
      </c>
      <c r="N50" s="12">
        <f t="shared" si="6"/>
        <v>3315.2799999999997</v>
      </c>
    </row>
    <row r="51" spans="1:14" ht="15.75" customHeight="1" x14ac:dyDescent="0.15">
      <c r="A51" s="1" t="s">
        <v>129</v>
      </c>
      <c r="B51" s="42" t="s">
        <v>213</v>
      </c>
      <c r="C51" s="20" t="s">
        <v>92</v>
      </c>
      <c r="D51" s="20" t="s">
        <v>74</v>
      </c>
      <c r="E51" s="27">
        <f t="shared" si="0"/>
        <v>233.78</v>
      </c>
      <c r="F51" s="28">
        <v>3506.7</v>
      </c>
      <c r="G51" s="30">
        <v>323.5</v>
      </c>
      <c r="H51" s="29">
        <v>208.5</v>
      </c>
      <c r="I51" s="12">
        <f t="shared" si="4"/>
        <v>4038.7</v>
      </c>
      <c r="J51" s="31">
        <v>355.22</v>
      </c>
      <c r="K51" s="32">
        <v>368.2</v>
      </c>
      <c r="L51" s="32">
        <v>0</v>
      </c>
      <c r="M51" s="12">
        <f t="shared" si="5"/>
        <v>723.42000000000007</v>
      </c>
      <c r="N51" s="12">
        <f t="shared" si="6"/>
        <v>3315.2799999999997</v>
      </c>
    </row>
    <row r="52" spans="1:14" ht="15.75" customHeight="1" x14ac:dyDescent="0.15">
      <c r="A52" s="1" t="s">
        <v>130</v>
      </c>
      <c r="B52" s="43" t="s">
        <v>67</v>
      </c>
      <c r="C52" s="42" t="s">
        <v>92</v>
      </c>
      <c r="D52" s="20" t="s">
        <v>74</v>
      </c>
      <c r="E52" s="35">
        <f t="shared" si="0"/>
        <v>233.78</v>
      </c>
      <c r="F52" s="36">
        <v>3506.7</v>
      </c>
      <c r="G52" s="38">
        <v>323.5</v>
      </c>
      <c r="H52" s="38">
        <v>208.5</v>
      </c>
      <c r="I52" s="12">
        <f t="shared" si="4"/>
        <v>4038.7</v>
      </c>
      <c r="J52" s="18">
        <v>355.22</v>
      </c>
      <c r="K52" s="19">
        <v>368.2</v>
      </c>
      <c r="L52" s="19">
        <v>0</v>
      </c>
      <c r="M52" s="12">
        <f t="shared" si="5"/>
        <v>723.42000000000007</v>
      </c>
      <c r="N52" s="12">
        <f t="shared" si="6"/>
        <v>3315.2799999999997</v>
      </c>
    </row>
    <row r="53" spans="1:14" ht="15.75" customHeight="1" x14ac:dyDescent="0.15">
      <c r="A53" s="1" t="s">
        <v>131</v>
      </c>
      <c r="B53" s="43" t="s">
        <v>214</v>
      </c>
      <c r="C53" s="43" t="s">
        <v>92</v>
      </c>
      <c r="D53" s="20" t="s">
        <v>74</v>
      </c>
      <c r="E53" s="35">
        <f t="shared" si="0"/>
        <v>233.78</v>
      </c>
      <c r="F53" s="36">
        <v>3506.7</v>
      </c>
      <c r="G53" s="38">
        <v>323.5</v>
      </c>
      <c r="H53" s="38">
        <v>208.5</v>
      </c>
      <c r="I53" s="12">
        <f t="shared" si="4"/>
        <v>4038.7</v>
      </c>
      <c r="J53" s="18">
        <v>355.22</v>
      </c>
      <c r="K53" s="19">
        <v>368.2</v>
      </c>
      <c r="L53" s="19">
        <v>0</v>
      </c>
      <c r="M53" s="12">
        <f t="shared" si="5"/>
        <v>723.42000000000007</v>
      </c>
      <c r="N53" s="12">
        <f t="shared" si="6"/>
        <v>3315.2799999999997</v>
      </c>
    </row>
    <row r="54" spans="1:14" ht="15.75" customHeight="1" x14ac:dyDescent="0.15">
      <c r="A54" s="1" t="s">
        <v>132</v>
      </c>
      <c r="B54" s="43" t="s">
        <v>215</v>
      </c>
      <c r="C54" s="43" t="s">
        <v>92</v>
      </c>
      <c r="D54" s="20" t="s">
        <v>74</v>
      </c>
      <c r="E54" s="35">
        <f>+F54/15</f>
        <v>233.78</v>
      </c>
      <c r="F54" s="36">
        <v>3506.7</v>
      </c>
      <c r="G54" s="38">
        <v>323.5</v>
      </c>
      <c r="H54" s="38">
        <v>208.5</v>
      </c>
      <c r="I54" s="12">
        <f t="shared" si="4"/>
        <v>4038.7</v>
      </c>
      <c r="J54" s="18">
        <v>355.22</v>
      </c>
      <c r="K54" s="19">
        <v>368.2</v>
      </c>
      <c r="L54" s="19">
        <v>0</v>
      </c>
      <c r="M54" s="12">
        <f t="shared" si="5"/>
        <v>723.42000000000007</v>
      </c>
      <c r="N54" s="12">
        <f t="shared" si="6"/>
        <v>3315.2799999999997</v>
      </c>
    </row>
    <row r="55" spans="1:14" ht="15.75" customHeight="1" x14ac:dyDescent="0.15">
      <c r="A55" s="1" t="s">
        <v>133</v>
      </c>
      <c r="B55" s="43" t="s">
        <v>70</v>
      </c>
      <c r="C55" s="43" t="s">
        <v>92</v>
      </c>
      <c r="D55" s="20" t="s">
        <v>74</v>
      </c>
      <c r="E55" s="35">
        <f>+F55/15</f>
        <v>233.78</v>
      </c>
      <c r="F55" s="36">
        <v>3506.7</v>
      </c>
      <c r="G55" s="38">
        <v>323.5</v>
      </c>
      <c r="H55" s="38">
        <v>208.5</v>
      </c>
      <c r="I55" s="12">
        <f t="shared" si="4"/>
        <v>4038.7</v>
      </c>
      <c r="J55" s="18">
        <v>355.22</v>
      </c>
      <c r="K55" s="19">
        <v>368.2</v>
      </c>
      <c r="L55" s="19">
        <v>0</v>
      </c>
      <c r="M55" s="12">
        <f t="shared" si="5"/>
        <v>723.42000000000007</v>
      </c>
      <c r="N55" s="12">
        <f t="shared" si="6"/>
        <v>3315.2799999999997</v>
      </c>
    </row>
    <row r="56" spans="1:14" ht="15.75" customHeight="1" x14ac:dyDescent="0.15">
      <c r="A56" s="1" t="s">
        <v>134</v>
      </c>
      <c r="B56" s="43" t="s">
        <v>216</v>
      </c>
      <c r="C56" s="43" t="s">
        <v>92</v>
      </c>
      <c r="D56" s="20" t="s">
        <v>74</v>
      </c>
      <c r="E56" s="35">
        <f>+F56/15</f>
        <v>233.78</v>
      </c>
      <c r="F56" s="36">
        <v>3506.7</v>
      </c>
      <c r="G56" s="38">
        <v>323.5</v>
      </c>
      <c r="H56" s="38">
        <v>208.5</v>
      </c>
      <c r="I56" s="12">
        <f t="shared" si="4"/>
        <v>4038.7</v>
      </c>
      <c r="J56" s="18">
        <v>355.22</v>
      </c>
      <c r="K56" s="19">
        <v>368.2</v>
      </c>
      <c r="L56" s="19">
        <v>0</v>
      </c>
      <c r="M56" s="12">
        <f t="shared" si="5"/>
        <v>723.42000000000007</v>
      </c>
      <c r="N56" s="12">
        <f t="shared" si="6"/>
        <v>3315.2799999999997</v>
      </c>
    </row>
    <row r="57" spans="1:14" ht="15.75" customHeight="1" x14ac:dyDescent="0.15">
      <c r="A57" s="1" t="s">
        <v>135</v>
      </c>
      <c r="B57" s="43" t="s">
        <v>55</v>
      </c>
      <c r="C57" s="43" t="s">
        <v>96</v>
      </c>
      <c r="D57" s="44" t="s">
        <v>77</v>
      </c>
      <c r="E57" s="35">
        <f t="shared" ref="E57:E64" si="7">+F57/15</f>
        <v>253.52</v>
      </c>
      <c r="F57" s="36">
        <v>3802.8</v>
      </c>
      <c r="G57" s="36">
        <v>333.5</v>
      </c>
      <c r="H57" s="36">
        <v>212.5</v>
      </c>
      <c r="I57" s="12">
        <f t="shared" si="4"/>
        <v>4348.8</v>
      </c>
      <c r="J57" s="36">
        <v>406.85</v>
      </c>
      <c r="K57" s="36">
        <v>399.29</v>
      </c>
      <c r="L57" s="19">
        <v>0</v>
      </c>
      <c r="M57" s="12">
        <f t="shared" si="5"/>
        <v>806.1400000000001</v>
      </c>
      <c r="N57" s="12">
        <f t="shared" si="6"/>
        <v>3542.66</v>
      </c>
    </row>
    <row r="58" spans="1:14" ht="15.75" customHeight="1" x14ac:dyDescent="0.15">
      <c r="A58" s="1" t="s">
        <v>136</v>
      </c>
      <c r="B58" s="43" t="s">
        <v>217</v>
      </c>
      <c r="C58" s="43" t="s">
        <v>108</v>
      </c>
      <c r="D58" s="44" t="s">
        <v>77</v>
      </c>
      <c r="E58" s="35">
        <f t="shared" si="7"/>
        <v>449.57</v>
      </c>
      <c r="F58" s="36">
        <v>6743.55</v>
      </c>
      <c r="G58" s="36">
        <v>581.5</v>
      </c>
      <c r="H58" s="36">
        <v>361</v>
      </c>
      <c r="I58" s="12">
        <f t="shared" si="4"/>
        <v>7686.05</v>
      </c>
      <c r="J58" s="36">
        <v>1094.48</v>
      </c>
      <c r="K58" s="36">
        <v>708.07</v>
      </c>
      <c r="L58" s="19">
        <v>0</v>
      </c>
      <c r="M58" s="12">
        <f t="shared" si="5"/>
        <v>1802.5500000000002</v>
      </c>
      <c r="N58" s="12">
        <f t="shared" si="6"/>
        <v>5883.5</v>
      </c>
    </row>
    <row r="59" spans="1:14" ht="15.75" customHeight="1" x14ac:dyDescent="0.15">
      <c r="A59" s="1" t="s">
        <v>166</v>
      </c>
      <c r="B59" s="43" t="s">
        <v>218</v>
      </c>
      <c r="C59" s="43" t="s">
        <v>79</v>
      </c>
      <c r="D59" s="44" t="s">
        <v>77</v>
      </c>
      <c r="E59" s="35">
        <f t="shared" si="7"/>
        <v>908.78000000000009</v>
      </c>
      <c r="F59" s="36">
        <v>13631.7</v>
      </c>
      <c r="G59" s="36">
        <v>832</v>
      </c>
      <c r="H59" s="36">
        <v>559.5</v>
      </c>
      <c r="I59" s="12">
        <f t="shared" si="4"/>
        <v>15023.2</v>
      </c>
      <c r="J59" s="36">
        <v>2764.83</v>
      </c>
      <c r="K59" s="36">
        <v>1431.33</v>
      </c>
      <c r="L59" s="19">
        <v>2272</v>
      </c>
      <c r="M59" s="12">
        <f t="shared" si="5"/>
        <v>6468.16</v>
      </c>
      <c r="N59" s="12">
        <f t="shared" si="6"/>
        <v>8555.0400000000009</v>
      </c>
    </row>
    <row r="60" spans="1:14" ht="15.75" customHeight="1" x14ac:dyDescent="0.15">
      <c r="A60" s="1" t="s">
        <v>167</v>
      </c>
      <c r="B60" s="43" t="s">
        <v>20</v>
      </c>
      <c r="C60" s="20" t="s">
        <v>80</v>
      </c>
      <c r="D60" s="44" t="s">
        <v>77</v>
      </c>
      <c r="E60" s="35">
        <f t="shared" si="7"/>
        <v>807.01</v>
      </c>
      <c r="F60" s="36">
        <v>12105.15</v>
      </c>
      <c r="G60" s="36">
        <v>774.5</v>
      </c>
      <c r="H60" s="36">
        <v>508</v>
      </c>
      <c r="I60" s="12">
        <f t="shared" si="4"/>
        <v>13387.65</v>
      </c>
      <c r="J60" s="36">
        <v>2380.15</v>
      </c>
      <c r="K60" s="36">
        <v>1271.04</v>
      </c>
      <c r="L60" s="19">
        <v>0</v>
      </c>
      <c r="M60" s="12">
        <f t="shared" si="5"/>
        <v>3651.19</v>
      </c>
      <c r="N60" s="12">
        <f t="shared" si="6"/>
        <v>9736.4599999999991</v>
      </c>
    </row>
    <row r="61" spans="1:14" ht="15.75" customHeight="1" x14ac:dyDescent="0.15">
      <c r="A61" s="1" t="s">
        <v>168</v>
      </c>
      <c r="B61" s="43" t="s">
        <v>219</v>
      </c>
      <c r="C61" s="43" t="s">
        <v>86</v>
      </c>
      <c r="D61" s="44" t="s">
        <v>77</v>
      </c>
      <c r="E61" s="35">
        <f t="shared" si="7"/>
        <v>449.57</v>
      </c>
      <c r="F61" s="36">
        <v>6743.55</v>
      </c>
      <c r="G61" s="36">
        <v>581.5</v>
      </c>
      <c r="H61" s="36">
        <v>361</v>
      </c>
      <c r="I61" s="12">
        <f t="shared" si="4"/>
        <v>7686.05</v>
      </c>
      <c r="J61" s="36">
        <v>1094.48</v>
      </c>
      <c r="K61" s="36">
        <v>708.07</v>
      </c>
      <c r="L61" s="19">
        <v>0</v>
      </c>
      <c r="M61" s="12">
        <f t="shared" si="5"/>
        <v>1802.5500000000002</v>
      </c>
      <c r="N61" s="12">
        <f t="shared" si="6"/>
        <v>5883.5</v>
      </c>
    </row>
    <row r="62" spans="1:14" ht="15.75" customHeight="1" x14ac:dyDescent="0.15">
      <c r="A62" s="1" t="s">
        <v>169</v>
      </c>
      <c r="B62" s="43" t="s">
        <v>27</v>
      </c>
      <c r="C62" s="43" t="s">
        <v>86</v>
      </c>
      <c r="D62" s="44" t="s">
        <v>77</v>
      </c>
      <c r="E62" s="35">
        <f t="shared" si="7"/>
        <v>449.57</v>
      </c>
      <c r="F62" s="36">
        <v>6743.55</v>
      </c>
      <c r="G62" s="36">
        <v>581.5</v>
      </c>
      <c r="H62" s="36">
        <v>361</v>
      </c>
      <c r="I62" s="12">
        <f t="shared" si="4"/>
        <v>7686.05</v>
      </c>
      <c r="J62" s="36">
        <v>1094.48</v>
      </c>
      <c r="K62" s="36">
        <v>708.07</v>
      </c>
      <c r="L62" s="19">
        <v>0</v>
      </c>
      <c r="M62" s="12">
        <f t="shared" si="5"/>
        <v>1802.5500000000002</v>
      </c>
      <c r="N62" s="12">
        <f t="shared" si="6"/>
        <v>5883.5</v>
      </c>
    </row>
    <row r="63" spans="1:14" ht="15.75" customHeight="1" x14ac:dyDescent="0.15">
      <c r="A63" s="1" t="s">
        <v>170</v>
      </c>
      <c r="B63" s="43" t="s">
        <v>220</v>
      </c>
      <c r="C63" s="43" t="s">
        <v>86</v>
      </c>
      <c r="D63" s="44" t="s">
        <v>77</v>
      </c>
      <c r="E63" s="35">
        <f t="shared" si="7"/>
        <v>449.57</v>
      </c>
      <c r="F63" s="36">
        <v>6743.55</v>
      </c>
      <c r="G63" s="36">
        <v>581.5</v>
      </c>
      <c r="H63" s="36">
        <v>361</v>
      </c>
      <c r="I63" s="12">
        <f t="shared" si="4"/>
        <v>7686.05</v>
      </c>
      <c r="J63" s="36">
        <v>1094.48</v>
      </c>
      <c r="K63" s="36">
        <v>708.07</v>
      </c>
      <c r="L63" s="19">
        <v>0</v>
      </c>
      <c r="M63" s="12">
        <f t="shared" si="5"/>
        <v>1802.5500000000002</v>
      </c>
      <c r="N63" s="12">
        <f t="shared" si="6"/>
        <v>5883.5</v>
      </c>
    </row>
    <row r="64" spans="1:14" ht="15.75" customHeight="1" x14ac:dyDescent="0.15">
      <c r="A64" s="1" t="s">
        <v>171</v>
      </c>
      <c r="B64" s="43" t="s">
        <v>221</v>
      </c>
      <c r="C64" s="43" t="s">
        <v>85</v>
      </c>
      <c r="D64" s="44" t="s">
        <v>77</v>
      </c>
      <c r="E64" s="35">
        <f t="shared" si="7"/>
        <v>459.44</v>
      </c>
      <c r="F64" s="36">
        <v>6891.6</v>
      </c>
      <c r="G64" s="36">
        <v>581.5</v>
      </c>
      <c r="H64" s="36">
        <v>361</v>
      </c>
      <c r="I64" s="12">
        <f t="shared" si="4"/>
        <v>7834.1</v>
      </c>
      <c r="J64" s="36">
        <v>1126.0999999999999</v>
      </c>
      <c r="K64" s="36">
        <v>723.62</v>
      </c>
      <c r="L64" s="19">
        <v>0</v>
      </c>
      <c r="M64" s="12">
        <f t="shared" si="5"/>
        <v>1849.7199999999998</v>
      </c>
      <c r="N64" s="12">
        <f t="shared" si="6"/>
        <v>5984.380000000001</v>
      </c>
    </row>
    <row r="65" spans="5:14" x14ac:dyDescent="0.2">
      <c r="E65" s="40">
        <f>SUM(E5:E64)</f>
        <v>24691.82999999998</v>
      </c>
      <c r="F65" s="40">
        <f t="shared" ref="F65:N65" si="8">SUM(F5:F64)</f>
        <v>370377.45000000007</v>
      </c>
      <c r="G65" s="40">
        <f t="shared" si="8"/>
        <v>29146.5</v>
      </c>
      <c r="H65" s="40">
        <f t="shared" si="8"/>
        <v>18768</v>
      </c>
      <c r="I65" s="40">
        <f t="shared" si="8"/>
        <v>418291.95000000019</v>
      </c>
      <c r="J65" s="40">
        <f t="shared" si="8"/>
        <v>59443.560000000019</v>
      </c>
      <c r="K65" s="40">
        <f t="shared" si="8"/>
        <v>38889.630000000019</v>
      </c>
      <c r="L65" s="40">
        <f t="shared" si="8"/>
        <v>9834.4399999999987</v>
      </c>
      <c r="M65" s="40">
        <f t="shared" si="8"/>
        <v>108167.62999999999</v>
      </c>
      <c r="N65" s="40">
        <f t="shared" si="8"/>
        <v>310124.31999999983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4.33203125" customWidth="1"/>
    <col min="2" max="2" width="33.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10.1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ht="9" customHeight="1" x14ac:dyDescent="0.2">
      <c r="D2" s="48" t="s">
        <v>175</v>
      </c>
      <c r="E2" s="48" t="s">
        <v>223</v>
      </c>
      <c r="F2" s="48"/>
      <c r="G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5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ht="15.75" customHeight="1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 t="shared" ref="E5:E53" si="0">+F5/15</f>
        <v>1932.8600000000001</v>
      </c>
      <c r="F5" s="12">
        <v>28992.9</v>
      </c>
      <c r="G5" s="13">
        <v>1144</v>
      </c>
      <c r="H5" s="14">
        <v>808.5</v>
      </c>
      <c r="I5" s="12">
        <f t="shared" ref="I5:I36" si="1">SUM(F5:H5)</f>
        <v>30945.4</v>
      </c>
      <c r="J5" s="18">
        <v>7470.4</v>
      </c>
      <c r="K5" s="19">
        <v>3044.25</v>
      </c>
      <c r="L5" s="19">
        <v>0</v>
      </c>
      <c r="M5" s="12">
        <f t="shared" ref="M5:M36" si="2">SUM(J5:L5)</f>
        <v>10514.65</v>
      </c>
      <c r="N5" s="12">
        <f t="shared" ref="N5:N36" si="3">+I5-M5</f>
        <v>20430.75</v>
      </c>
    </row>
    <row r="6" spans="1:14" ht="15.75" customHeight="1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si="0"/>
        <v>376.81</v>
      </c>
      <c r="F6" s="12">
        <v>5652.15</v>
      </c>
      <c r="G6" s="13">
        <v>510.5</v>
      </c>
      <c r="H6" s="14">
        <v>333</v>
      </c>
      <c r="I6" s="12">
        <f t="shared" si="1"/>
        <v>6495.65</v>
      </c>
      <c r="J6" s="18">
        <v>840.21</v>
      </c>
      <c r="K6" s="19">
        <v>593.48</v>
      </c>
      <c r="L6" s="19">
        <v>0</v>
      </c>
      <c r="M6" s="12">
        <f t="shared" si="2"/>
        <v>1433.69</v>
      </c>
      <c r="N6" s="12">
        <f t="shared" si="3"/>
        <v>5061.9599999999991</v>
      </c>
    </row>
    <row r="7" spans="1:14" ht="15.75" customHeight="1" x14ac:dyDescent="0.15">
      <c r="A7" s="1" t="s">
        <v>115</v>
      </c>
      <c r="B7" s="41" t="s">
        <v>15</v>
      </c>
      <c r="C7" s="20" t="s">
        <v>79</v>
      </c>
      <c r="D7" s="20" t="s">
        <v>73</v>
      </c>
      <c r="E7" s="11">
        <f t="shared" si="0"/>
        <v>908.78000000000009</v>
      </c>
      <c r="F7" s="12">
        <v>13631.7</v>
      </c>
      <c r="G7" s="13">
        <v>832</v>
      </c>
      <c r="H7" s="14">
        <v>559.5</v>
      </c>
      <c r="I7" s="12">
        <f t="shared" si="1"/>
        <v>15023.2</v>
      </c>
      <c r="J7" s="18">
        <v>2764.83</v>
      </c>
      <c r="K7" s="19">
        <v>1431.33</v>
      </c>
      <c r="L7" s="19">
        <v>0</v>
      </c>
      <c r="M7" s="12">
        <f t="shared" si="2"/>
        <v>4196.16</v>
      </c>
      <c r="N7" s="12">
        <f t="shared" si="3"/>
        <v>10827.04</v>
      </c>
    </row>
    <row r="8" spans="1:14" ht="15.75" customHeight="1" x14ac:dyDescent="0.15">
      <c r="A8" s="1" t="s">
        <v>116</v>
      </c>
      <c r="B8" s="41" t="s">
        <v>190</v>
      </c>
      <c r="C8" s="20" t="s">
        <v>106</v>
      </c>
      <c r="D8" s="20" t="s">
        <v>73</v>
      </c>
      <c r="E8" s="11">
        <f t="shared" si="0"/>
        <v>405.07</v>
      </c>
      <c r="F8" s="12">
        <v>6076.05</v>
      </c>
      <c r="G8" s="13">
        <v>564</v>
      </c>
      <c r="H8" s="14">
        <v>351.5</v>
      </c>
      <c r="I8" s="12">
        <f t="shared" si="1"/>
        <v>6991.55</v>
      </c>
      <c r="J8" s="18">
        <v>946.13</v>
      </c>
      <c r="K8" s="19">
        <v>637.99</v>
      </c>
      <c r="L8" s="19">
        <v>1013</v>
      </c>
      <c r="M8" s="12">
        <f t="shared" si="2"/>
        <v>2597.12</v>
      </c>
      <c r="N8" s="12">
        <f t="shared" si="3"/>
        <v>4394.43</v>
      </c>
    </row>
    <row r="9" spans="1:14" ht="15.75" customHeight="1" x14ac:dyDescent="0.15">
      <c r="A9" s="1" t="s">
        <v>117</v>
      </c>
      <c r="B9" s="41" t="s">
        <v>30</v>
      </c>
      <c r="C9" s="20" t="s">
        <v>88</v>
      </c>
      <c r="D9" s="20" t="s">
        <v>73</v>
      </c>
      <c r="E9" s="11">
        <f t="shared" si="0"/>
        <v>405.07</v>
      </c>
      <c r="F9" s="12">
        <v>6076.05</v>
      </c>
      <c r="G9" s="13">
        <v>564</v>
      </c>
      <c r="H9" s="14">
        <v>351.5</v>
      </c>
      <c r="I9" s="12">
        <f t="shared" si="1"/>
        <v>6991.55</v>
      </c>
      <c r="J9" s="18">
        <v>946.13</v>
      </c>
      <c r="K9" s="19">
        <v>637.99</v>
      </c>
      <c r="L9" s="19">
        <v>0</v>
      </c>
      <c r="M9" s="12">
        <f t="shared" si="2"/>
        <v>1584.12</v>
      </c>
      <c r="N9" s="12">
        <f t="shared" si="3"/>
        <v>5407.43</v>
      </c>
    </row>
    <row r="10" spans="1:14" ht="15.75" customHeight="1" x14ac:dyDescent="0.15">
      <c r="A10" s="1" t="s">
        <v>118</v>
      </c>
      <c r="B10" s="41" t="s">
        <v>21</v>
      </c>
      <c r="C10" s="20" t="s">
        <v>81</v>
      </c>
      <c r="D10" s="20" t="s">
        <v>73</v>
      </c>
      <c r="E10" s="11">
        <f t="shared" si="0"/>
        <v>729.8</v>
      </c>
      <c r="F10" s="12">
        <v>10947</v>
      </c>
      <c r="G10" s="13">
        <v>732.5</v>
      </c>
      <c r="H10" s="14">
        <v>493.5</v>
      </c>
      <c r="I10" s="12">
        <f t="shared" si="1"/>
        <v>12173</v>
      </c>
      <c r="J10" s="18">
        <v>2094.46</v>
      </c>
      <c r="K10" s="19">
        <v>1149.43</v>
      </c>
      <c r="L10" s="19">
        <v>0</v>
      </c>
      <c r="M10" s="12">
        <f t="shared" si="2"/>
        <v>3243.8900000000003</v>
      </c>
      <c r="N10" s="12">
        <f t="shared" si="3"/>
        <v>8929.11</v>
      </c>
    </row>
    <row r="11" spans="1:14" ht="15.75" customHeight="1" x14ac:dyDescent="0.15">
      <c r="A11" s="1" t="s">
        <v>119</v>
      </c>
      <c r="B11" s="41" t="s">
        <v>191</v>
      </c>
      <c r="C11" s="20" t="s">
        <v>95</v>
      </c>
      <c r="D11" s="20" t="s">
        <v>73</v>
      </c>
      <c r="E11" s="11">
        <f t="shared" si="0"/>
        <v>253.52</v>
      </c>
      <c r="F11" s="12">
        <v>3802.8</v>
      </c>
      <c r="G11" s="13">
        <v>333.5</v>
      </c>
      <c r="H11" s="14">
        <v>212.5</v>
      </c>
      <c r="I11" s="12">
        <f t="shared" si="1"/>
        <v>4348.8</v>
      </c>
      <c r="J11" s="18">
        <v>406.85</v>
      </c>
      <c r="K11" s="19">
        <v>399.29</v>
      </c>
      <c r="L11" s="19">
        <v>0</v>
      </c>
      <c r="M11" s="12">
        <f t="shared" si="2"/>
        <v>806.1400000000001</v>
      </c>
      <c r="N11" s="12">
        <f t="shared" si="3"/>
        <v>3542.66</v>
      </c>
    </row>
    <row r="12" spans="1:14" ht="15.75" customHeight="1" x14ac:dyDescent="0.15">
      <c r="A12" s="1" t="s">
        <v>164</v>
      </c>
      <c r="B12" s="41" t="s">
        <v>192</v>
      </c>
      <c r="C12" s="20" t="s">
        <v>79</v>
      </c>
      <c r="D12" s="20" t="s">
        <v>75</v>
      </c>
      <c r="E12" s="11">
        <f t="shared" si="0"/>
        <v>908.78000000000009</v>
      </c>
      <c r="F12" s="12">
        <v>13631.7</v>
      </c>
      <c r="G12" s="13">
        <v>832</v>
      </c>
      <c r="H12" s="14">
        <v>559.5</v>
      </c>
      <c r="I12" s="12">
        <f t="shared" si="1"/>
        <v>15023.2</v>
      </c>
      <c r="J12" s="18">
        <v>2764.83</v>
      </c>
      <c r="K12" s="19">
        <v>1431.33</v>
      </c>
      <c r="L12" s="19">
        <v>0</v>
      </c>
      <c r="M12" s="12">
        <f t="shared" si="2"/>
        <v>4196.16</v>
      </c>
      <c r="N12" s="12">
        <f t="shared" si="3"/>
        <v>10827.04</v>
      </c>
    </row>
    <row r="13" spans="1:14" ht="15.75" customHeight="1" x14ac:dyDescent="0.15">
      <c r="A13" s="1" t="s">
        <v>137</v>
      </c>
      <c r="B13" s="41" t="s">
        <v>104</v>
      </c>
      <c r="C13" s="20" t="s">
        <v>83</v>
      </c>
      <c r="D13" s="20" t="s">
        <v>75</v>
      </c>
      <c r="E13" s="11">
        <f t="shared" si="0"/>
        <v>449.57</v>
      </c>
      <c r="F13" s="12">
        <v>6743.55</v>
      </c>
      <c r="G13" s="13">
        <v>581.5</v>
      </c>
      <c r="H13" s="13">
        <v>361</v>
      </c>
      <c r="I13" s="12">
        <f t="shared" si="1"/>
        <v>7686.05</v>
      </c>
      <c r="J13" s="18">
        <v>1094.48</v>
      </c>
      <c r="K13" s="19">
        <v>708.07</v>
      </c>
      <c r="L13" s="19">
        <v>0</v>
      </c>
      <c r="M13" s="12">
        <f t="shared" si="2"/>
        <v>1802.5500000000002</v>
      </c>
      <c r="N13" s="12">
        <f t="shared" si="3"/>
        <v>5883.5</v>
      </c>
    </row>
    <row r="14" spans="1:14" ht="15.75" customHeight="1" x14ac:dyDescent="0.15">
      <c r="A14" s="1" t="s">
        <v>138</v>
      </c>
      <c r="B14" s="41" t="s">
        <v>23</v>
      </c>
      <c r="C14" s="20" t="s">
        <v>83</v>
      </c>
      <c r="D14" s="20" t="s">
        <v>75</v>
      </c>
      <c r="E14" s="11">
        <f t="shared" si="0"/>
        <v>459.44</v>
      </c>
      <c r="F14" s="12">
        <v>6891.6</v>
      </c>
      <c r="G14" s="13">
        <v>581.5</v>
      </c>
      <c r="H14" s="14">
        <v>361</v>
      </c>
      <c r="I14" s="12">
        <f t="shared" si="1"/>
        <v>7834.1</v>
      </c>
      <c r="J14" s="18">
        <v>1126.0999999999999</v>
      </c>
      <c r="K14" s="19">
        <v>723.62</v>
      </c>
      <c r="L14" s="19">
        <v>0</v>
      </c>
      <c r="M14" s="12">
        <f t="shared" si="2"/>
        <v>1849.7199999999998</v>
      </c>
      <c r="N14" s="12">
        <f t="shared" si="3"/>
        <v>5984.380000000001</v>
      </c>
    </row>
    <row r="15" spans="1:14" ht="15.75" customHeight="1" x14ac:dyDescent="0.15">
      <c r="A15" s="1" t="s">
        <v>139</v>
      </c>
      <c r="B15" s="41" t="s">
        <v>193</v>
      </c>
      <c r="C15" s="20" t="s">
        <v>84</v>
      </c>
      <c r="D15" s="20" t="s">
        <v>75</v>
      </c>
      <c r="E15" s="11">
        <f t="shared" si="0"/>
        <v>459.44</v>
      </c>
      <c r="F15" s="12">
        <v>6891.6</v>
      </c>
      <c r="G15" s="13">
        <v>581.5</v>
      </c>
      <c r="H15" s="14">
        <v>361</v>
      </c>
      <c r="I15" s="12">
        <f t="shared" si="1"/>
        <v>7834.1</v>
      </c>
      <c r="J15" s="18">
        <v>1126.0999999999999</v>
      </c>
      <c r="K15" s="19">
        <v>723.62</v>
      </c>
      <c r="L15" s="19">
        <v>0</v>
      </c>
      <c r="M15" s="12">
        <f t="shared" si="2"/>
        <v>1849.7199999999998</v>
      </c>
      <c r="N15" s="12">
        <f t="shared" si="3"/>
        <v>5984.380000000001</v>
      </c>
    </row>
    <row r="16" spans="1:14" ht="15.75" customHeight="1" x14ac:dyDescent="0.15">
      <c r="A16" s="1" t="s">
        <v>140</v>
      </c>
      <c r="B16" s="41" t="s">
        <v>194</v>
      </c>
      <c r="C16" s="20" t="s">
        <v>79</v>
      </c>
      <c r="D16" s="20" t="s">
        <v>76</v>
      </c>
      <c r="E16" s="11">
        <f t="shared" si="0"/>
        <v>908.78000000000009</v>
      </c>
      <c r="F16" s="12">
        <v>13631.7</v>
      </c>
      <c r="G16" s="13">
        <v>832</v>
      </c>
      <c r="H16" s="14">
        <v>559.5</v>
      </c>
      <c r="I16" s="12">
        <f t="shared" si="1"/>
        <v>15023.2</v>
      </c>
      <c r="J16" s="18">
        <v>2764.83</v>
      </c>
      <c r="K16" s="19">
        <v>1431.33</v>
      </c>
      <c r="L16" s="19">
        <v>1945</v>
      </c>
      <c r="M16" s="12">
        <f t="shared" si="2"/>
        <v>6141.16</v>
      </c>
      <c r="N16" s="12">
        <f t="shared" si="3"/>
        <v>8882.0400000000009</v>
      </c>
    </row>
    <row r="17" spans="1:14" ht="15.75" customHeight="1" x14ac:dyDescent="0.15">
      <c r="A17" s="1" t="s">
        <v>141</v>
      </c>
      <c r="B17" s="41" t="s">
        <v>22</v>
      </c>
      <c r="C17" s="20" t="s">
        <v>82</v>
      </c>
      <c r="D17" s="20" t="s">
        <v>76</v>
      </c>
      <c r="E17" s="11">
        <f t="shared" si="0"/>
        <v>566.21999999999991</v>
      </c>
      <c r="F17" s="12">
        <v>8493.2999999999993</v>
      </c>
      <c r="G17" s="13">
        <v>623.5</v>
      </c>
      <c r="H17" s="14">
        <v>389.5</v>
      </c>
      <c r="I17" s="12">
        <f t="shared" si="1"/>
        <v>9506.2999999999993</v>
      </c>
      <c r="J17" s="18">
        <v>1483.28</v>
      </c>
      <c r="K17" s="19">
        <v>891.8</v>
      </c>
      <c r="L17" s="19">
        <v>2010.52</v>
      </c>
      <c r="M17" s="12">
        <f t="shared" si="2"/>
        <v>4385.6000000000004</v>
      </c>
      <c r="N17" s="12">
        <f t="shared" si="3"/>
        <v>5120.6999999999989</v>
      </c>
    </row>
    <row r="18" spans="1:14" ht="15.75" customHeight="1" x14ac:dyDescent="0.15">
      <c r="A18" s="1" t="s">
        <v>142</v>
      </c>
      <c r="B18" s="41" t="s">
        <v>195</v>
      </c>
      <c r="C18" s="20" t="s">
        <v>94</v>
      </c>
      <c r="D18" s="20" t="s">
        <v>76</v>
      </c>
      <c r="E18" s="11">
        <f t="shared" si="0"/>
        <v>258.85000000000002</v>
      </c>
      <c r="F18" s="12">
        <v>3882.75</v>
      </c>
      <c r="G18" s="13">
        <v>359</v>
      </c>
      <c r="H18" s="14">
        <v>219</v>
      </c>
      <c r="I18" s="12">
        <f t="shared" si="1"/>
        <v>4460.75</v>
      </c>
      <c r="J18" s="18">
        <v>426.91</v>
      </c>
      <c r="K18" s="19">
        <v>407.69</v>
      </c>
      <c r="L18" s="19">
        <v>648</v>
      </c>
      <c r="M18" s="12">
        <f t="shared" si="2"/>
        <v>1482.6</v>
      </c>
      <c r="N18" s="12">
        <f t="shared" si="3"/>
        <v>2978.15</v>
      </c>
    </row>
    <row r="19" spans="1:14" ht="15.75" customHeight="1" x14ac:dyDescent="0.15">
      <c r="A19" s="1" t="s">
        <v>143</v>
      </c>
      <c r="B19" s="41" t="s">
        <v>46</v>
      </c>
      <c r="C19" s="20" t="s">
        <v>94</v>
      </c>
      <c r="D19" s="20" t="s">
        <v>76</v>
      </c>
      <c r="E19" s="11">
        <f t="shared" si="0"/>
        <v>258.85000000000002</v>
      </c>
      <c r="F19" s="12">
        <v>3882.75</v>
      </c>
      <c r="G19" s="13">
        <v>359</v>
      </c>
      <c r="H19" s="14">
        <v>219</v>
      </c>
      <c r="I19" s="12">
        <f t="shared" si="1"/>
        <v>4460.75</v>
      </c>
      <c r="J19" s="18">
        <v>426.91</v>
      </c>
      <c r="K19" s="19">
        <v>407.69</v>
      </c>
      <c r="L19" s="19">
        <v>0</v>
      </c>
      <c r="M19" s="12">
        <f t="shared" si="2"/>
        <v>834.6</v>
      </c>
      <c r="N19" s="12">
        <f t="shared" si="3"/>
        <v>3626.15</v>
      </c>
    </row>
    <row r="20" spans="1:14" ht="15.75" customHeight="1" x14ac:dyDescent="0.15">
      <c r="A20" s="1" t="s">
        <v>144</v>
      </c>
      <c r="B20" s="41" t="s">
        <v>47</v>
      </c>
      <c r="C20" s="20" t="s">
        <v>94</v>
      </c>
      <c r="D20" s="20" t="s">
        <v>76</v>
      </c>
      <c r="E20" s="11">
        <f t="shared" si="0"/>
        <v>258.85000000000002</v>
      </c>
      <c r="F20" s="12">
        <v>3882.75</v>
      </c>
      <c r="G20" s="13">
        <v>359</v>
      </c>
      <c r="H20" s="13">
        <v>219</v>
      </c>
      <c r="I20" s="12">
        <f t="shared" si="1"/>
        <v>4460.75</v>
      </c>
      <c r="J20" s="18">
        <v>426.91</v>
      </c>
      <c r="K20" s="19">
        <v>407.69</v>
      </c>
      <c r="L20" s="19">
        <v>0</v>
      </c>
      <c r="M20" s="12">
        <f t="shared" si="2"/>
        <v>834.6</v>
      </c>
      <c r="N20" s="12">
        <f t="shared" si="3"/>
        <v>3626.15</v>
      </c>
    </row>
    <row r="21" spans="1:14" ht="15.75" customHeight="1" x14ac:dyDescent="0.15">
      <c r="A21" s="1" t="s">
        <v>145</v>
      </c>
      <c r="B21" s="41" t="s">
        <v>48</v>
      </c>
      <c r="C21" s="20" t="s">
        <v>94</v>
      </c>
      <c r="D21" s="20" t="s">
        <v>76</v>
      </c>
      <c r="E21" s="11">
        <f t="shared" si="0"/>
        <v>258.85000000000002</v>
      </c>
      <c r="F21" s="12">
        <v>3882.75</v>
      </c>
      <c r="G21" s="13">
        <v>359</v>
      </c>
      <c r="H21" s="14">
        <v>219</v>
      </c>
      <c r="I21" s="12">
        <f t="shared" si="1"/>
        <v>4460.75</v>
      </c>
      <c r="J21" s="18">
        <v>426.91</v>
      </c>
      <c r="K21" s="19">
        <v>407.69</v>
      </c>
      <c r="L21" s="19">
        <v>0</v>
      </c>
      <c r="M21" s="12">
        <f t="shared" si="2"/>
        <v>834.6</v>
      </c>
      <c r="N21" s="12">
        <f t="shared" si="3"/>
        <v>3626.15</v>
      </c>
    </row>
    <row r="22" spans="1:14" ht="15.75" customHeight="1" x14ac:dyDescent="0.15">
      <c r="A22" s="1" t="s">
        <v>146</v>
      </c>
      <c r="B22" s="41" t="s">
        <v>196</v>
      </c>
      <c r="C22" s="20" t="s">
        <v>94</v>
      </c>
      <c r="D22" s="20" t="s">
        <v>76</v>
      </c>
      <c r="E22" s="11">
        <f t="shared" si="0"/>
        <v>258.85000000000002</v>
      </c>
      <c r="F22" s="12">
        <v>3882.75</v>
      </c>
      <c r="G22" s="13">
        <v>359</v>
      </c>
      <c r="H22" s="14">
        <v>219</v>
      </c>
      <c r="I22" s="12">
        <f t="shared" si="1"/>
        <v>4460.75</v>
      </c>
      <c r="J22" s="18">
        <v>426.91</v>
      </c>
      <c r="K22" s="19">
        <v>407.69</v>
      </c>
      <c r="L22" s="19">
        <v>648</v>
      </c>
      <c r="M22" s="12">
        <f t="shared" si="2"/>
        <v>1482.6</v>
      </c>
      <c r="N22" s="12">
        <f t="shared" si="3"/>
        <v>2978.15</v>
      </c>
    </row>
    <row r="23" spans="1:14" ht="15.75" customHeight="1" x14ac:dyDescent="0.15">
      <c r="A23" s="1" t="s">
        <v>147</v>
      </c>
      <c r="B23" s="41" t="s">
        <v>50</v>
      </c>
      <c r="C23" s="20" t="s">
        <v>94</v>
      </c>
      <c r="D23" s="20" t="s">
        <v>76</v>
      </c>
      <c r="E23" s="11">
        <f t="shared" si="0"/>
        <v>258.85000000000002</v>
      </c>
      <c r="F23" s="12">
        <v>3882.75</v>
      </c>
      <c r="G23" s="13">
        <v>359</v>
      </c>
      <c r="H23" s="14">
        <v>219</v>
      </c>
      <c r="I23" s="12">
        <f t="shared" si="1"/>
        <v>4460.75</v>
      </c>
      <c r="J23" s="18">
        <v>426.91</v>
      </c>
      <c r="K23" s="19">
        <v>407.69</v>
      </c>
      <c r="L23" s="19">
        <v>514.75</v>
      </c>
      <c r="M23" s="12">
        <f t="shared" si="2"/>
        <v>1349.35</v>
      </c>
      <c r="N23" s="12">
        <f t="shared" si="3"/>
        <v>3111.4</v>
      </c>
    </row>
    <row r="24" spans="1:14" ht="15.75" customHeight="1" x14ac:dyDescent="0.15">
      <c r="A24" s="1" t="s">
        <v>148</v>
      </c>
      <c r="B24" s="41" t="s">
        <v>51</v>
      </c>
      <c r="C24" s="20" t="s">
        <v>94</v>
      </c>
      <c r="D24" s="20" t="s">
        <v>76</v>
      </c>
      <c r="E24" s="11">
        <f t="shared" si="0"/>
        <v>258.85000000000002</v>
      </c>
      <c r="F24" s="12">
        <v>3882.75</v>
      </c>
      <c r="G24" s="13">
        <v>359</v>
      </c>
      <c r="H24" s="14">
        <v>219</v>
      </c>
      <c r="I24" s="12">
        <f t="shared" si="1"/>
        <v>4460.75</v>
      </c>
      <c r="J24" s="18">
        <v>426.91</v>
      </c>
      <c r="K24" s="19">
        <v>407.69</v>
      </c>
      <c r="L24" s="19">
        <v>0</v>
      </c>
      <c r="M24" s="12">
        <f t="shared" si="2"/>
        <v>834.6</v>
      </c>
      <c r="N24" s="12">
        <f t="shared" si="3"/>
        <v>3626.15</v>
      </c>
    </row>
    <row r="25" spans="1:14" ht="15.75" customHeight="1" x14ac:dyDescent="0.15">
      <c r="A25" s="1" t="s">
        <v>149</v>
      </c>
      <c r="B25" s="41" t="s">
        <v>197</v>
      </c>
      <c r="C25" s="20" t="s">
        <v>94</v>
      </c>
      <c r="D25" s="20" t="s">
        <v>76</v>
      </c>
      <c r="E25" s="11">
        <f t="shared" si="0"/>
        <v>258.85000000000002</v>
      </c>
      <c r="F25" s="12">
        <v>3882.75</v>
      </c>
      <c r="G25" s="13">
        <v>359</v>
      </c>
      <c r="H25" s="14">
        <v>219</v>
      </c>
      <c r="I25" s="12">
        <f t="shared" si="1"/>
        <v>4460.75</v>
      </c>
      <c r="J25" s="18">
        <v>426.91</v>
      </c>
      <c r="K25" s="19">
        <v>407.69</v>
      </c>
      <c r="L25" s="19">
        <v>648</v>
      </c>
      <c r="M25" s="12">
        <f t="shared" si="2"/>
        <v>1482.6</v>
      </c>
      <c r="N25" s="12">
        <f t="shared" si="3"/>
        <v>2978.15</v>
      </c>
    </row>
    <row r="26" spans="1:14" ht="15.75" customHeight="1" x14ac:dyDescent="0.15">
      <c r="A26" s="1" t="s">
        <v>150</v>
      </c>
      <c r="B26" s="41" t="s">
        <v>198</v>
      </c>
      <c r="C26" s="20" t="s">
        <v>94</v>
      </c>
      <c r="D26" s="20" t="s">
        <v>76</v>
      </c>
      <c r="E26" s="11">
        <f t="shared" si="0"/>
        <v>258.85000000000002</v>
      </c>
      <c r="F26" s="12">
        <v>3882.75</v>
      </c>
      <c r="G26" s="13">
        <v>359</v>
      </c>
      <c r="H26" s="14">
        <v>219</v>
      </c>
      <c r="I26" s="12">
        <f t="shared" si="1"/>
        <v>4460.75</v>
      </c>
      <c r="J26" s="18">
        <v>426.91</v>
      </c>
      <c r="K26" s="19">
        <v>407.69</v>
      </c>
      <c r="L26" s="19">
        <v>648</v>
      </c>
      <c r="M26" s="12">
        <f t="shared" si="2"/>
        <v>1482.6</v>
      </c>
      <c r="N26" s="12">
        <f t="shared" si="3"/>
        <v>2978.15</v>
      </c>
    </row>
    <row r="27" spans="1:14" ht="15.75" customHeight="1" x14ac:dyDescent="0.15">
      <c r="A27" s="1" t="s">
        <v>151</v>
      </c>
      <c r="B27" s="41" t="s">
        <v>43</v>
      </c>
      <c r="C27" s="20" t="s">
        <v>93</v>
      </c>
      <c r="D27" s="20" t="s">
        <v>76</v>
      </c>
      <c r="E27" s="11">
        <f t="shared" si="0"/>
        <v>280.26</v>
      </c>
      <c r="F27" s="12">
        <v>4203.8999999999996</v>
      </c>
      <c r="G27" s="13">
        <v>366</v>
      </c>
      <c r="H27" s="13">
        <v>226</v>
      </c>
      <c r="I27" s="12">
        <f t="shared" si="1"/>
        <v>4795.8999999999996</v>
      </c>
      <c r="J27" s="18">
        <v>486.97</v>
      </c>
      <c r="K27" s="19">
        <v>441.41</v>
      </c>
      <c r="L27" s="19">
        <v>701</v>
      </c>
      <c r="M27" s="12">
        <f t="shared" si="2"/>
        <v>1629.38</v>
      </c>
      <c r="N27" s="12">
        <f t="shared" si="3"/>
        <v>3166.5199999999995</v>
      </c>
    </row>
    <row r="28" spans="1:14" ht="15.75" customHeight="1" x14ac:dyDescent="0.15">
      <c r="A28" s="1" t="s">
        <v>152</v>
      </c>
      <c r="B28" s="41" t="s">
        <v>199</v>
      </c>
      <c r="C28" s="20" t="s">
        <v>93</v>
      </c>
      <c r="D28" s="20" t="s">
        <v>76</v>
      </c>
      <c r="E28" s="11">
        <f t="shared" si="0"/>
        <v>280.26</v>
      </c>
      <c r="F28" s="12">
        <v>4203.8999999999996</v>
      </c>
      <c r="G28" s="13">
        <v>366</v>
      </c>
      <c r="H28" s="14">
        <v>226</v>
      </c>
      <c r="I28" s="12">
        <f t="shared" si="1"/>
        <v>4795.8999999999996</v>
      </c>
      <c r="J28" s="18">
        <v>486.97</v>
      </c>
      <c r="K28" s="19">
        <v>441.41</v>
      </c>
      <c r="L28" s="19">
        <v>701</v>
      </c>
      <c r="M28" s="12">
        <f t="shared" si="2"/>
        <v>1629.38</v>
      </c>
      <c r="N28" s="12">
        <f t="shared" si="3"/>
        <v>3166.5199999999995</v>
      </c>
    </row>
    <row r="29" spans="1:14" ht="15.75" customHeight="1" x14ac:dyDescent="0.15">
      <c r="A29" s="1" t="s">
        <v>153</v>
      </c>
      <c r="B29" s="41" t="s">
        <v>200</v>
      </c>
      <c r="C29" s="20" t="s">
        <v>92</v>
      </c>
      <c r="D29" s="20" t="s">
        <v>74</v>
      </c>
      <c r="E29" s="11">
        <f t="shared" si="0"/>
        <v>233.78</v>
      </c>
      <c r="F29" s="12">
        <v>3506.7</v>
      </c>
      <c r="G29" s="13">
        <v>323.5</v>
      </c>
      <c r="H29" s="14">
        <v>208.5</v>
      </c>
      <c r="I29" s="12">
        <f t="shared" si="1"/>
        <v>4038.7</v>
      </c>
      <c r="J29" s="18">
        <v>355.22</v>
      </c>
      <c r="K29" s="19">
        <v>368.2</v>
      </c>
      <c r="L29" s="19">
        <v>423.92</v>
      </c>
      <c r="M29" s="12">
        <f t="shared" si="2"/>
        <v>1147.3400000000001</v>
      </c>
      <c r="N29" s="12">
        <f t="shared" si="3"/>
        <v>2891.3599999999997</v>
      </c>
    </row>
    <row r="30" spans="1:14" ht="15.75" customHeight="1" x14ac:dyDescent="0.15">
      <c r="A30" s="1" t="s">
        <v>173</v>
      </c>
      <c r="B30" s="41" t="s">
        <v>201</v>
      </c>
      <c r="C30" s="20" t="s">
        <v>79</v>
      </c>
      <c r="D30" s="20" t="s">
        <v>74</v>
      </c>
      <c r="E30" s="11">
        <f t="shared" si="0"/>
        <v>908.78000000000009</v>
      </c>
      <c r="F30" s="12">
        <v>13631.7</v>
      </c>
      <c r="G30" s="13">
        <v>832</v>
      </c>
      <c r="H30" s="14">
        <v>559.5</v>
      </c>
      <c r="I30" s="12">
        <f t="shared" si="1"/>
        <v>15023.2</v>
      </c>
      <c r="J30" s="18">
        <v>2764.83</v>
      </c>
      <c r="K30" s="19">
        <v>1431.33</v>
      </c>
      <c r="L30" s="19">
        <v>0</v>
      </c>
      <c r="M30" s="12">
        <f t="shared" si="2"/>
        <v>4196.16</v>
      </c>
      <c r="N30" s="12">
        <f t="shared" si="3"/>
        <v>10827.04</v>
      </c>
    </row>
    <row r="31" spans="1:14" ht="15.75" customHeight="1" x14ac:dyDescent="0.15">
      <c r="A31" s="1" t="s">
        <v>154</v>
      </c>
      <c r="B31" s="41" t="s">
        <v>202</v>
      </c>
      <c r="C31" s="20" t="s">
        <v>112</v>
      </c>
      <c r="D31" s="20" t="s">
        <v>74</v>
      </c>
      <c r="E31" s="11">
        <f t="shared" si="0"/>
        <v>376.81</v>
      </c>
      <c r="F31" s="12">
        <v>5652.15</v>
      </c>
      <c r="G31" s="13">
        <v>510.5</v>
      </c>
      <c r="H31" s="14">
        <v>333</v>
      </c>
      <c r="I31" s="12">
        <f t="shared" si="1"/>
        <v>6495.65</v>
      </c>
      <c r="J31" s="18">
        <v>840.21</v>
      </c>
      <c r="K31" s="19">
        <v>593.48</v>
      </c>
      <c r="L31" s="19">
        <v>0</v>
      </c>
      <c r="M31" s="12">
        <f t="shared" si="2"/>
        <v>1433.69</v>
      </c>
      <c r="N31" s="12">
        <f t="shared" si="3"/>
        <v>5061.9599999999991</v>
      </c>
    </row>
    <row r="32" spans="1:14" ht="15.75" customHeight="1" x14ac:dyDescent="0.15">
      <c r="A32" s="1" t="s">
        <v>165</v>
      </c>
      <c r="B32" s="41" t="s">
        <v>203</v>
      </c>
      <c r="C32" s="20" t="s">
        <v>112</v>
      </c>
      <c r="D32" s="20" t="s">
        <v>74</v>
      </c>
      <c r="E32" s="11">
        <f t="shared" si="0"/>
        <v>376.81</v>
      </c>
      <c r="F32" s="12">
        <v>5652.15</v>
      </c>
      <c r="G32" s="13">
        <v>510.5</v>
      </c>
      <c r="H32" s="14">
        <v>333</v>
      </c>
      <c r="I32" s="12">
        <f t="shared" si="1"/>
        <v>6495.65</v>
      </c>
      <c r="J32" s="18">
        <v>840.21</v>
      </c>
      <c r="K32" s="19">
        <v>593.48</v>
      </c>
      <c r="L32" s="19">
        <v>0</v>
      </c>
      <c r="M32" s="12">
        <f t="shared" si="2"/>
        <v>1433.69</v>
      </c>
      <c r="N32" s="12">
        <f t="shared" si="3"/>
        <v>5061.9599999999991</v>
      </c>
    </row>
    <row r="33" spans="1:14" ht="15.75" customHeight="1" x14ac:dyDescent="0.15">
      <c r="A33" s="1" t="s">
        <v>155</v>
      </c>
      <c r="B33" s="41" t="s">
        <v>204</v>
      </c>
      <c r="C33" s="20" t="s">
        <v>112</v>
      </c>
      <c r="D33" s="20" t="s">
        <v>74</v>
      </c>
      <c r="E33" s="11">
        <f t="shared" si="0"/>
        <v>376.81</v>
      </c>
      <c r="F33" s="12">
        <v>5652.15</v>
      </c>
      <c r="G33" s="13">
        <v>510.5</v>
      </c>
      <c r="H33" s="14">
        <v>333</v>
      </c>
      <c r="I33" s="12">
        <f t="shared" si="1"/>
        <v>6495.65</v>
      </c>
      <c r="J33" s="18">
        <v>840.21</v>
      </c>
      <c r="K33" s="19">
        <v>593.48</v>
      </c>
      <c r="L33" s="19">
        <v>943</v>
      </c>
      <c r="M33" s="12">
        <f t="shared" si="2"/>
        <v>2376.69</v>
      </c>
      <c r="N33" s="12">
        <f t="shared" si="3"/>
        <v>4118.9599999999991</v>
      </c>
    </row>
    <row r="34" spans="1:14" ht="15.75" customHeight="1" x14ac:dyDescent="0.15">
      <c r="A34" s="1" t="s">
        <v>156</v>
      </c>
      <c r="B34" s="41" t="s">
        <v>32</v>
      </c>
      <c r="C34" s="20" t="s">
        <v>112</v>
      </c>
      <c r="D34" s="20" t="s">
        <v>74</v>
      </c>
      <c r="E34" s="11">
        <f t="shared" si="0"/>
        <v>393.13</v>
      </c>
      <c r="F34" s="12">
        <v>5896.95</v>
      </c>
      <c r="G34" s="13">
        <v>510.5</v>
      </c>
      <c r="H34" s="14">
        <v>333</v>
      </c>
      <c r="I34" s="12">
        <f t="shared" si="1"/>
        <v>6740.45</v>
      </c>
      <c r="J34" s="18">
        <v>892.5</v>
      </c>
      <c r="K34" s="19">
        <v>619.17999999999995</v>
      </c>
      <c r="L34" s="19">
        <v>0</v>
      </c>
      <c r="M34" s="12">
        <f t="shared" si="2"/>
        <v>1511.6799999999998</v>
      </c>
      <c r="N34" s="12">
        <f t="shared" si="3"/>
        <v>5228.7700000000004</v>
      </c>
    </row>
    <row r="35" spans="1:14" ht="15.75" customHeight="1" x14ac:dyDescent="0.15">
      <c r="A35" s="1" t="s">
        <v>157</v>
      </c>
      <c r="B35" s="41" t="s">
        <v>36</v>
      </c>
      <c r="C35" s="20" t="s">
        <v>112</v>
      </c>
      <c r="D35" s="20" t="s">
        <v>74</v>
      </c>
      <c r="E35" s="11">
        <f t="shared" si="0"/>
        <v>376.81</v>
      </c>
      <c r="F35" s="12">
        <v>5652.15</v>
      </c>
      <c r="G35" s="13">
        <v>510.5</v>
      </c>
      <c r="H35" s="14">
        <v>333</v>
      </c>
      <c r="I35" s="12">
        <f t="shared" si="1"/>
        <v>6495.65</v>
      </c>
      <c r="J35" s="18">
        <v>840.21</v>
      </c>
      <c r="K35" s="19">
        <v>593.48</v>
      </c>
      <c r="L35" s="19">
        <v>0</v>
      </c>
      <c r="M35" s="12">
        <f t="shared" si="2"/>
        <v>1433.69</v>
      </c>
      <c r="N35" s="12">
        <f t="shared" si="3"/>
        <v>5061.9599999999991</v>
      </c>
    </row>
    <row r="36" spans="1:14" ht="15.75" customHeight="1" x14ac:dyDescent="0.15">
      <c r="A36" s="1" t="s">
        <v>158</v>
      </c>
      <c r="B36" s="41" t="s">
        <v>205</v>
      </c>
      <c r="C36" s="20" t="s">
        <v>112</v>
      </c>
      <c r="D36" s="20" t="s">
        <v>74</v>
      </c>
      <c r="E36" s="11">
        <f t="shared" si="0"/>
        <v>376.81</v>
      </c>
      <c r="F36" s="12">
        <v>5652.15</v>
      </c>
      <c r="G36" s="13">
        <v>510.5</v>
      </c>
      <c r="H36" s="14">
        <v>333</v>
      </c>
      <c r="I36" s="12">
        <f t="shared" si="1"/>
        <v>6495.65</v>
      </c>
      <c r="J36" s="18">
        <v>840.21</v>
      </c>
      <c r="K36" s="19">
        <v>593.48</v>
      </c>
      <c r="L36" s="19">
        <v>943</v>
      </c>
      <c r="M36" s="12">
        <f t="shared" si="2"/>
        <v>2376.69</v>
      </c>
      <c r="N36" s="12">
        <f t="shared" si="3"/>
        <v>4118.9599999999991</v>
      </c>
    </row>
    <row r="37" spans="1:14" ht="15.75" customHeight="1" x14ac:dyDescent="0.15">
      <c r="A37" s="1" t="s">
        <v>159</v>
      </c>
      <c r="B37" s="41" t="s">
        <v>38</v>
      </c>
      <c r="C37" s="20" t="s">
        <v>112</v>
      </c>
      <c r="D37" s="20" t="s">
        <v>74</v>
      </c>
      <c r="E37" s="11">
        <f t="shared" si="0"/>
        <v>376.81</v>
      </c>
      <c r="F37" s="12">
        <v>5652.15</v>
      </c>
      <c r="G37" s="13">
        <v>510.5</v>
      </c>
      <c r="H37" s="14">
        <v>333</v>
      </c>
      <c r="I37" s="12">
        <f t="shared" ref="I37:I64" si="4">SUM(F37:H37)</f>
        <v>6495.65</v>
      </c>
      <c r="J37" s="18">
        <v>840.21</v>
      </c>
      <c r="K37" s="19">
        <v>593.48</v>
      </c>
      <c r="L37" s="19">
        <v>0</v>
      </c>
      <c r="M37" s="12">
        <f t="shared" ref="M37:M64" si="5">SUM(J37:L37)</f>
        <v>1433.69</v>
      </c>
      <c r="N37" s="12">
        <f t="shared" ref="N37:N64" si="6">+I37-M37</f>
        <v>5061.9599999999991</v>
      </c>
    </row>
    <row r="38" spans="1:14" ht="15.75" customHeight="1" x14ac:dyDescent="0.15">
      <c r="A38" s="1" t="s">
        <v>160</v>
      </c>
      <c r="B38" s="41" t="s">
        <v>39</v>
      </c>
      <c r="C38" s="20" t="s">
        <v>112</v>
      </c>
      <c r="D38" s="20" t="s">
        <v>74</v>
      </c>
      <c r="E38" s="11">
        <f t="shared" si="0"/>
        <v>376.81</v>
      </c>
      <c r="F38" s="12">
        <v>5652.15</v>
      </c>
      <c r="G38" s="13">
        <v>510.5</v>
      </c>
      <c r="H38" s="14">
        <v>333</v>
      </c>
      <c r="I38" s="12">
        <f t="shared" si="4"/>
        <v>6495.65</v>
      </c>
      <c r="J38" s="18">
        <v>840.21</v>
      </c>
      <c r="K38" s="19">
        <v>593.48</v>
      </c>
      <c r="L38" s="19">
        <v>0</v>
      </c>
      <c r="M38" s="12">
        <f t="shared" si="5"/>
        <v>1433.69</v>
      </c>
      <c r="N38" s="12">
        <f t="shared" si="6"/>
        <v>5061.9599999999991</v>
      </c>
    </row>
    <row r="39" spans="1:14" ht="15.75" customHeight="1" x14ac:dyDescent="0.15">
      <c r="A39" s="1" t="s">
        <v>161</v>
      </c>
      <c r="B39" s="41" t="s">
        <v>206</v>
      </c>
      <c r="C39" s="20" t="s">
        <v>112</v>
      </c>
      <c r="D39" s="20" t="s">
        <v>74</v>
      </c>
      <c r="E39" s="11">
        <f t="shared" si="0"/>
        <v>376.81</v>
      </c>
      <c r="F39" s="12">
        <v>5652.15</v>
      </c>
      <c r="G39" s="13">
        <v>510.5</v>
      </c>
      <c r="H39" s="14">
        <v>333</v>
      </c>
      <c r="I39" s="12">
        <f t="shared" si="4"/>
        <v>6495.65</v>
      </c>
      <c r="J39" s="18">
        <v>840.21</v>
      </c>
      <c r="K39" s="19">
        <v>593.48</v>
      </c>
      <c r="L39" s="19">
        <v>0</v>
      </c>
      <c r="M39" s="12">
        <f t="shared" si="5"/>
        <v>1433.69</v>
      </c>
      <c r="N39" s="12">
        <f t="shared" si="6"/>
        <v>5061.9599999999991</v>
      </c>
    </row>
    <row r="40" spans="1:14" ht="15.75" customHeight="1" x14ac:dyDescent="0.15">
      <c r="A40" s="1" t="s">
        <v>162</v>
      </c>
      <c r="B40" s="41" t="s">
        <v>207</v>
      </c>
      <c r="C40" s="20" t="s">
        <v>112</v>
      </c>
      <c r="D40" s="20" t="s">
        <v>74</v>
      </c>
      <c r="E40" s="11">
        <f t="shared" si="0"/>
        <v>376.81</v>
      </c>
      <c r="F40" s="12">
        <v>5652.15</v>
      </c>
      <c r="G40" s="13">
        <v>510.5</v>
      </c>
      <c r="H40" s="14">
        <v>333</v>
      </c>
      <c r="I40" s="12">
        <f t="shared" si="4"/>
        <v>6495.65</v>
      </c>
      <c r="J40" s="18">
        <v>840.21</v>
      </c>
      <c r="K40" s="19">
        <v>593.48</v>
      </c>
      <c r="L40" s="19">
        <v>0</v>
      </c>
      <c r="M40" s="12">
        <f t="shared" si="5"/>
        <v>1433.69</v>
      </c>
      <c r="N40" s="12">
        <f t="shared" si="6"/>
        <v>5061.9599999999991</v>
      </c>
    </row>
    <row r="41" spans="1:14" ht="15.75" customHeight="1" x14ac:dyDescent="0.15">
      <c r="A41" s="1" t="s">
        <v>163</v>
      </c>
      <c r="B41" s="41" t="s">
        <v>42</v>
      </c>
      <c r="C41" s="20" t="s">
        <v>112</v>
      </c>
      <c r="D41" s="20" t="s">
        <v>74</v>
      </c>
      <c r="E41" s="11">
        <f t="shared" si="0"/>
        <v>376.81</v>
      </c>
      <c r="F41" s="12">
        <v>5652.15</v>
      </c>
      <c r="G41" s="13">
        <v>510.5</v>
      </c>
      <c r="H41" s="14">
        <v>333</v>
      </c>
      <c r="I41" s="12">
        <f t="shared" si="4"/>
        <v>6495.65</v>
      </c>
      <c r="J41" s="18">
        <v>840.21</v>
      </c>
      <c r="K41" s="19">
        <v>593.48</v>
      </c>
      <c r="L41" s="19">
        <v>943</v>
      </c>
      <c r="M41" s="12">
        <f t="shared" si="5"/>
        <v>2376.69</v>
      </c>
      <c r="N41" s="12">
        <f t="shared" si="6"/>
        <v>4118.9599999999991</v>
      </c>
    </row>
    <row r="42" spans="1:14" ht="15.75" customHeight="1" x14ac:dyDescent="0.15">
      <c r="A42" s="1" t="s">
        <v>120</v>
      </c>
      <c r="B42" s="41" t="s">
        <v>56</v>
      </c>
      <c r="C42" s="20" t="s">
        <v>97</v>
      </c>
      <c r="D42" s="20" t="s">
        <v>74</v>
      </c>
      <c r="E42" s="11">
        <f t="shared" si="0"/>
        <v>233.78</v>
      </c>
      <c r="F42" s="12">
        <v>3506.7</v>
      </c>
      <c r="G42" s="13">
        <v>323.5</v>
      </c>
      <c r="H42" s="14">
        <v>208.5</v>
      </c>
      <c r="I42" s="12">
        <f t="shared" si="4"/>
        <v>4038.7</v>
      </c>
      <c r="J42" s="18">
        <v>355.22</v>
      </c>
      <c r="K42" s="19">
        <v>368.2</v>
      </c>
      <c r="L42" s="19">
        <v>0</v>
      </c>
      <c r="M42" s="12">
        <f t="shared" si="5"/>
        <v>723.42000000000007</v>
      </c>
      <c r="N42" s="12">
        <f t="shared" si="6"/>
        <v>3315.2799999999997</v>
      </c>
    </row>
    <row r="43" spans="1:14" ht="15.75" customHeight="1" x14ac:dyDescent="0.15">
      <c r="A43" s="1" t="s">
        <v>121</v>
      </c>
      <c r="B43" s="41" t="s">
        <v>57</v>
      </c>
      <c r="C43" s="20" t="s">
        <v>97</v>
      </c>
      <c r="D43" s="20" t="s">
        <v>74</v>
      </c>
      <c r="E43" s="11">
        <f t="shared" si="0"/>
        <v>233.78</v>
      </c>
      <c r="F43" s="12">
        <v>3506.7</v>
      </c>
      <c r="G43" s="13">
        <v>323.5</v>
      </c>
      <c r="H43" s="14">
        <v>208.5</v>
      </c>
      <c r="I43" s="12">
        <f t="shared" si="4"/>
        <v>4038.7</v>
      </c>
      <c r="J43" s="18">
        <v>355.22</v>
      </c>
      <c r="K43" s="19">
        <v>368.2</v>
      </c>
      <c r="L43" s="19">
        <v>0</v>
      </c>
      <c r="M43" s="12">
        <f t="shared" si="5"/>
        <v>723.42000000000007</v>
      </c>
      <c r="N43" s="12">
        <f t="shared" si="6"/>
        <v>3315.2799999999997</v>
      </c>
    </row>
    <row r="44" spans="1:14" ht="15.75" customHeight="1" x14ac:dyDescent="0.15">
      <c r="A44" s="1" t="s">
        <v>122</v>
      </c>
      <c r="B44" s="41" t="s">
        <v>208</v>
      </c>
      <c r="C44" s="20" t="s">
        <v>92</v>
      </c>
      <c r="D44" s="20" t="s">
        <v>74</v>
      </c>
      <c r="E44" s="11">
        <f t="shared" si="0"/>
        <v>233.78</v>
      </c>
      <c r="F44" s="12">
        <v>3506.7</v>
      </c>
      <c r="G44" s="13">
        <v>323.5</v>
      </c>
      <c r="H44" s="14">
        <v>208.5</v>
      </c>
      <c r="I44" s="12">
        <f t="shared" si="4"/>
        <v>4038.7</v>
      </c>
      <c r="J44" s="18">
        <v>355.22</v>
      </c>
      <c r="K44" s="19">
        <v>368.2</v>
      </c>
      <c r="L44" s="19">
        <v>0</v>
      </c>
      <c r="M44" s="12">
        <f t="shared" si="5"/>
        <v>723.42000000000007</v>
      </c>
      <c r="N44" s="12">
        <f t="shared" si="6"/>
        <v>3315.2799999999997</v>
      </c>
    </row>
    <row r="45" spans="1:14" ht="15.75" customHeight="1" x14ac:dyDescent="0.15">
      <c r="A45" s="1" t="s">
        <v>123</v>
      </c>
      <c r="B45" s="41" t="s">
        <v>209</v>
      </c>
      <c r="C45" s="20" t="s">
        <v>92</v>
      </c>
      <c r="D45" s="20" t="s">
        <v>74</v>
      </c>
      <c r="E45" s="11">
        <f t="shared" si="0"/>
        <v>233.78</v>
      </c>
      <c r="F45" s="12">
        <v>3506.7</v>
      </c>
      <c r="G45" s="13">
        <v>323.5</v>
      </c>
      <c r="H45" s="14">
        <v>208.5</v>
      </c>
      <c r="I45" s="12">
        <f t="shared" si="4"/>
        <v>4038.7</v>
      </c>
      <c r="J45" s="18">
        <v>355.22</v>
      </c>
      <c r="K45" s="19">
        <v>368.2</v>
      </c>
      <c r="L45" s="19">
        <v>585</v>
      </c>
      <c r="M45" s="12">
        <f t="shared" si="5"/>
        <v>1308.42</v>
      </c>
      <c r="N45" s="12">
        <f t="shared" si="6"/>
        <v>2730.2799999999997</v>
      </c>
    </row>
    <row r="46" spans="1:14" ht="15.75" customHeight="1" x14ac:dyDescent="0.15">
      <c r="A46" s="1" t="s">
        <v>124</v>
      </c>
      <c r="B46" s="41" t="s">
        <v>60</v>
      </c>
      <c r="C46" s="20" t="s">
        <v>92</v>
      </c>
      <c r="D46" s="20" t="s">
        <v>74</v>
      </c>
      <c r="E46" s="11">
        <f t="shared" si="0"/>
        <v>233.78</v>
      </c>
      <c r="F46" s="12">
        <v>3506.7</v>
      </c>
      <c r="G46" s="13">
        <v>323.5</v>
      </c>
      <c r="H46" s="14">
        <v>208.5</v>
      </c>
      <c r="I46" s="12">
        <f t="shared" si="4"/>
        <v>4038.7</v>
      </c>
      <c r="J46" s="18">
        <v>355.22</v>
      </c>
      <c r="K46" s="19">
        <v>368.2</v>
      </c>
      <c r="L46" s="19">
        <v>585</v>
      </c>
      <c r="M46" s="12">
        <f t="shared" si="5"/>
        <v>1308.42</v>
      </c>
      <c r="N46" s="12">
        <f t="shared" si="6"/>
        <v>2730.2799999999997</v>
      </c>
    </row>
    <row r="47" spans="1:14" ht="15.75" customHeight="1" x14ac:dyDescent="0.15">
      <c r="A47" s="1" t="s">
        <v>125</v>
      </c>
      <c r="B47" s="41" t="s">
        <v>210</v>
      </c>
      <c r="C47" s="20" t="s">
        <v>92</v>
      </c>
      <c r="D47" s="20" t="s">
        <v>74</v>
      </c>
      <c r="E47" s="11">
        <f t="shared" si="0"/>
        <v>233.78</v>
      </c>
      <c r="F47" s="12">
        <v>3506.7</v>
      </c>
      <c r="G47" s="13">
        <v>323.5</v>
      </c>
      <c r="H47" s="14">
        <v>208.5</v>
      </c>
      <c r="I47" s="12">
        <f t="shared" si="4"/>
        <v>4038.7</v>
      </c>
      <c r="J47" s="18">
        <v>355.22</v>
      </c>
      <c r="K47" s="19">
        <v>368.2</v>
      </c>
      <c r="L47" s="19">
        <v>0</v>
      </c>
      <c r="M47" s="12">
        <f t="shared" si="5"/>
        <v>723.42000000000007</v>
      </c>
      <c r="N47" s="12">
        <f t="shared" si="6"/>
        <v>3315.2799999999997</v>
      </c>
    </row>
    <row r="48" spans="1:14" ht="15.75" customHeight="1" x14ac:dyDescent="0.15">
      <c r="A48" s="1" t="s">
        <v>126</v>
      </c>
      <c r="B48" s="41" t="s">
        <v>211</v>
      </c>
      <c r="C48" s="20" t="s">
        <v>92</v>
      </c>
      <c r="D48" s="20" t="s">
        <v>74</v>
      </c>
      <c r="E48" s="11">
        <f t="shared" si="0"/>
        <v>233.78</v>
      </c>
      <c r="F48" s="12">
        <v>3506.7</v>
      </c>
      <c r="G48" s="13">
        <v>323.5</v>
      </c>
      <c r="H48" s="14">
        <v>208.5</v>
      </c>
      <c r="I48" s="12">
        <f t="shared" si="4"/>
        <v>4038.7</v>
      </c>
      <c r="J48" s="18">
        <v>355.22</v>
      </c>
      <c r="K48" s="19">
        <v>368.2</v>
      </c>
      <c r="L48" s="19">
        <v>0</v>
      </c>
      <c r="M48" s="12">
        <f t="shared" si="5"/>
        <v>723.42000000000007</v>
      </c>
      <c r="N48" s="12">
        <f t="shared" si="6"/>
        <v>3315.2799999999997</v>
      </c>
    </row>
    <row r="49" spans="1:14" ht="15.75" customHeight="1" x14ac:dyDescent="0.15">
      <c r="A49" s="1" t="s">
        <v>127</v>
      </c>
      <c r="B49" s="41" t="s">
        <v>212</v>
      </c>
      <c r="C49" s="20" t="s">
        <v>92</v>
      </c>
      <c r="D49" s="20" t="s">
        <v>74</v>
      </c>
      <c r="E49" s="11">
        <f t="shared" si="0"/>
        <v>233.78</v>
      </c>
      <c r="F49" s="12">
        <v>3506.7</v>
      </c>
      <c r="G49" s="13">
        <v>323.5</v>
      </c>
      <c r="H49" s="14">
        <v>208.5</v>
      </c>
      <c r="I49" s="12">
        <f t="shared" si="4"/>
        <v>4038.7</v>
      </c>
      <c r="J49" s="18">
        <v>355.22</v>
      </c>
      <c r="K49" s="19">
        <v>368.2</v>
      </c>
      <c r="L49" s="19">
        <v>0</v>
      </c>
      <c r="M49" s="12">
        <f t="shared" si="5"/>
        <v>723.42000000000007</v>
      </c>
      <c r="N49" s="12">
        <f t="shared" si="6"/>
        <v>3315.2799999999997</v>
      </c>
    </row>
    <row r="50" spans="1:14" ht="15.75" customHeight="1" x14ac:dyDescent="0.15">
      <c r="A50" s="1" t="s">
        <v>128</v>
      </c>
      <c r="B50" s="41" t="s">
        <v>65</v>
      </c>
      <c r="C50" s="20" t="s">
        <v>92</v>
      </c>
      <c r="D50" s="20" t="s">
        <v>74</v>
      </c>
      <c r="E50" s="11">
        <f t="shared" si="0"/>
        <v>233.78</v>
      </c>
      <c r="F50" s="12">
        <v>3506.7</v>
      </c>
      <c r="G50" s="13">
        <v>323.5</v>
      </c>
      <c r="H50" s="14">
        <v>208.5</v>
      </c>
      <c r="I50" s="12">
        <f t="shared" si="4"/>
        <v>4038.7</v>
      </c>
      <c r="J50" s="18">
        <v>355.22</v>
      </c>
      <c r="K50" s="19">
        <v>368.2</v>
      </c>
      <c r="L50" s="19">
        <v>0</v>
      </c>
      <c r="M50" s="12">
        <f t="shared" si="5"/>
        <v>723.42000000000007</v>
      </c>
      <c r="N50" s="12">
        <f t="shared" si="6"/>
        <v>3315.2799999999997</v>
      </c>
    </row>
    <row r="51" spans="1:14" ht="15.75" customHeight="1" x14ac:dyDescent="0.15">
      <c r="A51" s="1" t="s">
        <v>129</v>
      </c>
      <c r="B51" s="42" t="s">
        <v>213</v>
      </c>
      <c r="C51" s="20" t="s">
        <v>92</v>
      </c>
      <c r="D51" s="20" t="s">
        <v>74</v>
      </c>
      <c r="E51" s="27">
        <f t="shared" si="0"/>
        <v>233.78</v>
      </c>
      <c r="F51" s="28">
        <v>3506.7</v>
      </c>
      <c r="G51" s="30">
        <v>323.5</v>
      </c>
      <c r="H51" s="29">
        <v>208.5</v>
      </c>
      <c r="I51" s="12">
        <f t="shared" si="4"/>
        <v>4038.7</v>
      </c>
      <c r="J51" s="31">
        <v>355.22</v>
      </c>
      <c r="K51" s="32">
        <v>368.2</v>
      </c>
      <c r="L51" s="32">
        <v>0</v>
      </c>
      <c r="M51" s="12">
        <f t="shared" si="5"/>
        <v>723.42000000000007</v>
      </c>
      <c r="N51" s="12">
        <f t="shared" si="6"/>
        <v>3315.2799999999997</v>
      </c>
    </row>
    <row r="52" spans="1:14" ht="15.75" customHeight="1" x14ac:dyDescent="0.15">
      <c r="A52" s="1" t="s">
        <v>130</v>
      </c>
      <c r="B52" s="43" t="s">
        <v>67</v>
      </c>
      <c r="C52" s="42" t="s">
        <v>92</v>
      </c>
      <c r="D52" s="20" t="s">
        <v>74</v>
      </c>
      <c r="E52" s="35">
        <f t="shared" si="0"/>
        <v>233.78</v>
      </c>
      <c r="F52" s="36">
        <v>3506.7</v>
      </c>
      <c r="G52" s="38">
        <v>323.5</v>
      </c>
      <c r="H52" s="38">
        <v>208.5</v>
      </c>
      <c r="I52" s="12">
        <f t="shared" si="4"/>
        <v>4038.7</v>
      </c>
      <c r="J52" s="18">
        <v>355.22</v>
      </c>
      <c r="K52" s="19">
        <v>368.2</v>
      </c>
      <c r="L52" s="19">
        <v>0</v>
      </c>
      <c r="M52" s="12">
        <f t="shared" si="5"/>
        <v>723.42000000000007</v>
      </c>
      <c r="N52" s="12">
        <f t="shared" si="6"/>
        <v>3315.2799999999997</v>
      </c>
    </row>
    <row r="53" spans="1:14" ht="15.75" customHeight="1" x14ac:dyDescent="0.15">
      <c r="A53" s="1" t="s">
        <v>131</v>
      </c>
      <c r="B53" s="43" t="s">
        <v>214</v>
      </c>
      <c r="C53" s="43" t="s">
        <v>92</v>
      </c>
      <c r="D53" s="20" t="s">
        <v>74</v>
      </c>
      <c r="E53" s="35">
        <f t="shared" si="0"/>
        <v>233.78</v>
      </c>
      <c r="F53" s="36">
        <v>3506.7</v>
      </c>
      <c r="G53" s="38">
        <v>323.5</v>
      </c>
      <c r="H53" s="38">
        <v>208.5</v>
      </c>
      <c r="I53" s="12">
        <f t="shared" si="4"/>
        <v>4038.7</v>
      </c>
      <c r="J53" s="18">
        <v>355.22</v>
      </c>
      <c r="K53" s="19">
        <v>368.2</v>
      </c>
      <c r="L53" s="19">
        <v>0</v>
      </c>
      <c r="M53" s="12">
        <f t="shared" si="5"/>
        <v>723.42000000000007</v>
      </c>
      <c r="N53" s="12">
        <f t="shared" si="6"/>
        <v>3315.2799999999997</v>
      </c>
    </row>
    <row r="54" spans="1:14" ht="15.75" customHeight="1" x14ac:dyDescent="0.15">
      <c r="A54" s="1" t="s">
        <v>132</v>
      </c>
      <c r="B54" s="43" t="s">
        <v>215</v>
      </c>
      <c r="C54" s="43" t="s">
        <v>92</v>
      </c>
      <c r="D54" s="20" t="s">
        <v>74</v>
      </c>
      <c r="E54" s="35">
        <f>+F54/15</f>
        <v>233.78</v>
      </c>
      <c r="F54" s="36">
        <v>3506.7</v>
      </c>
      <c r="G54" s="38">
        <v>323.5</v>
      </c>
      <c r="H54" s="38">
        <v>208.5</v>
      </c>
      <c r="I54" s="12">
        <f t="shared" si="4"/>
        <v>4038.7</v>
      </c>
      <c r="J54" s="18">
        <v>355.22</v>
      </c>
      <c r="K54" s="19">
        <v>368.2</v>
      </c>
      <c r="L54" s="19">
        <v>0</v>
      </c>
      <c r="M54" s="12">
        <f t="shared" si="5"/>
        <v>723.42000000000007</v>
      </c>
      <c r="N54" s="12">
        <f t="shared" si="6"/>
        <v>3315.2799999999997</v>
      </c>
    </row>
    <row r="55" spans="1:14" ht="15.75" customHeight="1" x14ac:dyDescent="0.15">
      <c r="A55" s="1" t="s">
        <v>133</v>
      </c>
      <c r="B55" s="43" t="s">
        <v>70</v>
      </c>
      <c r="C55" s="43" t="s">
        <v>92</v>
      </c>
      <c r="D55" s="20" t="s">
        <v>74</v>
      </c>
      <c r="E55" s="35">
        <f>+F55/15</f>
        <v>233.78</v>
      </c>
      <c r="F55" s="36">
        <v>3506.7</v>
      </c>
      <c r="G55" s="38">
        <v>323.5</v>
      </c>
      <c r="H55" s="38">
        <v>208.5</v>
      </c>
      <c r="I55" s="12">
        <f t="shared" si="4"/>
        <v>4038.7</v>
      </c>
      <c r="J55" s="18">
        <v>355.22</v>
      </c>
      <c r="K55" s="19">
        <v>368.2</v>
      </c>
      <c r="L55" s="19">
        <v>585</v>
      </c>
      <c r="M55" s="12">
        <f t="shared" si="5"/>
        <v>1308.42</v>
      </c>
      <c r="N55" s="12">
        <f t="shared" si="6"/>
        <v>2730.2799999999997</v>
      </c>
    </row>
    <row r="56" spans="1:14" ht="15.75" customHeight="1" x14ac:dyDescent="0.15">
      <c r="A56" s="1" t="s">
        <v>134</v>
      </c>
      <c r="B56" s="43" t="s">
        <v>216</v>
      </c>
      <c r="C56" s="43" t="s">
        <v>92</v>
      </c>
      <c r="D56" s="20" t="s">
        <v>74</v>
      </c>
      <c r="E56" s="35">
        <f>+F56/15</f>
        <v>233.78</v>
      </c>
      <c r="F56" s="36">
        <v>3506.7</v>
      </c>
      <c r="G56" s="38">
        <v>323.5</v>
      </c>
      <c r="H56" s="38">
        <v>208.5</v>
      </c>
      <c r="I56" s="12">
        <f t="shared" si="4"/>
        <v>4038.7</v>
      </c>
      <c r="J56" s="18">
        <v>355.22</v>
      </c>
      <c r="K56" s="19">
        <v>368.2</v>
      </c>
      <c r="L56" s="19">
        <v>0</v>
      </c>
      <c r="M56" s="12">
        <f t="shared" si="5"/>
        <v>723.42000000000007</v>
      </c>
      <c r="N56" s="12">
        <f t="shared" si="6"/>
        <v>3315.2799999999997</v>
      </c>
    </row>
    <row r="57" spans="1:14" ht="15.75" customHeight="1" x14ac:dyDescent="0.15">
      <c r="A57" s="1" t="s">
        <v>135</v>
      </c>
      <c r="B57" s="43" t="s">
        <v>55</v>
      </c>
      <c r="C57" s="43" t="s">
        <v>96</v>
      </c>
      <c r="D57" s="44" t="s">
        <v>77</v>
      </c>
      <c r="E57" s="35">
        <f t="shared" ref="E57:E64" si="7">+F57/15</f>
        <v>253.52</v>
      </c>
      <c r="F57" s="36">
        <v>3802.8</v>
      </c>
      <c r="G57" s="36">
        <v>333.5</v>
      </c>
      <c r="H57" s="36">
        <v>212.5</v>
      </c>
      <c r="I57" s="12">
        <f t="shared" si="4"/>
        <v>4348.8</v>
      </c>
      <c r="J57" s="36">
        <v>406.85</v>
      </c>
      <c r="K57" s="36">
        <v>399.29</v>
      </c>
      <c r="L57" s="19">
        <v>0</v>
      </c>
      <c r="M57" s="12">
        <f t="shared" si="5"/>
        <v>806.1400000000001</v>
      </c>
      <c r="N57" s="12">
        <f t="shared" si="6"/>
        <v>3542.66</v>
      </c>
    </row>
    <row r="58" spans="1:14" ht="15.75" customHeight="1" x14ac:dyDescent="0.15">
      <c r="A58" s="1" t="s">
        <v>136</v>
      </c>
      <c r="B58" s="43" t="s">
        <v>217</v>
      </c>
      <c r="C58" s="43" t="s">
        <v>108</v>
      </c>
      <c r="D58" s="44" t="s">
        <v>77</v>
      </c>
      <c r="E58" s="35">
        <f t="shared" si="7"/>
        <v>449.57</v>
      </c>
      <c r="F58" s="36">
        <v>6743.55</v>
      </c>
      <c r="G58" s="36">
        <v>581.5</v>
      </c>
      <c r="H58" s="36">
        <v>361</v>
      </c>
      <c r="I58" s="12">
        <f t="shared" si="4"/>
        <v>7686.05</v>
      </c>
      <c r="J58" s="36">
        <v>1094.48</v>
      </c>
      <c r="K58" s="36">
        <v>708.07</v>
      </c>
      <c r="L58" s="19">
        <v>0</v>
      </c>
      <c r="M58" s="12">
        <f t="shared" si="5"/>
        <v>1802.5500000000002</v>
      </c>
      <c r="N58" s="12">
        <f t="shared" si="6"/>
        <v>5883.5</v>
      </c>
    </row>
    <row r="59" spans="1:14" ht="15.75" customHeight="1" x14ac:dyDescent="0.15">
      <c r="A59" s="1" t="s">
        <v>166</v>
      </c>
      <c r="B59" s="43" t="s">
        <v>218</v>
      </c>
      <c r="C59" s="43" t="s">
        <v>79</v>
      </c>
      <c r="D59" s="44" t="s">
        <v>77</v>
      </c>
      <c r="E59" s="35">
        <f t="shared" si="7"/>
        <v>908.78000000000009</v>
      </c>
      <c r="F59" s="36">
        <v>13631.7</v>
      </c>
      <c r="G59" s="36">
        <v>832</v>
      </c>
      <c r="H59" s="36">
        <v>559.5</v>
      </c>
      <c r="I59" s="12">
        <f t="shared" si="4"/>
        <v>15023.2</v>
      </c>
      <c r="J59" s="36">
        <v>2764.83</v>
      </c>
      <c r="K59" s="36">
        <v>1431.33</v>
      </c>
      <c r="L59" s="19">
        <v>2272</v>
      </c>
      <c r="M59" s="12">
        <f t="shared" si="5"/>
        <v>6468.16</v>
      </c>
      <c r="N59" s="12">
        <f t="shared" si="6"/>
        <v>8555.0400000000009</v>
      </c>
    </row>
    <row r="60" spans="1:14" ht="15.75" customHeight="1" x14ac:dyDescent="0.15">
      <c r="A60" s="1" t="s">
        <v>167</v>
      </c>
      <c r="B60" s="43" t="s">
        <v>20</v>
      </c>
      <c r="C60" s="20" t="s">
        <v>80</v>
      </c>
      <c r="D60" s="44" t="s">
        <v>77</v>
      </c>
      <c r="E60" s="35">
        <f t="shared" si="7"/>
        <v>807.01</v>
      </c>
      <c r="F60" s="36">
        <v>12105.15</v>
      </c>
      <c r="G60" s="36">
        <v>774.5</v>
      </c>
      <c r="H60" s="36">
        <v>508</v>
      </c>
      <c r="I60" s="12">
        <f t="shared" si="4"/>
        <v>13387.65</v>
      </c>
      <c r="J60" s="36">
        <v>2380.15</v>
      </c>
      <c r="K60" s="36">
        <v>1271.04</v>
      </c>
      <c r="L60" s="19">
        <v>0</v>
      </c>
      <c r="M60" s="12">
        <f t="shared" si="5"/>
        <v>3651.19</v>
      </c>
      <c r="N60" s="12">
        <f t="shared" si="6"/>
        <v>9736.4599999999991</v>
      </c>
    </row>
    <row r="61" spans="1:14" ht="15.75" customHeight="1" x14ac:dyDescent="0.15">
      <c r="A61" s="1" t="s">
        <v>168</v>
      </c>
      <c r="B61" s="43" t="s">
        <v>219</v>
      </c>
      <c r="C61" s="43" t="s">
        <v>86</v>
      </c>
      <c r="D61" s="44" t="s">
        <v>77</v>
      </c>
      <c r="E61" s="35">
        <f t="shared" si="7"/>
        <v>449.57</v>
      </c>
      <c r="F61" s="36">
        <v>6743.55</v>
      </c>
      <c r="G61" s="36">
        <v>581.5</v>
      </c>
      <c r="H61" s="36">
        <v>361</v>
      </c>
      <c r="I61" s="12">
        <f t="shared" si="4"/>
        <v>7686.05</v>
      </c>
      <c r="J61" s="36">
        <v>1094.48</v>
      </c>
      <c r="K61" s="36">
        <v>708.07</v>
      </c>
      <c r="L61" s="19">
        <v>1000</v>
      </c>
      <c r="M61" s="12">
        <f t="shared" si="5"/>
        <v>2802.55</v>
      </c>
      <c r="N61" s="12">
        <f t="shared" si="6"/>
        <v>4883.5</v>
      </c>
    </row>
    <row r="62" spans="1:14" ht="15.75" customHeight="1" x14ac:dyDescent="0.15">
      <c r="A62" s="1" t="s">
        <v>169</v>
      </c>
      <c r="B62" s="43" t="s">
        <v>27</v>
      </c>
      <c r="C62" s="43" t="s">
        <v>86</v>
      </c>
      <c r="D62" s="44" t="s">
        <v>77</v>
      </c>
      <c r="E62" s="35">
        <f t="shared" si="7"/>
        <v>449.57</v>
      </c>
      <c r="F62" s="36">
        <v>6743.55</v>
      </c>
      <c r="G62" s="36">
        <v>581.5</v>
      </c>
      <c r="H62" s="36">
        <v>361</v>
      </c>
      <c r="I62" s="12">
        <f t="shared" si="4"/>
        <v>7686.05</v>
      </c>
      <c r="J62" s="36">
        <v>1094.48</v>
      </c>
      <c r="K62" s="36">
        <v>708.07</v>
      </c>
      <c r="L62" s="19">
        <v>0</v>
      </c>
      <c r="M62" s="12">
        <f t="shared" si="5"/>
        <v>1802.5500000000002</v>
      </c>
      <c r="N62" s="12">
        <f t="shared" si="6"/>
        <v>5883.5</v>
      </c>
    </row>
    <row r="63" spans="1:14" ht="15.75" customHeight="1" x14ac:dyDescent="0.15">
      <c r="A63" s="1" t="s">
        <v>170</v>
      </c>
      <c r="B63" s="43" t="s">
        <v>220</v>
      </c>
      <c r="C63" s="43" t="s">
        <v>86</v>
      </c>
      <c r="D63" s="44" t="s">
        <v>77</v>
      </c>
      <c r="E63" s="35">
        <f t="shared" si="7"/>
        <v>449.57</v>
      </c>
      <c r="F63" s="36">
        <v>6743.55</v>
      </c>
      <c r="G63" s="36">
        <v>581.5</v>
      </c>
      <c r="H63" s="36">
        <v>361</v>
      </c>
      <c r="I63" s="12">
        <f t="shared" si="4"/>
        <v>7686.05</v>
      </c>
      <c r="J63" s="36">
        <v>1094.48</v>
      </c>
      <c r="K63" s="36">
        <v>708.07</v>
      </c>
      <c r="L63" s="19">
        <v>0</v>
      </c>
      <c r="M63" s="12">
        <f t="shared" si="5"/>
        <v>1802.5500000000002</v>
      </c>
      <c r="N63" s="12">
        <f t="shared" si="6"/>
        <v>5883.5</v>
      </c>
    </row>
    <row r="64" spans="1:14" ht="15.75" customHeight="1" x14ac:dyDescent="0.15">
      <c r="A64" s="1" t="s">
        <v>171</v>
      </c>
      <c r="B64" s="43" t="s">
        <v>221</v>
      </c>
      <c r="C64" s="43" t="s">
        <v>85</v>
      </c>
      <c r="D64" s="44" t="s">
        <v>77</v>
      </c>
      <c r="E64" s="35">
        <f t="shared" si="7"/>
        <v>459.44</v>
      </c>
      <c r="F64" s="36">
        <v>6891.6</v>
      </c>
      <c r="G64" s="36">
        <v>581.5</v>
      </c>
      <c r="H64" s="36">
        <v>361</v>
      </c>
      <c r="I64" s="12">
        <f t="shared" si="4"/>
        <v>7834.1</v>
      </c>
      <c r="J64" s="36">
        <v>1126.0999999999999</v>
      </c>
      <c r="K64" s="36">
        <v>723.62</v>
      </c>
      <c r="L64" s="19">
        <v>0</v>
      </c>
      <c r="M64" s="12">
        <f t="shared" si="5"/>
        <v>1849.7199999999998</v>
      </c>
      <c r="N64" s="12">
        <f t="shared" si="6"/>
        <v>5984.380000000001</v>
      </c>
    </row>
    <row r="65" spans="5:14" x14ac:dyDescent="0.2">
      <c r="E65" s="40">
        <f>SUM(E5:E64)</f>
        <v>24691.82999999998</v>
      </c>
      <c r="F65" s="40">
        <f t="shared" ref="F65:N65" si="8">SUM(F5:F64)</f>
        <v>370377.45000000007</v>
      </c>
      <c r="G65" s="40">
        <f t="shared" si="8"/>
        <v>29146.5</v>
      </c>
      <c r="H65" s="40">
        <f t="shared" si="8"/>
        <v>18768</v>
      </c>
      <c r="I65" s="40">
        <f t="shared" si="8"/>
        <v>418291.95000000019</v>
      </c>
      <c r="J65" s="40">
        <f t="shared" si="8"/>
        <v>59443.560000000019</v>
      </c>
      <c r="K65" s="40">
        <f t="shared" si="8"/>
        <v>38889.630000000019</v>
      </c>
      <c r="L65" s="40">
        <f t="shared" si="8"/>
        <v>17757.190000000002</v>
      </c>
      <c r="M65" s="40">
        <f t="shared" si="8"/>
        <v>116090.37999999999</v>
      </c>
      <c r="N65" s="40">
        <f t="shared" si="8"/>
        <v>302201.56999999989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/>
  </sheetViews>
  <sheetFormatPr baseColWidth="10" defaultColWidth="9.33203125" defaultRowHeight="12.75" x14ac:dyDescent="0.2"/>
  <cols>
    <col min="1" max="1" width="4.33203125" customWidth="1"/>
    <col min="2" max="2" width="35.1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9.33203125" style="4" customWidth="1"/>
    <col min="10" max="10" width="12.33203125" style="4" customWidth="1"/>
    <col min="11" max="12" width="8" style="4" customWidth="1"/>
    <col min="13" max="13" width="10.1640625" style="4" customWidth="1"/>
    <col min="14" max="14" width="11.33203125" style="4" customWidth="1"/>
    <col min="15" max="15" width="9.33203125" style="4" customWidth="1"/>
    <col min="16" max="16" width="2.1640625" customWidth="1"/>
  </cols>
  <sheetData>
    <row r="1" spans="1:15" x14ac:dyDescent="0.2">
      <c r="D1" s="48" t="s">
        <v>174</v>
      </c>
      <c r="E1" s="48"/>
      <c r="F1" s="48"/>
    </row>
    <row r="2" spans="1:15" ht="9" customHeight="1" x14ac:dyDescent="0.2">
      <c r="D2" s="48" t="s">
        <v>175</v>
      </c>
      <c r="E2" s="48" t="s">
        <v>225</v>
      </c>
      <c r="F2" s="48"/>
    </row>
    <row r="3" spans="1:15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88"/>
      <c r="J3" s="15"/>
      <c r="K3" s="91" t="s">
        <v>12</v>
      </c>
      <c r="L3" s="92"/>
      <c r="M3" s="95"/>
      <c r="N3" s="85"/>
      <c r="O3" s="86"/>
    </row>
    <row r="4" spans="1:15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172</v>
      </c>
      <c r="J4" s="5" t="s">
        <v>9</v>
      </c>
      <c r="K4" s="5" t="s">
        <v>10</v>
      </c>
      <c r="L4" s="7" t="s">
        <v>98</v>
      </c>
      <c r="M4" s="7" t="s">
        <v>99</v>
      </c>
      <c r="N4" s="5" t="s">
        <v>12</v>
      </c>
      <c r="O4" s="5" t="s">
        <v>13</v>
      </c>
    </row>
    <row r="5" spans="1:15" ht="15.75" customHeight="1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 t="shared" ref="E5:E53" si="0">+F5/15</f>
        <v>1932.8600000000001</v>
      </c>
      <c r="F5" s="12">
        <v>28992.9</v>
      </c>
      <c r="G5" s="13">
        <v>1144</v>
      </c>
      <c r="H5" s="14">
        <v>808.5</v>
      </c>
      <c r="I5" s="14">
        <v>0</v>
      </c>
      <c r="J5" s="12">
        <f t="shared" ref="J5:J36" si="1">SUM(F5:I5)</f>
        <v>30945.4</v>
      </c>
      <c r="K5" s="18">
        <v>7470.4</v>
      </c>
      <c r="L5" s="19">
        <v>3044.25</v>
      </c>
      <c r="M5" s="19">
        <v>0</v>
      </c>
      <c r="N5" s="12">
        <f t="shared" ref="N5:N36" si="2">SUM(K5:M5)</f>
        <v>10514.65</v>
      </c>
      <c r="O5" s="12">
        <f t="shared" ref="O5:O36" si="3">+J5-N5</f>
        <v>20430.75</v>
      </c>
    </row>
    <row r="6" spans="1:15" ht="15.75" customHeight="1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si="0"/>
        <v>376.81</v>
      </c>
      <c r="F6" s="12">
        <v>5652.15</v>
      </c>
      <c r="G6" s="13">
        <v>510.5</v>
      </c>
      <c r="H6" s="14">
        <v>333</v>
      </c>
      <c r="I6" s="14">
        <v>0</v>
      </c>
      <c r="J6" s="12">
        <f t="shared" si="1"/>
        <v>6495.65</v>
      </c>
      <c r="K6" s="18">
        <v>840.21</v>
      </c>
      <c r="L6" s="19">
        <v>593.48</v>
      </c>
      <c r="M6" s="19">
        <v>0</v>
      </c>
      <c r="N6" s="12">
        <f t="shared" si="2"/>
        <v>1433.69</v>
      </c>
      <c r="O6" s="12">
        <f t="shared" si="3"/>
        <v>5061.9599999999991</v>
      </c>
    </row>
    <row r="7" spans="1:15" ht="15.75" customHeight="1" x14ac:dyDescent="0.15">
      <c r="A7" s="1" t="s">
        <v>115</v>
      </c>
      <c r="B7" s="41" t="s">
        <v>15</v>
      </c>
      <c r="C7" s="20" t="s">
        <v>79</v>
      </c>
      <c r="D7" s="20" t="s">
        <v>73</v>
      </c>
      <c r="E7" s="11">
        <f t="shared" si="0"/>
        <v>908.78000000000009</v>
      </c>
      <c r="F7" s="12">
        <v>13631.7</v>
      </c>
      <c r="G7" s="13">
        <v>832</v>
      </c>
      <c r="H7" s="14">
        <v>559.5</v>
      </c>
      <c r="I7" s="14">
        <v>0</v>
      </c>
      <c r="J7" s="12">
        <f t="shared" si="1"/>
        <v>15023.2</v>
      </c>
      <c r="K7" s="18">
        <v>2764.83</v>
      </c>
      <c r="L7" s="19">
        <v>1431.33</v>
      </c>
      <c r="M7" s="19">
        <v>0</v>
      </c>
      <c r="N7" s="12">
        <f t="shared" si="2"/>
        <v>4196.16</v>
      </c>
      <c r="O7" s="12">
        <f t="shared" si="3"/>
        <v>10827.04</v>
      </c>
    </row>
    <row r="8" spans="1:15" ht="15.75" customHeight="1" x14ac:dyDescent="0.15">
      <c r="A8" s="1" t="s">
        <v>116</v>
      </c>
      <c r="B8" s="41" t="s">
        <v>190</v>
      </c>
      <c r="C8" s="20" t="s">
        <v>106</v>
      </c>
      <c r="D8" s="20" t="s">
        <v>73</v>
      </c>
      <c r="E8" s="11">
        <f t="shared" si="0"/>
        <v>405.07</v>
      </c>
      <c r="F8" s="12">
        <v>6076.05</v>
      </c>
      <c r="G8" s="13">
        <v>564</v>
      </c>
      <c r="H8" s="14">
        <v>351.5</v>
      </c>
      <c r="I8" s="14">
        <v>0</v>
      </c>
      <c r="J8" s="12">
        <f t="shared" si="1"/>
        <v>6991.55</v>
      </c>
      <c r="K8" s="18">
        <v>946.13</v>
      </c>
      <c r="L8" s="19">
        <v>637.99</v>
      </c>
      <c r="M8" s="19">
        <v>1013</v>
      </c>
      <c r="N8" s="12">
        <f t="shared" si="2"/>
        <v>2597.12</v>
      </c>
      <c r="O8" s="12">
        <f t="shared" si="3"/>
        <v>4394.43</v>
      </c>
    </row>
    <row r="9" spans="1:15" ht="15.75" customHeight="1" x14ac:dyDescent="0.15">
      <c r="A9" s="1" t="s">
        <v>117</v>
      </c>
      <c r="B9" s="41" t="s">
        <v>30</v>
      </c>
      <c r="C9" s="20" t="s">
        <v>88</v>
      </c>
      <c r="D9" s="20" t="s">
        <v>73</v>
      </c>
      <c r="E9" s="11">
        <f t="shared" si="0"/>
        <v>405.07</v>
      </c>
      <c r="F9" s="12">
        <v>6076.05</v>
      </c>
      <c r="G9" s="13">
        <v>564</v>
      </c>
      <c r="H9" s="14">
        <v>351.5</v>
      </c>
      <c r="I9" s="14">
        <v>0</v>
      </c>
      <c r="J9" s="12">
        <f t="shared" si="1"/>
        <v>6991.55</v>
      </c>
      <c r="K9" s="18">
        <v>946.13</v>
      </c>
      <c r="L9" s="19">
        <v>637.99</v>
      </c>
      <c r="M9" s="19">
        <v>0</v>
      </c>
      <c r="N9" s="12">
        <f t="shared" si="2"/>
        <v>1584.12</v>
      </c>
      <c r="O9" s="12">
        <f t="shared" si="3"/>
        <v>5407.43</v>
      </c>
    </row>
    <row r="10" spans="1:15" ht="15.75" customHeight="1" x14ac:dyDescent="0.15">
      <c r="A10" s="1" t="s">
        <v>118</v>
      </c>
      <c r="B10" s="41" t="s">
        <v>21</v>
      </c>
      <c r="C10" s="20" t="s">
        <v>81</v>
      </c>
      <c r="D10" s="20" t="s">
        <v>73</v>
      </c>
      <c r="E10" s="11">
        <f t="shared" si="0"/>
        <v>729.8</v>
      </c>
      <c r="F10" s="12">
        <v>10947</v>
      </c>
      <c r="G10" s="13">
        <v>732.5</v>
      </c>
      <c r="H10" s="14">
        <v>493.5</v>
      </c>
      <c r="I10" s="14">
        <v>0</v>
      </c>
      <c r="J10" s="12">
        <f t="shared" si="1"/>
        <v>12173</v>
      </c>
      <c r="K10" s="18">
        <v>2094.46</v>
      </c>
      <c r="L10" s="19">
        <v>1149.43</v>
      </c>
      <c r="M10" s="19">
        <v>0</v>
      </c>
      <c r="N10" s="12">
        <f t="shared" si="2"/>
        <v>3243.8900000000003</v>
      </c>
      <c r="O10" s="12">
        <f t="shared" si="3"/>
        <v>8929.11</v>
      </c>
    </row>
    <row r="11" spans="1:15" ht="15.75" customHeight="1" x14ac:dyDescent="0.15">
      <c r="A11" s="1" t="s">
        <v>119</v>
      </c>
      <c r="B11" s="41" t="s">
        <v>191</v>
      </c>
      <c r="C11" s="20" t="s">
        <v>95</v>
      </c>
      <c r="D11" s="20" t="s">
        <v>73</v>
      </c>
      <c r="E11" s="11">
        <f t="shared" si="0"/>
        <v>253.52</v>
      </c>
      <c r="F11" s="12">
        <v>3802.8</v>
      </c>
      <c r="G11" s="13">
        <v>333.5</v>
      </c>
      <c r="H11" s="14">
        <v>212.5</v>
      </c>
      <c r="I11" s="14">
        <v>456.34</v>
      </c>
      <c r="J11" s="12">
        <f t="shared" si="1"/>
        <v>4805.1400000000003</v>
      </c>
      <c r="K11" s="18">
        <v>406.85</v>
      </c>
      <c r="L11" s="19">
        <v>399.29</v>
      </c>
      <c r="M11" s="19">
        <v>0</v>
      </c>
      <c r="N11" s="12">
        <f t="shared" si="2"/>
        <v>806.1400000000001</v>
      </c>
      <c r="O11" s="12">
        <f t="shared" si="3"/>
        <v>3999</v>
      </c>
    </row>
    <row r="12" spans="1:15" ht="15.75" customHeight="1" x14ac:dyDescent="0.15">
      <c r="A12" s="1" t="s">
        <v>164</v>
      </c>
      <c r="B12" s="41" t="s">
        <v>192</v>
      </c>
      <c r="C12" s="20" t="s">
        <v>79</v>
      </c>
      <c r="D12" s="20" t="s">
        <v>75</v>
      </c>
      <c r="E12" s="11">
        <f t="shared" si="0"/>
        <v>908.78000000000009</v>
      </c>
      <c r="F12" s="12">
        <v>13631.7</v>
      </c>
      <c r="G12" s="13">
        <v>832</v>
      </c>
      <c r="H12" s="14">
        <v>559.5</v>
      </c>
      <c r="I12" s="14">
        <v>0</v>
      </c>
      <c r="J12" s="12">
        <f t="shared" si="1"/>
        <v>15023.2</v>
      </c>
      <c r="K12" s="18">
        <v>2764.83</v>
      </c>
      <c r="L12" s="19">
        <v>1431.33</v>
      </c>
      <c r="M12" s="19">
        <v>0</v>
      </c>
      <c r="N12" s="12">
        <f t="shared" si="2"/>
        <v>4196.16</v>
      </c>
      <c r="O12" s="12">
        <f t="shared" si="3"/>
        <v>10827.04</v>
      </c>
    </row>
    <row r="13" spans="1:15" ht="15.75" customHeight="1" x14ac:dyDescent="0.15">
      <c r="A13" s="1" t="s">
        <v>137</v>
      </c>
      <c r="B13" s="41" t="s">
        <v>104</v>
      </c>
      <c r="C13" s="20" t="s">
        <v>83</v>
      </c>
      <c r="D13" s="20" t="s">
        <v>75</v>
      </c>
      <c r="E13" s="11">
        <f t="shared" si="0"/>
        <v>449.57</v>
      </c>
      <c r="F13" s="12">
        <v>6743.55</v>
      </c>
      <c r="G13" s="13">
        <v>581.5</v>
      </c>
      <c r="H13" s="13">
        <v>361</v>
      </c>
      <c r="I13" s="14">
        <v>0</v>
      </c>
      <c r="J13" s="12">
        <f t="shared" si="1"/>
        <v>7686.05</v>
      </c>
      <c r="K13" s="18">
        <v>1094.48</v>
      </c>
      <c r="L13" s="19">
        <v>708.07</v>
      </c>
      <c r="M13" s="19">
        <v>0</v>
      </c>
      <c r="N13" s="12">
        <f t="shared" si="2"/>
        <v>1802.5500000000002</v>
      </c>
      <c r="O13" s="12">
        <f t="shared" si="3"/>
        <v>5883.5</v>
      </c>
    </row>
    <row r="14" spans="1:15" ht="15.75" customHeight="1" x14ac:dyDescent="0.15">
      <c r="A14" s="1" t="s">
        <v>138</v>
      </c>
      <c r="B14" s="41" t="s">
        <v>23</v>
      </c>
      <c r="C14" s="20" t="s">
        <v>83</v>
      </c>
      <c r="D14" s="20" t="s">
        <v>75</v>
      </c>
      <c r="E14" s="11">
        <f t="shared" si="0"/>
        <v>459.44</v>
      </c>
      <c r="F14" s="12">
        <v>6891.6</v>
      </c>
      <c r="G14" s="13">
        <v>581.5</v>
      </c>
      <c r="H14" s="14">
        <v>361</v>
      </c>
      <c r="I14" s="14">
        <v>0</v>
      </c>
      <c r="J14" s="12">
        <f t="shared" si="1"/>
        <v>7834.1</v>
      </c>
      <c r="K14" s="18">
        <v>1126.0999999999999</v>
      </c>
      <c r="L14" s="19">
        <v>723.62</v>
      </c>
      <c r="M14" s="19">
        <v>0</v>
      </c>
      <c r="N14" s="12">
        <f t="shared" si="2"/>
        <v>1849.7199999999998</v>
      </c>
      <c r="O14" s="12">
        <f t="shared" si="3"/>
        <v>5984.380000000001</v>
      </c>
    </row>
    <row r="15" spans="1:15" ht="15.75" customHeight="1" x14ac:dyDescent="0.15">
      <c r="A15" s="1" t="s">
        <v>139</v>
      </c>
      <c r="B15" s="41" t="s">
        <v>193</v>
      </c>
      <c r="C15" s="20" t="s">
        <v>84</v>
      </c>
      <c r="D15" s="20" t="s">
        <v>75</v>
      </c>
      <c r="E15" s="11">
        <f t="shared" si="0"/>
        <v>459.44</v>
      </c>
      <c r="F15" s="12">
        <v>6891.6</v>
      </c>
      <c r="G15" s="13">
        <v>581.5</v>
      </c>
      <c r="H15" s="14">
        <v>361</v>
      </c>
      <c r="I15" s="14">
        <v>0</v>
      </c>
      <c r="J15" s="12">
        <f t="shared" si="1"/>
        <v>7834.1</v>
      </c>
      <c r="K15" s="18">
        <v>1126.0999999999999</v>
      </c>
      <c r="L15" s="19">
        <v>723.62</v>
      </c>
      <c r="M15" s="19">
        <v>0</v>
      </c>
      <c r="N15" s="12">
        <f t="shared" si="2"/>
        <v>1849.7199999999998</v>
      </c>
      <c r="O15" s="12">
        <f t="shared" si="3"/>
        <v>5984.380000000001</v>
      </c>
    </row>
    <row r="16" spans="1:15" ht="15.75" customHeight="1" x14ac:dyDescent="0.15">
      <c r="A16" s="1" t="s">
        <v>140</v>
      </c>
      <c r="B16" s="41" t="s">
        <v>194</v>
      </c>
      <c r="C16" s="20" t="s">
        <v>79</v>
      </c>
      <c r="D16" s="20" t="s">
        <v>76</v>
      </c>
      <c r="E16" s="11">
        <f t="shared" si="0"/>
        <v>908.78000000000009</v>
      </c>
      <c r="F16" s="12">
        <v>13631.7</v>
      </c>
      <c r="G16" s="13">
        <v>832</v>
      </c>
      <c r="H16" s="14">
        <v>559.5</v>
      </c>
      <c r="I16" s="14">
        <v>0</v>
      </c>
      <c r="J16" s="12">
        <f t="shared" si="1"/>
        <v>15023.2</v>
      </c>
      <c r="K16" s="18">
        <v>2764.83</v>
      </c>
      <c r="L16" s="19">
        <v>1431.33</v>
      </c>
      <c r="M16" s="19">
        <v>1945</v>
      </c>
      <c r="N16" s="12">
        <f t="shared" si="2"/>
        <v>6141.16</v>
      </c>
      <c r="O16" s="12">
        <f t="shared" si="3"/>
        <v>8882.0400000000009</v>
      </c>
    </row>
    <row r="17" spans="1:15" ht="15.75" customHeight="1" x14ac:dyDescent="0.15">
      <c r="A17" s="1" t="s">
        <v>141</v>
      </c>
      <c r="B17" s="41" t="s">
        <v>22</v>
      </c>
      <c r="C17" s="20" t="s">
        <v>82</v>
      </c>
      <c r="D17" s="20" t="s">
        <v>76</v>
      </c>
      <c r="E17" s="11">
        <f t="shared" si="0"/>
        <v>566.21999999999991</v>
      </c>
      <c r="F17" s="12">
        <v>8493.2999999999993</v>
      </c>
      <c r="G17" s="13">
        <v>623.5</v>
      </c>
      <c r="H17" s="14">
        <v>389.5</v>
      </c>
      <c r="I17" s="14">
        <v>0</v>
      </c>
      <c r="J17" s="12">
        <f t="shared" si="1"/>
        <v>9506.2999999999993</v>
      </c>
      <c r="K17" s="18">
        <v>1483.28</v>
      </c>
      <c r="L17" s="19">
        <v>891.8</v>
      </c>
      <c r="M17" s="19">
        <v>2010.52</v>
      </c>
      <c r="N17" s="12">
        <f t="shared" si="2"/>
        <v>4385.6000000000004</v>
      </c>
      <c r="O17" s="12">
        <f t="shared" si="3"/>
        <v>5120.6999999999989</v>
      </c>
    </row>
    <row r="18" spans="1:15" ht="15.75" customHeight="1" x14ac:dyDescent="0.15">
      <c r="A18" s="1" t="s">
        <v>142</v>
      </c>
      <c r="B18" s="41" t="s">
        <v>195</v>
      </c>
      <c r="C18" s="20" t="s">
        <v>94</v>
      </c>
      <c r="D18" s="20" t="s">
        <v>76</v>
      </c>
      <c r="E18" s="11">
        <f t="shared" si="0"/>
        <v>258.85000000000002</v>
      </c>
      <c r="F18" s="12">
        <v>3882.75</v>
      </c>
      <c r="G18" s="13">
        <v>359</v>
      </c>
      <c r="H18" s="14">
        <v>219</v>
      </c>
      <c r="I18" s="14">
        <v>931.86</v>
      </c>
      <c r="J18" s="12">
        <f t="shared" si="1"/>
        <v>5392.61</v>
      </c>
      <c r="K18" s="18">
        <v>426.91</v>
      </c>
      <c r="L18" s="19">
        <v>407.69</v>
      </c>
      <c r="M18" s="19">
        <v>648</v>
      </c>
      <c r="N18" s="12">
        <f t="shared" si="2"/>
        <v>1482.6</v>
      </c>
      <c r="O18" s="12">
        <f t="shared" si="3"/>
        <v>3910.0099999999998</v>
      </c>
    </row>
    <row r="19" spans="1:15" ht="15.75" customHeight="1" x14ac:dyDescent="0.15">
      <c r="A19" s="1" t="s">
        <v>143</v>
      </c>
      <c r="B19" s="41" t="s">
        <v>46</v>
      </c>
      <c r="C19" s="20" t="s">
        <v>94</v>
      </c>
      <c r="D19" s="20" t="s">
        <v>76</v>
      </c>
      <c r="E19" s="11">
        <f t="shared" si="0"/>
        <v>258.85000000000002</v>
      </c>
      <c r="F19" s="12">
        <v>3882.75</v>
      </c>
      <c r="G19" s="13">
        <v>359</v>
      </c>
      <c r="H19" s="14">
        <v>219</v>
      </c>
      <c r="I19" s="14">
        <v>931.86</v>
      </c>
      <c r="J19" s="12">
        <f t="shared" si="1"/>
        <v>5392.61</v>
      </c>
      <c r="K19" s="18">
        <v>426.91</v>
      </c>
      <c r="L19" s="19">
        <v>407.69</v>
      </c>
      <c r="M19" s="19">
        <v>648</v>
      </c>
      <c r="N19" s="12">
        <f t="shared" si="2"/>
        <v>1482.6</v>
      </c>
      <c r="O19" s="12">
        <f t="shared" si="3"/>
        <v>3910.0099999999998</v>
      </c>
    </row>
    <row r="20" spans="1:15" ht="15.75" customHeight="1" x14ac:dyDescent="0.15">
      <c r="A20" s="1" t="s">
        <v>144</v>
      </c>
      <c r="B20" s="41" t="s">
        <v>47</v>
      </c>
      <c r="C20" s="20" t="s">
        <v>94</v>
      </c>
      <c r="D20" s="20" t="s">
        <v>76</v>
      </c>
      <c r="E20" s="11">
        <f t="shared" si="0"/>
        <v>258.85000000000002</v>
      </c>
      <c r="F20" s="12">
        <v>3882.75</v>
      </c>
      <c r="G20" s="13">
        <v>359</v>
      </c>
      <c r="H20" s="13">
        <v>219</v>
      </c>
      <c r="I20" s="14">
        <v>931.86</v>
      </c>
      <c r="J20" s="12">
        <f t="shared" si="1"/>
        <v>5392.61</v>
      </c>
      <c r="K20" s="18">
        <v>426.91</v>
      </c>
      <c r="L20" s="19">
        <v>407.69</v>
      </c>
      <c r="M20" s="19">
        <v>0</v>
      </c>
      <c r="N20" s="12">
        <f t="shared" si="2"/>
        <v>834.6</v>
      </c>
      <c r="O20" s="12">
        <f t="shared" si="3"/>
        <v>4558.0099999999993</v>
      </c>
    </row>
    <row r="21" spans="1:15" ht="15.75" customHeight="1" x14ac:dyDescent="0.15">
      <c r="A21" s="1" t="s">
        <v>145</v>
      </c>
      <c r="B21" s="41" t="s">
        <v>48</v>
      </c>
      <c r="C21" s="20" t="s">
        <v>94</v>
      </c>
      <c r="D21" s="20" t="s">
        <v>76</v>
      </c>
      <c r="E21" s="11">
        <f t="shared" si="0"/>
        <v>258.85000000000002</v>
      </c>
      <c r="F21" s="12">
        <v>3882.75</v>
      </c>
      <c r="G21" s="13">
        <v>359</v>
      </c>
      <c r="H21" s="14">
        <v>219</v>
      </c>
      <c r="I21" s="14">
        <v>931.85</v>
      </c>
      <c r="J21" s="12">
        <f t="shared" si="1"/>
        <v>5392.6</v>
      </c>
      <c r="K21" s="18">
        <v>426.91</v>
      </c>
      <c r="L21" s="19">
        <v>407.69</v>
      </c>
      <c r="M21" s="19">
        <v>648</v>
      </c>
      <c r="N21" s="12">
        <f t="shared" si="2"/>
        <v>1482.6</v>
      </c>
      <c r="O21" s="12">
        <f t="shared" si="3"/>
        <v>3910.0000000000005</v>
      </c>
    </row>
    <row r="22" spans="1:15" ht="15.75" customHeight="1" x14ac:dyDescent="0.15">
      <c r="A22" s="1" t="s">
        <v>146</v>
      </c>
      <c r="B22" s="41" t="s">
        <v>196</v>
      </c>
      <c r="C22" s="20" t="s">
        <v>94</v>
      </c>
      <c r="D22" s="20" t="s">
        <v>76</v>
      </c>
      <c r="E22" s="11">
        <f t="shared" si="0"/>
        <v>258.85000000000002</v>
      </c>
      <c r="F22" s="12">
        <v>3882.75</v>
      </c>
      <c r="G22" s="13">
        <v>359</v>
      </c>
      <c r="H22" s="14">
        <v>219</v>
      </c>
      <c r="I22" s="14">
        <v>931.86</v>
      </c>
      <c r="J22" s="12">
        <f t="shared" si="1"/>
        <v>5392.61</v>
      </c>
      <c r="K22" s="18">
        <v>426.91</v>
      </c>
      <c r="L22" s="19">
        <v>407.69</v>
      </c>
      <c r="M22" s="19">
        <v>648</v>
      </c>
      <c r="N22" s="12">
        <f t="shared" si="2"/>
        <v>1482.6</v>
      </c>
      <c r="O22" s="12">
        <f t="shared" si="3"/>
        <v>3910.0099999999998</v>
      </c>
    </row>
    <row r="23" spans="1:15" ht="15.75" customHeight="1" x14ac:dyDescent="0.15">
      <c r="A23" s="1" t="s">
        <v>147</v>
      </c>
      <c r="B23" s="41" t="s">
        <v>50</v>
      </c>
      <c r="C23" s="20" t="s">
        <v>94</v>
      </c>
      <c r="D23" s="20" t="s">
        <v>76</v>
      </c>
      <c r="E23" s="11">
        <f t="shared" si="0"/>
        <v>258.85000000000002</v>
      </c>
      <c r="F23" s="12">
        <v>3882.75</v>
      </c>
      <c r="G23" s="13">
        <v>359</v>
      </c>
      <c r="H23" s="14">
        <v>219</v>
      </c>
      <c r="I23" s="14">
        <v>931.86</v>
      </c>
      <c r="J23" s="12">
        <f t="shared" si="1"/>
        <v>5392.61</v>
      </c>
      <c r="K23" s="18">
        <v>426.91</v>
      </c>
      <c r="L23" s="19">
        <v>407.69</v>
      </c>
      <c r="M23" s="19">
        <v>514.75</v>
      </c>
      <c r="N23" s="12">
        <f t="shared" si="2"/>
        <v>1349.35</v>
      </c>
      <c r="O23" s="12">
        <f t="shared" si="3"/>
        <v>4043.2599999999998</v>
      </c>
    </row>
    <row r="24" spans="1:15" ht="15.75" customHeight="1" x14ac:dyDescent="0.15">
      <c r="A24" s="1" t="s">
        <v>148</v>
      </c>
      <c r="B24" s="41" t="s">
        <v>51</v>
      </c>
      <c r="C24" s="20" t="s">
        <v>94</v>
      </c>
      <c r="D24" s="20" t="s">
        <v>76</v>
      </c>
      <c r="E24" s="11">
        <f t="shared" si="0"/>
        <v>258.85000000000002</v>
      </c>
      <c r="F24" s="12">
        <v>3882.75</v>
      </c>
      <c r="G24" s="13">
        <v>359</v>
      </c>
      <c r="H24" s="14">
        <v>219</v>
      </c>
      <c r="I24" s="14">
        <v>931.85</v>
      </c>
      <c r="J24" s="12">
        <f t="shared" si="1"/>
        <v>5392.6</v>
      </c>
      <c r="K24" s="18">
        <v>426.91</v>
      </c>
      <c r="L24" s="19">
        <v>407.69</v>
      </c>
      <c r="M24" s="19">
        <v>0</v>
      </c>
      <c r="N24" s="12">
        <f t="shared" si="2"/>
        <v>834.6</v>
      </c>
      <c r="O24" s="12">
        <f t="shared" si="3"/>
        <v>4558</v>
      </c>
    </row>
    <row r="25" spans="1:15" ht="15.75" customHeight="1" x14ac:dyDescent="0.15">
      <c r="A25" s="1" t="s">
        <v>149</v>
      </c>
      <c r="B25" s="41" t="s">
        <v>197</v>
      </c>
      <c r="C25" s="20" t="s">
        <v>94</v>
      </c>
      <c r="D25" s="20" t="s">
        <v>76</v>
      </c>
      <c r="E25" s="11">
        <f t="shared" si="0"/>
        <v>258.85000000000002</v>
      </c>
      <c r="F25" s="12">
        <v>3882.75</v>
      </c>
      <c r="G25" s="13">
        <v>359</v>
      </c>
      <c r="H25" s="14">
        <v>219</v>
      </c>
      <c r="I25" s="14">
        <v>931.86</v>
      </c>
      <c r="J25" s="12">
        <f t="shared" si="1"/>
        <v>5392.61</v>
      </c>
      <c r="K25" s="18">
        <v>426.91</v>
      </c>
      <c r="L25" s="19">
        <v>407.69</v>
      </c>
      <c r="M25" s="19">
        <v>648</v>
      </c>
      <c r="N25" s="12">
        <f t="shared" si="2"/>
        <v>1482.6</v>
      </c>
      <c r="O25" s="12">
        <f t="shared" si="3"/>
        <v>3910.0099999999998</v>
      </c>
    </row>
    <row r="26" spans="1:15" ht="15.75" customHeight="1" x14ac:dyDescent="0.15">
      <c r="A26" s="1" t="s">
        <v>150</v>
      </c>
      <c r="B26" s="41" t="s">
        <v>198</v>
      </c>
      <c r="C26" s="20" t="s">
        <v>94</v>
      </c>
      <c r="D26" s="20" t="s">
        <v>76</v>
      </c>
      <c r="E26" s="11">
        <f t="shared" si="0"/>
        <v>258.85000000000002</v>
      </c>
      <c r="F26" s="12">
        <v>3882.75</v>
      </c>
      <c r="G26" s="13">
        <v>359</v>
      </c>
      <c r="H26" s="14">
        <v>219</v>
      </c>
      <c r="I26" s="14">
        <v>931.86</v>
      </c>
      <c r="J26" s="12">
        <f t="shared" si="1"/>
        <v>5392.61</v>
      </c>
      <c r="K26" s="18">
        <v>426.91</v>
      </c>
      <c r="L26" s="19">
        <v>407.69</v>
      </c>
      <c r="M26" s="19">
        <v>648</v>
      </c>
      <c r="N26" s="12">
        <f t="shared" si="2"/>
        <v>1482.6</v>
      </c>
      <c r="O26" s="12">
        <f t="shared" si="3"/>
        <v>3910.0099999999998</v>
      </c>
    </row>
    <row r="27" spans="1:15" ht="15.75" customHeight="1" x14ac:dyDescent="0.15">
      <c r="A27" s="1" t="s">
        <v>151</v>
      </c>
      <c r="B27" s="41" t="s">
        <v>43</v>
      </c>
      <c r="C27" s="20" t="s">
        <v>93</v>
      </c>
      <c r="D27" s="20" t="s">
        <v>76</v>
      </c>
      <c r="E27" s="11">
        <f t="shared" si="0"/>
        <v>280.26</v>
      </c>
      <c r="F27" s="12">
        <v>4203.8999999999996</v>
      </c>
      <c r="G27" s="13">
        <v>366</v>
      </c>
      <c r="H27" s="13">
        <v>226</v>
      </c>
      <c r="I27" s="14">
        <v>1008.95</v>
      </c>
      <c r="J27" s="12">
        <f t="shared" si="1"/>
        <v>5804.8499999999995</v>
      </c>
      <c r="K27" s="18">
        <v>486.97</v>
      </c>
      <c r="L27" s="19">
        <v>441.41</v>
      </c>
      <c r="M27" s="19">
        <v>701</v>
      </c>
      <c r="N27" s="12">
        <f t="shared" si="2"/>
        <v>1629.38</v>
      </c>
      <c r="O27" s="12">
        <f t="shared" si="3"/>
        <v>4175.4699999999993</v>
      </c>
    </row>
    <row r="28" spans="1:15" ht="15.75" customHeight="1" x14ac:dyDescent="0.15">
      <c r="A28" s="1" t="s">
        <v>152</v>
      </c>
      <c r="B28" s="41" t="s">
        <v>199</v>
      </c>
      <c r="C28" s="20" t="s">
        <v>93</v>
      </c>
      <c r="D28" s="20" t="s">
        <v>76</v>
      </c>
      <c r="E28" s="11">
        <f t="shared" si="0"/>
        <v>280.26</v>
      </c>
      <c r="F28" s="12">
        <v>4203.8999999999996</v>
      </c>
      <c r="G28" s="13">
        <v>366</v>
      </c>
      <c r="H28" s="14">
        <v>226</v>
      </c>
      <c r="I28" s="14">
        <v>1008.95</v>
      </c>
      <c r="J28" s="12">
        <f t="shared" si="1"/>
        <v>5804.8499999999995</v>
      </c>
      <c r="K28" s="18">
        <v>486.97</v>
      </c>
      <c r="L28" s="19">
        <v>441.41</v>
      </c>
      <c r="M28" s="19">
        <v>701</v>
      </c>
      <c r="N28" s="12">
        <f t="shared" si="2"/>
        <v>1629.38</v>
      </c>
      <c r="O28" s="12">
        <f t="shared" si="3"/>
        <v>4175.4699999999993</v>
      </c>
    </row>
    <row r="29" spans="1:15" ht="15.75" customHeight="1" x14ac:dyDescent="0.15">
      <c r="A29" s="1" t="s">
        <v>153</v>
      </c>
      <c r="B29" s="41" t="s">
        <v>200</v>
      </c>
      <c r="C29" s="20" t="s">
        <v>92</v>
      </c>
      <c r="D29" s="20" t="s">
        <v>74</v>
      </c>
      <c r="E29" s="11">
        <f t="shared" si="0"/>
        <v>233.78</v>
      </c>
      <c r="F29" s="12">
        <v>3506.7</v>
      </c>
      <c r="G29" s="13">
        <v>323.5</v>
      </c>
      <c r="H29" s="14">
        <v>208.5</v>
      </c>
      <c r="I29" s="14">
        <v>841.62</v>
      </c>
      <c r="J29" s="12">
        <f t="shared" si="1"/>
        <v>4880.32</v>
      </c>
      <c r="K29" s="18">
        <v>355.22</v>
      </c>
      <c r="L29" s="19">
        <v>368.2</v>
      </c>
      <c r="M29" s="19">
        <v>423.92</v>
      </c>
      <c r="N29" s="12">
        <f t="shared" si="2"/>
        <v>1147.3400000000001</v>
      </c>
      <c r="O29" s="12">
        <f t="shared" si="3"/>
        <v>3732.9799999999996</v>
      </c>
    </row>
    <row r="30" spans="1:15" ht="15.75" customHeight="1" x14ac:dyDescent="0.15">
      <c r="A30" s="1" t="s">
        <v>173</v>
      </c>
      <c r="B30" s="41" t="s">
        <v>201</v>
      </c>
      <c r="C30" s="20" t="s">
        <v>79</v>
      </c>
      <c r="D30" s="20" t="s">
        <v>74</v>
      </c>
      <c r="E30" s="11">
        <f t="shared" si="0"/>
        <v>908.78000000000009</v>
      </c>
      <c r="F30" s="12">
        <v>13631.7</v>
      </c>
      <c r="G30" s="13">
        <v>832</v>
      </c>
      <c r="H30" s="14">
        <v>559.5</v>
      </c>
      <c r="I30" s="14">
        <v>0</v>
      </c>
      <c r="J30" s="12">
        <f t="shared" si="1"/>
        <v>15023.2</v>
      </c>
      <c r="K30" s="18">
        <v>2764.83</v>
      </c>
      <c r="L30" s="19">
        <v>1431.33</v>
      </c>
      <c r="M30" s="19">
        <v>0</v>
      </c>
      <c r="N30" s="12">
        <f t="shared" si="2"/>
        <v>4196.16</v>
      </c>
      <c r="O30" s="12">
        <f t="shared" si="3"/>
        <v>10827.04</v>
      </c>
    </row>
    <row r="31" spans="1:15" ht="15.75" customHeight="1" x14ac:dyDescent="0.15">
      <c r="A31" s="1" t="s">
        <v>154</v>
      </c>
      <c r="B31" s="41" t="s">
        <v>202</v>
      </c>
      <c r="C31" s="20" t="s">
        <v>112</v>
      </c>
      <c r="D31" s="20" t="s">
        <v>74</v>
      </c>
      <c r="E31" s="11">
        <f t="shared" si="0"/>
        <v>376.81</v>
      </c>
      <c r="F31" s="12">
        <v>5652.15</v>
      </c>
      <c r="G31" s="13">
        <v>510.5</v>
      </c>
      <c r="H31" s="14">
        <v>333</v>
      </c>
      <c r="I31" s="14">
        <v>1356.51</v>
      </c>
      <c r="J31" s="12">
        <f t="shared" si="1"/>
        <v>7852.16</v>
      </c>
      <c r="K31" s="18">
        <v>840.21</v>
      </c>
      <c r="L31" s="19">
        <v>593.48</v>
      </c>
      <c r="M31" s="19">
        <v>0</v>
      </c>
      <c r="N31" s="12">
        <f t="shared" si="2"/>
        <v>1433.69</v>
      </c>
      <c r="O31" s="12">
        <f t="shared" si="3"/>
        <v>6418.4699999999993</v>
      </c>
    </row>
    <row r="32" spans="1:15" ht="15.75" customHeight="1" x14ac:dyDescent="0.15">
      <c r="A32" s="1" t="s">
        <v>165</v>
      </c>
      <c r="B32" s="41" t="s">
        <v>203</v>
      </c>
      <c r="C32" s="20" t="s">
        <v>112</v>
      </c>
      <c r="D32" s="20" t="s">
        <v>74</v>
      </c>
      <c r="E32" s="11">
        <f t="shared" si="0"/>
        <v>376.81</v>
      </c>
      <c r="F32" s="12">
        <v>5652.15</v>
      </c>
      <c r="G32" s="13">
        <v>510.5</v>
      </c>
      <c r="H32" s="14">
        <v>333</v>
      </c>
      <c r="I32" s="14">
        <v>1356.51</v>
      </c>
      <c r="J32" s="12">
        <f t="shared" si="1"/>
        <v>7852.16</v>
      </c>
      <c r="K32" s="18">
        <v>840.21</v>
      </c>
      <c r="L32" s="19">
        <v>593.48</v>
      </c>
      <c r="M32" s="19">
        <v>0</v>
      </c>
      <c r="N32" s="12">
        <f t="shared" si="2"/>
        <v>1433.69</v>
      </c>
      <c r="O32" s="12">
        <f t="shared" si="3"/>
        <v>6418.4699999999993</v>
      </c>
    </row>
    <row r="33" spans="1:15" ht="15.75" customHeight="1" x14ac:dyDescent="0.15">
      <c r="A33" s="1" t="s">
        <v>155</v>
      </c>
      <c r="B33" s="41" t="s">
        <v>204</v>
      </c>
      <c r="C33" s="20" t="s">
        <v>112</v>
      </c>
      <c r="D33" s="20" t="s">
        <v>74</v>
      </c>
      <c r="E33" s="11">
        <f t="shared" si="0"/>
        <v>376.81</v>
      </c>
      <c r="F33" s="12">
        <v>5652.15</v>
      </c>
      <c r="G33" s="13">
        <v>510.5</v>
      </c>
      <c r="H33" s="14">
        <v>333</v>
      </c>
      <c r="I33" s="14">
        <v>1356.51</v>
      </c>
      <c r="J33" s="12">
        <f t="shared" si="1"/>
        <v>7852.16</v>
      </c>
      <c r="K33" s="18">
        <v>840.21</v>
      </c>
      <c r="L33" s="19">
        <v>593.48</v>
      </c>
      <c r="M33" s="19">
        <v>943</v>
      </c>
      <c r="N33" s="12">
        <f t="shared" si="2"/>
        <v>2376.69</v>
      </c>
      <c r="O33" s="12">
        <f t="shared" si="3"/>
        <v>5475.4699999999993</v>
      </c>
    </row>
    <row r="34" spans="1:15" ht="15.75" customHeight="1" x14ac:dyDescent="0.15">
      <c r="A34" s="1" t="s">
        <v>156</v>
      </c>
      <c r="B34" s="41" t="s">
        <v>32</v>
      </c>
      <c r="C34" s="20" t="s">
        <v>112</v>
      </c>
      <c r="D34" s="20" t="s">
        <v>74</v>
      </c>
      <c r="E34" s="11">
        <f t="shared" si="0"/>
        <v>393.13</v>
      </c>
      <c r="F34" s="12">
        <v>5896.95</v>
      </c>
      <c r="G34" s="13">
        <v>510.5</v>
      </c>
      <c r="H34" s="14">
        <v>333</v>
      </c>
      <c r="I34" s="14">
        <v>1415.61</v>
      </c>
      <c r="J34" s="12">
        <f t="shared" si="1"/>
        <v>8156.0599999999995</v>
      </c>
      <c r="K34" s="18">
        <v>892.5</v>
      </c>
      <c r="L34" s="19">
        <v>619.17999999999995</v>
      </c>
      <c r="M34" s="19">
        <v>0</v>
      </c>
      <c r="N34" s="12">
        <f t="shared" si="2"/>
        <v>1511.6799999999998</v>
      </c>
      <c r="O34" s="12">
        <f t="shared" si="3"/>
        <v>6644.3799999999992</v>
      </c>
    </row>
    <row r="35" spans="1:15" ht="15.75" customHeight="1" x14ac:dyDescent="0.15">
      <c r="A35" s="1" t="s">
        <v>157</v>
      </c>
      <c r="B35" s="41" t="s">
        <v>36</v>
      </c>
      <c r="C35" s="20" t="s">
        <v>112</v>
      </c>
      <c r="D35" s="20" t="s">
        <v>74</v>
      </c>
      <c r="E35" s="11">
        <f t="shared" si="0"/>
        <v>376.81</v>
      </c>
      <c r="F35" s="12">
        <v>5652.15</v>
      </c>
      <c r="G35" s="13">
        <v>510.5</v>
      </c>
      <c r="H35" s="14">
        <v>333</v>
      </c>
      <c r="I35" s="14">
        <v>1356.51</v>
      </c>
      <c r="J35" s="12">
        <f t="shared" si="1"/>
        <v>7852.16</v>
      </c>
      <c r="K35" s="18">
        <v>840.21</v>
      </c>
      <c r="L35" s="19">
        <v>593.48</v>
      </c>
      <c r="M35" s="19">
        <v>0</v>
      </c>
      <c r="N35" s="12">
        <f t="shared" si="2"/>
        <v>1433.69</v>
      </c>
      <c r="O35" s="12">
        <f t="shared" si="3"/>
        <v>6418.4699999999993</v>
      </c>
    </row>
    <row r="36" spans="1:15" ht="15.75" customHeight="1" x14ac:dyDescent="0.15">
      <c r="A36" s="1" t="s">
        <v>158</v>
      </c>
      <c r="B36" s="41" t="s">
        <v>205</v>
      </c>
      <c r="C36" s="20" t="s">
        <v>112</v>
      </c>
      <c r="D36" s="20" t="s">
        <v>74</v>
      </c>
      <c r="E36" s="11">
        <f t="shared" si="0"/>
        <v>376.81</v>
      </c>
      <c r="F36" s="12">
        <v>5652.15</v>
      </c>
      <c r="G36" s="13">
        <v>510.5</v>
      </c>
      <c r="H36" s="14">
        <v>333</v>
      </c>
      <c r="I36" s="14">
        <v>1356.51</v>
      </c>
      <c r="J36" s="12">
        <f t="shared" si="1"/>
        <v>7852.16</v>
      </c>
      <c r="K36" s="18">
        <v>840.21</v>
      </c>
      <c r="L36" s="19">
        <v>593.48</v>
      </c>
      <c r="M36" s="19">
        <v>943</v>
      </c>
      <c r="N36" s="12">
        <f t="shared" si="2"/>
        <v>2376.69</v>
      </c>
      <c r="O36" s="12">
        <f t="shared" si="3"/>
        <v>5475.4699999999993</v>
      </c>
    </row>
    <row r="37" spans="1:15" ht="15.75" customHeight="1" x14ac:dyDescent="0.15">
      <c r="A37" s="1" t="s">
        <v>159</v>
      </c>
      <c r="B37" s="41" t="s">
        <v>38</v>
      </c>
      <c r="C37" s="20" t="s">
        <v>112</v>
      </c>
      <c r="D37" s="20" t="s">
        <v>74</v>
      </c>
      <c r="E37" s="11">
        <f t="shared" si="0"/>
        <v>376.81</v>
      </c>
      <c r="F37" s="12">
        <v>5652.15</v>
      </c>
      <c r="G37" s="13">
        <v>510.5</v>
      </c>
      <c r="H37" s="14">
        <v>333</v>
      </c>
      <c r="I37" s="14">
        <v>1356.51</v>
      </c>
      <c r="J37" s="12">
        <f t="shared" ref="J37:J64" si="4">SUM(F37:I37)</f>
        <v>7852.16</v>
      </c>
      <c r="K37" s="18">
        <v>840.21</v>
      </c>
      <c r="L37" s="19">
        <v>593.48</v>
      </c>
      <c r="M37" s="19">
        <v>0</v>
      </c>
      <c r="N37" s="12">
        <f t="shared" ref="N37:N64" si="5">SUM(K37:M37)</f>
        <v>1433.69</v>
      </c>
      <c r="O37" s="12">
        <f t="shared" ref="O37:O64" si="6">+J37-N37</f>
        <v>6418.4699999999993</v>
      </c>
    </row>
    <row r="38" spans="1:15" ht="15.75" customHeight="1" x14ac:dyDescent="0.15">
      <c r="A38" s="1" t="s">
        <v>160</v>
      </c>
      <c r="B38" s="41" t="s">
        <v>39</v>
      </c>
      <c r="C38" s="20" t="s">
        <v>112</v>
      </c>
      <c r="D38" s="20" t="s">
        <v>74</v>
      </c>
      <c r="E38" s="11">
        <f t="shared" si="0"/>
        <v>376.81</v>
      </c>
      <c r="F38" s="12">
        <v>5652.15</v>
      </c>
      <c r="G38" s="13">
        <v>510.5</v>
      </c>
      <c r="H38" s="14">
        <v>333</v>
      </c>
      <c r="I38" s="14">
        <v>1356.51</v>
      </c>
      <c r="J38" s="12">
        <f t="shared" si="4"/>
        <v>7852.16</v>
      </c>
      <c r="K38" s="18">
        <v>840.21</v>
      </c>
      <c r="L38" s="19">
        <v>593.48</v>
      </c>
      <c r="M38" s="19">
        <v>908.53</v>
      </c>
      <c r="N38" s="12">
        <f t="shared" si="5"/>
        <v>2342.2200000000003</v>
      </c>
      <c r="O38" s="12">
        <f t="shared" si="6"/>
        <v>5509.94</v>
      </c>
    </row>
    <row r="39" spans="1:15" ht="15.75" customHeight="1" x14ac:dyDescent="0.15">
      <c r="A39" s="1" t="s">
        <v>161</v>
      </c>
      <c r="B39" s="41" t="s">
        <v>206</v>
      </c>
      <c r="C39" s="20" t="s">
        <v>112</v>
      </c>
      <c r="D39" s="20" t="s">
        <v>74</v>
      </c>
      <c r="E39" s="11">
        <f t="shared" si="0"/>
        <v>376.81</v>
      </c>
      <c r="F39" s="12">
        <v>5652.15</v>
      </c>
      <c r="G39" s="13">
        <v>510.5</v>
      </c>
      <c r="H39" s="14">
        <v>333</v>
      </c>
      <c r="I39" s="14">
        <v>1356.51</v>
      </c>
      <c r="J39" s="12">
        <f t="shared" si="4"/>
        <v>7852.16</v>
      </c>
      <c r="K39" s="18">
        <v>840.21</v>
      </c>
      <c r="L39" s="19">
        <v>593.48</v>
      </c>
      <c r="M39" s="19">
        <v>0</v>
      </c>
      <c r="N39" s="12">
        <f t="shared" si="5"/>
        <v>1433.69</v>
      </c>
      <c r="O39" s="12">
        <f t="shared" si="6"/>
        <v>6418.4699999999993</v>
      </c>
    </row>
    <row r="40" spans="1:15" ht="15.75" customHeight="1" x14ac:dyDescent="0.15">
      <c r="A40" s="1" t="s">
        <v>162</v>
      </c>
      <c r="B40" s="41" t="s">
        <v>207</v>
      </c>
      <c r="C40" s="20" t="s">
        <v>112</v>
      </c>
      <c r="D40" s="20" t="s">
        <v>74</v>
      </c>
      <c r="E40" s="11">
        <f t="shared" si="0"/>
        <v>376.81</v>
      </c>
      <c r="F40" s="12">
        <v>5652.15</v>
      </c>
      <c r="G40" s="13">
        <v>510.5</v>
      </c>
      <c r="H40" s="14">
        <v>333</v>
      </c>
      <c r="I40" s="14">
        <v>1356.51</v>
      </c>
      <c r="J40" s="12">
        <f t="shared" si="4"/>
        <v>7852.16</v>
      </c>
      <c r="K40" s="18">
        <v>840.21</v>
      </c>
      <c r="L40" s="19">
        <v>593.48</v>
      </c>
      <c r="M40" s="19">
        <v>0</v>
      </c>
      <c r="N40" s="12">
        <f t="shared" si="5"/>
        <v>1433.69</v>
      </c>
      <c r="O40" s="12">
        <f t="shared" si="6"/>
        <v>6418.4699999999993</v>
      </c>
    </row>
    <row r="41" spans="1:15" ht="15.75" customHeight="1" x14ac:dyDescent="0.15">
      <c r="A41" s="1" t="s">
        <v>163</v>
      </c>
      <c r="B41" s="41" t="s">
        <v>42</v>
      </c>
      <c r="C41" s="20" t="s">
        <v>112</v>
      </c>
      <c r="D41" s="20" t="s">
        <v>74</v>
      </c>
      <c r="E41" s="11">
        <f t="shared" si="0"/>
        <v>376.81</v>
      </c>
      <c r="F41" s="12">
        <v>5652.15</v>
      </c>
      <c r="G41" s="13">
        <v>510.5</v>
      </c>
      <c r="H41" s="14">
        <v>333</v>
      </c>
      <c r="I41" s="14">
        <v>1356.51</v>
      </c>
      <c r="J41" s="12">
        <f t="shared" si="4"/>
        <v>7852.16</v>
      </c>
      <c r="K41" s="18">
        <v>840.21</v>
      </c>
      <c r="L41" s="19">
        <v>593.48</v>
      </c>
      <c r="M41" s="19">
        <v>943</v>
      </c>
      <c r="N41" s="12">
        <f t="shared" si="5"/>
        <v>2376.69</v>
      </c>
      <c r="O41" s="12">
        <f t="shared" si="6"/>
        <v>5475.4699999999993</v>
      </c>
    </row>
    <row r="42" spans="1:15" ht="15.75" customHeight="1" x14ac:dyDescent="0.15">
      <c r="A42" s="1" t="s">
        <v>120</v>
      </c>
      <c r="B42" s="41" t="s">
        <v>56</v>
      </c>
      <c r="C42" s="20" t="s">
        <v>97</v>
      </c>
      <c r="D42" s="20" t="s">
        <v>74</v>
      </c>
      <c r="E42" s="11">
        <f t="shared" si="0"/>
        <v>233.78</v>
      </c>
      <c r="F42" s="12">
        <v>3506.7</v>
      </c>
      <c r="G42" s="13">
        <v>323.5</v>
      </c>
      <c r="H42" s="14">
        <v>208.5</v>
      </c>
      <c r="I42" s="14">
        <v>841.62</v>
      </c>
      <c r="J42" s="12">
        <f t="shared" si="4"/>
        <v>4880.32</v>
      </c>
      <c r="K42" s="18">
        <v>355.22</v>
      </c>
      <c r="L42" s="19">
        <v>368.2</v>
      </c>
      <c r="M42" s="19">
        <v>0</v>
      </c>
      <c r="N42" s="12">
        <f t="shared" si="5"/>
        <v>723.42000000000007</v>
      </c>
      <c r="O42" s="12">
        <f t="shared" si="6"/>
        <v>4156.8999999999996</v>
      </c>
    </row>
    <row r="43" spans="1:15" ht="15.75" customHeight="1" x14ac:dyDescent="0.15">
      <c r="A43" s="1" t="s">
        <v>121</v>
      </c>
      <c r="B43" s="41" t="s">
        <v>57</v>
      </c>
      <c r="C43" s="20" t="s">
        <v>97</v>
      </c>
      <c r="D43" s="20" t="s">
        <v>74</v>
      </c>
      <c r="E43" s="11">
        <f t="shared" si="0"/>
        <v>233.78</v>
      </c>
      <c r="F43" s="12">
        <v>3506.7</v>
      </c>
      <c r="G43" s="13">
        <v>323.5</v>
      </c>
      <c r="H43" s="14">
        <v>208.5</v>
      </c>
      <c r="I43" s="14">
        <v>841.62</v>
      </c>
      <c r="J43" s="12">
        <f t="shared" si="4"/>
        <v>4880.32</v>
      </c>
      <c r="K43" s="18">
        <v>355.22</v>
      </c>
      <c r="L43" s="19">
        <v>368.2</v>
      </c>
      <c r="M43" s="19">
        <v>0</v>
      </c>
      <c r="N43" s="12">
        <f t="shared" si="5"/>
        <v>723.42000000000007</v>
      </c>
      <c r="O43" s="12">
        <f t="shared" si="6"/>
        <v>4156.8999999999996</v>
      </c>
    </row>
    <row r="44" spans="1:15" ht="15.75" customHeight="1" x14ac:dyDescent="0.15">
      <c r="A44" s="1" t="s">
        <v>122</v>
      </c>
      <c r="B44" s="41" t="s">
        <v>208</v>
      </c>
      <c r="C44" s="20" t="s">
        <v>92</v>
      </c>
      <c r="D44" s="20" t="s">
        <v>74</v>
      </c>
      <c r="E44" s="11">
        <f t="shared" si="0"/>
        <v>233.78</v>
      </c>
      <c r="F44" s="12">
        <v>3506.7</v>
      </c>
      <c r="G44" s="13">
        <v>323.5</v>
      </c>
      <c r="H44" s="14">
        <v>208.5</v>
      </c>
      <c r="I44" s="14">
        <v>841.61</v>
      </c>
      <c r="J44" s="12">
        <f t="shared" si="4"/>
        <v>4880.3099999999995</v>
      </c>
      <c r="K44" s="18">
        <v>355.22</v>
      </c>
      <c r="L44" s="19">
        <v>368.2</v>
      </c>
      <c r="M44" s="19">
        <v>0</v>
      </c>
      <c r="N44" s="12">
        <f t="shared" si="5"/>
        <v>723.42000000000007</v>
      </c>
      <c r="O44" s="12">
        <f t="shared" si="6"/>
        <v>4156.8899999999994</v>
      </c>
    </row>
    <row r="45" spans="1:15" ht="15.75" customHeight="1" x14ac:dyDescent="0.15">
      <c r="A45" s="1" t="s">
        <v>123</v>
      </c>
      <c r="B45" s="41" t="s">
        <v>209</v>
      </c>
      <c r="C45" s="20" t="s">
        <v>92</v>
      </c>
      <c r="D45" s="20" t="s">
        <v>74</v>
      </c>
      <c r="E45" s="11">
        <f t="shared" si="0"/>
        <v>233.78</v>
      </c>
      <c r="F45" s="12">
        <v>3506.7</v>
      </c>
      <c r="G45" s="13">
        <v>323.5</v>
      </c>
      <c r="H45" s="14">
        <v>208.5</v>
      </c>
      <c r="I45" s="14">
        <v>841.62</v>
      </c>
      <c r="J45" s="12">
        <f t="shared" si="4"/>
        <v>4880.32</v>
      </c>
      <c r="K45" s="18">
        <v>355.22</v>
      </c>
      <c r="L45" s="19">
        <v>368.2</v>
      </c>
      <c r="M45" s="19">
        <v>585</v>
      </c>
      <c r="N45" s="12">
        <f t="shared" si="5"/>
        <v>1308.42</v>
      </c>
      <c r="O45" s="12">
        <f t="shared" si="6"/>
        <v>3571.8999999999996</v>
      </c>
    </row>
    <row r="46" spans="1:15" ht="15.75" customHeight="1" x14ac:dyDescent="0.15">
      <c r="A46" s="1" t="s">
        <v>124</v>
      </c>
      <c r="B46" s="41" t="s">
        <v>60</v>
      </c>
      <c r="C46" s="20" t="s">
        <v>92</v>
      </c>
      <c r="D46" s="20" t="s">
        <v>74</v>
      </c>
      <c r="E46" s="11">
        <f t="shared" si="0"/>
        <v>233.78</v>
      </c>
      <c r="F46" s="12">
        <v>3506.7</v>
      </c>
      <c r="G46" s="13">
        <v>323.5</v>
      </c>
      <c r="H46" s="14">
        <v>208.5</v>
      </c>
      <c r="I46" s="14">
        <v>841.62</v>
      </c>
      <c r="J46" s="12">
        <f t="shared" si="4"/>
        <v>4880.32</v>
      </c>
      <c r="K46" s="18">
        <v>355.22</v>
      </c>
      <c r="L46" s="19">
        <v>368.2</v>
      </c>
      <c r="M46" s="19">
        <v>585</v>
      </c>
      <c r="N46" s="12">
        <f t="shared" si="5"/>
        <v>1308.42</v>
      </c>
      <c r="O46" s="12">
        <f t="shared" si="6"/>
        <v>3571.8999999999996</v>
      </c>
    </row>
    <row r="47" spans="1:15" ht="15.75" customHeight="1" x14ac:dyDescent="0.15">
      <c r="A47" s="1" t="s">
        <v>125</v>
      </c>
      <c r="B47" s="41" t="s">
        <v>210</v>
      </c>
      <c r="C47" s="20" t="s">
        <v>92</v>
      </c>
      <c r="D47" s="20" t="s">
        <v>74</v>
      </c>
      <c r="E47" s="11">
        <f t="shared" si="0"/>
        <v>233.78</v>
      </c>
      <c r="F47" s="12">
        <v>3506.7</v>
      </c>
      <c r="G47" s="13">
        <v>323.5</v>
      </c>
      <c r="H47" s="14">
        <v>208.5</v>
      </c>
      <c r="I47" s="14">
        <v>841.62</v>
      </c>
      <c r="J47" s="12">
        <f t="shared" si="4"/>
        <v>4880.32</v>
      </c>
      <c r="K47" s="18">
        <v>355.22</v>
      </c>
      <c r="L47" s="19">
        <v>368.2</v>
      </c>
      <c r="M47" s="19">
        <v>585</v>
      </c>
      <c r="N47" s="12">
        <f t="shared" si="5"/>
        <v>1308.42</v>
      </c>
      <c r="O47" s="12">
        <f t="shared" si="6"/>
        <v>3571.8999999999996</v>
      </c>
    </row>
    <row r="48" spans="1:15" ht="15.75" customHeight="1" x14ac:dyDescent="0.15">
      <c r="A48" s="1" t="s">
        <v>126</v>
      </c>
      <c r="B48" s="41" t="s">
        <v>211</v>
      </c>
      <c r="C48" s="20" t="s">
        <v>92</v>
      </c>
      <c r="D48" s="20" t="s">
        <v>74</v>
      </c>
      <c r="E48" s="11">
        <f t="shared" si="0"/>
        <v>233.78</v>
      </c>
      <c r="F48" s="12">
        <v>3506.7</v>
      </c>
      <c r="G48" s="13">
        <v>323.5</v>
      </c>
      <c r="H48" s="14">
        <v>208.5</v>
      </c>
      <c r="I48" s="14">
        <v>841.62</v>
      </c>
      <c r="J48" s="12">
        <f t="shared" si="4"/>
        <v>4880.32</v>
      </c>
      <c r="K48" s="18">
        <v>355.22</v>
      </c>
      <c r="L48" s="19">
        <v>368.2</v>
      </c>
      <c r="M48" s="19">
        <v>0</v>
      </c>
      <c r="N48" s="12">
        <f t="shared" si="5"/>
        <v>723.42000000000007</v>
      </c>
      <c r="O48" s="12">
        <f t="shared" si="6"/>
        <v>4156.8999999999996</v>
      </c>
    </row>
    <row r="49" spans="1:15" ht="15.75" customHeight="1" x14ac:dyDescent="0.15">
      <c r="A49" s="1" t="s">
        <v>127</v>
      </c>
      <c r="B49" s="41" t="s">
        <v>212</v>
      </c>
      <c r="C49" s="20" t="s">
        <v>92</v>
      </c>
      <c r="D49" s="20" t="s">
        <v>74</v>
      </c>
      <c r="E49" s="11">
        <f t="shared" si="0"/>
        <v>233.78</v>
      </c>
      <c r="F49" s="12">
        <v>3506.7</v>
      </c>
      <c r="G49" s="13">
        <v>323.5</v>
      </c>
      <c r="H49" s="14">
        <v>208.5</v>
      </c>
      <c r="I49" s="14">
        <v>841.62</v>
      </c>
      <c r="J49" s="12">
        <f t="shared" si="4"/>
        <v>4880.32</v>
      </c>
      <c r="K49" s="18">
        <v>355.22</v>
      </c>
      <c r="L49" s="19">
        <v>368.2</v>
      </c>
      <c r="M49" s="19">
        <v>0</v>
      </c>
      <c r="N49" s="12">
        <f t="shared" si="5"/>
        <v>723.42000000000007</v>
      </c>
      <c r="O49" s="12">
        <f t="shared" si="6"/>
        <v>4156.8999999999996</v>
      </c>
    </row>
    <row r="50" spans="1:15" ht="15.75" customHeight="1" x14ac:dyDescent="0.15">
      <c r="A50" s="1" t="s">
        <v>128</v>
      </c>
      <c r="B50" s="41" t="s">
        <v>65</v>
      </c>
      <c r="C50" s="20" t="s">
        <v>92</v>
      </c>
      <c r="D50" s="20" t="s">
        <v>74</v>
      </c>
      <c r="E50" s="11">
        <f t="shared" si="0"/>
        <v>233.78</v>
      </c>
      <c r="F50" s="12">
        <v>3506.7</v>
      </c>
      <c r="G50" s="13">
        <v>323.5</v>
      </c>
      <c r="H50" s="14">
        <v>208.5</v>
      </c>
      <c r="I50" s="14">
        <v>841.62</v>
      </c>
      <c r="J50" s="12">
        <f t="shared" si="4"/>
        <v>4880.32</v>
      </c>
      <c r="K50" s="18">
        <v>355.22</v>
      </c>
      <c r="L50" s="19">
        <v>368.2</v>
      </c>
      <c r="M50" s="19">
        <v>0</v>
      </c>
      <c r="N50" s="12">
        <f t="shared" si="5"/>
        <v>723.42000000000007</v>
      </c>
      <c r="O50" s="12">
        <f t="shared" si="6"/>
        <v>4156.8999999999996</v>
      </c>
    </row>
    <row r="51" spans="1:15" ht="15.75" customHeight="1" x14ac:dyDescent="0.15">
      <c r="A51" s="1" t="s">
        <v>129</v>
      </c>
      <c r="B51" s="42" t="s">
        <v>213</v>
      </c>
      <c r="C51" s="20" t="s">
        <v>92</v>
      </c>
      <c r="D51" s="20" t="s">
        <v>74</v>
      </c>
      <c r="E51" s="27">
        <f t="shared" si="0"/>
        <v>233.78</v>
      </c>
      <c r="F51" s="28">
        <v>3506.7</v>
      </c>
      <c r="G51" s="30">
        <v>323.5</v>
      </c>
      <c r="H51" s="29">
        <v>208.5</v>
      </c>
      <c r="I51" s="29">
        <v>841.61</v>
      </c>
      <c r="J51" s="12">
        <f t="shared" si="4"/>
        <v>4880.3099999999995</v>
      </c>
      <c r="K51" s="31">
        <v>355.22</v>
      </c>
      <c r="L51" s="32">
        <v>368.2</v>
      </c>
      <c r="M51" s="32">
        <v>663.86</v>
      </c>
      <c r="N51" s="12">
        <f t="shared" si="5"/>
        <v>1387.2800000000002</v>
      </c>
      <c r="O51" s="12">
        <f t="shared" si="6"/>
        <v>3493.0299999999993</v>
      </c>
    </row>
    <row r="52" spans="1:15" ht="15.75" customHeight="1" x14ac:dyDescent="0.15">
      <c r="A52" s="1" t="s">
        <v>130</v>
      </c>
      <c r="B52" s="43" t="s">
        <v>67</v>
      </c>
      <c r="C52" s="42" t="s">
        <v>92</v>
      </c>
      <c r="D52" s="20" t="s">
        <v>74</v>
      </c>
      <c r="E52" s="35">
        <f t="shared" si="0"/>
        <v>233.78</v>
      </c>
      <c r="F52" s="36">
        <v>3506.7</v>
      </c>
      <c r="G52" s="38">
        <v>323.5</v>
      </c>
      <c r="H52" s="38">
        <v>208.5</v>
      </c>
      <c r="I52" s="37">
        <v>841.62</v>
      </c>
      <c r="J52" s="12">
        <f t="shared" si="4"/>
        <v>4880.32</v>
      </c>
      <c r="K52" s="18">
        <v>355.22</v>
      </c>
      <c r="L52" s="19">
        <v>368.2</v>
      </c>
      <c r="M52" s="19">
        <v>0</v>
      </c>
      <c r="N52" s="12">
        <f t="shared" si="5"/>
        <v>723.42000000000007</v>
      </c>
      <c r="O52" s="12">
        <f t="shared" si="6"/>
        <v>4156.8999999999996</v>
      </c>
    </row>
    <row r="53" spans="1:15" ht="15.75" customHeight="1" x14ac:dyDescent="0.15">
      <c r="A53" s="1" t="s">
        <v>131</v>
      </c>
      <c r="B53" s="43" t="s">
        <v>214</v>
      </c>
      <c r="C53" s="43" t="s">
        <v>92</v>
      </c>
      <c r="D53" s="20" t="s">
        <v>74</v>
      </c>
      <c r="E53" s="35">
        <f t="shared" si="0"/>
        <v>233.78</v>
      </c>
      <c r="F53" s="36">
        <v>3506.7</v>
      </c>
      <c r="G53" s="38">
        <v>323.5</v>
      </c>
      <c r="H53" s="38">
        <v>208.5</v>
      </c>
      <c r="I53" s="37">
        <v>841.62</v>
      </c>
      <c r="J53" s="12">
        <f t="shared" si="4"/>
        <v>4880.32</v>
      </c>
      <c r="K53" s="18">
        <v>355.22</v>
      </c>
      <c r="L53" s="19">
        <v>368.2</v>
      </c>
      <c r="M53" s="19">
        <v>0</v>
      </c>
      <c r="N53" s="12">
        <f t="shared" si="5"/>
        <v>723.42000000000007</v>
      </c>
      <c r="O53" s="12">
        <f t="shared" si="6"/>
        <v>4156.8999999999996</v>
      </c>
    </row>
    <row r="54" spans="1:15" ht="15.75" customHeight="1" x14ac:dyDescent="0.15">
      <c r="A54" s="1" t="s">
        <v>132</v>
      </c>
      <c r="B54" s="43" t="s">
        <v>215</v>
      </c>
      <c r="C54" s="43" t="s">
        <v>92</v>
      </c>
      <c r="D54" s="20" t="s">
        <v>74</v>
      </c>
      <c r="E54" s="35">
        <f>+F54/15</f>
        <v>233.78</v>
      </c>
      <c r="F54" s="36">
        <v>3506.7</v>
      </c>
      <c r="G54" s="38">
        <v>323.5</v>
      </c>
      <c r="H54" s="38">
        <v>208.5</v>
      </c>
      <c r="I54" s="37">
        <v>841.62</v>
      </c>
      <c r="J54" s="12">
        <f t="shared" si="4"/>
        <v>4880.32</v>
      </c>
      <c r="K54" s="18">
        <v>355.22</v>
      </c>
      <c r="L54" s="19">
        <v>368.2</v>
      </c>
      <c r="M54" s="19">
        <v>0</v>
      </c>
      <c r="N54" s="12">
        <f t="shared" si="5"/>
        <v>723.42000000000007</v>
      </c>
      <c r="O54" s="12">
        <f t="shared" si="6"/>
        <v>4156.8999999999996</v>
      </c>
    </row>
    <row r="55" spans="1:15" ht="15.75" customHeight="1" x14ac:dyDescent="0.15">
      <c r="A55" s="1" t="s">
        <v>133</v>
      </c>
      <c r="B55" s="43" t="s">
        <v>70</v>
      </c>
      <c r="C55" s="43" t="s">
        <v>92</v>
      </c>
      <c r="D55" s="20" t="s">
        <v>74</v>
      </c>
      <c r="E55" s="35">
        <f>+F55/15</f>
        <v>233.78</v>
      </c>
      <c r="F55" s="36">
        <v>3506.7</v>
      </c>
      <c r="G55" s="38">
        <v>323.5</v>
      </c>
      <c r="H55" s="38">
        <v>208.5</v>
      </c>
      <c r="I55" s="37">
        <v>841.62</v>
      </c>
      <c r="J55" s="12">
        <f t="shared" si="4"/>
        <v>4880.32</v>
      </c>
      <c r="K55" s="18">
        <v>355.22</v>
      </c>
      <c r="L55" s="19">
        <v>368.2</v>
      </c>
      <c r="M55" s="19">
        <v>585</v>
      </c>
      <c r="N55" s="12">
        <f t="shared" si="5"/>
        <v>1308.42</v>
      </c>
      <c r="O55" s="12">
        <f t="shared" si="6"/>
        <v>3571.8999999999996</v>
      </c>
    </row>
    <row r="56" spans="1:15" ht="15.75" customHeight="1" x14ac:dyDescent="0.15">
      <c r="A56" s="1" t="s">
        <v>134</v>
      </c>
      <c r="B56" s="43" t="s">
        <v>216</v>
      </c>
      <c r="C56" s="43" t="s">
        <v>92</v>
      </c>
      <c r="D56" s="20" t="s">
        <v>74</v>
      </c>
      <c r="E56" s="35">
        <f>+F56/15</f>
        <v>233.78</v>
      </c>
      <c r="F56" s="36">
        <v>3506.7</v>
      </c>
      <c r="G56" s="38">
        <v>323.5</v>
      </c>
      <c r="H56" s="38">
        <v>208.5</v>
      </c>
      <c r="I56" s="37">
        <v>841.62</v>
      </c>
      <c r="J56" s="12">
        <f t="shared" si="4"/>
        <v>4880.32</v>
      </c>
      <c r="K56" s="18">
        <v>355.22</v>
      </c>
      <c r="L56" s="19">
        <v>368.2</v>
      </c>
      <c r="M56" s="19">
        <v>0</v>
      </c>
      <c r="N56" s="12">
        <f t="shared" si="5"/>
        <v>723.42000000000007</v>
      </c>
      <c r="O56" s="12">
        <f t="shared" si="6"/>
        <v>4156.8999999999996</v>
      </c>
    </row>
    <row r="57" spans="1:15" ht="15.75" customHeight="1" x14ac:dyDescent="0.15">
      <c r="A57" s="1" t="s">
        <v>135</v>
      </c>
      <c r="B57" s="43" t="s">
        <v>55</v>
      </c>
      <c r="C57" s="43" t="s">
        <v>96</v>
      </c>
      <c r="D57" s="44" t="s">
        <v>77</v>
      </c>
      <c r="E57" s="35">
        <f t="shared" ref="E57:E64" si="7">+F57/15</f>
        <v>253.52</v>
      </c>
      <c r="F57" s="36">
        <v>3802.8</v>
      </c>
      <c r="G57" s="36">
        <v>333.5</v>
      </c>
      <c r="H57" s="36">
        <v>212.5</v>
      </c>
      <c r="I57" s="37">
        <v>456.34</v>
      </c>
      <c r="J57" s="12">
        <f t="shared" si="4"/>
        <v>4805.1400000000003</v>
      </c>
      <c r="K57" s="36">
        <v>406.85</v>
      </c>
      <c r="L57" s="36">
        <v>399.29</v>
      </c>
      <c r="M57" s="19">
        <v>0</v>
      </c>
      <c r="N57" s="12">
        <f t="shared" si="5"/>
        <v>806.1400000000001</v>
      </c>
      <c r="O57" s="12">
        <f t="shared" si="6"/>
        <v>3999</v>
      </c>
    </row>
    <row r="58" spans="1:15" ht="15.75" customHeight="1" x14ac:dyDescent="0.15">
      <c r="A58" s="1" t="s">
        <v>136</v>
      </c>
      <c r="B58" s="43" t="s">
        <v>224</v>
      </c>
      <c r="C58" s="43" t="s">
        <v>108</v>
      </c>
      <c r="D58" s="44" t="s">
        <v>77</v>
      </c>
      <c r="E58" s="35">
        <f t="shared" si="7"/>
        <v>449.57</v>
      </c>
      <c r="F58" s="36">
        <v>6743.55</v>
      </c>
      <c r="G58" s="36">
        <v>581.5</v>
      </c>
      <c r="H58" s="36">
        <v>361</v>
      </c>
      <c r="I58" s="37">
        <v>0</v>
      </c>
      <c r="J58" s="12">
        <f t="shared" si="4"/>
        <v>7686.05</v>
      </c>
      <c r="K58" s="36">
        <v>1094.48</v>
      </c>
      <c r="L58" s="36">
        <v>708.07</v>
      </c>
      <c r="M58" s="19">
        <v>0</v>
      </c>
      <c r="N58" s="12">
        <f t="shared" si="5"/>
        <v>1802.5500000000002</v>
      </c>
      <c r="O58" s="12">
        <f t="shared" si="6"/>
        <v>5883.5</v>
      </c>
    </row>
    <row r="59" spans="1:15" ht="15.75" customHeight="1" x14ac:dyDescent="0.15">
      <c r="A59" s="1" t="s">
        <v>166</v>
      </c>
      <c r="B59" s="43" t="s">
        <v>218</v>
      </c>
      <c r="C59" s="43" t="s">
        <v>79</v>
      </c>
      <c r="D59" s="44" t="s">
        <v>77</v>
      </c>
      <c r="E59" s="35">
        <f t="shared" si="7"/>
        <v>908.78000000000009</v>
      </c>
      <c r="F59" s="36">
        <v>13631.7</v>
      </c>
      <c r="G59" s="36">
        <v>832</v>
      </c>
      <c r="H59" s="36">
        <v>559.5</v>
      </c>
      <c r="I59" s="37">
        <v>0</v>
      </c>
      <c r="J59" s="12">
        <f t="shared" si="4"/>
        <v>15023.2</v>
      </c>
      <c r="K59" s="36">
        <v>2764.83</v>
      </c>
      <c r="L59" s="36">
        <v>1431.33</v>
      </c>
      <c r="M59" s="19">
        <v>2272</v>
      </c>
      <c r="N59" s="12">
        <f t="shared" si="5"/>
        <v>6468.16</v>
      </c>
      <c r="O59" s="12">
        <f t="shared" si="6"/>
        <v>8555.0400000000009</v>
      </c>
    </row>
    <row r="60" spans="1:15" ht="15.75" customHeight="1" x14ac:dyDescent="0.15">
      <c r="A60" s="1" t="s">
        <v>167</v>
      </c>
      <c r="B60" s="43" t="s">
        <v>20</v>
      </c>
      <c r="C60" s="20" t="s">
        <v>80</v>
      </c>
      <c r="D60" s="44" t="s">
        <v>77</v>
      </c>
      <c r="E60" s="35">
        <f t="shared" si="7"/>
        <v>807.01</v>
      </c>
      <c r="F60" s="36">
        <v>12105.15</v>
      </c>
      <c r="G60" s="36">
        <v>774.5</v>
      </c>
      <c r="H60" s="36">
        <v>508</v>
      </c>
      <c r="I60" s="37">
        <v>0</v>
      </c>
      <c r="J60" s="12">
        <f t="shared" si="4"/>
        <v>13387.65</v>
      </c>
      <c r="K60" s="36">
        <v>2380.15</v>
      </c>
      <c r="L60" s="36">
        <v>1271.04</v>
      </c>
      <c r="M60" s="19">
        <v>0</v>
      </c>
      <c r="N60" s="12">
        <f t="shared" si="5"/>
        <v>3651.19</v>
      </c>
      <c r="O60" s="12">
        <f t="shared" si="6"/>
        <v>9736.4599999999991</v>
      </c>
    </row>
    <row r="61" spans="1:15" ht="15.75" customHeight="1" x14ac:dyDescent="0.15">
      <c r="A61" s="1" t="s">
        <v>168</v>
      </c>
      <c r="B61" s="43" t="s">
        <v>219</v>
      </c>
      <c r="C61" s="43" t="s">
        <v>86</v>
      </c>
      <c r="D61" s="44" t="s">
        <v>77</v>
      </c>
      <c r="E61" s="35">
        <f t="shared" si="7"/>
        <v>449.57</v>
      </c>
      <c r="F61" s="36">
        <v>6743.55</v>
      </c>
      <c r="G61" s="36">
        <v>581.5</v>
      </c>
      <c r="H61" s="36">
        <v>361</v>
      </c>
      <c r="I61" s="37">
        <v>0</v>
      </c>
      <c r="J61" s="12">
        <f t="shared" si="4"/>
        <v>7686.05</v>
      </c>
      <c r="K61" s="36">
        <v>1094.48</v>
      </c>
      <c r="L61" s="36">
        <v>708.07</v>
      </c>
      <c r="M61" s="19">
        <v>1000</v>
      </c>
      <c r="N61" s="12">
        <f t="shared" si="5"/>
        <v>2802.55</v>
      </c>
      <c r="O61" s="12">
        <f t="shared" si="6"/>
        <v>4883.5</v>
      </c>
    </row>
    <row r="62" spans="1:15" ht="15.75" customHeight="1" x14ac:dyDescent="0.15">
      <c r="A62" s="1" t="s">
        <v>169</v>
      </c>
      <c r="B62" s="43" t="s">
        <v>27</v>
      </c>
      <c r="C62" s="43" t="s">
        <v>86</v>
      </c>
      <c r="D62" s="44" t="s">
        <v>77</v>
      </c>
      <c r="E62" s="35">
        <f t="shared" si="7"/>
        <v>449.57</v>
      </c>
      <c r="F62" s="36">
        <v>6743.55</v>
      </c>
      <c r="G62" s="36">
        <v>581.5</v>
      </c>
      <c r="H62" s="36">
        <v>361</v>
      </c>
      <c r="I62" s="37">
        <v>0</v>
      </c>
      <c r="J62" s="12">
        <f t="shared" si="4"/>
        <v>7686.05</v>
      </c>
      <c r="K62" s="36">
        <v>1094.48</v>
      </c>
      <c r="L62" s="36">
        <v>708.07</v>
      </c>
      <c r="M62" s="19">
        <v>0</v>
      </c>
      <c r="N62" s="12">
        <f t="shared" si="5"/>
        <v>1802.5500000000002</v>
      </c>
      <c r="O62" s="12">
        <f t="shared" si="6"/>
        <v>5883.5</v>
      </c>
    </row>
    <row r="63" spans="1:15" ht="15.75" customHeight="1" x14ac:dyDescent="0.15">
      <c r="A63" s="1" t="s">
        <v>170</v>
      </c>
      <c r="B63" s="43" t="s">
        <v>220</v>
      </c>
      <c r="C63" s="43" t="s">
        <v>86</v>
      </c>
      <c r="D63" s="44" t="s">
        <v>77</v>
      </c>
      <c r="E63" s="35">
        <f t="shared" si="7"/>
        <v>449.57</v>
      </c>
      <c r="F63" s="36">
        <v>6743.55</v>
      </c>
      <c r="G63" s="36">
        <v>581.5</v>
      </c>
      <c r="H63" s="36">
        <v>361</v>
      </c>
      <c r="I63" s="37">
        <v>0</v>
      </c>
      <c r="J63" s="12">
        <f t="shared" si="4"/>
        <v>7686.05</v>
      </c>
      <c r="K63" s="36">
        <v>1094.48</v>
      </c>
      <c r="L63" s="36">
        <v>708.07</v>
      </c>
      <c r="M63" s="19">
        <v>0</v>
      </c>
      <c r="N63" s="12">
        <f t="shared" si="5"/>
        <v>1802.5500000000002</v>
      </c>
      <c r="O63" s="12">
        <f t="shared" si="6"/>
        <v>5883.5</v>
      </c>
    </row>
    <row r="64" spans="1:15" ht="15.75" customHeight="1" x14ac:dyDescent="0.15">
      <c r="A64" s="1" t="s">
        <v>171</v>
      </c>
      <c r="B64" s="43" t="s">
        <v>221</v>
      </c>
      <c r="C64" s="43" t="s">
        <v>85</v>
      </c>
      <c r="D64" s="44" t="s">
        <v>77</v>
      </c>
      <c r="E64" s="35">
        <f t="shared" si="7"/>
        <v>459.44</v>
      </c>
      <c r="F64" s="36">
        <v>6891.6</v>
      </c>
      <c r="G64" s="36">
        <v>581.5</v>
      </c>
      <c r="H64" s="36">
        <v>361</v>
      </c>
      <c r="I64" s="37">
        <v>0</v>
      </c>
      <c r="J64" s="12">
        <f t="shared" si="4"/>
        <v>7834.1</v>
      </c>
      <c r="K64" s="36">
        <v>1126.0999999999999</v>
      </c>
      <c r="L64" s="36">
        <v>723.62</v>
      </c>
      <c r="M64" s="19">
        <v>0</v>
      </c>
      <c r="N64" s="12">
        <f t="shared" si="5"/>
        <v>1849.7199999999998</v>
      </c>
      <c r="O64" s="12">
        <f t="shared" si="6"/>
        <v>5984.380000000001</v>
      </c>
    </row>
    <row r="65" spans="5:15" x14ac:dyDescent="0.2">
      <c r="E65" s="40">
        <f>SUM(E5:E64)</f>
        <v>24691.82999999998</v>
      </c>
      <c r="F65" s="40">
        <f t="shared" ref="F65:O65" si="8">SUM(F5:F64)</f>
        <v>370377.45000000007</v>
      </c>
      <c r="G65" s="40">
        <f t="shared" si="8"/>
        <v>29146.5</v>
      </c>
      <c r="H65" s="40">
        <f t="shared" si="8"/>
        <v>18768</v>
      </c>
      <c r="I65" s="40">
        <f t="shared" si="8"/>
        <v>39763.909999999996</v>
      </c>
      <c r="J65" s="40">
        <f t="shared" si="8"/>
        <v>458055.85999999987</v>
      </c>
      <c r="K65" s="40">
        <f t="shared" si="8"/>
        <v>59443.560000000019</v>
      </c>
      <c r="L65" s="40">
        <f t="shared" si="8"/>
        <v>38889.630000000019</v>
      </c>
      <c r="M65" s="40">
        <f t="shared" si="8"/>
        <v>21210.58</v>
      </c>
      <c r="N65" s="40">
        <f t="shared" si="8"/>
        <v>119543.76999999999</v>
      </c>
      <c r="O65" s="40">
        <f t="shared" si="8"/>
        <v>338512.09000000014</v>
      </c>
    </row>
  </sheetData>
  <mergeCells count="4">
    <mergeCell ref="A3:E3"/>
    <mergeCell ref="F3:I3"/>
    <mergeCell ref="K3:M3"/>
    <mergeCell ref="N3:O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4.33203125" customWidth="1"/>
    <col min="2" max="2" width="29.832031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10.1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ht="9" customHeight="1" x14ac:dyDescent="0.2">
      <c r="D2" s="48" t="s">
        <v>175</v>
      </c>
      <c r="E2" s="48" t="s">
        <v>226</v>
      </c>
      <c r="F2" s="48"/>
      <c r="G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5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ht="15.75" customHeight="1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 t="shared" ref="E5:E53" si="0">+F5/15</f>
        <v>1932.8600000000001</v>
      </c>
      <c r="F5" s="12">
        <v>28992.9</v>
      </c>
      <c r="G5" s="13">
        <v>1144</v>
      </c>
      <c r="H5" s="14">
        <v>808.5</v>
      </c>
      <c r="I5" s="12">
        <f t="shared" ref="I5:I36" si="1">SUM(F5:H5)</f>
        <v>30945.4</v>
      </c>
      <c r="J5" s="18">
        <v>7470.4</v>
      </c>
      <c r="K5" s="19">
        <v>3044.25</v>
      </c>
      <c r="L5" s="19">
        <v>0</v>
      </c>
      <c r="M5" s="12">
        <f t="shared" ref="M5:M36" si="2">SUM(J5:L5)</f>
        <v>10514.65</v>
      </c>
      <c r="N5" s="12">
        <f t="shared" ref="N5:N36" si="3">+I5-M5</f>
        <v>20430.75</v>
      </c>
    </row>
    <row r="6" spans="1:14" ht="15.75" customHeight="1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si="0"/>
        <v>376.81</v>
      </c>
      <c r="F6" s="12">
        <v>5652.15</v>
      </c>
      <c r="G6" s="13">
        <v>510.5</v>
      </c>
      <c r="H6" s="14">
        <v>333</v>
      </c>
      <c r="I6" s="12">
        <f t="shared" si="1"/>
        <v>6495.65</v>
      </c>
      <c r="J6" s="18">
        <v>840.21</v>
      </c>
      <c r="K6" s="19">
        <v>593.48</v>
      </c>
      <c r="L6" s="19">
        <v>1313</v>
      </c>
      <c r="M6" s="12">
        <f t="shared" si="2"/>
        <v>2746.69</v>
      </c>
      <c r="N6" s="12">
        <f t="shared" si="3"/>
        <v>3748.9599999999996</v>
      </c>
    </row>
    <row r="7" spans="1:14" ht="15.75" customHeight="1" x14ac:dyDescent="0.15">
      <c r="A7" s="1" t="s">
        <v>115</v>
      </c>
      <c r="B7" s="41" t="s">
        <v>15</v>
      </c>
      <c r="C7" s="20" t="s">
        <v>79</v>
      </c>
      <c r="D7" s="20" t="s">
        <v>73</v>
      </c>
      <c r="E7" s="11">
        <f t="shared" si="0"/>
        <v>908.78000000000009</v>
      </c>
      <c r="F7" s="12">
        <v>13631.7</v>
      </c>
      <c r="G7" s="13">
        <v>832</v>
      </c>
      <c r="H7" s="14">
        <v>559.5</v>
      </c>
      <c r="I7" s="12">
        <f t="shared" si="1"/>
        <v>15023.2</v>
      </c>
      <c r="J7" s="18">
        <v>2764.83</v>
      </c>
      <c r="K7" s="19">
        <v>1431.33</v>
      </c>
      <c r="L7" s="19">
        <v>0</v>
      </c>
      <c r="M7" s="12">
        <f t="shared" si="2"/>
        <v>4196.16</v>
      </c>
      <c r="N7" s="12">
        <f t="shared" si="3"/>
        <v>10827.04</v>
      </c>
    </row>
    <row r="8" spans="1:14" ht="15.75" customHeight="1" x14ac:dyDescent="0.15">
      <c r="A8" s="1" t="s">
        <v>116</v>
      </c>
      <c r="B8" s="41" t="s">
        <v>190</v>
      </c>
      <c r="C8" s="20" t="s">
        <v>106</v>
      </c>
      <c r="D8" s="20" t="s">
        <v>73</v>
      </c>
      <c r="E8" s="11">
        <f t="shared" si="0"/>
        <v>405.07</v>
      </c>
      <c r="F8" s="12">
        <v>6076.05</v>
      </c>
      <c r="G8" s="13">
        <v>564</v>
      </c>
      <c r="H8" s="14">
        <v>351.5</v>
      </c>
      <c r="I8" s="12">
        <f t="shared" si="1"/>
        <v>6991.55</v>
      </c>
      <c r="J8" s="18">
        <v>946.13</v>
      </c>
      <c r="K8" s="19">
        <v>637.99</v>
      </c>
      <c r="L8" s="19">
        <v>1013</v>
      </c>
      <c r="M8" s="12">
        <f t="shared" si="2"/>
        <v>2597.12</v>
      </c>
      <c r="N8" s="12">
        <f t="shared" si="3"/>
        <v>4394.43</v>
      </c>
    </row>
    <row r="9" spans="1:14" ht="15.75" customHeight="1" x14ac:dyDescent="0.15">
      <c r="A9" s="1" t="s">
        <v>117</v>
      </c>
      <c r="B9" s="41" t="s">
        <v>30</v>
      </c>
      <c r="C9" s="20" t="s">
        <v>88</v>
      </c>
      <c r="D9" s="20" t="s">
        <v>73</v>
      </c>
      <c r="E9" s="11">
        <f t="shared" si="0"/>
        <v>405.07</v>
      </c>
      <c r="F9" s="12">
        <v>6076.05</v>
      </c>
      <c r="G9" s="13">
        <v>564</v>
      </c>
      <c r="H9" s="14">
        <v>351.5</v>
      </c>
      <c r="I9" s="12">
        <f t="shared" si="1"/>
        <v>6991.55</v>
      </c>
      <c r="J9" s="18">
        <v>946.13</v>
      </c>
      <c r="K9" s="19">
        <v>637.99</v>
      </c>
      <c r="L9" s="19">
        <v>0</v>
      </c>
      <c r="M9" s="12">
        <f t="shared" si="2"/>
        <v>1584.12</v>
      </c>
      <c r="N9" s="12">
        <f t="shared" si="3"/>
        <v>5407.43</v>
      </c>
    </row>
    <row r="10" spans="1:14" ht="15.75" customHeight="1" x14ac:dyDescent="0.15">
      <c r="A10" s="1" t="s">
        <v>118</v>
      </c>
      <c r="B10" s="41" t="s">
        <v>21</v>
      </c>
      <c r="C10" s="20" t="s">
        <v>81</v>
      </c>
      <c r="D10" s="20" t="s">
        <v>73</v>
      </c>
      <c r="E10" s="11">
        <f t="shared" si="0"/>
        <v>729.8</v>
      </c>
      <c r="F10" s="12">
        <v>10947</v>
      </c>
      <c r="G10" s="13">
        <v>732.5</v>
      </c>
      <c r="H10" s="14">
        <v>493.5</v>
      </c>
      <c r="I10" s="12">
        <f t="shared" si="1"/>
        <v>12173</v>
      </c>
      <c r="J10" s="18">
        <v>2094.46</v>
      </c>
      <c r="K10" s="19">
        <v>1149.43</v>
      </c>
      <c r="L10" s="19">
        <v>0</v>
      </c>
      <c r="M10" s="12">
        <f t="shared" si="2"/>
        <v>3243.8900000000003</v>
      </c>
      <c r="N10" s="12">
        <f t="shared" si="3"/>
        <v>8929.11</v>
      </c>
    </row>
    <row r="11" spans="1:14" ht="15.75" customHeight="1" x14ac:dyDescent="0.15">
      <c r="A11" s="1" t="s">
        <v>119</v>
      </c>
      <c r="B11" s="41" t="s">
        <v>191</v>
      </c>
      <c r="C11" s="20" t="s">
        <v>95</v>
      </c>
      <c r="D11" s="20" t="s">
        <v>73</v>
      </c>
      <c r="E11" s="11">
        <f t="shared" si="0"/>
        <v>253.52</v>
      </c>
      <c r="F11" s="12">
        <v>3802.8</v>
      </c>
      <c r="G11" s="13">
        <v>333.5</v>
      </c>
      <c r="H11" s="14">
        <v>212.5</v>
      </c>
      <c r="I11" s="12">
        <f t="shared" si="1"/>
        <v>4348.8</v>
      </c>
      <c r="J11" s="18">
        <v>406.85</v>
      </c>
      <c r="K11" s="19">
        <v>399.29</v>
      </c>
      <c r="L11" s="19">
        <v>0</v>
      </c>
      <c r="M11" s="12">
        <f t="shared" si="2"/>
        <v>806.1400000000001</v>
      </c>
      <c r="N11" s="12">
        <f t="shared" si="3"/>
        <v>3542.66</v>
      </c>
    </row>
    <row r="12" spans="1:14" ht="15.75" customHeight="1" x14ac:dyDescent="0.15">
      <c r="A12" s="1" t="s">
        <v>164</v>
      </c>
      <c r="B12" s="41" t="s">
        <v>192</v>
      </c>
      <c r="C12" s="20" t="s">
        <v>79</v>
      </c>
      <c r="D12" s="20" t="s">
        <v>75</v>
      </c>
      <c r="E12" s="11">
        <f t="shared" si="0"/>
        <v>908.78000000000009</v>
      </c>
      <c r="F12" s="12">
        <v>13631.7</v>
      </c>
      <c r="G12" s="13">
        <v>832</v>
      </c>
      <c r="H12" s="14">
        <v>559.5</v>
      </c>
      <c r="I12" s="12">
        <f t="shared" si="1"/>
        <v>15023.2</v>
      </c>
      <c r="J12" s="18">
        <v>2764.83</v>
      </c>
      <c r="K12" s="19">
        <v>1431.33</v>
      </c>
      <c r="L12" s="19">
        <v>0</v>
      </c>
      <c r="M12" s="12">
        <f t="shared" si="2"/>
        <v>4196.16</v>
      </c>
      <c r="N12" s="12">
        <f t="shared" si="3"/>
        <v>10827.04</v>
      </c>
    </row>
    <row r="13" spans="1:14" ht="15.75" customHeight="1" x14ac:dyDescent="0.15">
      <c r="A13" s="1" t="s">
        <v>137</v>
      </c>
      <c r="B13" s="41" t="s">
        <v>104</v>
      </c>
      <c r="C13" s="20" t="s">
        <v>83</v>
      </c>
      <c r="D13" s="20" t="s">
        <v>75</v>
      </c>
      <c r="E13" s="11">
        <f t="shared" si="0"/>
        <v>449.57</v>
      </c>
      <c r="F13" s="12">
        <v>6743.55</v>
      </c>
      <c r="G13" s="13">
        <v>581.5</v>
      </c>
      <c r="H13" s="13">
        <v>361</v>
      </c>
      <c r="I13" s="12">
        <f t="shared" si="1"/>
        <v>7686.05</v>
      </c>
      <c r="J13" s="18">
        <v>1094.48</v>
      </c>
      <c r="K13" s="19">
        <v>708.07</v>
      </c>
      <c r="L13" s="19">
        <v>0</v>
      </c>
      <c r="M13" s="12">
        <f t="shared" si="2"/>
        <v>1802.5500000000002</v>
      </c>
      <c r="N13" s="12">
        <f t="shared" si="3"/>
        <v>5883.5</v>
      </c>
    </row>
    <row r="14" spans="1:14" ht="15.75" customHeight="1" x14ac:dyDescent="0.15">
      <c r="A14" s="1" t="s">
        <v>138</v>
      </c>
      <c r="B14" s="41" t="s">
        <v>23</v>
      </c>
      <c r="C14" s="20" t="s">
        <v>83</v>
      </c>
      <c r="D14" s="20" t="s">
        <v>75</v>
      </c>
      <c r="E14" s="11">
        <f t="shared" si="0"/>
        <v>459.44</v>
      </c>
      <c r="F14" s="12">
        <v>6891.6</v>
      </c>
      <c r="G14" s="13">
        <v>581.5</v>
      </c>
      <c r="H14" s="14">
        <v>361</v>
      </c>
      <c r="I14" s="12">
        <f t="shared" si="1"/>
        <v>7834.1</v>
      </c>
      <c r="J14" s="18">
        <v>1126.0999999999999</v>
      </c>
      <c r="K14" s="19">
        <v>723.62</v>
      </c>
      <c r="L14" s="19">
        <v>0</v>
      </c>
      <c r="M14" s="12">
        <f t="shared" si="2"/>
        <v>1849.7199999999998</v>
      </c>
      <c r="N14" s="12">
        <f t="shared" si="3"/>
        <v>5984.380000000001</v>
      </c>
    </row>
    <row r="15" spans="1:14" ht="15.75" customHeight="1" x14ac:dyDescent="0.15">
      <c r="A15" s="1" t="s">
        <v>139</v>
      </c>
      <c r="B15" s="41" t="s">
        <v>193</v>
      </c>
      <c r="C15" s="20" t="s">
        <v>84</v>
      </c>
      <c r="D15" s="20" t="s">
        <v>75</v>
      </c>
      <c r="E15" s="11">
        <f t="shared" si="0"/>
        <v>459.44</v>
      </c>
      <c r="F15" s="12">
        <v>6891.6</v>
      </c>
      <c r="G15" s="13">
        <v>581.5</v>
      </c>
      <c r="H15" s="14">
        <v>361</v>
      </c>
      <c r="I15" s="12">
        <f t="shared" si="1"/>
        <v>7834.1</v>
      </c>
      <c r="J15" s="18">
        <v>1126.0999999999999</v>
      </c>
      <c r="K15" s="19">
        <v>723.62</v>
      </c>
      <c r="L15" s="19">
        <v>0</v>
      </c>
      <c r="M15" s="12">
        <f t="shared" si="2"/>
        <v>1849.7199999999998</v>
      </c>
      <c r="N15" s="12">
        <f t="shared" si="3"/>
        <v>5984.380000000001</v>
      </c>
    </row>
    <row r="16" spans="1:14" ht="15.75" customHeight="1" x14ac:dyDescent="0.15">
      <c r="A16" s="1" t="s">
        <v>140</v>
      </c>
      <c r="B16" s="41" t="s">
        <v>194</v>
      </c>
      <c r="C16" s="20" t="s">
        <v>79</v>
      </c>
      <c r="D16" s="20" t="s">
        <v>76</v>
      </c>
      <c r="E16" s="11">
        <f t="shared" si="0"/>
        <v>908.78000000000009</v>
      </c>
      <c r="F16" s="12">
        <v>13631.7</v>
      </c>
      <c r="G16" s="13">
        <v>832</v>
      </c>
      <c r="H16" s="14">
        <v>559.5</v>
      </c>
      <c r="I16" s="12">
        <f t="shared" si="1"/>
        <v>15023.2</v>
      </c>
      <c r="J16" s="18">
        <v>2764.83</v>
      </c>
      <c r="K16" s="19">
        <v>1431.33</v>
      </c>
      <c r="L16" s="19">
        <v>1945</v>
      </c>
      <c r="M16" s="12">
        <f t="shared" si="2"/>
        <v>6141.16</v>
      </c>
      <c r="N16" s="12">
        <f t="shared" si="3"/>
        <v>8882.0400000000009</v>
      </c>
    </row>
    <row r="17" spans="1:14" ht="15.75" customHeight="1" x14ac:dyDescent="0.15">
      <c r="A17" s="1" t="s">
        <v>141</v>
      </c>
      <c r="B17" s="41" t="s">
        <v>22</v>
      </c>
      <c r="C17" s="20" t="s">
        <v>82</v>
      </c>
      <c r="D17" s="20" t="s">
        <v>76</v>
      </c>
      <c r="E17" s="11">
        <f t="shared" si="0"/>
        <v>566.21999999999991</v>
      </c>
      <c r="F17" s="12">
        <v>8493.2999999999993</v>
      </c>
      <c r="G17" s="13">
        <v>623.5</v>
      </c>
      <c r="H17" s="14">
        <v>389.5</v>
      </c>
      <c r="I17" s="12">
        <f t="shared" si="1"/>
        <v>9506.2999999999993</v>
      </c>
      <c r="J17" s="18">
        <v>1483.28</v>
      </c>
      <c r="K17" s="19">
        <v>891.8</v>
      </c>
      <c r="L17" s="19">
        <v>2010.51</v>
      </c>
      <c r="M17" s="12">
        <f t="shared" si="2"/>
        <v>4385.59</v>
      </c>
      <c r="N17" s="12">
        <f t="shared" si="3"/>
        <v>5120.7099999999991</v>
      </c>
    </row>
    <row r="18" spans="1:14" ht="15.75" customHeight="1" x14ac:dyDescent="0.15">
      <c r="A18" s="1" t="s">
        <v>142</v>
      </c>
      <c r="B18" s="41" t="s">
        <v>195</v>
      </c>
      <c r="C18" s="20" t="s">
        <v>94</v>
      </c>
      <c r="D18" s="20" t="s">
        <v>76</v>
      </c>
      <c r="E18" s="11">
        <f t="shared" si="0"/>
        <v>258.85000000000002</v>
      </c>
      <c r="F18" s="12">
        <v>3882.75</v>
      </c>
      <c r="G18" s="13">
        <v>359</v>
      </c>
      <c r="H18" s="14">
        <v>219</v>
      </c>
      <c r="I18" s="12">
        <f t="shared" si="1"/>
        <v>4460.75</v>
      </c>
      <c r="J18" s="18">
        <v>426.91</v>
      </c>
      <c r="K18" s="19">
        <v>407.69</v>
      </c>
      <c r="L18" s="19">
        <v>648</v>
      </c>
      <c r="M18" s="12">
        <f t="shared" si="2"/>
        <v>1482.6</v>
      </c>
      <c r="N18" s="12">
        <f t="shared" si="3"/>
        <v>2978.15</v>
      </c>
    </row>
    <row r="19" spans="1:14" ht="15.75" customHeight="1" x14ac:dyDescent="0.15">
      <c r="A19" s="1" t="s">
        <v>143</v>
      </c>
      <c r="B19" s="41" t="s">
        <v>46</v>
      </c>
      <c r="C19" s="20" t="s">
        <v>94</v>
      </c>
      <c r="D19" s="20" t="s">
        <v>76</v>
      </c>
      <c r="E19" s="11">
        <f t="shared" si="0"/>
        <v>258.85000000000002</v>
      </c>
      <c r="F19" s="12">
        <v>3882.75</v>
      </c>
      <c r="G19" s="13">
        <v>359</v>
      </c>
      <c r="H19" s="14">
        <v>219</v>
      </c>
      <c r="I19" s="12">
        <f t="shared" si="1"/>
        <v>4460.75</v>
      </c>
      <c r="J19" s="18">
        <v>426.91</v>
      </c>
      <c r="K19" s="19">
        <v>407.69</v>
      </c>
      <c r="L19" s="19">
        <v>648</v>
      </c>
      <c r="M19" s="12">
        <f t="shared" si="2"/>
        <v>1482.6</v>
      </c>
      <c r="N19" s="12">
        <f t="shared" si="3"/>
        <v>2978.15</v>
      </c>
    </row>
    <row r="20" spans="1:14" ht="15.75" customHeight="1" x14ac:dyDescent="0.15">
      <c r="A20" s="1" t="s">
        <v>144</v>
      </c>
      <c r="B20" s="41" t="s">
        <v>47</v>
      </c>
      <c r="C20" s="20" t="s">
        <v>94</v>
      </c>
      <c r="D20" s="20" t="s">
        <v>76</v>
      </c>
      <c r="E20" s="11">
        <f t="shared" si="0"/>
        <v>258.85000000000002</v>
      </c>
      <c r="F20" s="12">
        <v>3882.75</v>
      </c>
      <c r="G20" s="13">
        <v>359</v>
      </c>
      <c r="H20" s="13">
        <v>219</v>
      </c>
      <c r="I20" s="12">
        <f t="shared" si="1"/>
        <v>4460.75</v>
      </c>
      <c r="J20" s="18">
        <v>426.91</v>
      </c>
      <c r="K20" s="19">
        <v>407.69</v>
      </c>
      <c r="L20" s="19">
        <v>648</v>
      </c>
      <c r="M20" s="12">
        <f t="shared" si="2"/>
        <v>1482.6</v>
      </c>
      <c r="N20" s="12">
        <f t="shared" si="3"/>
        <v>2978.15</v>
      </c>
    </row>
    <row r="21" spans="1:14" ht="15.75" customHeight="1" x14ac:dyDescent="0.15">
      <c r="A21" s="1" t="s">
        <v>145</v>
      </c>
      <c r="B21" s="41" t="s">
        <v>48</v>
      </c>
      <c r="C21" s="20" t="s">
        <v>94</v>
      </c>
      <c r="D21" s="20" t="s">
        <v>76</v>
      </c>
      <c r="E21" s="11">
        <f t="shared" si="0"/>
        <v>258.85000000000002</v>
      </c>
      <c r="F21" s="12">
        <v>3882.75</v>
      </c>
      <c r="G21" s="13">
        <v>359</v>
      </c>
      <c r="H21" s="14">
        <v>219</v>
      </c>
      <c r="I21" s="12">
        <f t="shared" si="1"/>
        <v>4460.75</v>
      </c>
      <c r="J21" s="18">
        <v>426.91</v>
      </c>
      <c r="K21" s="19">
        <v>407.69</v>
      </c>
      <c r="L21" s="19">
        <v>648</v>
      </c>
      <c r="M21" s="12">
        <f t="shared" si="2"/>
        <v>1482.6</v>
      </c>
      <c r="N21" s="12">
        <f t="shared" si="3"/>
        <v>2978.15</v>
      </c>
    </row>
    <row r="22" spans="1:14" ht="15.75" customHeight="1" x14ac:dyDescent="0.15">
      <c r="A22" s="1" t="s">
        <v>146</v>
      </c>
      <c r="B22" s="41" t="s">
        <v>196</v>
      </c>
      <c r="C22" s="20" t="s">
        <v>94</v>
      </c>
      <c r="D22" s="20" t="s">
        <v>76</v>
      </c>
      <c r="E22" s="11">
        <f t="shared" si="0"/>
        <v>258.85000000000002</v>
      </c>
      <c r="F22" s="12">
        <v>3882.75</v>
      </c>
      <c r="G22" s="13">
        <v>359</v>
      </c>
      <c r="H22" s="14">
        <v>219</v>
      </c>
      <c r="I22" s="12">
        <f t="shared" si="1"/>
        <v>4460.75</v>
      </c>
      <c r="J22" s="18">
        <v>426.91</v>
      </c>
      <c r="K22" s="19">
        <v>407.69</v>
      </c>
      <c r="L22" s="19">
        <v>648</v>
      </c>
      <c r="M22" s="12">
        <f t="shared" si="2"/>
        <v>1482.6</v>
      </c>
      <c r="N22" s="12">
        <f t="shared" si="3"/>
        <v>2978.15</v>
      </c>
    </row>
    <row r="23" spans="1:14" ht="15.75" customHeight="1" x14ac:dyDescent="0.15">
      <c r="A23" s="1" t="s">
        <v>147</v>
      </c>
      <c r="B23" s="41" t="s">
        <v>50</v>
      </c>
      <c r="C23" s="20" t="s">
        <v>94</v>
      </c>
      <c r="D23" s="20" t="s">
        <v>76</v>
      </c>
      <c r="E23" s="11">
        <f t="shared" si="0"/>
        <v>258.85000000000002</v>
      </c>
      <c r="F23" s="12">
        <v>3882.75</v>
      </c>
      <c r="G23" s="13">
        <v>359</v>
      </c>
      <c r="H23" s="14">
        <v>219</v>
      </c>
      <c r="I23" s="12">
        <f t="shared" si="1"/>
        <v>4460.75</v>
      </c>
      <c r="J23" s="18">
        <v>426.91</v>
      </c>
      <c r="K23" s="19">
        <v>407.69</v>
      </c>
      <c r="L23" s="19">
        <v>514.75</v>
      </c>
      <c r="M23" s="12">
        <f t="shared" si="2"/>
        <v>1349.35</v>
      </c>
      <c r="N23" s="12">
        <f t="shared" si="3"/>
        <v>3111.4</v>
      </c>
    </row>
    <row r="24" spans="1:14" ht="15.75" customHeight="1" x14ac:dyDescent="0.15">
      <c r="A24" s="1" t="s">
        <v>148</v>
      </c>
      <c r="B24" s="41" t="s">
        <v>51</v>
      </c>
      <c r="C24" s="20" t="s">
        <v>94</v>
      </c>
      <c r="D24" s="20" t="s">
        <v>76</v>
      </c>
      <c r="E24" s="11">
        <f t="shared" si="0"/>
        <v>258.85000000000002</v>
      </c>
      <c r="F24" s="12">
        <v>3882.75</v>
      </c>
      <c r="G24" s="13">
        <v>359</v>
      </c>
      <c r="H24" s="14">
        <v>219</v>
      </c>
      <c r="I24" s="12">
        <f t="shared" si="1"/>
        <v>4460.75</v>
      </c>
      <c r="J24" s="18">
        <v>426.91</v>
      </c>
      <c r="K24" s="19">
        <v>407.69</v>
      </c>
      <c r="L24" s="19">
        <v>0</v>
      </c>
      <c r="M24" s="12">
        <f t="shared" si="2"/>
        <v>834.6</v>
      </c>
      <c r="N24" s="12">
        <f t="shared" si="3"/>
        <v>3626.15</v>
      </c>
    </row>
    <row r="25" spans="1:14" ht="15.75" customHeight="1" x14ac:dyDescent="0.15">
      <c r="A25" s="1" t="s">
        <v>149</v>
      </c>
      <c r="B25" s="41" t="s">
        <v>197</v>
      </c>
      <c r="C25" s="20" t="s">
        <v>94</v>
      </c>
      <c r="D25" s="20" t="s">
        <v>76</v>
      </c>
      <c r="E25" s="11">
        <f t="shared" si="0"/>
        <v>258.85000000000002</v>
      </c>
      <c r="F25" s="12">
        <v>3882.75</v>
      </c>
      <c r="G25" s="13">
        <v>359</v>
      </c>
      <c r="H25" s="14">
        <v>219</v>
      </c>
      <c r="I25" s="12">
        <f t="shared" si="1"/>
        <v>4460.75</v>
      </c>
      <c r="J25" s="18">
        <v>426.91</v>
      </c>
      <c r="K25" s="19">
        <v>407.69</v>
      </c>
      <c r="L25" s="19">
        <v>648</v>
      </c>
      <c r="M25" s="12">
        <f t="shared" si="2"/>
        <v>1482.6</v>
      </c>
      <c r="N25" s="12">
        <f t="shared" si="3"/>
        <v>2978.15</v>
      </c>
    </row>
    <row r="26" spans="1:14" ht="15.75" customHeight="1" x14ac:dyDescent="0.15">
      <c r="A26" s="1" t="s">
        <v>150</v>
      </c>
      <c r="B26" s="41" t="s">
        <v>198</v>
      </c>
      <c r="C26" s="20" t="s">
        <v>94</v>
      </c>
      <c r="D26" s="20" t="s">
        <v>76</v>
      </c>
      <c r="E26" s="11">
        <f t="shared" si="0"/>
        <v>258.85000000000002</v>
      </c>
      <c r="F26" s="12">
        <v>3882.75</v>
      </c>
      <c r="G26" s="13">
        <v>359</v>
      </c>
      <c r="H26" s="14">
        <v>219</v>
      </c>
      <c r="I26" s="12">
        <f t="shared" si="1"/>
        <v>4460.75</v>
      </c>
      <c r="J26" s="18">
        <v>426.91</v>
      </c>
      <c r="K26" s="19">
        <v>407.69</v>
      </c>
      <c r="L26" s="19">
        <v>648</v>
      </c>
      <c r="M26" s="12">
        <f t="shared" si="2"/>
        <v>1482.6</v>
      </c>
      <c r="N26" s="12">
        <f t="shared" si="3"/>
        <v>2978.15</v>
      </c>
    </row>
    <row r="27" spans="1:14" ht="15.75" customHeight="1" x14ac:dyDescent="0.15">
      <c r="A27" s="1" t="s">
        <v>151</v>
      </c>
      <c r="B27" s="41" t="s">
        <v>43</v>
      </c>
      <c r="C27" s="20" t="s">
        <v>93</v>
      </c>
      <c r="D27" s="20" t="s">
        <v>76</v>
      </c>
      <c r="E27" s="11">
        <f t="shared" si="0"/>
        <v>280.26</v>
      </c>
      <c r="F27" s="12">
        <v>4203.8999999999996</v>
      </c>
      <c r="G27" s="13">
        <v>366</v>
      </c>
      <c r="H27" s="13">
        <v>226</v>
      </c>
      <c r="I27" s="12">
        <f t="shared" si="1"/>
        <v>4795.8999999999996</v>
      </c>
      <c r="J27" s="18">
        <v>486.97</v>
      </c>
      <c r="K27" s="19">
        <v>441.41</v>
      </c>
      <c r="L27" s="19">
        <v>701</v>
      </c>
      <c r="M27" s="12">
        <f t="shared" si="2"/>
        <v>1629.38</v>
      </c>
      <c r="N27" s="12">
        <f t="shared" si="3"/>
        <v>3166.5199999999995</v>
      </c>
    </row>
    <row r="28" spans="1:14" ht="15.75" customHeight="1" x14ac:dyDescent="0.15">
      <c r="A28" s="1" t="s">
        <v>152</v>
      </c>
      <c r="B28" s="41" t="s">
        <v>199</v>
      </c>
      <c r="C28" s="20" t="s">
        <v>93</v>
      </c>
      <c r="D28" s="20" t="s">
        <v>76</v>
      </c>
      <c r="E28" s="11">
        <f t="shared" si="0"/>
        <v>280.26</v>
      </c>
      <c r="F28" s="12">
        <v>4203.8999999999996</v>
      </c>
      <c r="G28" s="13">
        <v>366</v>
      </c>
      <c r="H28" s="14">
        <v>226</v>
      </c>
      <c r="I28" s="12">
        <f t="shared" si="1"/>
        <v>4795.8999999999996</v>
      </c>
      <c r="J28" s="18">
        <v>486.97</v>
      </c>
      <c r="K28" s="19">
        <v>441.41</v>
      </c>
      <c r="L28" s="19">
        <v>701</v>
      </c>
      <c r="M28" s="12">
        <f t="shared" si="2"/>
        <v>1629.38</v>
      </c>
      <c r="N28" s="12">
        <f t="shared" si="3"/>
        <v>3166.5199999999995</v>
      </c>
    </row>
    <row r="29" spans="1:14" ht="15.75" customHeight="1" x14ac:dyDescent="0.15">
      <c r="A29" s="1" t="s">
        <v>153</v>
      </c>
      <c r="B29" s="41" t="s">
        <v>200</v>
      </c>
      <c r="C29" s="20" t="s">
        <v>92</v>
      </c>
      <c r="D29" s="20" t="s">
        <v>74</v>
      </c>
      <c r="E29" s="11">
        <f t="shared" si="0"/>
        <v>233.78</v>
      </c>
      <c r="F29" s="12">
        <v>3506.7</v>
      </c>
      <c r="G29" s="13">
        <v>323.5</v>
      </c>
      <c r="H29" s="14">
        <v>208.5</v>
      </c>
      <c r="I29" s="12">
        <f t="shared" si="1"/>
        <v>4038.7</v>
      </c>
      <c r="J29" s="18">
        <v>355.22</v>
      </c>
      <c r="K29" s="19">
        <v>368.2</v>
      </c>
      <c r="L29" s="19">
        <v>423.92</v>
      </c>
      <c r="M29" s="12">
        <f t="shared" si="2"/>
        <v>1147.3400000000001</v>
      </c>
      <c r="N29" s="12">
        <f t="shared" si="3"/>
        <v>2891.3599999999997</v>
      </c>
    </row>
    <row r="30" spans="1:14" ht="15.75" customHeight="1" x14ac:dyDescent="0.15">
      <c r="A30" s="1" t="s">
        <v>173</v>
      </c>
      <c r="B30" s="41" t="s">
        <v>201</v>
      </c>
      <c r="C30" s="20" t="s">
        <v>79</v>
      </c>
      <c r="D30" s="20" t="s">
        <v>74</v>
      </c>
      <c r="E30" s="11">
        <f t="shared" si="0"/>
        <v>908.78000000000009</v>
      </c>
      <c r="F30" s="12">
        <v>13631.7</v>
      </c>
      <c r="G30" s="13">
        <v>832</v>
      </c>
      <c r="H30" s="14">
        <v>559.5</v>
      </c>
      <c r="I30" s="12">
        <f t="shared" si="1"/>
        <v>15023.2</v>
      </c>
      <c r="J30" s="18">
        <v>2764.83</v>
      </c>
      <c r="K30" s="19">
        <v>1431.33</v>
      </c>
      <c r="L30" s="19">
        <v>0</v>
      </c>
      <c r="M30" s="12">
        <f t="shared" si="2"/>
        <v>4196.16</v>
      </c>
      <c r="N30" s="12">
        <f t="shared" si="3"/>
        <v>10827.04</v>
      </c>
    </row>
    <row r="31" spans="1:14" ht="15.75" customHeight="1" x14ac:dyDescent="0.15">
      <c r="A31" s="1" t="s">
        <v>154</v>
      </c>
      <c r="B31" s="41" t="s">
        <v>202</v>
      </c>
      <c r="C31" s="20" t="s">
        <v>112</v>
      </c>
      <c r="D31" s="20" t="s">
        <v>74</v>
      </c>
      <c r="E31" s="11">
        <f t="shared" si="0"/>
        <v>376.81</v>
      </c>
      <c r="F31" s="12">
        <v>5652.15</v>
      </c>
      <c r="G31" s="13">
        <v>510.5</v>
      </c>
      <c r="H31" s="14">
        <v>333</v>
      </c>
      <c r="I31" s="12">
        <f t="shared" si="1"/>
        <v>6495.65</v>
      </c>
      <c r="J31" s="18">
        <v>840.21</v>
      </c>
      <c r="K31" s="19">
        <v>593.48</v>
      </c>
      <c r="L31" s="19">
        <v>0</v>
      </c>
      <c r="M31" s="12">
        <f t="shared" si="2"/>
        <v>1433.69</v>
      </c>
      <c r="N31" s="12">
        <f t="shared" si="3"/>
        <v>5061.9599999999991</v>
      </c>
    </row>
    <row r="32" spans="1:14" ht="15.75" customHeight="1" x14ac:dyDescent="0.15">
      <c r="A32" s="1" t="s">
        <v>165</v>
      </c>
      <c r="B32" s="41" t="s">
        <v>203</v>
      </c>
      <c r="C32" s="20" t="s">
        <v>112</v>
      </c>
      <c r="D32" s="20" t="s">
        <v>74</v>
      </c>
      <c r="E32" s="11">
        <f t="shared" si="0"/>
        <v>376.81</v>
      </c>
      <c r="F32" s="12">
        <v>5652.15</v>
      </c>
      <c r="G32" s="13">
        <v>510.5</v>
      </c>
      <c r="H32" s="14">
        <v>333</v>
      </c>
      <c r="I32" s="12">
        <f t="shared" si="1"/>
        <v>6495.65</v>
      </c>
      <c r="J32" s="18">
        <v>840.21</v>
      </c>
      <c r="K32" s="19">
        <v>593.48</v>
      </c>
      <c r="L32" s="19">
        <v>0</v>
      </c>
      <c r="M32" s="12">
        <f t="shared" si="2"/>
        <v>1433.69</v>
      </c>
      <c r="N32" s="12">
        <f t="shared" si="3"/>
        <v>5061.9599999999991</v>
      </c>
    </row>
    <row r="33" spans="1:14" ht="15.75" customHeight="1" x14ac:dyDescent="0.15">
      <c r="A33" s="1" t="s">
        <v>155</v>
      </c>
      <c r="B33" s="41" t="s">
        <v>204</v>
      </c>
      <c r="C33" s="20" t="s">
        <v>112</v>
      </c>
      <c r="D33" s="20" t="s">
        <v>74</v>
      </c>
      <c r="E33" s="11">
        <f t="shared" si="0"/>
        <v>376.81</v>
      </c>
      <c r="F33" s="12">
        <v>5652.15</v>
      </c>
      <c r="G33" s="13">
        <v>510.5</v>
      </c>
      <c r="H33" s="14">
        <v>333</v>
      </c>
      <c r="I33" s="12">
        <f t="shared" si="1"/>
        <v>6495.65</v>
      </c>
      <c r="J33" s="18">
        <v>840.21</v>
      </c>
      <c r="K33" s="19">
        <v>593.48</v>
      </c>
      <c r="L33" s="19">
        <v>943</v>
      </c>
      <c r="M33" s="12">
        <f t="shared" si="2"/>
        <v>2376.69</v>
      </c>
      <c r="N33" s="12">
        <f t="shared" si="3"/>
        <v>4118.9599999999991</v>
      </c>
    </row>
    <row r="34" spans="1:14" ht="15.75" customHeight="1" x14ac:dyDescent="0.15">
      <c r="A34" s="1" t="s">
        <v>156</v>
      </c>
      <c r="B34" s="41" t="s">
        <v>32</v>
      </c>
      <c r="C34" s="20" t="s">
        <v>112</v>
      </c>
      <c r="D34" s="20" t="s">
        <v>74</v>
      </c>
      <c r="E34" s="11">
        <f t="shared" si="0"/>
        <v>393.13</v>
      </c>
      <c r="F34" s="12">
        <v>5896.95</v>
      </c>
      <c r="G34" s="13">
        <v>510.5</v>
      </c>
      <c r="H34" s="14">
        <v>333</v>
      </c>
      <c r="I34" s="12">
        <f t="shared" si="1"/>
        <v>6740.45</v>
      </c>
      <c r="J34" s="18">
        <v>892.5</v>
      </c>
      <c r="K34" s="19">
        <v>619.17999999999995</v>
      </c>
      <c r="L34" s="19">
        <v>0</v>
      </c>
      <c r="M34" s="12">
        <f t="shared" si="2"/>
        <v>1511.6799999999998</v>
      </c>
      <c r="N34" s="12">
        <f t="shared" si="3"/>
        <v>5228.7700000000004</v>
      </c>
    </row>
    <row r="35" spans="1:14" ht="15.75" customHeight="1" x14ac:dyDescent="0.15">
      <c r="A35" s="1" t="s">
        <v>157</v>
      </c>
      <c r="B35" s="41" t="s">
        <v>36</v>
      </c>
      <c r="C35" s="20" t="s">
        <v>112</v>
      </c>
      <c r="D35" s="20" t="s">
        <v>74</v>
      </c>
      <c r="E35" s="11">
        <f t="shared" si="0"/>
        <v>376.81</v>
      </c>
      <c r="F35" s="12">
        <v>5652.15</v>
      </c>
      <c r="G35" s="13">
        <v>510.5</v>
      </c>
      <c r="H35" s="14">
        <v>333</v>
      </c>
      <c r="I35" s="12">
        <f t="shared" si="1"/>
        <v>6495.65</v>
      </c>
      <c r="J35" s="18">
        <v>840.21</v>
      </c>
      <c r="K35" s="19">
        <v>593.48</v>
      </c>
      <c r="L35" s="19">
        <v>0</v>
      </c>
      <c r="M35" s="12">
        <f t="shared" si="2"/>
        <v>1433.69</v>
      </c>
      <c r="N35" s="12">
        <f t="shared" si="3"/>
        <v>5061.9599999999991</v>
      </c>
    </row>
    <row r="36" spans="1:14" ht="15.75" customHeight="1" x14ac:dyDescent="0.15">
      <c r="A36" s="1" t="s">
        <v>158</v>
      </c>
      <c r="B36" s="41" t="s">
        <v>205</v>
      </c>
      <c r="C36" s="20" t="s">
        <v>112</v>
      </c>
      <c r="D36" s="20" t="s">
        <v>74</v>
      </c>
      <c r="E36" s="11">
        <f t="shared" si="0"/>
        <v>376.81</v>
      </c>
      <c r="F36" s="12">
        <v>5652.15</v>
      </c>
      <c r="G36" s="13">
        <v>510.5</v>
      </c>
      <c r="H36" s="14">
        <v>333</v>
      </c>
      <c r="I36" s="12">
        <f t="shared" si="1"/>
        <v>6495.65</v>
      </c>
      <c r="J36" s="18">
        <v>840.21</v>
      </c>
      <c r="K36" s="19">
        <v>593.48</v>
      </c>
      <c r="L36" s="19">
        <v>943</v>
      </c>
      <c r="M36" s="12">
        <f t="shared" si="2"/>
        <v>2376.69</v>
      </c>
      <c r="N36" s="12">
        <f t="shared" si="3"/>
        <v>4118.9599999999991</v>
      </c>
    </row>
    <row r="37" spans="1:14" ht="15.75" customHeight="1" x14ac:dyDescent="0.15">
      <c r="A37" s="1" t="s">
        <v>159</v>
      </c>
      <c r="B37" s="41" t="s">
        <v>38</v>
      </c>
      <c r="C37" s="20" t="s">
        <v>112</v>
      </c>
      <c r="D37" s="20" t="s">
        <v>74</v>
      </c>
      <c r="E37" s="11">
        <f t="shared" si="0"/>
        <v>376.81</v>
      </c>
      <c r="F37" s="12">
        <v>5652.15</v>
      </c>
      <c r="G37" s="13">
        <v>510.5</v>
      </c>
      <c r="H37" s="14">
        <v>333</v>
      </c>
      <c r="I37" s="12">
        <f t="shared" ref="I37:I64" si="4">SUM(F37:H37)</f>
        <v>6495.65</v>
      </c>
      <c r="J37" s="18">
        <v>840.21</v>
      </c>
      <c r="K37" s="19">
        <v>593.48</v>
      </c>
      <c r="L37" s="19">
        <v>0</v>
      </c>
      <c r="M37" s="12">
        <f t="shared" ref="M37:M64" si="5">SUM(J37:L37)</f>
        <v>1433.69</v>
      </c>
      <c r="N37" s="12">
        <f t="shared" ref="N37:N64" si="6">+I37-M37</f>
        <v>5061.9599999999991</v>
      </c>
    </row>
    <row r="38" spans="1:14" ht="15.75" customHeight="1" x14ac:dyDescent="0.15">
      <c r="A38" s="1" t="s">
        <v>160</v>
      </c>
      <c r="B38" s="41" t="s">
        <v>39</v>
      </c>
      <c r="C38" s="20" t="s">
        <v>112</v>
      </c>
      <c r="D38" s="20" t="s">
        <v>74</v>
      </c>
      <c r="E38" s="11">
        <f t="shared" si="0"/>
        <v>376.81</v>
      </c>
      <c r="F38" s="12">
        <v>5652.15</v>
      </c>
      <c r="G38" s="13">
        <v>510.5</v>
      </c>
      <c r="H38" s="14">
        <v>333</v>
      </c>
      <c r="I38" s="12">
        <f t="shared" si="4"/>
        <v>6495.65</v>
      </c>
      <c r="J38" s="18">
        <v>840.21</v>
      </c>
      <c r="K38" s="19">
        <v>593.48</v>
      </c>
      <c r="L38" s="19">
        <v>908.53</v>
      </c>
      <c r="M38" s="12">
        <f t="shared" si="5"/>
        <v>2342.2200000000003</v>
      </c>
      <c r="N38" s="12">
        <f t="shared" si="6"/>
        <v>4153.4299999999994</v>
      </c>
    </row>
    <row r="39" spans="1:14" ht="15.75" customHeight="1" x14ac:dyDescent="0.15">
      <c r="A39" s="1" t="s">
        <v>161</v>
      </c>
      <c r="B39" s="41" t="s">
        <v>206</v>
      </c>
      <c r="C39" s="20" t="s">
        <v>112</v>
      </c>
      <c r="D39" s="20" t="s">
        <v>74</v>
      </c>
      <c r="E39" s="11">
        <f t="shared" si="0"/>
        <v>376.81</v>
      </c>
      <c r="F39" s="12">
        <v>5652.15</v>
      </c>
      <c r="G39" s="13">
        <v>510.5</v>
      </c>
      <c r="H39" s="14">
        <v>333</v>
      </c>
      <c r="I39" s="12">
        <f t="shared" si="4"/>
        <v>6495.65</v>
      </c>
      <c r="J39" s="18">
        <v>840.21</v>
      </c>
      <c r="K39" s="19">
        <v>593.48</v>
      </c>
      <c r="L39" s="19">
        <v>0</v>
      </c>
      <c r="M39" s="12">
        <f t="shared" si="5"/>
        <v>1433.69</v>
      </c>
      <c r="N39" s="12">
        <f t="shared" si="6"/>
        <v>5061.9599999999991</v>
      </c>
    </row>
    <row r="40" spans="1:14" ht="15.75" customHeight="1" x14ac:dyDescent="0.15">
      <c r="A40" s="1" t="s">
        <v>162</v>
      </c>
      <c r="B40" s="41" t="s">
        <v>207</v>
      </c>
      <c r="C40" s="20" t="s">
        <v>112</v>
      </c>
      <c r="D40" s="20" t="s">
        <v>74</v>
      </c>
      <c r="E40" s="11">
        <f t="shared" si="0"/>
        <v>376.81</v>
      </c>
      <c r="F40" s="12">
        <v>5652.15</v>
      </c>
      <c r="G40" s="13">
        <v>510.5</v>
      </c>
      <c r="H40" s="14">
        <v>333</v>
      </c>
      <c r="I40" s="12">
        <f t="shared" si="4"/>
        <v>6495.65</v>
      </c>
      <c r="J40" s="18">
        <v>840.21</v>
      </c>
      <c r="K40" s="19">
        <v>593.48</v>
      </c>
      <c r="L40" s="19">
        <v>0</v>
      </c>
      <c r="M40" s="12">
        <f t="shared" si="5"/>
        <v>1433.69</v>
      </c>
      <c r="N40" s="12">
        <f t="shared" si="6"/>
        <v>5061.9599999999991</v>
      </c>
    </row>
    <row r="41" spans="1:14" ht="15.75" customHeight="1" x14ac:dyDescent="0.15">
      <c r="A41" s="1" t="s">
        <v>163</v>
      </c>
      <c r="B41" s="41" t="s">
        <v>42</v>
      </c>
      <c r="C41" s="20" t="s">
        <v>112</v>
      </c>
      <c r="D41" s="20" t="s">
        <v>74</v>
      </c>
      <c r="E41" s="11">
        <f t="shared" si="0"/>
        <v>376.81</v>
      </c>
      <c r="F41" s="12">
        <v>5652.15</v>
      </c>
      <c r="G41" s="13">
        <v>510.5</v>
      </c>
      <c r="H41" s="14">
        <v>333</v>
      </c>
      <c r="I41" s="12">
        <f t="shared" si="4"/>
        <v>6495.65</v>
      </c>
      <c r="J41" s="18">
        <v>840.21</v>
      </c>
      <c r="K41" s="19">
        <v>593.48</v>
      </c>
      <c r="L41" s="19">
        <v>943</v>
      </c>
      <c r="M41" s="12">
        <f t="shared" si="5"/>
        <v>2376.69</v>
      </c>
      <c r="N41" s="12">
        <f t="shared" si="6"/>
        <v>4118.9599999999991</v>
      </c>
    </row>
    <row r="42" spans="1:14" ht="15.75" customHeight="1" x14ac:dyDescent="0.15">
      <c r="A42" s="1" t="s">
        <v>120</v>
      </c>
      <c r="B42" s="41" t="s">
        <v>56</v>
      </c>
      <c r="C42" s="20" t="s">
        <v>97</v>
      </c>
      <c r="D42" s="20" t="s">
        <v>74</v>
      </c>
      <c r="E42" s="11">
        <f t="shared" si="0"/>
        <v>233.78</v>
      </c>
      <c r="F42" s="12">
        <v>3506.7</v>
      </c>
      <c r="G42" s="13">
        <v>323.5</v>
      </c>
      <c r="H42" s="14">
        <v>208.5</v>
      </c>
      <c r="I42" s="12">
        <f t="shared" si="4"/>
        <v>4038.7</v>
      </c>
      <c r="J42" s="18">
        <v>355.22</v>
      </c>
      <c r="K42" s="19">
        <v>368.2</v>
      </c>
      <c r="L42" s="19">
        <v>585</v>
      </c>
      <c r="M42" s="12">
        <f t="shared" si="5"/>
        <v>1308.42</v>
      </c>
      <c r="N42" s="12">
        <f t="shared" si="6"/>
        <v>2730.2799999999997</v>
      </c>
    </row>
    <row r="43" spans="1:14" ht="15.75" customHeight="1" x14ac:dyDescent="0.15">
      <c r="A43" s="1" t="s">
        <v>121</v>
      </c>
      <c r="B43" s="41" t="s">
        <v>57</v>
      </c>
      <c r="C43" s="20" t="s">
        <v>97</v>
      </c>
      <c r="D43" s="20" t="s">
        <v>74</v>
      </c>
      <c r="E43" s="11">
        <f t="shared" si="0"/>
        <v>233.78</v>
      </c>
      <c r="F43" s="12">
        <v>3506.7</v>
      </c>
      <c r="G43" s="13">
        <v>323.5</v>
      </c>
      <c r="H43" s="14">
        <v>208.5</v>
      </c>
      <c r="I43" s="12">
        <f t="shared" si="4"/>
        <v>4038.7</v>
      </c>
      <c r="J43" s="18">
        <v>355.22</v>
      </c>
      <c r="K43" s="19">
        <v>368.2</v>
      </c>
      <c r="L43" s="19">
        <v>585</v>
      </c>
      <c r="M43" s="12">
        <f t="shared" si="5"/>
        <v>1308.42</v>
      </c>
      <c r="N43" s="12">
        <f t="shared" si="6"/>
        <v>2730.2799999999997</v>
      </c>
    </row>
    <row r="44" spans="1:14" ht="15.75" customHeight="1" x14ac:dyDescent="0.15">
      <c r="A44" s="1" t="s">
        <v>122</v>
      </c>
      <c r="B44" s="41" t="s">
        <v>208</v>
      </c>
      <c r="C44" s="20" t="s">
        <v>92</v>
      </c>
      <c r="D44" s="20" t="s">
        <v>74</v>
      </c>
      <c r="E44" s="11">
        <f t="shared" si="0"/>
        <v>233.78</v>
      </c>
      <c r="F44" s="12">
        <v>3506.7</v>
      </c>
      <c r="G44" s="13">
        <v>323.5</v>
      </c>
      <c r="H44" s="14">
        <v>208.5</v>
      </c>
      <c r="I44" s="12">
        <f t="shared" si="4"/>
        <v>4038.7</v>
      </c>
      <c r="J44" s="18">
        <v>355.22</v>
      </c>
      <c r="K44" s="19">
        <v>368.2</v>
      </c>
      <c r="L44" s="19">
        <v>0</v>
      </c>
      <c r="M44" s="12">
        <f t="shared" si="5"/>
        <v>723.42000000000007</v>
      </c>
      <c r="N44" s="12">
        <f t="shared" si="6"/>
        <v>3315.2799999999997</v>
      </c>
    </row>
    <row r="45" spans="1:14" ht="15.75" customHeight="1" x14ac:dyDescent="0.15">
      <c r="A45" s="1" t="s">
        <v>123</v>
      </c>
      <c r="B45" s="41" t="s">
        <v>209</v>
      </c>
      <c r="C45" s="20" t="s">
        <v>92</v>
      </c>
      <c r="D45" s="20" t="s">
        <v>74</v>
      </c>
      <c r="E45" s="11">
        <f t="shared" si="0"/>
        <v>233.78</v>
      </c>
      <c r="F45" s="12">
        <v>3506.7</v>
      </c>
      <c r="G45" s="13">
        <v>323.5</v>
      </c>
      <c r="H45" s="14">
        <v>208.5</v>
      </c>
      <c r="I45" s="12">
        <f t="shared" si="4"/>
        <v>4038.7</v>
      </c>
      <c r="J45" s="18">
        <v>355.22</v>
      </c>
      <c r="K45" s="19">
        <v>368.2</v>
      </c>
      <c r="L45" s="19">
        <v>585</v>
      </c>
      <c r="M45" s="12">
        <f t="shared" si="5"/>
        <v>1308.42</v>
      </c>
      <c r="N45" s="12">
        <f t="shared" si="6"/>
        <v>2730.2799999999997</v>
      </c>
    </row>
    <row r="46" spans="1:14" ht="15.75" customHeight="1" x14ac:dyDescent="0.15">
      <c r="A46" s="1" t="s">
        <v>124</v>
      </c>
      <c r="B46" s="41" t="s">
        <v>60</v>
      </c>
      <c r="C46" s="20" t="s">
        <v>92</v>
      </c>
      <c r="D46" s="20" t="s">
        <v>74</v>
      </c>
      <c r="E46" s="11">
        <f t="shared" si="0"/>
        <v>233.78</v>
      </c>
      <c r="F46" s="12">
        <v>3506.7</v>
      </c>
      <c r="G46" s="13">
        <v>323.5</v>
      </c>
      <c r="H46" s="14">
        <v>208.5</v>
      </c>
      <c r="I46" s="12">
        <f t="shared" si="4"/>
        <v>4038.7</v>
      </c>
      <c r="J46" s="18">
        <v>355.22</v>
      </c>
      <c r="K46" s="19">
        <v>368.2</v>
      </c>
      <c r="L46" s="19">
        <v>585</v>
      </c>
      <c r="M46" s="12">
        <f t="shared" si="5"/>
        <v>1308.42</v>
      </c>
      <c r="N46" s="12">
        <f t="shared" si="6"/>
        <v>2730.2799999999997</v>
      </c>
    </row>
    <row r="47" spans="1:14" ht="15.75" customHeight="1" x14ac:dyDescent="0.15">
      <c r="A47" s="1" t="s">
        <v>125</v>
      </c>
      <c r="B47" s="41" t="s">
        <v>210</v>
      </c>
      <c r="C47" s="20" t="s">
        <v>92</v>
      </c>
      <c r="D47" s="20" t="s">
        <v>74</v>
      </c>
      <c r="E47" s="11">
        <f t="shared" si="0"/>
        <v>233.78</v>
      </c>
      <c r="F47" s="12">
        <v>3506.7</v>
      </c>
      <c r="G47" s="13">
        <v>323.5</v>
      </c>
      <c r="H47" s="14">
        <v>208.5</v>
      </c>
      <c r="I47" s="12">
        <f t="shared" si="4"/>
        <v>4038.7</v>
      </c>
      <c r="J47" s="18">
        <v>355.22</v>
      </c>
      <c r="K47" s="19">
        <v>368.2</v>
      </c>
      <c r="L47" s="19">
        <v>585</v>
      </c>
      <c r="M47" s="12">
        <f t="shared" si="5"/>
        <v>1308.42</v>
      </c>
      <c r="N47" s="12">
        <f t="shared" si="6"/>
        <v>2730.2799999999997</v>
      </c>
    </row>
    <row r="48" spans="1:14" ht="15.75" customHeight="1" x14ac:dyDescent="0.15">
      <c r="A48" s="1" t="s">
        <v>126</v>
      </c>
      <c r="B48" s="41" t="s">
        <v>211</v>
      </c>
      <c r="C48" s="20" t="s">
        <v>92</v>
      </c>
      <c r="D48" s="20" t="s">
        <v>74</v>
      </c>
      <c r="E48" s="11">
        <f t="shared" si="0"/>
        <v>233.78</v>
      </c>
      <c r="F48" s="12">
        <v>3506.7</v>
      </c>
      <c r="G48" s="13">
        <v>323.5</v>
      </c>
      <c r="H48" s="14">
        <v>208.5</v>
      </c>
      <c r="I48" s="12">
        <f t="shared" si="4"/>
        <v>4038.7</v>
      </c>
      <c r="J48" s="18">
        <v>355.22</v>
      </c>
      <c r="K48" s="19">
        <v>368.2</v>
      </c>
      <c r="L48" s="19">
        <v>0</v>
      </c>
      <c r="M48" s="12">
        <f t="shared" si="5"/>
        <v>723.42000000000007</v>
      </c>
      <c r="N48" s="12">
        <f t="shared" si="6"/>
        <v>3315.2799999999997</v>
      </c>
    </row>
    <row r="49" spans="1:14" ht="15.75" customHeight="1" x14ac:dyDescent="0.15">
      <c r="A49" s="1" t="s">
        <v>127</v>
      </c>
      <c r="B49" s="41" t="s">
        <v>212</v>
      </c>
      <c r="C49" s="20" t="s">
        <v>92</v>
      </c>
      <c r="D49" s="20" t="s">
        <v>74</v>
      </c>
      <c r="E49" s="11">
        <f t="shared" si="0"/>
        <v>233.78</v>
      </c>
      <c r="F49" s="12">
        <v>3506.7</v>
      </c>
      <c r="G49" s="13">
        <v>323.5</v>
      </c>
      <c r="H49" s="14">
        <v>208.5</v>
      </c>
      <c r="I49" s="12">
        <f t="shared" si="4"/>
        <v>4038.7</v>
      </c>
      <c r="J49" s="18">
        <v>355.22</v>
      </c>
      <c r="K49" s="19">
        <v>368.2</v>
      </c>
      <c r="L49" s="19">
        <v>0</v>
      </c>
      <c r="M49" s="12">
        <f t="shared" si="5"/>
        <v>723.42000000000007</v>
      </c>
      <c r="N49" s="12">
        <f t="shared" si="6"/>
        <v>3315.2799999999997</v>
      </c>
    </row>
    <row r="50" spans="1:14" ht="15.75" customHeight="1" x14ac:dyDescent="0.15">
      <c r="A50" s="1" t="s">
        <v>128</v>
      </c>
      <c r="B50" s="41" t="s">
        <v>65</v>
      </c>
      <c r="C50" s="20" t="s">
        <v>92</v>
      </c>
      <c r="D50" s="20" t="s">
        <v>74</v>
      </c>
      <c r="E50" s="11">
        <f t="shared" si="0"/>
        <v>233.78</v>
      </c>
      <c r="F50" s="12">
        <v>3506.7</v>
      </c>
      <c r="G50" s="13">
        <v>323.5</v>
      </c>
      <c r="H50" s="14">
        <v>208.5</v>
      </c>
      <c r="I50" s="12">
        <f t="shared" si="4"/>
        <v>4038.7</v>
      </c>
      <c r="J50" s="18">
        <v>355.22</v>
      </c>
      <c r="K50" s="19">
        <v>368.2</v>
      </c>
      <c r="L50" s="19">
        <v>0</v>
      </c>
      <c r="M50" s="12">
        <f t="shared" si="5"/>
        <v>723.42000000000007</v>
      </c>
      <c r="N50" s="12">
        <f t="shared" si="6"/>
        <v>3315.2799999999997</v>
      </c>
    </row>
    <row r="51" spans="1:14" ht="15.75" customHeight="1" x14ac:dyDescent="0.15">
      <c r="A51" s="1" t="s">
        <v>129</v>
      </c>
      <c r="B51" s="42" t="s">
        <v>213</v>
      </c>
      <c r="C51" s="20" t="s">
        <v>92</v>
      </c>
      <c r="D51" s="20" t="s">
        <v>74</v>
      </c>
      <c r="E51" s="27">
        <f t="shared" si="0"/>
        <v>233.78</v>
      </c>
      <c r="F51" s="28">
        <v>3506.7</v>
      </c>
      <c r="G51" s="30">
        <v>323.5</v>
      </c>
      <c r="H51" s="29">
        <v>208.5</v>
      </c>
      <c r="I51" s="12">
        <f t="shared" si="4"/>
        <v>4038.7</v>
      </c>
      <c r="J51" s="31">
        <v>355.22</v>
      </c>
      <c r="K51" s="32">
        <v>368.2</v>
      </c>
      <c r="L51" s="32">
        <v>663.86</v>
      </c>
      <c r="M51" s="12">
        <f t="shared" si="5"/>
        <v>1387.2800000000002</v>
      </c>
      <c r="N51" s="12">
        <f t="shared" si="6"/>
        <v>2651.4199999999996</v>
      </c>
    </row>
    <row r="52" spans="1:14" ht="15.75" customHeight="1" x14ac:dyDescent="0.15">
      <c r="A52" s="1" t="s">
        <v>130</v>
      </c>
      <c r="B52" s="43" t="s">
        <v>67</v>
      </c>
      <c r="C52" s="42" t="s">
        <v>92</v>
      </c>
      <c r="D52" s="20" t="s">
        <v>74</v>
      </c>
      <c r="E52" s="35">
        <f t="shared" si="0"/>
        <v>233.78</v>
      </c>
      <c r="F52" s="36">
        <v>3506.7</v>
      </c>
      <c r="G52" s="38">
        <v>323.5</v>
      </c>
      <c r="H52" s="38">
        <v>208.5</v>
      </c>
      <c r="I52" s="12">
        <f t="shared" si="4"/>
        <v>4038.7</v>
      </c>
      <c r="J52" s="18">
        <v>355.22</v>
      </c>
      <c r="K52" s="19">
        <v>368.2</v>
      </c>
      <c r="L52" s="19">
        <v>0</v>
      </c>
      <c r="M52" s="12">
        <f t="shared" si="5"/>
        <v>723.42000000000007</v>
      </c>
      <c r="N52" s="12">
        <f t="shared" si="6"/>
        <v>3315.2799999999997</v>
      </c>
    </row>
    <row r="53" spans="1:14" ht="15.75" customHeight="1" x14ac:dyDescent="0.15">
      <c r="A53" s="1" t="s">
        <v>131</v>
      </c>
      <c r="B53" s="43" t="s">
        <v>214</v>
      </c>
      <c r="C53" s="43" t="s">
        <v>92</v>
      </c>
      <c r="D53" s="20" t="s">
        <v>74</v>
      </c>
      <c r="E53" s="35">
        <f t="shared" si="0"/>
        <v>233.78</v>
      </c>
      <c r="F53" s="36">
        <v>3506.7</v>
      </c>
      <c r="G53" s="38">
        <v>323.5</v>
      </c>
      <c r="H53" s="38">
        <v>208.5</v>
      </c>
      <c r="I53" s="12">
        <f t="shared" si="4"/>
        <v>4038.7</v>
      </c>
      <c r="J53" s="18">
        <v>355.22</v>
      </c>
      <c r="K53" s="19">
        <v>368.2</v>
      </c>
      <c r="L53" s="19">
        <v>0</v>
      </c>
      <c r="M53" s="12">
        <f t="shared" si="5"/>
        <v>723.42000000000007</v>
      </c>
      <c r="N53" s="12">
        <f t="shared" si="6"/>
        <v>3315.2799999999997</v>
      </c>
    </row>
    <row r="54" spans="1:14" ht="15.75" customHeight="1" x14ac:dyDescent="0.15">
      <c r="A54" s="1" t="s">
        <v>132</v>
      </c>
      <c r="B54" s="43" t="s">
        <v>215</v>
      </c>
      <c r="C54" s="43" t="s">
        <v>92</v>
      </c>
      <c r="D54" s="20" t="s">
        <v>74</v>
      </c>
      <c r="E54" s="35">
        <f>+F54/15</f>
        <v>233.78</v>
      </c>
      <c r="F54" s="36">
        <v>3506.7</v>
      </c>
      <c r="G54" s="38">
        <v>323.5</v>
      </c>
      <c r="H54" s="38">
        <v>208.5</v>
      </c>
      <c r="I54" s="12">
        <f t="shared" si="4"/>
        <v>4038.7</v>
      </c>
      <c r="J54" s="18">
        <v>355.22</v>
      </c>
      <c r="K54" s="19">
        <v>368.2</v>
      </c>
      <c r="L54" s="19">
        <v>585</v>
      </c>
      <c r="M54" s="12">
        <f t="shared" si="5"/>
        <v>1308.42</v>
      </c>
      <c r="N54" s="12">
        <f t="shared" si="6"/>
        <v>2730.2799999999997</v>
      </c>
    </row>
    <row r="55" spans="1:14" ht="15.75" customHeight="1" x14ac:dyDescent="0.15">
      <c r="A55" s="1" t="s">
        <v>133</v>
      </c>
      <c r="B55" s="43" t="s">
        <v>70</v>
      </c>
      <c r="C55" s="43" t="s">
        <v>92</v>
      </c>
      <c r="D55" s="20" t="s">
        <v>74</v>
      </c>
      <c r="E55" s="35">
        <f>+F55/15</f>
        <v>233.78</v>
      </c>
      <c r="F55" s="36">
        <v>3506.7</v>
      </c>
      <c r="G55" s="38">
        <v>323.5</v>
      </c>
      <c r="H55" s="38">
        <v>208.5</v>
      </c>
      <c r="I55" s="12">
        <f t="shared" si="4"/>
        <v>4038.7</v>
      </c>
      <c r="J55" s="18">
        <v>355.22</v>
      </c>
      <c r="K55" s="19">
        <v>368.2</v>
      </c>
      <c r="L55" s="19">
        <v>585</v>
      </c>
      <c r="M55" s="12">
        <f t="shared" si="5"/>
        <v>1308.42</v>
      </c>
      <c r="N55" s="12">
        <f t="shared" si="6"/>
        <v>2730.2799999999997</v>
      </c>
    </row>
    <row r="56" spans="1:14" ht="15.75" customHeight="1" x14ac:dyDescent="0.15">
      <c r="A56" s="1" t="s">
        <v>134</v>
      </c>
      <c r="B56" s="43" t="s">
        <v>216</v>
      </c>
      <c r="C56" s="43" t="s">
        <v>92</v>
      </c>
      <c r="D56" s="20" t="s">
        <v>74</v>
      </c>
      <c r="E56" s="35">
        <f>+F56/15</f>
        <v>233.78</v>
      </c>
      <c r="F56" s="36">
        <v>3506.7</v>
      </c>
      <c r="G56" s="38">
        <v>323.5</v>
      </c>
      <c r="H56" s="38">
        <v>208.5</v>
      </c>
      <c r="I56" s="12">
        <f t="shared" si="4"/>
        <v>4038.7</v>
      </c>
      <c r="J56" s="18">
        <v>355.22</v>
      </c>
      <c r="K56" s="19">
        <v>368.2</v>
      </c>
      <c r="L56" s="19">
        <v>0</v>
      </c>
      <c r="M56" s="12">
        <f t="shared" si="5"/>
        <v>723.42000000000007</v>
      </c>
      <c r="N56" s="12">
        <f t="shared" si="6"/>
        <v>3315.2799999999997</v>
      </c>
    </row>
    <row r="57" spans="1:14" ht="15.75" customHeight="1" x14ac:dyDescent="0.15">
      <c r="A57" s="1" t="s">
        <v>135</v>
      </c>
      <c r="B57" s="43" t="s">
        <v>55</v>
      </c>
      <c r="C57" s="43" t="s">
        <v>96</v>
      </c>
      <c r="D57" s="44" t="s">
        <v>77</v>
      </c>
      <c r="E57" s="35">
        <f t="shared" ref="E57:E64" si="7">+F57/15</f>
        <v>253.52</v>
      </c>
      <c r="F57" s="36">
        <v>3802.8</v>
      </c>
      <c r="G57" s="36">
        <v>333.5</v>
      </c>
      <c r="H57" s="36">
        <v>212.5</v>
      </c>
      <c r="I57" s="12">
        <f t="shared" si="4"/>
        <v>4348.8</v>
      </c>
      <c r="J57" s="36">
        <v>406.85</v>
      </c>
      <c r="K57" s="36">
        <v>399.29</v>
      </c>
      <c r="L57" s="19">
        <v>0</v>
      </c>
      <c r="M57" s="12">
        <f t="shared" si="5"/>
        <v>806.1400000000001</v>
      </c>
      <c r="N57" s="12">
        <f t="shared" si="6"/>
        <v>3542.66</v>
      </c>
    </row>
    <row r="58" spans="1:14" ht="15.75" customHeight="1" x14ac:dyDescent="0.15">
      <c r="A58" s="1" t="s">
        <v>136</v>
      </c>
      <c r="B58" s="43" t="s">
        <v>224</v>
      </c>
      <c r="C58" s="43" t="s">
        <v>108</v>
      </c>
      <c r="D58" s="44" t="s">
        <v>77</v>
      </c>
      <c r="E58" s="35">
        <f t="shared" si="7"/>
        <v>449.57</v>
      </c>
      <c r="F58" s="36">
        <v>6743.55</v>
      </c>
      <c r="G58" s="36">
        <v>581.5</v>
      </c>
      <c r="H58" s="36">
        <v>361</v>
      </c>
      <c r="I58" s="12">
        <f t="shared" si="4"/>
        <v>7686.05</v>
      </c>
      <c r="J58" s="36">
        <v>1094.48</v>
      </c>
      <c r="K58" s="36">
        <v>708.07</v>
      </c>
      <c r="L58" s="19">
        <v>0</v>
      </c>
      <c r="M58" s="12">
        <f t="shared" si="5"/>
        <v>1802.5500000000002</v>
      </c>
      <c r="N58" s="12">
        <f t="shared" si="6"/>
        <v>5883.5</v>
      </c>
    </row>
    <row r="59" spans="1:14" ht="15.75" customHeight="1" x14ac:dyDescent="0.15">
      <c r="A59" s="1" t="s">
        <v>166</v>
      </c>
      <c r="B59" s="43" t="s">
        <v>218</v>
      </c>
      <c r="C59" s="43" t="s">
        <v>79</v>
      </c>
      <c r="D59" s="44" t="s">
        <v>77</v>
      </c>
      <c r="E59" s="35">
        <f t="shared" si="7"/>
        <v>908.78000000000009</v>
      </c>
      <c r="F59" s="36">
        <v>13631.7</v>
      </c>
      <c r="G59" s="36">
        <v>832</v>
      </c>
      <c r="H59" s="36">
        <v>559.5</v>
      </c>
      <c r="I59" s="12">
        <f t="shared" si="4"/>
        <v>15023.2</v>
      </c>
      <c r="J59" s="36">
        <v>2764.83</v>
      </c>
      <c r="K59" s="36">
        <v>1431.33</v>
      </c>
      <c r="L59" s="19">
        <v>2272</v>
      </c>
      <c r="M59" s="12">
        <f t="shared" si="5"/>
        <v>6468.16</v>
      </c>
      <c r="N59" s="12">
        <f t="shared" si="6"/>
        <v>8555.0400000000009</v>
      </c>
    </row>
    <row r="60" spans="1:14" ht="15.75" customHeight="1" x14ac:dyDescent="0.15">
      <c r="A60" s="1" t="s">
        <v>167</v>
      </c>
      <c r="B60" s="43" t="s">
        <v>20</v>
      </c>
      <c r="C60" s="20" t="s">
        <v>80</v>
      </c>
      <c r="D60" s="44" t="s">
        <v>77</v>
      </c>
      <c r="E60" s="35">
        <f t="shared" si="7"/>
        <v>807.01</v>
      </c>
      <c r="F60" s="36">
        <v>12105.15</v>
      </c>
      <c r="G60" s="36">
        <v>774.5</v>
      </c>
      <c r="H60" s="36">
        <v>508</v>
      </c>
      <c r="I60" s="12">
        <f t="shared" si="4"/>
        <v>13387.65</v>
      </c>
      <c r="J60" s="36">
        <v>2380.15</v>
      </c>
      <c r="K60" s="36">
        <v>1271.04</v>
      </c>
      <c r="L60" s="19">
        <v>1514.2</v>
      </c>
      <c r="M60" s="12">
        <f t="shared" si="5"/>
        <v>5165.3900000000003</v>
      </c>
      <c r="N60" s="12">
        <f t="shared" si="6"/>
        <v>8222.2599999999984</v>
      </c>
    </row>
    <row r="61" spans="1:14" ht="15.75" customHeight="1" x14ac:dyDescent="0.15">
      <c r="A61" s="1" t="s">
        <v>168</v>
      </c>
      <c r="B61" s="43" t="s">
        <v>219</v>
      </c>
      <c r="C61" s="43" t="s">
        <v>86</v>
      </c>
      <c r="D61" s="44" t="s">
        <v>77</v>
      </c>
      <c r="E61" s="35">
        <f t="shared" si="7"/>
        <v>449.57</v>
      </c>
      <c r="F61" s="36">
        <v>6743.55</v>
      </c>
      <c r="G61" s="36">
        <v>581.5</v>
      </c>
      <c r="H61" s="36">
        <v>361</v>
      </c>
      <c r="I61" s="12">
        <f t="shared" si="4"/>
        <v>7686.05</v>
      </c>
      <c r="J61" s="36">
        <v>1094.48</v>
      </c>
      <c r="K61" s="36">
        <v>708.07</v>
      </c>
      <c r="L61" s="19">
        <v>1000</v>
      </c>
      <c r="M61" s="12">
        <f t="shared" si="5"/>
        <v>2802.55</v>
      </c>
      <c r="N61" s="12">
        <f t="shared" si="6"/>
        <v>4883.5</v>
      </c>
    </row>
    <row r="62" spans="1:14" ht="15.75" customHeight="1" x14ac:dyDescent="0.15">
      <c r="A62" s="1" t="s">
        <v>169</v>
      </c>
      <c r="B62" s="43" t="s">
        <v>27</v>
      </c>
      <c r="C62" s="43" t="s">
        <v>86</v>
      </c>
      <c r="D62" s="44" t="s">
        <v>77</v>
      </c>
      <c r="E62" s="35">
        <f t="shared" si="7"/>
        <v>449.57</v>
      </c>
      <c r="F62" s="36">
        <v>6743.55</v>
      </c>
      <c r="G62" s="36">
        <v>581.5</v>
      </c>
      <c r="H62" s="36">
        <v>361</v>
      </c>
      <c r="I62" s="12">
        <f t="shared" si="4"/>
        <v>7686.05</v>
      </c>
      <c r="J62" s="36">
        <v>1094.48</v>
      </c>
      <c r="K62" s="36">
        <v>708.07</v>
      </c>
      <c r="L62" s="19">
        <v>0</v>
      </c>
      <c r="M62" s="12">
        <f t="shared" si="5"/>
        <v>1802.5500000000002</v>
      </c>
      <c r="N62" s="12">
        <f t="shared" si="6"/>
        <v>5883.5</v>
      </c>
    </row>
    <row r="63" spans="1:14" ht="15.75" customHeight="1" x14ac:dyDescent="0.15">
      <c r="A63" s="1" t="s">
        <v>170</v>
      </c>
      <c r="B63" s="43" t="s">
        <v>220</v>
      </c>
      <c r="C63" s="43" t="s">
        <v>86</v>
      </c>
      <c r="D63" s="44" t="s">
        <v>77</v>
      </c>
      <c r="E63" s="35">
        <f t="shared" si="7"/>
        <v>449.57</v>
      </c>
      <c r="F63" s="36">
        <v>6743.55</v>
      </c>
      <c r="G63" s="36">
        <v>581.5</v>
      </c>
      <c r="H63" s="36">
        <v>361</v>
      </c>
      <c r="I63" s="12">
        <f t="shared" si="4"/>
        <v>7686.05</v>
      </c>
      <c r="J63" s="36">
        <v>1094.48</v>
      </c>
      <c r="K63" s="36">
        <v>708.07</v>
      </c>
      <c r="L63" s="19">
        <v>0</v>
      </c>
      <c r="M63" s="12">
        <f t="shared" si="5"/>
        <v>1802.5500000000002</v>
      </c>
      <c r="N63" s="12">
        <f t="shared" si="6"/>
        <v>5883.5</v>
      </c>
    </row>
    <row r="64" spans="1:14" ht="15.75" customHeight="1" x14ac:dyDescent="0.15">
      <c r="A64" s="1" t="s">
        <v>171</v>
      </c>
      <c r="B64" s="43" t="s">
        <v>221</v>
      </c>
      <c r="C64" s="43" t="s">
        <v>85</v>
      </c>
      <c r="D64" s="44" t="s">
        <v>77</v>
      </c>
      <c r="E64" s="35">
        <f t="shared" si="7"/>
        <v>459.44</v>
      </c>
      <c r="F64" s="36">
        <v>6891.6</v>
      </c>
      <c r="G64" s="36">
        <v>581.5</v>
      </c>
      <c r="H64" s="36">
        <v>361</v>
      </c>
      <c r="I64" s="12">
        <f t="shared" si="4"/>
        <v>7834.1</v>
      </c>
      <c r="J64" s="36">
        <v>1126.0999999999999</v>
      </c>
      <c r="K64" s="36">
        <v>723.62</v>
      </c>
      <c r="L64" s="19">
        <v>0</v>
      </c>
      <c r="M64" s="12">
        <f t="shared" si="5"/>
        <v>1849.7199999999998</v>
      </c>
      <c r="N64" s="12">
        <f t="shared" si="6"/>
        <v>5984.380000000001</v>
      </c>
    </row>
    <row r="65" spans="5:14" x14ac:dyDescent="0.2">
      <c r="E65" s="40">
        <f>SUM(E5:E64)</f>
        <v>24691.82999999998</v>
      </c>
      <c r="F65" s="40">
        <f t="shared" ref="F65:N65" si="8">SUM(F5:F64)</f>
        <v>370377.45000000007</v>
      </c>
      <c r="G65" s="40">
        <f t="shared" si="8"/>
        <v>29146.5</v>
      </c>
      <c r="H65" s="40">
        <f t="shared" si="8"/>
        <v>18768</v>
      </c>
      <c r="I65" s="40">
        <f t="shared" si="8"/>
        <v>418291.95000000019</v>
      </c>
      <c r="J65" s="40">
        <f t="shared" si="8"/>
        <v>59443.560000000019</v>
      </c>
      <c r="K65" s="40">
        <f t="shared" si="8"/>
        <v>38889.630000000019</v>
      </c>
      <c r="L65" s="40">
        <f t="shared" si="8"/>
        <v>26440.77</v>
      </c>
      <c r="M65" s="40">
        <f t="shared" si="8"/>
        <v>124773.95999999999</v>
      </c>
      <c r="N65" s="40">
        <f t="shared" si="8"/>
        <v>293517.98999999987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19.83203125" style="10" customWidth="1"/>
    <col min="5" max="5" width="10.5" style="4" customWidth="1"/>
    <col min="6" max="6" width="10" style="4" customWidth="1"/>
    <col min="7" max="10" width="9.6640625" style="4" customWidth="1"/>
    <col min="11" max="11" width="9.6640625" style="22" customWidth="1"/>
    <col min="12" max="12" width="8.832031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9" t="s">
        <v>174</v>
      </c>
      <c r="E1" s="49"/>
      <c r="F1" s="49"/>
    </row>
    <row r="2" spans="1:14" ht="16.5" customHeight="1" x14ac:dyDescent="0.2">
      <c r="D2" s="49" t="s">
        <v>175</v>
      </c>
      <c r="E2" s="49" t="s">
        <v>178</v>
      </c>
      <c r="F2" s="49"/>
    </row>
    <row r="3" spans="1:14" ht="18" customHeight="1" x14ac:dyDescent="0.2">
      <c r="A3" s="77"/>
      <c r="B3" s="78"/>
      <c r="C3" s="78"/>
      <c r="D3" s="78"/>
      <c r="E3" s="79"/>
      <c r="F3" s="80" t="s">
        <v>9</v>
      </c>
      <c r="G3" s="81"/>
      <c r="H3" s="81"/>
      <c r="I3" s="15"/>
      <c r="J3" s="82" t="s">
        <v>12</v>
      </c>
      <c r="K3" s="83"/>
      <c r="L3" s="83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2</v>
      </c>
      <c r="D4" s="5" t="s">
        <v>3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72</v>
      </c>
      <c r="D5" s="20" t="s">
        <v>78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2754.3281250000005</v>
      </c>
      <c r="M5" s="12">
        <f t="shared" ref="M5:M36" si="1">SUM(J5:L5)</f>
        <v>10224.695767105264</v>
      </c>
      <c r="N5" s="12">
        <f t="shared" ref="N5:N36" si="2">+I5-M5</f>
        <v>20720.731864473688</v>
      </c>
    </row>
    <row r="6" spans="1:14" ht="24.95" customHeight="1" x14ac:dyDescent="0.15">
      <c r="A6" s="1">
        <v>2</v>
      </c>
      <c r="B6" s="2" t="s">
        <v>19</v>
      </c>
      <c r="C6" s="20" t="s">
        <v>77</v>
      </c>
      <c r="D6" s="20" t="s">
        <v>79</v>
      </c>
      <c r="E6" s="11">
        <f t="shared" ref="E6:E62" si="3">+F6/15</f>
        <v>908.7828947368422</v>
      </c>
      <c r="F6" s="12">
        <v>13631.743421052633</v>
      </c>
      <c r="G6" s="13">
        <v>832</v>
      </c>
      <c r="H6" s="14">
        <v>559.5</v>
      </c>
      <c r="I6" s="12">
        <f t="shared" si="0"/>
        <v>15023.243421052633</v>
      </c>
      <c r="J6" s="18">
        <v>2764.7790606315793</v>
      </c>
      <c r="K6" s="13"/>
      <c r="L6" s="19">
        <v>1295.0156250000002</v>
      </c>
      <c r="M6" s="12">
        <f t="shared" si="1"/>
        <v>4059.7946856315793</v>
      </c>
      <c r="N6" s="12">
        <f t="shared" si="2"/>
        <v>10963.448735421054</v>
      </c>
    </row>
    <row r="7" spans="1:14" ht="24.95" customHeight="1" x14ac:dyDescent="0.15">
      <c r="A7" s="1">
        <v>3</v>
      </c>
      <c r="B7" s="2" t="s">
        <v>18</v>
      </c>
      <c r="C7" s="20" t="s">
        <v>76</v>
      </c>
      <c r="D7" s="20" t="s">
        <v>79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1295.0156250000002</v>
      </c>
      <c r="M7" s="12">
        <f t="shared" si="1"/>
        <v>4059.7946856315793</v>
      </c>
      <c r="N7" s="12">
        <f t="shared" si="2"/>
        <v>10963.448735421054</v>
      </c>
    </row>
    <row r="8" spans="1:14" ht="24.95" customHeight="1" x14ac:dyDescent="0.15">
      <c r="A8" s="1">
        <v>4</v>
      </c>
      <c r="B8" s="2" t="s">
        <v>17</v>
      </c>
      <c r="C8" s="20" t="s">
        <v>75</v>
      </c>
      <c r="D8" s="20" t="s">
        <v>79</v>
      </c>
      <c r="E8" s="11">
        <f t="shared" si="3"/>
        <v>908.7828947368422</v>
      </c>
      <c r="F8" s="12">
        <v>13631.743421052633</v>
      </c>
      <c r="G8" s="13">
        <v>832</v>
      </c>
      <c r="H8" s="14">
        <v>559.5</v>
      </c>
      <c r="I8" s="12">
        <f t="shared" si="0"/>
        <v>15023.243421052633</v>
      </c>
      <c r="J8" s="18">
        <v>2764.7790606315793</v>
      </c>
      <c r="K8" s="13">
        <v>0</v>
      </c>
      <c r="L8" s="19">
        <v>1295.0156250000002</v>
      </c>
      <c r="M8" s="12">
        <f t="shared" si="1"/>
        <v>4059.7946856315793</v>
      </c>
      <c r="N8" s="12">
        <f t="shared" si="2"/>
        <v>10963.448735421054</v>
      </c>
    </row>
    <row r="9" spans="1:14" ht="24.95" customHeight="1" x14ac:dyDescent="0.15">
      <c r="A9" s="1">
        <v>5</v>
      </c>
      <c r="B9" s="2" t="s">
        <v>16</v>
      </c>
      <c r="C9" s="20" t="s">
        <v>74</v>
      </c>
      <c r="D9" s="20" t="s">
        <v>79</v>
      </c>
      <c r="E9" s="11">
        <f t="shared" si="3"/>
        <v>908.7828947368422</v>
      </c>
      <c r="F9" s="12">
        <v>13631.743421052633</v>
      </c>
      <c r="G9" s="13">
        <v>832</v>
      </c>
      <c r="H9" s="14">
        <v>559.5</v>
      </c>
      <c r="I9" s="12">
        <f t="shared" si="0"/>
        <v>15023.243421052633</v>
      </c>
      <c r="J9" s="18">
        <v>2764.7790606315793</v>
      </c>
      <c r="K9" s="13">
        <v>0</v>
      </c>
      <c r="L9" s="19">
        <v>1295.0156250000002</v>
      </c>
      <c r="M9" s="12">
        <f t="shared" si="1"/>
        <v>4059.7946856315793</v>
      </c>
      <c r="N9" s="12">
        <f t="shared" si="2"/>
        <v>10963.448735421054</v>
      </c>
    </row>
    <row r="10" spans="1:14" ht="24.95" customHeight="1" x14ac:dyDescent="0.15">
      <c r="A10" s="1">
        <v>6</v>
      </c>
      <c r="B10" s="2" t="s">
        <v>15</v>
      </c>
      <c r="C10" s="20" t="s">
        <v>73</v>
      </c>
      <c r="D10" s="20" t="s">
        <v>79</v>
      </c>
      <c r="E10" s="11">
        <f t="shared" si="3"/>
        <v>908.7828947368422</v>
      </c>
      <c r="F10" s="12">
        <v>13631.743421052633</v>
      </c>
      <c r="G10" s="13">
        <v>832</v>
      </c>
      <c r="H10" s="14">
        <v>559.5</v>
      </c>
      <c r="I10" s="12">
        <f t="shared" si="0"/>
        <v>15023.243421052633</v>
      </c>
      <c r="J10" s="18">
        <v>2764.7790606315793</v>
      </c>
      <c r="K10" s="13">
        <v>0</v>
      </c>
      <c r="L10" s="19">
        <v>1295.0156250000002</v>
      </c>
      <c r="M10" s="12">
        <f t="shared" si="1"/>
        <v>4059.7946856315793</v>
      </c>
      <c r="N10" s="12">
        <f t="shared" si="2"/>
        <v>10963.448735421054</v>
      </c>
    </row>
    <row r="11" spans="1:14" ht="24.95" customHeight="1" x14ac:dyDescent="0.15">
      <c r="A11" s="1">
        <v>7</v>
      </c>
      <c r="B11" s="2" t="s">
        <v>20</v>
      </c>
      <c r="C11" s="20" t="s">
        <v>77</v>
      </c>
      <c r="D11" s="20" t="s">
        <v>80</v>
      </c>
      <c r="E11" s="11">
        <f t="shared" si="3"/>
        <v>807.00657894736844</v>
      </c>
      <c r="F11" s="12">
        <v>12105.098684210527</v>
      </c>
      <c r="G11" s="13">
        <v>774.5</v>
      </c>
      <c r="H11" s="14">
        <v>508</v>
      </c>
      <c r="I11" s="12">
        <f t="shared" si="0"/>
        <v>13387.598684210527</v>
      </c>
      <c r="J11" s="18">
        <v>2380.0754185263158</v>
      </c>
      <c r="K11" s="13"/>
      <c r="L11" s="19">
        <v>1149.984375</v>
      </c>
      <c r="M11" s="12">
        <f t="shared" si="1"/>
        <v>3530.0597935263158</v>
      </c>
      <c r="N11" s="12">
        <f t="shared" si="2"/>
        <v>9857.5388906842109</v>
      </c>
    </row>
    <row r="12" spans="1:14" ht="24.95" customHeight="1" x14ac:dyDescent="0.15">
      <c r="A12" s="1">
        <v>8</v>
      </c>
      <c r="B12" s="2" t="s">
        <v>21</v>
      </c>
      <c r="C12" s="20" t="s">
        <v>73</v>
      </c>
      <c r="D12" s="20" t="s">
        <v>81</v>
      </c>
      <c r="E12" s="11">
        <f t="shared" si="3"/>
        <v>729.8026315789474</v>
      </c>
      <c r="F12" s="12">
        <v>10947.039473684212</v>
      </c>
      <c r="G12" s="13">
        <v>732.5</v>
      </c>
      <c r="H12" s="14">
        <v>493.5</v>
      </c>
      <c r="I12" s="12">
        <f t="shared" si="0"/>
        <v>12173.039473684212</v>
      </c>
      <c r="J12" s="18">
        <v>2094.4110922105269</v>
      </c>
      <c r="K12" s="13">
        <v>0</v>
      </c>
      <c r="L12" s="19">
        <v>1039.9687500000002</v>
      </c>
      <c r="M12" s="12">
        <f t="shared" si="1"/>
        <v>3134.3798422105274</v>
      </c>
      <c r="N12" s="12">
        <f t="shared" si="2"/>
        <v>9038.6596314736853</v>
      </c>
    </row>
    <row r="13" spans="1:14" ht="24.95" customHeight="1" x14ac:dyDescent="0.15">
      <c r="A13" s="1">
        <v>9</v>
      </c>
      <c r="B13" s="2" t="s">
        <v>22</v>
      </c>
      <c r="C13" s="20" t="s">
        <v>76</v>
      </c>
      <c r="D13" s="20" t="s">
        <v>82</v>
      </c>
      <c r="E13" s="11">
        <f t="shared" si="3"/>
        <v>566.21710526315792</v>
      </c>
      <c r="F13" s="12">
        <v>8493.2565789473683</v>
      </c>
      <c r="G13" s="13">
        <v>623.5</v>
      </c>
      <c r="H13" s="14">
        <v>389.5</v>
      </c>
      <c r="I13" s="12">
        <f t="shared" si="0"/>
        <v>9506.2565789473683</v>
      </c>
      <c r="J13" s="18">
        <v>1483.3472292631582</v>
      </c>
      <c r="K13" s="13">
        <v>0</v>
      </c>
      <c r="L13" s="19">
        <v>806.859375</v>
      </c>
      <c r="M13" s="12">
        <f t="shared" si="1"/>
        <v>2290.2066042631582</v>
      </c>
      <c r="N13" s="12">
        <f t="shared" si="2"/>
        <v>7216.0499746842106</v>
      </c>
    </row>
    <row r="14" spans="1:14" ht="24.95" customHeight="1" x14ac:dyDescent="0.15">
      <c r="A14" s="1">
        <v>10</v>
      </c>
      <c r="B14" s="2" t="s">
        <v>25</v>
      </c>
      <c r="C14" s="20" t="s">
        <v>77</v>
      </c>
      <c r="D14" s="20" t="s">
        <v>85</v>
      </c>
      <c r="E14" s="11">
        <f t="shared" si="3"/>
        <v>459.44078947368422</v>
      </c>
      <c r="F14" s="12">
        <v>6891.6118421052633</v>
      </c>
      <c r="G14" s="13">
        <v>581.5</v>
      </c>
      <c r="H14" s="14">
        <v>361</v>
      </c>
      <c r="I14" s="12">
        <f t="shared" si="0"/>
        <v>7834.1118421052633</v>
      </c>
      <c r="J14" s="18">
        <v>1126.1771134736844</v>
      </c>
      <c r="K14" s="13"/>
      <c r="L14" s="19">
        <v>654.703125</v>
      </c>
      <c r="M14" s="12">
        <f t="shared" si="1"/>
        <v>1780.8802384736844</v>
      </c>
      <c r="N14" s="12">
        <f t="shared" si="2"/>
        <v>6053.2316036315788</v>
      </c>
    </row>
    <row r="15" spans="1:14" ht="24.95" customHeight="1" x14ac:dyDescent="0.15">
      <c r="A15" s="1">
        <v>11</v>
      </c>
      <c r="B15" s="2" t="s">
        <v>23</v>
      </c>
      <c r="C15" s="20" t="s">
        <v>75</v>
      </c>
      <c r="D15" s="20" t="s">
        <v>100</v>
      </c>
      <c r="E15" s="11">
        <f t="shared" si="3"/>
        <v>459.44078947368422</v>
      </c>
      <c r="F15" s="12">
        <v>6891.6118421052633</v>
      </c>
      <c r="G15" s="13">
        <v>581.5</v>
      </c>
      <c r="H15" s="14">
        <v>361</v>
      </c>
      <c r="I15" s="12">
        <f t="shared" si="0"/>
        <v>7834.1118421052633</v>
      </c>
      <c r="J15" s="18">
        <v>1126.1771134736844</v>
      </c>
      <c r="K15" s="13">
        <v>0</v>
      </c>
      <c r="L15" s="19">
        <v>654.703125</v>
      </c>
      <c r="M15" s="12">
        <f t="shared" si="1"/>
        <v>1780.8802384736844</v>
      </c>
      <c r="N15" s="12">
        <f t="shared" si="2"/>
        <v>6053.2316036315788</v>
      </c>
    </row>
    <row r="16" spans="1:14" ht="24.95" customHeight="1" x14ac:dyDescent="0.15">
      <c r="A16" s="1">
        <v>12</v>
      </c>
      <c r="B16" s="2" t="s">
        <v>24</v>
      </c>
      <c r="C16" s="20" t="s">
        <v>75</v>
      </c>
      <c r="D16" s="20" t="s">
        <v>84</v>
      </c>
      <c r="E16" s="11">
        <f t="shared" si="3"/>
        <v>459.44078947368422</v>
      </c>
      <c r="F16" s="12">
        <v>6891.6118421052633</v>
      </c>
      <c r="G16" s="13">
        <v>581.5</v>
      </c>
      <c r="H16" s="13">
        <v>361</v>
      </c>
      <c r="I16" s="12">
        <f t="shared" si="0"/>
        <v>7834.1118421052633</v>
      </c>
      <c r="J16" s="18">
        <v>1126.1771134736844</v>
      </c>
      <c r="K16" s="13">
        <v>0</v>
      </c>
      <c r="L16" s="19">
        <v>654.703125</v>
      </c>
      <c r="M16" s="12">
        <f t="shared" si="1"/>
        <v>1780.8802384736844</v>
      </c>
      <c r="N16" s="12">
        <f t="shared" si="2"/>
        <v>6053.2316036315788</v>
      </c>
    </row>
    <row r="17" spans="1:14" ht="24.95" customHeight="1" x14ac:dyDescent="0.15">
      <c r="A17" s="1">
        <v>13</v>
      </c>
      <c r="B17" s="2" t="s">
        <v>26</v>
      </c>
      <c r="C17" s="20" t="s">
        <v>77</v>
      </c>
      <c r="D17" s="20" t="s">
        <v>86</v>
      </c>
      <c r="E17" s="11">
        <f t="shared" si="3"/>
        <v>449.57236842105266</v>
      </c>
      <c r="F17" s="12">
        <v>6743.58552631579</v>
      </c>
      <c r="G17" s="13">
        <v>581.5</v>
      </c>
      <c r="H17" s="14">
        <v>361</v>
      </c>
      <c r="I17" s="12">
        <f t="shared" si="0"/>
        <v>7686.08552631579</v>
      </c>
      <c r="J17" s="18">
        <v>1094.5586924210529</v>
      </c>
      <c r="K17" s="13"/>
      <c r="L17" s="19">
        <v>640.64062500000011</v>
      </c>
      <c r="M17" s="12">
        <f t="shared" si="1"/>
        <v>1735.1993174210529</v>
      </c>
      <c r="N17" s="12">
        <f t="shared" si="2"/>
        <v>5950.8862088947371</v>
      </c>
    </row>
    <row r="18" spans="1:14" ht="24.95" customHeight="1" x14ac:dyDescent="0.15">
      <c r="A18" s="1">
        <v>14</v>
      </c>
      <c r="B18" s="2" t="s">
        <v>27</v>
      </c>
      <c r="C18" s="20" t="s">
        <v>77</v>
      </c>
      <c r="D18" s="20" t="s">
        <v>86</v>
      </c>
      <c r="E18" s="11">
        <f t="shared" si="3"/>
        <v>449.57236842105266</v>
      </c>
      <c r="F18" s="12">
        <v>6743.58552631579</v>
      </c>
      <c r="G18" s="13">
        <v>581.5</v>
      </c>
      <c r="H18" s="14">
        <v>361</v>
      </c>
      <c r="I18" s="12">
        <f t="shared" si="0"/>
        <v>7686.08552631579</v>
      </c>
      <c r="J18" s="18">
        <v>1094.5586924210529</v>
      </c>
      <c r="K18" s="13"/>
      <c r="L18" s="19">
        <v>640.64062500000011</v>
      </c>
      <c r="M18" s="12">
        <f t="shared" si="1"/>
        <v>1735.1993174210529</v>
      </c>
      <c r="N18" s="12">
        <f t="shared" si="2"/>
        <v>5950.8862088947371</v>
      </c>
    </row>
    <row r="19" spans="1:14" ht="24.95" customHeight="1" x14ac:dyDescent="0.15">
      <c r="A19" s="1">
        <v>15</v>
      </c>
      <c r="B19" s="2" t="s">
        <v>28</v>
      </c>
      <c r="C19" s="20" t="s">
        <v>77</v>
      </c>
      <c r="D19" s="20" t="s">
        <v>86</v>
      </c>
      <c r="E19" s="11">
        <f t="shared" si="3"/>
        <v>449.57236842105266</v>
      </c>
      <c r="F19" s="12">
        <v>6743.58552631579</v>
      </c>
      <c r="G19" s="13">
        <v>581.5</v>
      </c>
      <c r="H19" s="14">
        <v>361</v>
      </c>
      <c r="I19" s="12">
        <f t="shared" si="0"/>
        <v>7686.08552631579</v>
      </c>
      <c r="J19" s="18">
        <v>1094.5586924210529</v>
      </c>
      <c r="K19" s="13"/>
      <c r="L19" s="19">
        <v>640.64062500000011</v>
      </c>
      <c r="M19" s="12">
        <f t="shared" si="1"/>
        <v>1735.1993174210529</v>
      </c>
      <c r="N19" s="12">
        <f t="shared" si="2"/>
        <v>5950.8862088947371</v>
      </c>
    </row>
    <row r="20" spans="1:14" ht="24.95" customHeight="1" x14ac:dyDescent="0.15">
      <c r="A20" s="1">
        <v>16</v>
      </c>
      <c r="B20" s="2" t="s">
        <v>29</v>
      </c>
      <c r="C20" s="20" t="s">
        <v>73</v>
      </c>
      <c r="D20" s="20" t="s">
        <v>101</v>
      </c>
      <c r="E20" s="11">
        <f t="shared" si="3"/>
        <v>405.06578947368422</v>
      </c>
      <c r="F20" s="12">
        <v>6075.9868421052633</v>
      </c>
      <c r="G20" s="13">
        <v>564</v>
      </c>
      <c r="H20" s="14">
        <v>351.5</v>
      </c>
      <c r="I20" s="12">
        <f t="shared" si="0"/>
        <v>6991.4868421052633</v>
      </c>
      <c r="J20" s="18">
        <v>946.19241347368438</v>
      </c>
      <c r="K20" s="13">
        <v>0</v>
      </c>
      <c r="L20" s="19">
        <v>577.21875</v>
      </c>
      <c r="M20" s="12">
        <f t="shared" si="1"/>
        <v>1523.4111634736844</v>
      </c>
      <c r="N20" s="12">
        <f t="shared" si="2"/>
        <v>5468.0756786315787</v>
      </c>
    </row>
    <row r="21" spans="1:14" ht="24.95" customHeight="1" x14ac:dyDescent="0.15">
      <c r="A21" s="1">
        <v>17</v>
      </c>
      <c r="B21" s="2" t="s">
        <v>30</v>
      </c>
      <c r="C21" s="20" t="s">
        <v>73</v>
      </c>
      <c r="D21" s="20" t="s">
        <v>88</v>
      </c>
      <c r="E21" s="11">
        <f t="shared" si="3"/>
        <v>405.06578947368422</v>
      </c>
      <c r="F21" s="12">
        <v>6075.9868421052633</v>
      </c>
      <c r="G21" s="13">
        <v>564</v>
      </c>
      <c r="H21" s="14">
        <v>351.5</v>
      </c>
      <c r="I21" s="12">
        <f t="shared" si="0"/>
        <v>6991.4868421052633</v>
      </c>
      <c r="J21" s="18">
        <v>946.19241347368438</v>
      </c>
      <c r="K21" s="13">
        <v>0</v>
      </c>
      <c r="L21" s="19">
        <v>577.21875</v>
      </c>
      <c r="M21" s="12">
        <f t="shared" si="1"/>
        <v>1523.4111634736844</v>
      </c>
      <c r="N21" s="12">
        <f t="shared" si="2"/>
        <v>5468.0756786315787</v>
      </c>
    </row>
    <row r="22" spans="1:14" ht="24.95" customHeight="1" x14ac:dyDescent="0.15">
      <c r="A22" s="1">
        <v>18</v>
      </c>
      <c r="B22" s="2" t="s">
        <v>31</v>
      </c>
      <c r="C22" s="20" t="s">
        <v>72</v>
      </c>
      <c r="D22" s="20" t="s">
        <v>89</v>
      </c>
      <c r="E22" s="11">
        <f t="shared" si="3"/>
        <v>376.80921052631578</v>
      </c>
      <c r="F22" s="12">
        <v>5652.1381578947367</v>
      </c>
      <c r="G22" s="13">
        <v>510.5</v>
      </c>
      <c r="H22" s="14">
        <v>333</v>
      </c>
      <c r="I22" s="12">
        <f t="shared" si="0"/>
        <v>6495.6381578947367</v>
      </c>
      <c r="J22" s="18">
        <v>840.27913452631583</v>
      </c>
      <c r="K22" s="13">
        <v>0</v>
      </c>
      <c r="L22" s="19">
        <v>536.953125</v>
      </c>
      <c r="M22" s="12">
        <f t="shared" si="1"/>
        <v>1377.2322595263158</v>
      </c>
      <c r="N22" s="12">
        <f t="shared" si="2"/>
        <v>5118.4058983684208</v>
      </c>
    </row>
    <row r="23" spans="1:14" ht="24.95" customHeight="1" x14ac:dyDescent="0.15">
      <c r="A23" s="1">
        <v>19</v>
      </c>
      <c r="B23" s="2" t="s">
        <v>32</v>
      </c>
      <c r="C23" s="20" t="s">
        <v>74</v>
      </c>
      <c r="D23" s="20" t="s">
        <v>90</v>
      </c>
      <c r="E23" s="11">
        <f t="shared" si="3"/>
        <v>393.12726076948371</v>
      </c>
      <c r="F23" s="12">
        <v>5896.9089115422557</v>
      </c>
      <c r="G23" s="13">
        <v>510.5</v>
      </c>
      <c r="H23" s="14">
        <v>333</v>
      </c>
      <c r="I23" s="12">
        <f t="shared" si="0"/>
        <v>6740.4089115422557</v>
      </c>
      <c r="J23" s="18">
        <v>892.56216750542592</v>
      </c>
      <c r="K23" s="13">
        <v>117.93817823084511</v>
      </c>
      <c r="L23" s="19">
        <v>560.20634659651432</v>
      </c>
      <c r="M23" s="12">
        <f t="shared" si="1"/>
        <v>1570.7066923327852</v>
      </c>
      <c r="N23" s="12">
        <f t="shared" si="2"/>
        <v>5169.7022192094701</v>
      </c>
    </row>
    <row r="24" spans="1:14" ht="24.95" customHeight="1" x14ac:dyDescent="0.15">
      <c r="A24" s="1">
        <v>20</v>
      </c>
      <c r="B24" s="2" t="s">
        <v>33</v>
      </c>
      <c r="C24" s="20" t="s">
        <v>74</v>
      </c>
      <c r="D24" s="20" t="s">
        <v>91</v>
      </c>
      <c r="E24" s="11">
        <f t="shared" si="3"/>
        <v>376.80921052631578</v>
      </c>
      <c r="F24" s="12">
        <v>5652.1381578947367</v>
      </c>
      <c r="G24" s="13">
        <v>510.5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536.953125</v>
      </c>
      <c r="M24" s="12">
        <f t="shared" si="1"/>
        <v>1490.2750226842106</v>
      </c>
      <c r="N24" s="12">
        <f t="shared" si="2"/>
        <v>5005.3631352105258</v>
      </c>
    </row>
    <row r="25" spans="1:14" ht="24.95" customHeight="1" x14ac:dyDescent="0.15">
      <c r="A25" s="1">
        <v>21</v>
      </c>
      <c r="B25" s="2" t="s">
        <v>34</v>
      </c>
      <c r="C25" s="20" t="s">
        <v>74</v>
      </c>
      <c r="D25" s="20" t="s">
        <v>91</v>
      </c>
      <c r="E25" s="11">
        <f t="shared" si="3"/>
        <v>376.80921052631578</v>
      </c>
      <c r="F25" s="12">
        <v>5652.1381578947367</v>
      </c>
      <c r="G25" s="13">
        <v>510.5</v>
      </c>
      <c r="H25" s="13">
        <v>333</v>
      </c>
      <c r="I25" s="12">
        <f t="shared" si="0"/>
        <v>6495.6381578947367</v>
      </c>
      <c r="J25" s="18">
        <v>840.27913452631583</v>
      </c>
      <c r="K25" s="13">
        <v>113.04276315789474</v>
      </c>
      <c r="L25" s="19">
        <v>536.953125</v>
      </c>
      <c r="M25" s="12">
        <f t="shared" si="1"/>
        <v>1490.2750226842106</v>
      </c>
      <c r="N25" s="12">
        <f t="shared" si="2"/>
        <v>5005.3631352105258</v>
      </c>
    </row>
    <row r="26" spans="1:14" ht="24.95" customHeight="1" x14ac:dyDescent="0.15">
      <c r="A26" s="1">
        <v>22</v>
      </c>
      <c r="B26" s="2" t="s">
        <v>35</v>
      </c>
      <c r="C26" s="20" t="s">
        <v>74</v>
      </c>
      <c r="D26" s="20" t="s">
        <v>91</v>
      </c>
      <c r="E26" s="11">
        <f t="shared" si="3"/>
        <v>376.80921052631578</v>
      </c>
      <c r="F26" s="12">
        <v>5652.1381578947367</v>
      </c>
      <c r="G26" s="13">
        <v>510.5</v>
      </c>
      <c r="H26" s="14">
        <v>333</v>
      </c>
      <c r="I26" s="12">
        <f t="shared" si="0"/>
        <v>6495.6381578947367</v>
      </c>
      <c r="J26" s="18">
        <v>840.27913452631583</v>
      </c>
      <c r="K26" s="23">
        <v>113.04276315789474</v>
      </c>
      <c r="L26" s="19">
        <v>536.953125</v>
      </c>
      <c r="M26" s="12">
        <f t="shared" si="1"/>
        <v>1490.2750226842106</v>
      </c>
      <c r="N26" s="12">
        <f t="shared" si="2"/>
        <v>5005.3631352105258</v>
      </c>
    </row>
    <row r="27" spans="1:14" ht="24.95" customHeight="1" x14ac:dyDescent="0.15">
      <c r="A27" s="1">
        <v>23</v>
      </c>
      <c r="B27" s="2" t="s">
        <v>36</v>
      </c>
      <c r="C27" s="20" t="s">
        <v>74</v>
      </c>
      <c r="D27" s="20" t="s">
        <v>91</v>
      </c>
      <c r="E27" s="11">
        <f t="shared" si="3"/>
        <v>376.80921052631578</v>
      </c>
      <c r="F27" s="12">
        <v>5652.1381578947367</v>
      </c>
      <c r="G27" s="13">
        <v>510.5</v>
      </c>
      <c r="H27" s="14">
        <v>333</v>
      </c>
      <c r="I27" s="12">
        <f t="shared" si="0"/>
        <v>6495.6381578947367</v>
      </c>
      <c r="J27" s="18">
        <v>840.27913452631583</v>
      </c>
      <c r="K27" s="13">
        <v>113.04276315789474</v>
      </c>
      <c r="L27" s="19">
        <v>536.953125</v>
      </c>
      <c r="M27" s="12">
        <f t="shared" si="1"/>
        <v>1490.2750226842106</v>
      </c>
      <c r="N27" s="12">
        <f t="shared" si="2"/>
        <v>5005.3631352105258</v>
      </c>
    </row>
    <row r="28" spans="1:14" ht="24.95" customHeight="1" x14ac:dyDescent="0.15">
      <c r="A28" s="1">
        <v>24</v>
      </c>
      <c r="B28" s="2" t="s">
        <v>37</v>
      </c>
      <c r="C28" s="20" t="s">
        <v>74</v>
      </c>
      <c r="D28" s="20" t="s">
        <v>91</v>
      </c>
      <c r="E28" s="11">
        <f t="shared" si="3"/>
        <v>376.80921052631578</v>
      </c>
      <c r="F28" s="12">
        <v>5652.1381578947367</v>
      </c>
      <c r="G28" s="13">
        <v>510.5</v>
      </c>
      <c r="H28" s="14">
        <v>333</v>
      </c>
      <c r="I28" s="12">
        <f t="shared" si="0"/>
        <v>6495.6381578947367</v>
      </c>
      <c r="J28" s="18">
        <v>840.27913452631583</v>
      </c>
      <c r="K28" s="13">
        <v>113.04276315789474</v>
      </c>
      <c r="L28" s="19">
        <v>536.953125</v>
      </c>
      <c r="M28" s="12">
        <f t="shared" si="1"/>
        <v>1490.2750226842106</v>
      </c>
      <c r="N28" s="12">
        <f t="shared" si="2"/>
        <v>5005.3631352105258</v>
      </c>
    </row>
    <row r="29" spans="1:14" ht="24.95" customHeight="1" x14ac:dyDescent="0.15">
      <c r="A29" s="1">
        <v>25</v>
      </c>
      <c r="B29" s="2" t="s">
        <v>38</v>
      </c>
      <c r="C29" s="20" t="s">
        <v>74</v>
      </c>
      <c r="D29" s="20" t="s">
        <v>91</v>
      </c>
      <c r="E29" s="11">
        <f t="shared" si="3"/>
        <v>376.80921052631578</v>
      </c>
      <c r="F29" s="12">
        <v>5652.1381578947367</v>
      </c>
      <c r="G29" s="13">
        <v>510.5</v>
      </c>
      <c r="H29" s="14">
        <v>333</v>
      </c>
      <c r="I29" s="12">
        <f t="shared" si="0"/>
        <v>6495.6381578947367</v>
      </c>
      <c r="J29" s="18">
        <v>840.27913452631583</v>
      </c>
      <c r="K29" s="13">
        <v>113.04276315789474</v>
      </c>
      <c r="L29" s="19">
        <v>536.953125</v>
      </c>
      <c r="M29" s="12">
        <f t="shared" si="1"/>
        <v>1490.2750226842106</v>
      </c>
      <c r="N29" s="12">
        <f t="shared" si="2"/>
        <v>5005.3631352105258</v>
      </c>
    </row>
    <row r="30" spans="1:14" ht="24.95" customHeight="1" x14ac:dyDescent="0.15">
      <c r="A30" s="1">
        <v>26</v>
      </c>
      <c r="B30" s="2" t="s">
        <v>39</v>
      </c>
      <c r="C30" s="20" t="s">
        <v>74</v>
      </c>
      <c r="D30" s="20" t="s">
        <v>91</v>
      </c>
      <c r="E30" s="11">
        <f t="shared" si="3"/>
        <v>376.80921052631578</v>
      </c>
      <c r="F30" s="12">
        <v>5652.1381578947367</v>
      </c>
      <c r="G30" s="13">
        <v>510.5</v>
      </c>
      <c r="H30" s="14">
        <v>333</v>
      </c>
      <c r="I30" s="12">
        <f t="shared" si="0"/>
        <v>6495.6381578947367</v>
      </c>
      <c r="J30" s="18">
        <v>840.27913452631583</v>
      </c>
      <c r="K30" s="13">
        <v>113.04276315789474</v>
      </c>
      <c r="L30" s="19">
        <v>536.953125</v>
      </c>
      <c r="M30" s="12">
        <f t="shared" si="1"/>
        <v>1490.2750226842106</v>
      </c>
      <c r="N30" s="12">
        <f t="shared" si="2"/>
        <v>5005.3631352105258</v>
      </c>
    </row>
    <row r="31" spans="1:14" ht="24.95" customHeight="1" x14ac:dyDescent="0.15">
      <c r="A31" s="1">
        <v>27</v>
      </c>
      <c r="B31" s="2" t="s">
        <v>40</v>
      </c>
      <c r="C31" s="20" t="s">
        <v>74</v>
      </c>
      <c r="D31" s="20" t="s">
        <v>91</v>
      </c>
      <c r="E31" s="11">
        <f t="shared" si="3"/>
        <v>376.80921052631578</v>
      </c>
      <c r="F31" s="12">
        <v>5652.1381578947367</v>
      </c>
      <c r="G31" s="13">
        <v>510.5</v>
      </c>
      <c r="H31" s="14">
        <v>333</v>
      </c>
      <c r="I31" s="12">
        <f t="shared" si="0"/>
        <v>6495.6381578947367</v>
      </c>
      <c r="J31" s="18">
        <v>840.27913452631583</v>
      </c>
      <c r="K31" s="13">
        <v>113.04276315789474</v>
      </c>
      <c r="L31" s="19">
        <v>536.953125</v>
      </c>
      <c r="M31" s="12">
        <f t="shared" si="1"/>
        <v>1490.2750226842106</v>
      </c>
      <c r="N31" s="12">
        <f t="shared" si="2"/>
        <v>5005.3631352105258</v>
      </c>
    </row>
    <row r="32" spans="1:14" ht="24.95" customHeight="1" x14ac:dyDescent="0.15">
      <c r="A32" s="1">
        <v>28</v>
      </c>
      <c r="B32" s="2" t="s">
        <v>41</v>
      </c>
      <c r="C32" s="20" t="s">
        <v>74</v>
      </c>
      <c r="D32" s="20" t="s">
        <v>91</v>
      </c>
      <c r="E32" s="11">
        <f t="shared" si="3"/>
        <v>376.80921052631578</v>
      </c>
      <c r="F32" s="12">
        <v>5652.1381578947367</v>
      </c>
      <c r="G32" s="13">
        <v>510.5</v>
      </c>
      <c r="H32" s="14">
        <v>333</v>
      </c>
      <c r="I32" s="12">
        <f t="shared" si="0"/>
        <v>6495.6381578947367</v>
      </c>
      <c r="J32" s="18">
        <v>840.27913452631583</v>
      </c>
      <c r="K32" s="13">
        <v>113.04276315789474</v>
      </c>
      <c r="L32" s="19">
        <v>536.953125</v>
      </c>
      <c r="M32" s="12">
        <f t="shared" si="1"/>
        <v>1490.2750226842106</v>
      </c>
      <c r="N32" s="12">
        <f t="shared" si="2"/>
        <v>5005.3631352105258</v>
      </c>
    </row>
    <row r="33" spans="1:14" ht="24.95" customHeight="1" x14ac:dyDescent="0.15">
      <c r="A33" s="1">
        <v>29</v>
      </c>
      <c r="B33" s="2" t="s">
        <v>42</v>
      </c>
      <c r="C33" s="20" t="s">
        <v>74</v>
      </c>
      <c r="D33" s="20" t="s">
        <v>91</v>
      </c>
      <c r="E33" s="11">
        <f t="shared" si="3"/>
        <v>376.80921052631578</v>
      </c>
      <c r="F33" s="12">
        <v>5652.1381578947367</v>
      </c>
      <c r="G33" s="13">
        <v>510.5</v>
      </c>
      <c r="H33" s="14">
        <v>333</v>
      </c>
      <c r="I33" s="12">
        <f t="shared" si="0"/>
        <v>6495.6381578947367</v>
      </c>
      <c r="J33" s="18">
        <v>840.27913452631583</v>
      </c>
      <c r="K33" s="13">
        <v>113.04276315789474</v>
      </c>
      <c r="L33" s="19">
        <v>536.953125</v>
      </c>
      <c r="M33" s="12">
        <f t="shared" si="1"/>
        <v>1490.2750226842106</v>
      </c>
      <c r="N33" s="12">
        <f t="shared" si="2"/>
        <v>5005.3631352105258</v>
      </c>
    </row>
    <row r="34" spans="1:14" ht="24.95" customHeight="1" x14ac:dyDescent="0.15">
      <c r="A34" s="1">
        <v>30</v>
      </c>
      <c r="B34" s="2" t="s">
        <v>43</v>
      </c>
      <c r="C34" s="20" t="s">
        <v>76</v>
      </c>
      <c r="D34" s="20" t="s">
        <v>93</v>
      </c>
      <c r="E34" s="11">
        <f t="shared" si="3"/>
        <v>280.26315789473688</v>
      </c>
      <c r="F34" s="12">
        <v>4203.9473684210534</v>
      </c>
      <c r="G34" s="13">
        <v>366</v>
      </c>
      <c r="H34" s="14">
        <v>226</v>
      </c>
      <c r="I34" s="12">
        <f t="shared" si="0"/>
        <v>4795.9473684210534</v>
      </c>
      <c r="J34" s="18">
        <v>486.93925642105285</v>
      </c>
      <c r="K34" s="13">
        <v>84.078947368421069</v>
      </c>
      <c r="L34" s="19">
        <v>399.37500000000006</v>
      </c>
      <c r="M34" s="12">
        <f t="shared" si="1"/>
        <v>970.393203789474</v>
      </c>
      <c r="N34" s="12">
        <f t="shared" si="2"/>
        <v>3825.5541646315796</v>
      </c>
    </row>
    <row r="35" spans="1:14" ht="24.95" customHeight="1" x14ac:dyDescent="0.15">
      <c r="A35" s="1">
        <v>31</v>
      </c>
      <c r="B35" s="2" t="s">
        <v>44</v>
      </c>
      <c r="C35" s="20" t="s">
        <v>76</v>
      </c>
      <c r="D35" s="20" t="s">
        <v>93</v>
      </c>
      <c r="E35" s="11">
        <f t="shared" si="3"/>
        <v>280.26315789473688</v>
      </c>
      <c r="F35" s="12">
        <v>4203.9473684210534</v>
      </c>
      <c r="G35" s="13">
        <v>366</v>
      </c>
      <c r="H35" s="14">
        <v>226</v>
      </c>
      <c r="I35" s="12">
        <f t="shared" si="0"/>
        <v>4795.9473684210534</v>
      </c>
      <c r="J35" s="18">
        <v>486.93925642105285</v>
      </c>
      <c r="K35" s="13">
        <v>84.078947368421069</v>
      </c>
      <c r="L35" s="19">
        <v>399.37500000000006</v>
      </c>
      <c r="M35" s="12">
        <f t="shared" si="1"/>
        <v>970.393203789474</v>
      </c>
      <c r="N35" s="12">
        <f t="shared" si="2"/>
        <v>3825.5541646315796</v>
      </c>
    </row>
    <row r="36" spans="1:14" ht="24.95" customHeight="1" x14ac:dyDescent="0.15">
      <c r="A36" s="1">
        <v>32</v>
      </c>
      <c r="B36" s="2" t="s">
        <v>45</v>
      </c>
      <c r="C36" s="20" t="s">
        <v>76</v>
      </c>
      <c r="D36" s="20" t="s">
        <v>94</v>
      </c>
      <c r="E36" s="11">
        <f t="shared" si="3"/>
        <v>258.8486842105263</v>
      </c>
      <c r="F36" s="12">
        <v>3882.7302631578946</v>
      </c>
      <c r="G36" s="13">
        <v>359</v>
      </c>
      <c r="H36" s="13">
        <v>219</v>
      </c>
      <c r="I36" s="12">
        <f t="shared" si="0"/>
        <v>4460.730263157895</v>
      </c>
      <c r="J36" s="18">
        <v>426.86835115789484</v>
      </c>
      <c r="K36" s="13">
        <v>77.65460526315789</v>
      </c>
      <c r="L36" s="19">
        <v>368.859375</v>
      </c>
      <c r="M36" s="12">
        <f t="shared" si="1"/>
        <v>873.38233142105275</v>
      </c>
      <c r="N36" s="12">
        <f t="shared" si="2"/>
        <v>3587.3479317368424</v>
      </c>
    </row>
    <row r="37" spans="1:14" ht="24.95" customHeight="1" x14ac:dyDescent="0.15">
      <c r="A37" s="1">
        <v>33</v>
      </c>
      <c r="B37" s="2" t="s">
        <v>46</v>
      </c>
      <c r="C37" s="20" t="s">
        <v>76</v>
      </c>
      <c r="D37" s="20" t="s">
        <v>94</v>
      </c>
      <c r="E37" s="11">
        <f t="shared" si="3"/>
        <v>258.8486842105263</v>
      </c>
      <c r="F37" s="12">
        <v>3882.7302631578946</v>
      </c>
      <c r="G37" s="13">
        <v>359</v>
      </c>
      <c r="H37" s="13">
        <v>219</v>
      </c>
      <c r="I37" s="12">
        <f t="shared" ref="I37:I62" si="4">SUM(F37:H37)</f>
        <v>4460.730263157895</v>
      </c>
      <c r="J37" s="18">
        <v>426.86835115789484</v>
      </c>
      <c r="K37" s="13">
        <v>77.65460526315789</v>
      </c>
      <c r="L37" s="19">
        <v>368.859375</v>
      </c>
      <c r="M37" s="12">
        <f t="shared" ref="M37:M62" si="5">SUM(J37:L37)</f>
        <v>873.38233142105275</v>
      </c>
      <c r="N37" s="12">
        <f t="shared" ref="N37:N62" si="6">+I37-M37</f>
        <v>3587.3479317368424</v>
      </c>
    </row>
    <row r="38" spans="1:14" ht="24.95" customHeight="1" x14ac:dyDescent="0.15">
      <c r="A38" s="1">
        <v>34</v>
      </c>
      <c r="B38" s="2" t="s">
        <v>47</v>
      </c>
      <c r="C38" s="20" t="s">
        <v>76</v>
      </c>
      <c r="D38" s="20" t="s">
        <v>94</v>
      </c>
      <c r="E38" s="11">
        <f t="shared" si="3"/>
        <v>258.8486842105263</v>
      </c>
      <c r="F38" s="12">
        <v>3882.7302631578946</v>
      </c>
      <c r="G38" s="13">
        <v>359</v>
      </c>
      <c r="H38" s="14">
        <v>219</v>
      </c>
      <c r="I38" s="12">
        <f t="shared" si="4"/>
        <v>4460.730263157895</v>
      </c>
      <c r="J38" s="18">
        <v>426.86835115789484</v>
      </c>
      <c r="K38" s="13">
        <v>77.65460526315789</v>
      </c>
      <c r="L38" s="19">
        <v>368.859375</v>
      </c>
      <c r="M38" s="12">
        <f t="shared" si="5"/>
        <v>873.38233142105275</v>
      </c>
      <c r="N38" s="12">
        <f t="shared" si="6"/>
        <v>3587.3479317368424</v>
      </c>
    </row>
    <row r="39" spans="1:14" ht="24.95" customHeight="1" x14ac:dyDescent="0.15">
      <c r="A39" s="1">
        <v>35</v>
      </c>
      <c r="B39" s="2" t="s">
        <v>48</v>
      </c>
      <c r="C39" s="20" t="s">
        <v>76</v>
      </c>
      <c r="D39" s="20" t="s">
        <v>94</v>
      </c>
      <c r="E39" s="11">
        <f t="shared" si="3"/>
        <v>258.8486842105263</v>
      </c>
      <c r="F39" s="12">
        <v>3882.7302631578946</v>
      </c>
      <c r="G39" s="13">
        <v>359</v>
      </c>
      <c r="H39" s="14">
        <v>219</v>
      </c>
      <c r="I39" s="12">
        <f t="shared" si="4"/>
        <v>4460.730263157895</v>
      </c>
      <c r="J39" s="18">
        <v>426.86835115789484</v>
      </c>
      <c r="K39" s="23">
        <v>77.65460526315789</v>
      </c>
      <c r="L39" s="19">
        <v>368.859375</v>
      </c>
      <c r="M39" s="12">
        <f t="shared" si="5"/>
        <v>873.38233142105275</v>
      </c>
      <c r="N39" s="12">
        <f t="shared" si="6"/>
        <v>3587.3479317368424</v>
      </c>
    </row>
    <row r="40" spans="1:14" ht="24.95" customHeight="1" x14ac:dyDescent="0.15">
      <c r="A40" s="1">
        <v>36</v>
      </c>
      <c r="B40" s="2" t="s">
        <v>49</v>
      </c>
      <c r="C40" s="20" t="s">
        <v>76</v>
      </c>
      <c r="D40" s="20" t="s">
        <v>94</v>
      </c>
      <c r="E40" s="11">
        <f t="shared" si="3"/>
        <v>258.8486842105263</v>
      </c>
      <c r="F40" s="12">
        <v>3882.7302631578946</v>
      </c>
      <c r="G40" s="13">
        <v>359</v>
      </c>
      <c r="H40" s="14">
        <v>219</v>
      </c>
      <c r="I40" s="12">
        <f t="shared" si="4"/>
        <v>4460.730263157895</v>
      </c>
      <c r="J40" s="18">
        <v>426.86835115789484</v>
      </c>
      <c r="K40" s="23">
        <v>77.65460526315789</v>
      </c>
      <c r="L40" s="19">
        <v>368.859375</v>
      </c>
      <c r="M40" s="12">
        <f t="shared" si="5"/>
        <v>873.38233142105275</v>
      </c>
      <c r="N40" s="12">
        <f t="shared" si="6"/>
        <v>3587.3479317368424</v>
      </c>
    </row>
    <row r="41" spans="1:14" ht="24.95" customHeight="1" x14ac:dyDescent="0.15">
      <c r="A41" s="1">
        <v>37</v>
      </c>
      <c r="B41" s="2" t="s">
        <v>50</v>
      </c>
      <c r="C41" s="20" t="s">
        <v>76</v>
      </c>
      <c r="D41" s="20" t="s">
        <v>94</v>
      </c>
      <c r="E41" s="11">
        <f t="shared" si="3"/>
        <v>258.8486842105263</v>
      </c>
      <c r="F41" s="12">
        <v>3882.7302631578946</v>
      </c>
      <c r="G41" s="13">
        <v>359</v>
      </c>
      <c r="H41" s="14">
        <v>219</v>
      </c>
      <c r="I41" s="12">
        <f t="shared" si="4"/>
        <v>4460.730263157895</v>
      </c>
      <c r="J41" s="18">
        <v>426.86835115789484</v>
      </c>
      <c r="K41" s="13">
        <v>77.65460526315789</v>
      </c>
      <c r="L41" s="19">
        <v>368.859375</v>
      </c>
      <c r="M41" s="12">
        <f t="shared" si="5"/>
        <v>873.38233142105275</v>
      </c>
      <c r="N41" s="12">
        <f t="shared" si="6"/>
        <v>3587.3479317368424</v>
      </c>
    </row>
    <row r="42" spans="1:14" ht="24.95" customHeight="1" x14ac:dyDescent="0.15">
      <c r="A42" s="1">
        <v>38</v>
      </c>
      <c r="B42" s="2" t="s">
        <v>51</v>
      </c>
      <c r="C42" s="20" t="s">
        <v>76</v>
      </c>
      <c r="D42" s="20" t="s">
        <v>94</v>
      </c>
      <c r="E42" s="11">
        <f t="shared" si="3"/>
        <v>258.8486842105263</v>
      </c>
      <c r="F42" s="12">
        <v>3882.7302631578946</v>
      </c>
      <c r="G42" s="13">
        <v>359</v>
      </c>
      <c r="H42" s="14">
        <v>219</v>
      </c>
      <c r="I42" s="12">
        <f t="shared" si="4"/>
        <v>4460.730263157895</v>
      </c>
      <c r="J42" s="18">
        <v>426.86835115789484</v>
      </c>
      <c r="K42" s="13">
        <v>77.65460526315789</v>
      </c>
      <c r="L42" s="19">
        <v>368.859375</v>
      </c>
      <c r="M42" s="12">
        <f t="shared" si="5"/>
        <v>873.38233142105275</v>
      </c>
      <c r="N42" s="12">
        <f t="shared" si="6"/>
        <v>3587.3479317368424</v>
      </c>
    </row>
    <row r="43" spans="1:14" ht="24.95" customHeight="1" x14ac:dyDescent="0.15">
      <c r="A43" s="1">
        <v>39</v>
      </c>
      <c r="B43" s="2" t="s">
        <v>52</v>
      </c>
      <c r="C43" s="20" t="s">
        <v>76</v>
      </c>
      <c r="D43" s="20" t="s">
        <v>94</v>
      </c>
      <c r="E43" s="11">
        <f t="shared" si="3"/>
        <v>258.8486842105263</v>
      </c>
      <c r="F43" s="12">
        <v>3882.7302631578946</v>
      </c>
      <c r="G43" s="13">
        <v>359</v>
      </c>
      <c r="H43" s="14">
        <v>219</v>
      </c>
      <c r="I43" s="12">
        <f t="shared" si="4"/>
        <v>4460.730263157895</v>
      </c>
      <c r="J43" s="18">
        <v>426.86835115789484</v>
      </c>
      <c r="K43" s="13">
        <v>77.65460526315789</v>
      </c>
      <c r="L43" s="19">
        <v>368.859375</v>
      </c>
      <c r="M43" s="12">
        <f t="shared" si="5"/>
        <v>873.38233142105275</v>
      </c>
      <c r="N43" s="12">
        <f t="shared" si="6"/>
        <v>3587.3479317368424</v>
      </c>
    </row>
    <row r="44" spans="1:14" ht="24.95" customHeight="1" x14ac:dyDescent="0.15">
      <c r="A44" s="1">
        <v>40</v>
      </c>
      <c r="B44" s="2" t="s">
        <v>53</v>
      </c>
      <c r="C44" s="20" t="s">
        <v>76</v>
      </c>
      <c r="D44" s="20" t="s">
        <v>94</v>
      </c>
      <c r="E44" s="11">
        <f t="shared" si="3"/>
        <v>258.8486842105263</v>
      </c>
      <c r="F44" s="12">
        <v>3882.7302631578946</v>
      </c>
      <c r="G44" s="13">
        <v>359</v>
      </c>
      <c r="H44" s="14">
        <v>219</v>
      </c>
      <c r="I44" s="12">
        <f t="shared" si="4"/>
        <v>4460.730263157895</v>
      </c>
      <c r="J44" s="18">
        <v>426.86835115789484</v>
      </c>
      <c r="K44" s="13">
        <v>77.65460526315789</v>
      </c>
      <c r="L44" s="19">
        <v>368.859375</v>
      </c>
      <c r="M44" s="12">
        <f t="shared" si="5"/>
        <v>873.38233142105275</v>
      </c>
      <c r="N44" s="12">
        <f t="shared" si="6"/>
        <v>3587.3479317368424</v>
      </c>
    </row>
    <row r="45" spans="1:14" ht="24.95" customHeight="1" x14ac:dyDescent="0.15">
      <c r="A45" s="1">
        <v>41</v>
      </c>
      <c r="B45" s="2" t="s">
        <v>54</v>
      </c>
      <c r="C45" s="20" t="s">
        <v>73</v>
      </c>
      <c r="D45" s="20" t="s">
        <v>95</v>
      </c>
      <c r="E45" s="11">
        <f t="shared" si="3"/>
        <v>253.51973684210529</v>
      </c>
      <c r="F45" s="12">
        <v>3802.7960526315792</v>
      </c>
      <c r="G45" s="13">
        <v>333.5</v>
      </c>
      <c r="H45" s="14">
        <v>212.5</v>
      </c>
      <c r="I45" s="12">
        <f t="shared" si="4"/>
        <v>4348.7960526315792</v>
      </c>
      <c r="J45" s="18">
        <v>406.80974063157907</v>
      </c>
      <c r="K45" s="13">
        <v>76.055921052631589</v>
      </c>
      <c r="L45" s="19">
        <v>361.265625</v>
      </c>
      <c r="M45" s="12">
        <f t="shared" si="5"/>
        <v>844.13128668421064</v>
      </c>
      <c r="N45" s="12">
        <f t="shared" si="6"/>
        <v>3504.6647659473683</v>
      </c>
    </row>
    <row r="46" spans="1:14" ht="24.95" customHeight="1" x14ac:dyDescent="0.15">
      <c r="A46" s="1">
        <v>42</v>
      </c>
      <c r="B46" s="2" t="s">
        <v>55</v>
      </c>
      <c r="C46" s="20" t="s">
        <v>77</v>
      </c>
      <c r="D46" s="20" t="s">
        <v>96</v>
      </c>
      <c r="E46" s="11">
        <f t="shared" si="3"/>
        <v>253.51973684210529</v>
      </c>
      <c r="F46" s="12">
        <v>3802.7960526315792</v>
      </c>
      <c r="G46" s="13">
        <v>333.5</v>
      </c>
      <c r="H46" s="14">
        <v>212.5</v>
      </c>
      <c r="I46" s="12">
        <f t="shared" si="4"/>
        <v>4348.7960526315792</v>
      </c>
      <c r="J46" s="18">
        <v>406.80974063157907</v>
      </c>
      <c r="K46" s="13">
        <v>76.055921052631589</v>
      </c>
      <c r="L46" s="19">
        <v>361.265625</v>
      </c>
      <c r="M46" s="12">
        <f t="shared" si="5"/>
        <v>844.13128668421064</v>
      </c>
      <c r="N46" s="12">
        <f t="shared" si="6"/>
        <v>3504.6647659473683</v>
      </c>
    </row>
    <row r="47" spans="1:14" ht="24.95" customHeight="1" x14ac:dyDescent="0.15">
      <c r="A47" s="1">
        <v>43</v>
      </c>
      <c r="B47" s="2" t="s">
        <v>56</v>
      </c>
      <c r="C47" s="20" t="s">
        <v>74</v>
      </c>
      <c r="D47" s="20" t="s">
        <v>97</v>
      </c>
      <c r="E47" s="11">
        <f t="shared" si="3"/>
        <v>233.78289473684211</v>
      </c>
      <c r="F47" s="12">
        <v>3506.7434210526317</v>
      </c>
      <c r="G47" s="13">
        <v>323.5</v>
      </c>
      <c r="H47" s="14">
        <v>208.5</v>
      </c>
      <c r="I47" s="12">
        <f t="shared" si="4"/>
        <v>4038.7434210526317</v>
      </c>
      <c r="J47" s="18">
        <v>355.28734736842102</v>
      </c>
      <c r="K47" s="23">
        <v>70.13486842105263</v>
      </c>
      <c r="L47" s="19">
        <v>333.140625</v>
      </c>
      <c r="M47" s="12">
        <f t="shared" si="5"/>
        <v>758.56284078947363</v>
      </c>
      <c r="N47" s="12">
        <f t="shared" si="6"/>
        <v>3280.1805802631579</v>
      </c>
    </row>
    <row r="48" spans="1:14" ht="24.95" customHeight="1" x14ac:dyDescent="0.15">
      <c r="A48" s="1">
        <v>44</v>
      </c>
      <c r="B48" s="2" t="s">
        <v>57</v>
      </c>
      <c r="C48" s="20" t="s">
        <v>74</v>
      </c>
      <c r="D48" s="20" t="s">
        <v>97</v>
      </c>
      <c r="E48" s="11">
        <f t="shared" si="3"/>
        <v>233.78289473684211</v>
      </c>
      <c r="F48" s="12">
        <v>3506.7434210526317</v>
      </c>
      <c r="G48" s="13">
        <v>323.5</v>
      </c>
      <c r="H48" s="14">
        <v>208.5</v>
      </c>
      <c r="I48" s="12">
        <f t="shared" si="4"/>
        <v>4038.7434210526317</v>
      </c>
      <c r="J48" s="18">
        <v>355.28734736842102</v>
      </c>
      <c r="K48" s="13">
        <v>70.13486842105263</v>
      </c>
      <c r="L48" s="19">
        <v>333.140625</v>
      </c>
      <c r="M48" s="12">
        <f t="shared" si="5"/>
        <v>758.56284078947363</v>
      </c>
      <c r="N48" s="12">
        <f t="shared" si="6"/>
        <v>3280.1805802631579</v>
      </c>
    </row>
    <row r="49" spans="1:14" ht="24.95" customHeight="1" x14ac:dyDescent="0.15">
      <c r="A49" s="1">
        <v>45</v>
      </c>
      <c r="B49" s="2" t="s">
        <v>58</v>
      </c>
      <c r="C49" s="20" t="s">
        <v>74</v>
      </c>
      <c r="D49" s="20" t="s">
        <v>92</v>
      </c>
      <c r="E49" s="11">
        <f t="shared" si="3"/>
        <v>233.78289473684211</v>
      </c>
      <c r="F49" s="12">
        <v>3506.7434210526317</v>
      </c>
      <c r="G49" s="13">
        <v>323.5</v>
      </c>
      <c r="H49" s="14">
        <v>208.5</v>
      </c>
      <c r="I49" s="12">
        <f t="shared" si="4"/>
        <v>4038.7434210526317</v>
      </c>
      <c r="J49" s="18">
        <v>355.28734736842102</v>
      </c>
      <c r="K49" s="13">
        <v>70.13486842105263</v>
      </c>
      <c r="L49" s="19">
        <v>333.140625</v>
      </c>
      <c r="M49" s="12">
        <f t="shared" si="5"/>
        <v>758.56284078947363</v>
      </c>
      <c r="N49" s="12">
        <f t="shared" si="6"/>
        <v>3280.1805802631579</v>
      </c>
    </row>
    <row r="50" spans="1:14" ht="24.95" customHeight="1" x14ac:dyDescent="0.15">
      <c r="A50" s="1">
        <v>46</v>
      </c>
      <c r="B50" s="2" t="s">
        <v>59</v>
      </c>
      <c r="C50" s="20" t="s">
        <v>74</v>
      </c>
      <c r="D50" s="20" t="s">
        <v>92</v>
      </c>
      <c r="E50" s="11">
        <f t="shared" si="3"/>
        <v>233.78289473684211</v>
      </c>
      <c r="F50" s="12">
        <v>3506.7434210526317</v>
      </c>
      <c r="G50" s="13">
        <v>323.5</v>
      </c>
      <c r="H50" s="14">
        <v>208.5</v>
      </c>
      <c r="I50" s="12">
        <f t="shared" si="4"/>
        <v>4038.7434210526317</v>
      </c>
      <c r="J50" s="18">
        <v>355.28734736842102</v>
      </c>
      <c r="K50" s="13">
        <v>70.13486842105263</v>
      </c>
      <c r="L50" s="19">
        <v>333.140625</v>
      </c>
      <c r="M50" s="12">
        <f t="shared" si="5"/>
        <v>758.56284078947363</v>
      </c>
      <c r="N50" s="12">
        <f t="shared" si="6"/>
        <v>3280.1805802631579</v>
      </c>
    </row>
    <row r="51" spans="1:14" ht="24.95" customHeight="1" x14ac:dyDescent="0.15">
      <c r="A51" s="1">
        <v>47</v>
      </c>
      <c r="B51" s="2" t="s">
        <v>60</v>
      </c>
      <c r="C51" s="20" t="s">
        <v>74</v>
      </c>
      <c r="D51" s="20" t="s">
        <v>92</v>
      </c>
      <c r="E51" s="11">
        <f t="shared" si="3"/>
        <v>233.78289473684211</v>
      </c>
      <c r="F51" s="12">
        <v>3506.7434210526317</v>
      </c>
      <c r="G51" s="13">
        <v>323.5</v>
      </c>
      <c r="H51" s="14">
        <v>208.5</v>
      </c>
      <c r="I51" s="12">
        <f t="shared" si="4"/>
        <v>4038.7434210526317</v>
      </c>
      <c r="J51" s="18">
        <v>355.28734736842102</v>
      </c>
      <c r="K51" s="13">
        <v>70.13486842105263</v>
      </c>
      <c r="L51" s="19">
        <v>333.140625</v>
      </c>
      <c r="M51" s="12">
        <f t="shared" si="5"/>
        <v>758.56284078947363</v>
      </c>
      <c r="N51" s="12">
        <f t="shared" si="6"/>
        <v>3280.1805802631579</v>
      </c>
    </row>
    <row r="52" spans="1:14" ht="24.95" customHeight="1" x14ac:dyDescent="0.15">
      <c r="A52" s="1">
        <v>48</v>
      </c>
      <c r="B52" s="2" t="s">
        <v>61</v>
      </c>
      <c r="C52" s="20" t="s">
        <v>74</v>
      </c>
      <c r="D52" s="20" t="s">
        <v>92</v>
      </c>
      <c r="E52" s="11">
        <f t="shared" si="3"/>
        <v>233.78289473684211</v>
      </c>
      <c r="F52" s="12">
        <v>3506.7434210526317</v>
      </c>
      <c r="G52" s="13">
        <v>323.5</v>
      </c>
      <c r="H52" s="14">
        <v>208.5</v>
      </c>
      <c r="I52" s="12">
        <f t="shared" si="4"/>
        <v>4038.7434210526317</v>
      </c>
      <c r="J52" s="18">
        <v>355.28734736842102</v>
      </c>
      <c r="K52" s="13">
        <v>70.13486842105263</v>
      </c>
      <c r="L52" s="19">
        <v>333.140625</v>
      </c>
      <c r="M52" s="12">
        <f t="shared" si="5"/>
        <v>758.56284078947363</v>
      </c>
      <c r="N52" s="12">
        <f t="shared" si="6"/>
        <v>3280.1805802631579</v>
      </c>
    </row>
    <row r="53" spans="1:14" ht="24.95" customHeight="1" x14ac:dyDescent="0.15">
      <c r="A53" s="1">
        <v>49</v>
      </c>
      <c r="B53" s="2" t="s">
        <v>62</v>
      </c>
      <c r="C53" s="20" t="s">
        <v>74</v>
      </c>
      <c r="D53" s="20" t="s">
        <v>92</v>
      </c>
      <c r="E53" s="11">
        <f t="shared" si="3"/>
        <v>233.78289473684211</v>
      </c>
      <c r="F53" s="12">
        <v>3506.7434210526317</v>
      </c>
      <c r="G53" s="13">
        <v>323.5</v>
      </c>
      <c r="H53" s="14">
        <v>208.5</v>
      </c>
      <c r="I53" s="12">
        <f t="shared" si="4"/>
        <v>4038.7434210526317</v>
      </c>
      <c r="J53" s="18">
        <v>355.28734736842102</v>
      </c>
      <c r="K53" s="23">
        <v>70.13486842105263</v>
      </c>
      <c r="L53" s="19">
        <v>333.140625</v>
      </c>
      <c r="M53" s="12">
        <f t="shared" si="5"/>
        <v>758.56284078947363</v>
      </c>
      <c r="N53" s="12">
        <f t="shared" si="6"/>
        <v>3280.1805802631579</v>
      </c>
    </row>
    <row r="54" spans="1:14" ht="24.95" customHeight="1" x14ac:dyDescent="0.15">
      <c r="A54" s="1">
        <v>50</v>
      </c>
      <c r="B54" s="2" t="s">
        <v>63</v>
      </c>
      <c r="C54" s="20" t="s">
        <v>74</v>
      </c>
      <c r="D54" s="20" t="s">
        <v>92</v>
      </c>
      <c r="E54" s="11">
        <f t="shared" si="3"/>
        <v>233.78289473684211</v>
      </c>
      <c r="F54" s="12">
        <v>3506.7434210526317</v>
      </c>
      <c r="G54" s="13">
        <v>323.5</v>
      </c>
      <c r="H54" s="14">
        <v>208.5</v>
      </c>
      <c r="I54" s="12">
        <f t="shared" si="4"/>
        <v>4038.7434210526317</v>
      </c>
      <c r="J54" s="18">
        <v>355.28734736842102</v>
      </c>
      <c r="K54" s="13">
        <v>70.13486842105263</v>
      </c>
      <c r="L54" s="19">
        <v>333.140625</v>
      </c>
      <c r="M54" s="12">
        <f t="shared" si="5"/>
        <v>758.56284078947363</v>
      </c>
      <c r="N54" s="12">
        <f t="shared" si="6"/>
        <v>3280.1805802631579</v>
      </c>
    </row>
    <row r="55" spans="1:14" ht="24.95" customHeight="1" x14ac:dyDescent="0.15">
      <c r="A55" s="1">
        <v>51</v>
      </c>
      <c r="B55" s="2" t="s">
        <v>64</v>
      </c>
      <c r="C55" s="20" t="s">
        <v>74</v>
      </c>
      <c r="D55" s="20" t="s">
        <v>92</v>
      </c>
      <c r="E55" s="11">
        <f t="shared" si="3"/>
        <v>233.78289473684211</v>
      </c>
      <c r="F55" s="12">
        <v>3506.7434210526317</v>
      </c>
      <c r="G55" s="13">
        <v>323.5</v>
      </c>
      <c r="H55" s="14">
        <v>208.5</v>
      </c>
      <c r="I55" s="12">
        <f t="shared" si="4"/>
        <v>4038.7434210526317</v>
      </c>
      <c r="J55" s="18">
        <v>355.28734736842102</v>
      </c>
      <c r="K55" s="13">
        <v>70.13486842105263</v>
      </c>
      <c r="L55" s="19">
        <v>333.140625</v>
      </c>
      <c r="M55" s="12">
        <f t="shared" si="5"/>
        <v>758.56284078947363</v>
      </c>
      <c r="N55" s="12">
        <f t="shared" si="6"/>
        <v>3280.1805802631579</v>
      </c>
    </row>
    <row r="56" spans="1:14" ht="24.95" customHeight="1" x14ac:dyDescent="0.15">
      <c r="A56" s="1">
        <v>52</v>
      </c>
      <c r="B56" s="2" t="s">
        <v>65</v>
      </c>
      <c r="C56" s="20" t="s">
        <v>74</v>
      </c>
      <c r="D56" s="20" t="s">
        <v>92</v>
      </c>
      <c r="E56" s="11">
        <f t="shared" si="3"/>
        <v>233.78289473684211</v>
      </c>
      <c r="F56" s="12">
        <v>3506.7434210526317</v>
      </c>
      <c r="G56" s="13">
        <v>323.5</v>
      </c>
      <c r="H56" s="14">
        <v>208.5</v>
      </c>
      <c r="I56" s="12">
        <f t="shared" si="4"/>
        <v>4038.7434210526317</v>
      </c>
      <c r="J56" s="18">
        <v>355.28734736842102</v>
      </c>
      <c r="K56" s="13">
        <v>70.13486842105263</v>
      </c>
      <c r="L56" s="19">
        <v>333.140625</v>
      </c>
      <c r="M56" s="12">
        <f t="shared" si="5"/>
        <v>758.56284078947363</v>
      </c>
      <c r="N56" s="12">
        <f t="shared" si="6"/>
        <v>3280.1805802631579</v>
      </c>
    </row>
    <row r="57" spans="1:14" ht="24.95" customHeight="1" x14ac:dyDescent="0.15">
      <c r="A57" s="1">
        <v>53</v>
      </c>
      <c r="B57" s="2" t="s">
        <v>66</v>
      </c>
      <c r="C57" s="20" t="s">
        <v>74</v>
      </c>
      <c r="D57" s="20" t="s">
        <v>92</v>
      </c>
      <c r="E57" s="11">
        <f t="shared" si="3"/>
        <v>233.78289473684211</v>
      </c>
      <c r="F57" s="12">
        <v>3506.7434210526317</v>
      </c>
      <c r="G57" s="13">
        <v>323.5</v>
      </c>
      <c r="H57" s="14">
        <v>208.5</v>
      </c>
      <c r="I57" s="12">
        <f t="shared" si="4"/>
        <v>4038.7434210526317</v>
      </c>
      <c r="J57" s="18">
        <v>355.28734736842102</v>
      </c>
      <c r="K57" s="13">
        <v>70.13486842105263</v>
      </c>
      <c r="L57" s="19">
        <v>333.140625</v>
      </c>
      <c r="M57" s="12">
        <f t="shared" si="5"/>
        <v>758.56284078947363</v>
      </c>
      <c r="N57" s="12">
        <f t="shared" si="6"/>
        <v>3280.1805802631579</v>
      </c>
    </row>
    <row r="58" spans="1:14" ht="24.95" customHeight="1" x14ac:dyDescent="0.15">
      <c r="A58" s="1">
        <v>54</v>
      </c>
      <c r="B58" s="2" t="s">
        <v>67</v>
      </c>
      <c r="C58" s="20" t="s">
        <v>74</v>
      </c>
      <c r="D58" s="20" t="s">
        <v>92</v>
      </c>
      <c r="E58" s="11">
        <f t="shared" si="3"/>
        <v>233.78289473684211</v>
      </c>
      <c r="F58" s="12">
        <v>3506.7434210526317</v>
      </c>
      <c r="G58" s="13">
        <v>323.5</v>
      </c>
      <c r="H58" s="14">
        <v>208.5</v>
      </c>
      <c r="I58" s="12">
        <f t="shared" si="4"/>
        <v>4038.7434210526317</v>
      </c>
      <c r="J58" s="18">
        <v>355.28734736842102</v>
      </c>
      <c r="K58" s="13">
        <v>70.13486842105263</v>
      </c>
      <c r="L58" s="19">
        <v>333.140625</v>
      </c>
      <c r="M58" s="12">
        <f t="shared" si="5"/>
        <v>758.56284078947363</v>
      </c>
      <c r="N58" s="12">
        <f t="shared" si="6"/>
        <v>3280.1805802631579</v>
      </c>
    </row>
    <row r="59" spans="1:14" ht="24.95" customHeight="1" x14ac:dyDescent="0.15">
      <c r="A59" s="1">
        <v>55</v>
      </c>
      <c r="B59" s="2" t="s">
        <v>68</v>
      </c>
      <c r="C59" s="20" t="s">
        <v>74</v>
      </c>
      <c r="D59" s="20" t="s">
        <v>92</v>
      </c>
      <c r="E59" s="11">
        <f t="shared" si="3"/>
        <v>233.78289473684211</v>
      </c>
      <c r="F59" s="12">
        <v>3506.7434210526317</v>
      </c>
      <c r="G59" s="13">
        <v>323.5</v>
      </c>
      <c r="H59" s="14">
        <v>208.5</v>
      </c>
      <c r="I59" s="12">
        <f t="shared" si="4"/>
        <v>4038.7434210526317</v>
      </c>
      <c r="J59" s="18">
        <v>355.28734736842102</v>
      </c>
      <c r="K59" s="13">
        <v>70.13486842105263</v>
      </c>
      <c r="L59" s="19">
        <v>333.140625</v>
      </c>
      <c r="M59" s="12">
        <f t="shared" si="5"/>
        <v>758.56284078947363</v>
      </c>
      <c r="N59" s="12">
        <f t="shared" si="6"/>
        <v>3280.1805802631579</v>
      </c>
    </row>
    <row r="60" spans="1:14" ht="24.95" customHeight="1" x14ac:dyDescent="0.15">
      <c r="A60" s="1">
        <v>56</v>
      </c>
      <c r="B60" s="2" t="s">
        <v>69</v>
      </c>
      <c r="C60" s="20" t="s">
        <v>74</v>
      </c>
      <c r="D60" s="20" t="s">
        <v>92</v>
      </c>
      <c r="E60" s="11">
        <f t="shared" si="3"/>
        <v>233.78289473684211</v>
      </c>
      <c r="F60" s="12">
        <v>3506.7434210526317</v>
      </c>
      <c r="G60" s="13">
        <v>323.5</v>
      </c>
      <c r="H60" s="14">
        <v>208.5</v>
      </c>
      <c r="I60" s="12">
        <f t="shared" si="4"/>
        <v>4038.7434210526317</v>
      </c>
      <c r="J60" s="18">
        <v>355.28734736842102</v>
      </c>
      <c r="K60" s="13">
        <v>70.13486842105263</v>
      </c>
      <c r="L60" s="19">
        <v>333.140625</v>
      </c>
      <c r="M60" s="12">
        <f t="shared" si="5"/>
        <v>758.56284078947363</v>
      </c>
      <c r="N60" s="12">
        <f t="shared" si="6"/>
        <v>3280.1805802631579</v>
      </c>
    </row>
    <row r="61" spans="1:14" ht="24.95" customHeight="1" x14ac:dyDescent="0.15">
      <c r="A61" s="1">
        <v>57</v>
      </c>
      <c r="B61" s="2" t="s">
        <v>70</v>
      </c>
      <c r="C61" s="20" t="s">
        <v>74</v>
      </c>
      <c r="D61" s="20" t="s">
        <v>92</v>
      </c>
      <c r="E61" s="11">
        <f t="shared" si="3"/>
        <v>233.78289473684211</v>
      </c>
      <c r="F61" s="12">
        <v>3506.7434210526317</v>
      </c>
      <c r="G61" s="13">
        <v>323.5</v>
      </c>
      <c r="H61" s="14">
        <v>208.5</v>
      </c>
      <c r="I61" s="12">
        <f t="shared" si="4"/>
        <v>4038.7434210526317</v>
      </c>
      <c r="J61" s="18">
        <v>355.28734736842102</v>
      </c>
      <c r="K61" s="13">
        <v>70.13486842105263</v>
      </c>
      <c r="L61" s="19">
        <v>333.140625</v>
      </c>
      <c r="M61" s="12">
        <f t="shared" si="5"/>
        <v>758.56284078947363</v>
      </c>
      <c r="N61" s="12">
        <f t="shared" si="6"/>
        <v>3280.1805802631579</v>
      </c>
    </row>
    <row r="62" spans="1:14" ht="24.95" customHeight="1" x14ac:dyDescent="0.15">
      <c r="A62" s="1">
        <v>58</v>
      </c>
      <c r="B62" s="2" t="s">
        <v>71</v>
      </c>
      <c r="C62" s="20" t="s">
        <v>74</v>
      </c>
      <c r="D62" s="20" t="s">
        <v>92</v>
      </c>
      <c r="E62" s="11">
        <f t="shared" si="3"/>
        <v>233.78289473684211</v>
      </c>
      <c r="F62" s="12">
        <v>3506.7434210526317</v>
      </c>
      <c r="G62" s="13">
        <v>323.5</v>
      </c>
      <c r="H62" s="14">
        <v>208.5</v>
      </c>
      <c r="I62" s="12">
        <f t="shared" si="4"/>
        <v>4038.7434210526317</v>
      </c>
      <c r="J62" s="18">
        <v>355.28734736842102</v>
      </c>
      <c r="K62" s="13">
        <v>70.13486842105263</v>
      </c>
      <c r="L62" s="19">
        <v>333.140625</v>
      </c>
      <c r="M62" s="12">
        <f t="shared" si="5"/>
        <v>758.56284078947363</v>
      </c>
      <c r="N62" s="12">
        <f t="shared" si="6"/>
        <v>3280.1805802631579</v>
      </c>
    </row>
    <row r="63" spans="1:14" ht="6.95" customHeight="1" x14ac:dyDescent="0.2">
      <c r="A63" s="3"/>
      <c r="B63" s="2"/>
      <c r="C63" s="2"/>
      <c r="D63" s="9"/>
      <c r="E63" s="17">
        <f t="shared" ref="E63:N63" si="7">SUM(E5:E62)</f>
        <v>23792.732523927407</v>
      </c>
      <c r="F63" s="17">
        <f t="shared" si="7"/>
        <v>356890.98785891116</v>
      </c>
      <c r="G63" s="17">
        <f t="shared" si="7"/>
        <v>27983.5</v>
      </c>
      <c r="H63" s="17">
        <f t="shared" si="7"/>
        <v>18046</v>
      </c>
      <c r="I63" s="17">
        <f t="shared" si="7"/>
        <v>402920.4878589111</v>
      </c>
      <c r="J63" s="17">
        <f t="shared" si="7"/>
        <v>57256.232289610722</v>
      </c>
      <c r="K63" s="17">
        <f t="shared" si="7"/>
        <v>3389.6848887571591</v>
      </c>
      <c r="L63" s="17">
        <f t="shared" si="7"/>
        <v>33904.643846596518</v>
      </c>
      <c r="M63" s="17">
        <f t="shared" si="7"/>
        <v>94550.56102496419</v>
      </c>
      <c r="N63" s="17">
        <f t="shared" si="7"/>
        <v>308369.92683394626</v>
      </c>
    </row>
    <row r="64" spans="1:14" ht="6.95" customHeight="1" x14ac:dyDescent="0.2">
      <c r="A64" s="3"/>
      <c r="B64" s="2"/>
      <c r="C64" s="2"/>
      <c r="D64" s="9"/>
      <c r="E64" s="13"/>
      <c r="F64" s="12"/>
      <c r="G64" s="13"/>
      <c r="H64" s="14"/>
      <c r="I64" s="12"/>
      <c r="J64" s="13"/>
      <c r="K64" s="13"/>
      <c r="L64" s="14"/>
      <c r="M64" s="13"/>
      <c r="N64" s="12"/>
    </row>
  </sheetData>
  <mergeCells count="4">
    <mergeCell ref="A3:E3"/>
    <mergeCell ref="F3:H3"/>
    <mergeCell ref="M3:N3"/>
    <mergeCell ref="J3:L3"/>
  </mergeCells>
  <printOptions horizontalCentered="1" verticalCentered="1"/>
  <pageMargins left="0" right="0" top="0" bottom="0" header="0.31496062992125984" footer="0.31496062992125984"/>
  <pageSetup paperSize="5"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4.33203125" customWidth="1"/>
    <col min="2" max="2" width="29.6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10.1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ht="9" customHeight="1" x14ac:dyDescent="0.2">
      <c r="D2" s="48" t="s">
        <v>175</v>
      </c>
      <c r="E2" s="48" t="s">
        <v>176</v>
      </c>
      <c r="F2" s="48"/>
      <c r="G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5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ht="15.75" customHeight="1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 t="shared" ref="E5:E53" si="0">+F5/15</f>
        <v>1932.8600000000001</v>
      </c>
      <c r="F5" s="12">
        <v>28992.9</v>
      </c>
      <c r="G5" s="13">
        <v>1144</v>
      </c>
      <c r="H5" s="14">
        <v>808.5</v>
      </c>
      <c r="I5" s="12">
        <f t="shared" ref="I5:I36" si="1">SUM(F5:H5)</f>
        <v>30945.4</v>
      </c>
      <c r="J5" s="18">
        <v>7470.4</v>
      </c>
      <c r="K5" s="19">
        <v>3044.25</v>
      </c>
      <c r="L5" s="19">
        <v>0</v>
      </c>
      <c r="M5" s="12">
        <f t="shared" ref="M5:M36" si="2">SUM(J5:L5)</f>
        <v>10514.65</v>
      </c>
      <c r="N5" s="12">
        <f t="shared" ref="N5:N36" si="3">+I5-M5</f>
        <v>20430.75</v>
      </c>
    </row>
    <row r="6" spans="1:14" ht="15.75" customHeight="1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si="0"/>
        <v>376.81</v>
      </c>
      <c r="F6" s="12">
        <v>5652.15</v>
      </c>
      <c r="G6" s="13">
        <v>510.5</v>
      </c>
      <c r="H6" s="14">
        <v>333</v>
      </c>
      <c r="I6" s="12">
        <f t="shared" si="1"/>
        <v>6495.65</v>
      </c>
      <c r="J6" s="18">
        <v>840.21</v>
      </c>
      <c r="K6" s="19">
        <v>593.48</v>
      </c>
      <c r="L6" s="19">
        <v>1313</v>
      </c>
      <c r="M6" s="12">
        <f t="shared" si="2"/>
        <v>2746.69</v>
      </c>
      <c r="N6" s="12">
        <f t="shared" si="3"/>
        <v>3748.9599999999996</v>
      </c>
    </row>
    <row r="7" spans="1:14" ht="15.75" customHeight="1" x14ac:dyDescent="0.15">
      <c r="A7" s="1" t="s">
        <v>115</v>
      </c>
      <c r="B7" s="41" t="s">
        <v>15</v>
      </c>
      <c r="C7" s="20" t="s">
        <v>79</v>
      </c>
      <c r="D7" s="20" t="s">
        <v>73</v>
      </c>
      <c r="E7" s="11">
        <f t="shared" si="0"/>
        <v>908.78000000000009</v>
      </c>
      <c r="F7" s="12">
        <v>13631.7</v>
      </c>
      <c r="G7" s="13">
        <v>832</v>
      </c>
      <c r="H7" s="14">
        <v>559.5</v>
      </c>
      <c r="I7" s="12">
        <f t="shared" si="1"/>
        <v>15023.2</v>
      </c>
      <c r="J7" s="18">
        <v>2764.83</v>
      </c>
      <c r="K7" s="19">
        <v>1431.33</v>
      </c>
      <c r="L7" s="19">
        <v>0</v>
      </c>
      <c r="M7" s="12">
        <f t="shared" si="2"/>
        <v>4196.16</v>
      </c>
      <c r="N7" s="12">
        <f t="shared" si="3"/>
        <v>10827.04</v>
      </c>
    </row>
    <row r="8" spans="1:14" ht="15.75" customHeight="1" x14ac:dyDescent="0.15">
      <c r="A8" s="1" t="s">
        <v>116</v>
      </c>
      <c r="B8" s="41" t="s">
        <v>190</v>
      </c>
      <c r="C8" s="20" t="s">
        <v>106</v>
      </c>
      <c r="D8" s="20" t="s">
        <v>73</v>
      </c>
      <c r="E8" s="11">
        <f t="shared" si="0"/>
        <v>405.07</v>
      </c>
      <c r="F8" s="12">
        <v>6076.05</v>
      </c>
      <c r="G8" s="13">
        <v>564</v>
      </c>
      <c r="H8" s="14">
        <v>351.5</v>
      </c>
      <c r="I8" s="12">
        <f t="shared" si="1"/>
        <v>6991.55</v>
      </c>
      <c r="J8" s="18">
        <v>946.13</v>
      </c>
      <c r="K8" s="19">
        <v>637.99</v>
      </c>
      <c r="L8" s="19">
        <v>1013</v>
      </c>
      <c r="M8" s="12">
        <f t="shared" si="2"/>
        <v>2597.12</v>
      </c>
      <c r="N8" s="12">
        <f t="shared" si="3"/>
        <v>4394.43</v>
      </c>
    </row>
    <row r="9" spans="1:14" ht="15.75" customHeight="1" x14ac:dyDescent="0.15">
      <c r="A9" s="1" t="s">
        <v>117</v>
      </c>
      <c r="B9" s="41" t="s">
        <v>30</v>
      </c>
      <c r="C9" s="20" t="s">
        <v>88</v>
      </c>
      <c r="D9" s="20" t="s">
        <v>73</v>
      </c>
      <c r="E9" s="11">
        <f t="shared" si="0"/>
        <v>405.07</v>
      </c>
      <c r="F9" s="12">
        <v>6076.05</v>
      </c>
      <c r="G9" s="13">
        <v>564</v>
      </c>
      <c r="H9" s="14">
        <v>351.5</v>
      </c>
      <c r="I9" s="12">
        <f t="shared" si="1"/>
        <v>6991.55</v>
      </c>
      <c r="J9" s="18">
        <v>946.13</v>
      </c>
      <c r="K9" s="19">
        <v>637.99</v>
      </c>
      <c r="L9" s="19">
        <v>0</v>
      </c>
      <c r="M9" s="12">
        <f t="shared" si="2"/>
        <v>1584.12</v>
      </c>
      <c r="N9" s="12">
        <f t="shared" si="3"/>
        <v>5407.43</v>
      </c>
    </row>
    <row r="10" spans="1:14" ht="15.75" customHeight="1" x14ac:dyDescent="0.15">
      <c r="A10" s="1" t="s">
        <v>118</v>
      </c>
      <c r="B10" s="41" t="s">
        <v>21</v>
      </c>
      <c r="C10" s="20" t="s">
        <v>81</v>
      </c>
      <c r="D10" s="20" t="s">
        <v>73</v>
      </c>
      <c r="E10" s="11">
        <f t="shared" si="0"/>
        <v>729.8</v>
      </c>
      <c r="F10" s="12">
        <v>10947</v>
      </c>
      <c r="G10" s="13">
        <v>732.5</v>
      </c>
      <c r="H10" s="14">
        <v>493.5</v>
      </c>
      <c r="I10" s="12">
        <f t="shared" si="1"/>
        <v>12173</v>
      </c>
      <c r="J10" s="18">
        <v>2094.46</v>
      </c>
      <c r="K10" s="19">
        <v>1149.43</v>
      </c>
      <c r="L10" s="19">
        <v>0</v>
      </c>
      <c r="M10" s="12">
        <f t="shared" si="2"/>
        <v>3243.8900000000003</v>
      </c>
      <c r="N10" s="12">
        <f t="shared" si="3"/>
        <v>8929.11</v>
      </c>
    </row>
    <row r="11" spans="1:14" ht="15.75" customHeight="1" x14ac:dyDescent="0.15">
      <c r="A11" s="1" t="s">
        <v>119</v>
      </c>
      <c r="B11" s="41" t="s">
        <v>191</v>
      </c>
      <c r="C11" s="20" t="s">
        <v>95</v>
      </c>
      <c r="D11" s="20" t="s">
        <v>73</v>
      </c>
      <c r="E11" s="11">
        <f t="shared" si="0"/>
        <v>253.52</v>
      </c>
      <c r="F11" s="12">
        <v>3802.8</v>
      </c>
      <c r="G11" s="13">
        <v>333.5</v>
      </c>
      <c r="H11" s="14">
        <v>212.5</v>
      </c>
      <c r="I11" s="12">
        <f t="shared" si="1"/>
        <v>4348.8</v>
      </c>
      <c r="J11" s="18">
        <v>406.85</v>
      </c>
      <c r="K11" s="19">
        <v>399.29</v>
      </c>
      <c r="L11" s="19">
        <v>0</v>
      </c>
      <c r="M11" s="12">
        <f t="shared" si="2"/>
        <v>806.1400000000001</v>
      </c>
      <c r="N11" s="12">
        <f t="shared" si="3"/>
        <v>3542.66</v>
      </c>
    </row>
    <row r="12" spans="1:14" ht="15.75" customHeight="1" x14ac:dyDescent="0.15">
      <c r="A12" s="1" t="s">
        <v>164</v>
      </c>
      <c r="B12" s="41" t="s">
        <v>192</v>
      </c>
      <c r="C12" s="20" t="s">
        <v>79</v>
      </c>
      <c r="D12" s="20" t="s">
        <v>75</v>
      </c>
      <c r="E12" s="11">
        <f t="shared" si="0"/>
        <v>908.78000000000009</v>
      </c>
      <c r="F12" s="12">
        <v>13631.7</v>
      </c>
      <c r="G12" s="13">
        <v>832</v>
      </c>
      <c r="H12" s="14">
        <v>559.5</v>
      </c>
      <c r="I12" s="12">
        <f t="shared" si="1"/>
        <v>15023.2</v>
      </c>
      <c r="J12" s="18">
        <v>2764.83</v>
      </c>
      <c r="K12" s="19">
        <v>1431.33</v>
      </c>
      <c r="L12" s="19">
        <v>0</v>
      </c>
      <c r="M12" s="12">
        <f t="shared" si="2"/>
        <v>4196.16</v>
      </c>
      <c r="N12" s="12">
        <f t="shared" si="3"/>
        <v>10827.04</v>
      </c>
    </row>
    <row r="13" spans="1:14" ht="15.75" customHeight="1" x14ac:dyDescent="0.15">
      <c r="A13" s="1" t="s">
        <v>137</v>
      </c>
      <c r="B13" s="41" t="s">
        <v>104</v>
      </c>
      <c r="C13" s="20" t="s">
        <v>83</v>
      </c>
      <c r="D13" s="20" t="s">
        <v>75</v>
      </c>
      <c r="E13" s="11">
        <f t="shared" si="0"/>
        <v>449.57</v>
      </c>
      <c r="F13" s="12">
        <v>6743.55</v>
      </c>
      <c r="G13" s="13">
        <v>581.5</v>
      </c>
      <c r="H13" s="13">
        <v>361</v>
      </c>
      <c r="I13" s="12">
        <f t="shared" si="1"/>
        <v>7686.05</v>
      </c>
      <c r="J13" s="18">
        <v>1094.48</v>
      </c>
      <c r="K13" s="19">
        <v>708.07</v>
      </c>
      <c r="L13" s="19">
        <v>0</v>
      </c>
      <c r="M13" s="12">
        <f t="shared" si="2"/>
        <v>1802.5500000000002</v>
      </c>
      <c r="N13" s="12">
        <f t="shared" si="3"/>
        <v>5883.5</v>
      </c>
    </row>
    <row r="14" spans="1:14" ht="15.75" customHeight="1" x14ac:dyDescent="0.15">
      <c r="A14" s="1" t="s">
        <v>138</v>
      </c>
      <c r="B14" s="41" t="s">
        <v>23</v>
      </c>
      <c r="C14" s="20" t="s">
        <v>83</v>
      </c>
      <c r="D14" s="20" t="s">
        <v>75</v>
      </c>
      <c r="E14" s="11">
        <f t="shared" si="0"/>
        <v>459.44</v>
      </c>
      <c r="F14" s="12">
        <v>6891.6</v>
      </c>
      <c r="G14" s="13">
        <v>581.5</v>
      </c>
      <c r="H14" s="14">
        <v>361</v>
      </c>
      <c r="I14" s="12">
        <f t="shared" si="1"/>
        <v>7834.1</v>
      </c>
      <c r="J14" s="18">
        <v>1126.0999999999999</v>
      </c>
      <c r="K14" s="19">
        <v>723.62</v>
      </c>
      <c r="L14" s="19">
        <v>0</v>
      </c>
      <c r="M14" s="12">
        <f t="shared" si="2"/>
        <v>1849.7199999999998</v>
      </c>
      <c r="N14" s="12">
        <f t="shared" si="3"/>
        <v>5984.380000000001</v>
      </c>
    </row>
    <row r="15" spans="1:14" ht="15.75" customHeight="1" x14ac:dyDescent="0.15">
      <c r="A15" s="1" t="s">
        <v>139</v>
      </c>
      <c r="B15" s="41" t="s">
        <v>193</v>
      </c>
      <c r="C15" s="20" t="s">
        <v>84</v>
      </c>
      <c r="D15" s="20" t="s">
        <v>75</v>
      </c>
      <c r="E15" s="11">
        <f t="shared" si="0"/>
        <v>459.44</v>
      </c>
      <c r="F15" s="12">
        <v>6891.6</v>
      </c>
      <c r="G15" s="13">
        <v>581.5</v>
      </c>
      <c r="H15" s="14">
        <v>361</v>
      </c>
      <c r="I15" s="12">
        <f t="shared" si="1"/>
        <v>7834.1</v>
      </c>
      <c r="J15" s="18">
        <v>1126.0999999999999</v>
      </c>
      <c r="K15" s="19">
        <v>723.62</v>
      </c>
      <c r="L15" s="19">
        <v>0</v>
      </c>
      <c r="M15" s="12">
        <f t="shared" si="2"/>
        <v>1849.7199999999998</v>
      </c>
      <c r="N15" s="12">
        <f t="shared" si="3"/>
        <v>5984.380000000001</v>
      </c>
    </row>
    <row r="16" spans="1:14" ht="15.75" customHeight="1" x14ac:dyDescent="0.15">
      <c r="A16" s="1" t="s">
        <v>140</v>
      </c>
      <c r="B16" s="41" t="s">
        <v>194</v>
      </c>
      <c r="C16" s="20" t="s">
        <v>79</v>
      </c>
      <c r="D16" s="20" t="s">
        <v>76</v>
      </c>
      <c r="E16" s="11">
        <f t="shared" si="0"/>
        <v>908.78000000000009</v>
      </c>
      <c r="F16" s="12">
        <v>13631.7</v>
      </c>
      <c r="G16" s="13">
        <v>832</v>
      </c>
      <c r="H16" s="14">
        <v>559.5</v>
      </c>
      <c r="I16" s="12">
        <f t="shared" si="1"/>
        <v>15023.2</v>
      </c>
      <c r="J16" s="18">
        <v>2764.83</v>
      </c>
      <c r="K16" s="19">
        <v>1431.33</v>
      </c>
      <c r="L16" s="19">
        <v>1945</v>
      </c>
      <c r="M16" s="12">
        <f t="shared" si="2"/>
        <v>6141.16</v>
      </c>
      <c r="N16" s="12">
        <f t="shared" si="3"/>
        <v>8882.0400000000009</v>
      </c>
    </row>
    <row r="17" spans="1:14" ht="15.75" customHeight="1" x14ac:dyDescent="0.15">
      <c r="A17" s="1" t="s">
        <v>141</v>
      </c>
      <c r="B17" s="41" t="s">
        <v>22</v>
      </c>
      <c r="C17" s="20" t="s">
        <v>82</v>
      </c>
      <c r="D17" s="20" t="s">
        <v>76</v>
      </c>
      <c r="E17" s="11">
        <f t="shared" si="0"/>
        <v>566.21999999999991</v>
      </c>
      <c r="F17" s="12">
        <v>8493.2999999999993</v>
      </c>
      <c r="G17" s="13">
        <v>623.5</v>
      </c>
      <c r="H17" s="14">
        <v>389.5</v>
      </c>
      <c r="I17" s="12">
        <f t="shared" si="1"/>
        <v>9506.2999999999993</v>
      </c>
      <c r="J17" s="18">
        <v>1483.28</v>
      </c>
      <c r="K17" s="19">
        <v>891.8</v>
      </c>
      <c r="L17" s="19">
        <v>2010.51</v>
      </c>
      <c r="M17" s="12">
        <f t="shared" si="2"/>
        <v>4385.59</v>
      </c>
      <c r="N17" s="12">
        <f t="shared" si="3"/>
        <v>5120.7099999999991</v>
      </c>
    </row>
    <row r="18" spans="1:14" ht="15.75" customHeight="1" x14ac:dyDescent="0.15">
      <c r="A18" s="1" t="s">
        <v>142</v>
      </c>
      <c r="B18" s="41" t="s">
        <v>195</v>
      </c>
      <c r="C18" s="20" t="s">
        <v>94</v>
      </c>
      <c r="D18" s="20" t="s">
        <v>76</v>
      </c>
      <c r="E18" s="11">
        <f t="shared" si="0"/>
        <v>258.85000000000002</v>
      </c>
      <c r="F18" s="12">
        <v>3882.75</v>
      </c>
      <c r="G18" s="13">
        <v>359</v>
      </c>
      <c r="H18" s="14">
        <v>219</v>
      </c>
      <c r="I18" s="12">
        <f t="shared" si="1"/>
        <v>4460.75</v>
      </c>
      <c r="J18" s="18">
        <v>426.91</v>
      </c>
      <c r="K18" s="19">
        <v>407.69</v>
      </c>
      <c r="L18" s="19">
        <v>648</v>
      </c>
      <c r="M18" s="12">
        <f t="shared" si="2"/>
        <v>1482.6</v>
      </c>
      <c r="N18" s="12">
        <f t="shared" si="3"/>
        <v>2978.15</v>
      </c>
    </row>
    <row r="19" spans="1:14" ht="15.75" customHeight="1" x14ac:dyDescent="0.15">
      <c r="A19" s="1" t="s">
        <v>143</v>
      </c>
      <c r="B19" s="41" t="s">
        <v>46</v>
      </c>
      <c r="C19" s="20" t="s">
        <v>94</v>
      </c>
      <c r="D19" s="20" t="s">
        <v>76</v>
      </c>
      <c r="E19" s="11">
        <f t="shared" si="0"/>
        <v>258.85000000000002</v>
      </c>
      <c r="F19" s="12">
        <v>3882.75</v>
      </c>
      <c r="G19" s="13">
        <v>359</v>
      </c>
      <c r="H19" s="14">
        <v>219</v>
      </c>
      <c r="I19" s="12">
        <f t="shared" si="1"/>
        <v>4460.75</v>
      </c>
      <c r="J19" s="18">
        <v>426.91</v>
      </c>
      <c r="K19" s="19">
        <v>407.69</v>
      </c>
      <c r="L19" s="19">
        <v>648</v>
      </c>
      <c r="M19" s="12">
        <f t="shared" si="2"/>
        <v>1482.6</v>
      </c>
      <c r="N19" s="12">
        <f t="shared" si="3"/>
        <v>2978.15</v>
      </c>
    </row>
    <row r="20" spans="1:14" ht="15.75" customHeight="1" x14ac:dyDescent="0.15">
      <c r="A20" s="1" t="s">
        <v>144</v>
      </c>
      <c r="B20" s="41" t="s">
        <v>47</v>
      </c>
      <c r="C20" s="20" t="s">
        <v>94</v>
      </c>
      <c r="D20" s="20" t="s">
        <v>76</v>
      </c>
      <c r="E20" s="11">
        <f t="shared" si="0"/>
        <v>258.85000000000002</v>
      </c>
      <c r="F20" s="12">
        <v>3882.75</v>
      </c>
      <c r="G20" s="13">
        <v>359</v>
      </c>
      <c r="H20" s="13">
        <v>219</v>
      </c>
      <c r="I20" s="12">
        <f t="shared" si="1"/>
        <v>4460.75</v>
      </c>
      <c r="J20" s="18">
        <v>426.91</v>
      </c>
      <c r="K20" s="19">
        <v>407.69</v>
      </c>
      <c r="L20" s="19">
        <v>648</v>
      </c>
      <c r="M20" s="12">
        <f t="shared" si="2"/>
        <v>1482.6</v>
      </c>
      <c r="N20" s="12">
        <f t="shared" si="3"/>
        <v>2978.15</v>
      </c>
    </row>
    <row r="21" spans="1:14" ht="15.75" customHeight="1" x14ac:dyDescent="0.15">
      <c r="A21" s="1" t="s">
        <v>145</v>
      </c>
      <c r="B21" s="41" t="s">
        <v>48</v>
      </c>
      <c r="C21" s="20" t="s">
        <v>94</v>
      </c>
      <c r="D21" s="20" t="s">
        <v>76</v>
      </c>
      <c r="E21" s="11">
        <f t="shared" si="0"/>
        <v>258.85000000000002</v>
      </c>
      <c r="F21" s="12">
        <v>3882.75</v>
      </c>
      <c r="G21" s="13">
        <v>359</v>
      </c>
      <c r="H21" s="14">
        <v>219</v>
      </c>
      <c r="I21" s="12">
        <f t="shared" si="1"/>
        <v>4460.75</v>
      </c>
      <c r="J21" s="18">
        <v>426.91</v>
      </c>
      <c r="K21" s="19">
        <v>407.69</v>
      </c>
      <c r="L21" s="19">
        <v>648</v>
      </c>
      <c r="M21" s="12">
        <f t="shared" si="2"/>
        <v>1482.6</v>
      </c>
      <c r="N21" s="12">
        <f t="shared" si="3"/>
        <v>2978.15</v>
      </c>
    </row>
    <row r="22" spans="1:14" ht="15.75" customHeight="1" x14ac:dyDescent="0.15">
      <c r="A22" s="1" t="s">
        <v>146</v>
      </c>
      <c r="B22" s="41" t="s">
        <v>196</v>
      </c>
      <c r="C22" s="20" t="s">
        <v>94</v>
      </c>
      <c r="D22" s="20" t="s">
        <v>76</v>
      </c>
      <c r="E22" s="11">
        <f t="shared" si="0"/>
        <v>258.85000000000002</v>
      </c>
      <c r="F22" s="12">
        <v>3882.75</v>
      </c>
      <c r="G22" s="13">
        <v>359</v>
      </c>
      <c r="H22" s="14">
        <v>219</v>
      </c>
      <c r="I22" s="12">
        <f t="shared" si="1"/>
        <v>4460.75</v>
      </c>
      <c r="J22" s="18">
        <v>426.91</v>
      </c>
      <c r="K22" s="19">
        <v>407.69</v>
      </c>
      <c r="L22" s="19">
        <v>648</v>
      </c>
      <c r="M22" s="12">
        <f t="shared" si="2"/>
        <v>1482.6</v>
      </c>
      <c r="N22" s="12">
        <f t="shared" si="3"/>
        <v>2978.15</v>
      </c>
    </row>
    <row r="23" spans="1:14" ht="15.75" customHeight="1" x14ac:dyDescent="0.15">
      <c r="A23" s="1" t="s">
        <v>147</v>
      </c>
      <c r="B23" s="41" t="s">
        <v>50</v>
      </c>
      <c r="C23" s="20" t="s">
        <v>94</v>
      </c>
      <c r="D23" s="20" t="s">
        <v>76</v>
      </c>
      <c r="E23" s="11">
        <f t="shared" si="0"/>
        <v>258.85000000000002</v>
      </c>
      <c r="F23" s="12">
        <v>3882.75</v>
      </c>
      <c r="G23" s="13">
        <v>359</v>
      </c>
      <c r="H23" s="14">
        <v>219</v>
      </c>
      <c r="I23" s="12">
        <f t="shared" si="1"/>
        <v>4460.75</v>
      </c>
      <c r="J23" s="18">
        <v>426.91</v>
      </c>
      <c r="K23" s="19">
        <v>407.69</v>
      </c>
      <c r="L23" s="19">
        <v>514.75</v>
      </c>
      <c r="M23" s="12">
        <f t="shared" si="2"/>
        <v>1349.35</v>
      </c>
      <c r="N23" s="12">
        <f t="shared" si="3"/>
        <v>3111.4</v>
      </c>
    </row>
    <row r="24" spans="1:14" ht="15.75" customHeight="1" x14ac:dyDescent="0.15">
      <c r="A24" s="1" t="s">
        <v>148</v>
      </c>
      <c r="B24" s="41" t="s">
        <v>51</v>
      </c>
      <c r="C24" s="20" t="s">
        <v>94</v>
      </c>
      <c r="D24" s="20" t="s">
        <v>76</v>
      </c>
      <c r="E24" s="11">
        <f t="shared" si="0"/>
        <v>258.85000000000002</v>
      </c>
      <c r="F24" s="12">
        <v>3882.75</v>
      </c>
      <c r="G24" s="13">
        <v>359</v>
      </c>
      <c r="H24" s="14">
        <v>219</v>
      </c>
      <c r="I24" s="12">
        <f t="shared" si="1"/>
        <v>4460.75</v>
      </c>
      <c r="J24" s="18">
        <v>426.91</v>
      </c>
      <c r="K24" s="19">
        <v>407.69</v>
      </c>
      <c r="L24" s="19">
        <v>0</v>
      </c>
      <c r="M24" s="12">
        <f t="shared" si="2"/>
        <v>834.6</v>
      </c>
      <c r="N24" s="12">
        <f t="shared" si="3"/>
        <v>3626.15</v>
      </c>
    </row>
    <row r="25" spans="1:14" ht="15.75" customHeight="1" x14ac:dyDescent="0.15">
      <c r="A25" s="1" t="s">
        <v>149</v>
      </c>
      <c r="B25" s="41" t="s">
        <v>197</v>
      </c>
      <c r="C25" s="20" t="s">
        <v>94</v>
      </c>
      <c r="D25" s="20" t="s">
        <v>76</v>
      </c>
      <c r="E25" s="11">
        <f t="shared" si="0"/>
        <v>258.85000000000002</v>
      </c>
      <c r="F25" s="12">
        <v>3882.75</v>
      </c>
      <c r="G25" s="13">
        <v>359</v>
      </c>
      <c r="H25" s="14">
        <v>219</v>
      </c>
      <c r="I25" s="12">
        <f t="shared" si="1"/>
        <v>4460.75</v>
      </c>
      <c r="J25" s="18">
        <v>426.91</v>
      </c>
      <c r="K25" s="19">
        <v>407.69</v>
      </c>
      <c r="L25" s="19">
        <v>648</v>
      </c>
      <c r="M25" s="12">
        <f t="shared" si="2"/>
        <v>1482.6</v>
      </c>
      <c r="N25" s="12">
        <f t="shared" si="3"/>
        <v>2978.15</v>
      </c>
    </row>
    <row r="26" spans="1:14" ht="15.75" customHeight="1" x14ac:dyDescent="0.15">
      <c r="A26" s="1" t="s">
        <v>150</v>
      </c>
      <c r="B26" s="41" t="s">
        <v>198</v>
      </c>
      <c r="C26" s="20" t="s">
        <v>94</v>
      </c>
      <c r="D26" s="20" t="s">
        <v>76</v>
      </c>
      <c r="E26" s="11">
        <f t="shared" si="0"/>
        <v>258.85000000000002</v>
      </c>
      <c r="F26" s="12">
        <v>3882.75</v>
      </c>
      <c r="G26" s="13">
        <v>359</v>
      </c>
      <c r="H26" s="14">
        <v>219</v>
      </c>
      <c r="I26" s="12">
        <f t="shared" si="1"/>
        <v>4460.75</v>
      </c>
      <c r="J26" s="18">
        <v>426.91</v>
      </c>
      <c r="K26" s="19">
        <v>407.69</v>
      </c>
      <c r="L26" s="19">
        <v>648</v>
      </c>
      <c r="M26" s="12">
        <f t="shared" si="2"/>
        <v>1482.6</v>
      </c>
      <c r="N26" s="12">
        <f t="shared" si="3"/>
        <v>2978.15</v>
      </c>
    </row>
    <row r="27" spans="1:14" ht="15.75" customHeight="1" x14ac:dyDescent="0.15">
      <c r="A27" s="1" t="s">
        <v>151</v>
      </c>
      <c r="B27" s="41" t="s">
        <v>43</v>
      </c>
      <c r="C27" s="20" t="s">
        <v>93</v>
      </c>
      <c r="D27" s="20" t="s">
        <v>76</v>
      </c>
      <c r="E27" s="11">
        <f t="shared" si="0"/>
        <v>280.26</v>
      </c>
      <c r="F27" s="12">
        <v>4203.8999999999996</v>
      </c>
      <c r="G27" s="13">
        <v>366</v>
      </c>
      <c r="H27" s="13">
        <v>226</v>
      </c>
      <c r="I27" s="12">
        <f t="shared" si="1"/>
        <v>4795.8999999999996</v>
      </c>
      <c r="J27" s="18">
        <v>486.97</v>
      </c>
      <c r="K27" s="19">
        <v>441.41</v>
      </c>
      <c r="L27" s="19">
        <v>701</v>
      </c>
      <c r="M27" s="12">
        <f t="shared" si="2"/>
        <v>1629.38</v>
      </c>
      <c r="N27" s="12">
        <f t="shared" si="3"/>
        <v>3166.5199999999995</v>
      </c>
    </row>
    <row r="28" spans="1:14" ht="15.75" customHeight="1" x14ac:dyDescent="0.15">
      <c r="A28" s="1" t="s">
        <v>152</v>
      </c>
      <c r="B28" s="41" t="s">
        <v>199</v>
      </c>
      <c r="C28" s="20" t="s">
        <v>93</v>
      </c>
      <c r="D28" s="20" t="s">
        <v>76</v>
      </c>
      <c r="E28" s="11">
        <f t="shared" si="0"/>
        <v>280.26</v>
      </c>
      <c r="F28" s="12">
        <v>4203.8999999999996</v>
      </c>
      <c r="G28" s="13">
        <v>366</v>
      </c>
      <c r="H28" s="14">
        <v>226</v>
      </c>
      <c r="I28" s="12">
        <f t="shared" si="1"/>
        <v>4795.8999999999996</v>
      </c>
      <c r="J28" s="18">
        <v>486.97</v>
      </c>
      <c r="K28" s="19">
        <v>441.41</v>
      </c>
      <c r="L28" s="19">
        <v>701</v>
      </c>
      <c r="M28" s="12">
        <f t="shared" si="2"/>
        <v>1629.38</v>
      </c>
      <c r="N28" s="12">
        <f t="shared" si="3"/>
        <v>3166.5199999999995</v>
      </c>
    </row>
    <row r="29" spans="1:14" ht="15.75" customHeight="1" x14ac:dyDescent="0.15">
      <c r="A29" s="1" t="s">
        <v>153</v>
      </c>
      <c r="B29" s="41" t="s">
        <v>200</v>
      </c>
      <c r="C29" s="20" t="s">
        <v>92</v>
      </c>
      <c r="D29" s="20" t="s">
        <v>74</v>
      </c>
      <c r="E29" s="11">
        <f t="shared" si="0"/>
        <v>233.78</v>
      </c>
      <c r="F29" s="12">
        <v>3506.7</v>
      </c>
      <c r="G29" s="13">
        <v>323.5</v>
      </c>
      <c r="H29" s="14">
        <v>208.5</v>
      </c>
      <c r="I29" s="12">
        <f t="shared" si="1"/>
        <v>4038.7</v>
      </c>
      <c r="J29" s="18">
        <v>355.22</v>
      </c>
      <c r="K29" s="19">
        <v>368.2</v>
      </c>
      <c r="L29" s="19">
        <v>423.92</v>
      </c>
      <c r="M29" s="12">
        <f t="shared" si="2"/>
        <v>1147.3400000000001</v>
      </c>
      <c r="N29" s="12">
        <f t="shared" si="3"/>
        <v>2891.3599999999997</v>
      </c>
    </row>
    <row r="30" spans="1:14" ht="15.75" customHeight="1" x14ac:dyDescent="0.15">
      <c r="A30" s="1" t="s">
        <v>173</v>
      </c>
      <c r="B30" s="41" t="s">
        <v>201</v>
      </c>
      <c r="C30" s="20" t="s">
        <v>79</v>
      </c>
      <c r="D30" s="20" t="s">
        <v>74</v>
      </c>
      <c r="E30" s="11">
        <f t="shared" si="0"/>
        <v>908.78000000000009</v>
      </c>
      <c r="F30" s="12">
        <v>13631.7</v>
      </c>
      <c r="G30" s="13">
        <v>832</v>
      </c>
      <c r="H30" s="14">
        <v>559.5</v>
      </c>
      <c r="I30" s="12">
        <f t="shared" si="1"/>
        <v>15023.2</v>
      </c>
      <c r="J30" s="18">
        <v>2764.83</v>
      </c>
      <c r="K30" s="19">
        <v>1431.33</v>
      </c>
      <c r="L30" s="19">
        <v>0</v>
      </c>
      <c r="M30" s="12">
        <f t="shared" si="2"/>
        <v>4196.16</v>
      </c>
      <c r="N30" s="12">
        <f t="shared" si="3"/>
        <v>10827.04</v>
      </c>
    </row>
    <row r="31" spans="1:14" ht="15.75" customHeight="1" x14ac:dyDescent="0.15">
      <c r="A31" s="1" t="s">
        <v>154</v>
      </c>
      <c r="B31" s="41" t="s">
        <v>202</v>
      </c>
      <c r="C31" s="20" t="s">
        <v>112</v>
      </c>
      <c r="D31" s="20" t="s">
        <v>74</v>
      </c>
      <c r="E31" s="11">
        <f t="shared" si="0"/>
        <v>376.81</v>
      </c>
      <c r="F31" s="12">
        <v>5652.15</v>
      </c>
      <c r="G31" s="13">
        <v>510.5</v>
      </c>
      <c r="H31" s="14">
        <v>333</v>
      </c>
      <c r="I31" s="12">
        <f t="shared" si="1"/>
        <v>6495.65</v>
      </c>
      <c r="J31" s="18">
        <v>840.21</v>
      </c>
      <c r="K31" s="19">
        <v>593.48</v>
      </c>
      <c r="L31" s="19">
        <v>0</v>
      </c>
      <c r="M31" s="12">
        <f t="shared" si="2"/>
        <v>1433.69</v>
      </c>
      <c r="N31" s="12">
        <f t="shared" si="3"/>
        <v>5061.9599999999991</v>
      </c>
    </row>
    <row r="32" spans="1:14" ht="15.75" customHeight="1" x14ac:dyDescent="0.15">
      <c r="A32" s="1" t="s">
        <v>165</v>
      </c>
      <c r="B32" s="41" t="s">
        <v>203</v>
      </c>
      <c r="C32" s="20" t="s">
        <v>112</v>
      </c>
      <c r="D32" s="20" t="s">
        <v>74</v>
      </c>
      <c r="E32" s="11">
        <f t="shared" si="0"/>
        <v>376.81</v>
      </c>
      <c r="F32" s="12">
        <v>5652.15</v>
      </c>
      <c r="G32" s="13">
        <v>510.5</v>
      </c>
      <c r="H32" s="14">
        <v>333</v>
      </c>
      <c r="I32" s="12">
        <f t="shared" si="1"/>
        <v>6495.65</v>
      </c>
      <c r="J32" s="18">
        <v>840.21</v>
      </c>
      <c r="K32" s="19">
        <v>593.48</v>
      </c>
      <c r="L32" s="19">
        <v>0</v>
      </c>
      <c r="M32" s="12">
        <f t="shared" si="2"/>
        <v>1433.69</v>
      </c>
      <c r="N32" s="12">
        <f t="shared" si="3"/>
        <v>5061.9599999999991</v>
      </c>
    </row>
    <row r="33" spans="1:14" ht="15.75" customHeight="1" x14ac:dyDescent="0.15">
      <c r="A33" s="1" t="s">
        <v>155</v>
      </c>
      <c r="B33" s="41" t="s">
        <v>204</v>
      </c>
      <c r="C33" s="20" t="s">
        <v>112</v>
      </c>
      <c r="D33" s="20" t="s">
        <v>74</v>
      </c>
      <c r="E33" s="11">
        <f t="shared" si="0"/>
        <v>376.81</v>
      </c>
      <c r="F33" s="12">
        <v>5652.15</v>
      </c>
      <c r="G33" s="13">
        <v>510.5</v>
      </c>
      <c r="H33" s="14">
        <v>333</v>
      </c>
      <c r="I33" s="12">
        <f t="shared" si="1"/>
        <v>6495.65</v>
      </c>
      <c r="J33" s="18">
        <v>840.21</v>
      </c>
      <c r="K33" s="19">
        <v>593.48</v>
      </c>
      <c r="L33" s="19">
        <v>943</v>
      </c>
      <c r="M33" s="12">
        <f t="shared" si="2"/>
        <v>2376.69</v>
      </c>
      <c r="N33" s="12">
        <f t="shared" si="3"/>
        <v>4118.9599999999991</v>
      </c>
    </row>
    <row r="34" spans="1:14" ht="15.75" customHeight="1" x14ac:dyDescent="0.15">
      <c r="A34" s="1" t="s">
        <v>156</v>
      </c>
      <c r="B34" s="41" t="s">
        <v>32</v>
      </c>
      <c r="C34" s="20" t="s">
        <v>112</v>
      </c>
      <c r="D34" s="20" t="s">
        <v>74</v>
      </c>
      <c r="E34" s="11">
        <f t="shared" si="0"/>
        <v>393.13</v>
      </c>
      <c r="F34" s="12">
        <v>5896.95</v>
      </c>
      <c r="G34" s="13">
        <v>510.5</v>
      </c>
      <c r="H34" s="14">
        <v>333</v>
      </c>
      <c r="I34" s="12">
        <f t="shared" si="1"/>
        <v>6740.45</v>
      </c>
      <c r="J34" s="18">
        <v>892.5</v>
      </c>
      <c r="K34" s="19">
        <v>619.17999999999995</v>
      </c>
      <c r="L34" s="19">
        <v>0</v>
      </c>
      <c r="M34" s="12">
        <f t="shared" si="2"/>
        <v>1511.6799999999998</v>
      </c>
      <c r="N34" s="12">
        <f t="shared" si="3"/>
        <v>5228.7700000000004</v>
      </c>
    </row>
    <row r="35" spans="1:14" ht="15.75" customHeight="1" x14ac:dyDescent="0.15">
      <c r="A35" s="1" t="s">
        <v>157</v>
      </c>
      <c r="B35" s="41" t="s">
        <v>36</v>
      </c>
      <c r="C35" s="20" t="s">
        <v>112</v>
      </c>
      <c r="D35" s="20" t="s">
        <v>74</v>
      </c>
      <c r="E35" s="11">
        <f t="shared" si="0"/>
        <v>376.81</v>
      </c>
      <c r="F35" s="12">
        <v>5652.15</v>
      </c>
      <c r="G35" s="13">
        <v>510.5</v>
      </c>
      <c r="H35" s="14">
        <v>333</v>
      </c>
      <c r="I35" s="12">
        <f t="shared" si="1"/>
        <v>6495.65</v>
      </c>
      <c r="J35" s="18">
        <v>840.21</v>
      </c>
      <c r="K35" s="19">
        <v>593.48</v>
      </c>
      <c r="L35" s="19">
        <v>943</v>
      </c>
      <c r="M35" s="12">
        <f t="shared" si="2"/>
        <v>2376.69</v>
      </c>
      <c r="N35" s="12">
        <f t="shared" si="3"/>
        <v>4118.9599999999991</v>
      </c>
    </row>
    <row r="36" spans="1:14" ht="15.75" customHeight="1" x14ac:dyDescent="0.15">
      <c r="A36" s="1" t="s">
        <v>158</v>
      </c>
      <c r="B36" s="41" t="s">
        <v>205</v>
      </c>
      <c r="C36" s="20" t="s">
        <v>112</v>
      </c>
      <c r="D36" s="20" t="s">
        <v>74</v>
      </c>
      <c r="E36" s="11">
        <f t="shared" si="0"/>
        <v>376.81</v>
      </c>
      <c r="F36" s="12">
        <v>5652.15</v>
      </c>
      <c r="G36" s="13">
        <v>510.5</v>
      </c>
      <c r="H36" s="14">
        <v>333</v>
      </c>
      <c r="I36" s="12">
        <f t="shared" si="1"/>
        <v>6495.65</v>
      </c>
      <c r="J36" s="18">
        <v>840.21</v>
      </c>
      <c r="K36" s="19">
        <v>593.48</v>
      </c>
      <c r="L36" s="19">
        <v>943</v>
      </c>
      <c r="M36" s="12">
        <f t="shared" si="2"/>
        <v>2376.69</v>
      </c>
      <c r="N36" s="12">
        <f t="shared" si="3"/>
        <v>4118.9599999999991</v>
      </c>
    </row>
    <row r="37" spans="1:14" ht="15.75" customHeight="1" x14ac:dyDescent="0.15">
      <c r="A37" s="1" t="s">
        <v>159</v>
      </c>
      <c r="B37" s="41" t="s">
        <v>38</v>
      </c>
      <c r="C37" s="20" t="s">
        <v>112</v>
      </c>
      <c r="D37" s="20" t="s">
        <v>74</v>
      </c>
      <c r="E37" s="11">
        <f t="shared" si="0"/>
        <v>376.81</v>
      </c>
      <c r="F37" s="12">
        <v>5652.15</v>
      </c>
      <c r="G37" s="13">
        <v>510.5</v>
      </c>
      <c r="H37" s="14">
        <v>333</v>
      </c>
      <c r="I37" s="12">
        <f t="shared" ref="I37:I64" si="4">SUM(F37:H37)</f>
        <v>6495.65</v>
      </c>
      <c r="J37" s="18">
        <v>840.21</v>
      </c>
      <c r="K37" s="19">
        <v>593.48</v>
      </c>
      <c r="L37" s="19">
        <v>0</v>
      </c>
      <c r="M37" s="12">
        <f t="shared" ref="M37:M64" si="5">SUM(J37:L37)</f>
        <v>1433.69</v>
      </c>
      <c r="N37" s="12">
        <f t="shared" ref="N37:N64" si="6">+I37-M37</f>
        <v>5061.9599999999991</v>
      </c>
    </row>
    <row r="38" spans="1:14" ht="15.75" customHeight="1" x14ac:dyDescent="0.15">
      <c r="A38" s="1" t="s">
        <v>160</v>
      </c>
      <c r="B38" s="41" t="s">
        <v>39</v>
      </c>
      <c r="C38" s="20" t="s">
        <v>112</v>
      </c>
      <c r="D38" s="20" t="s">
        <v>74</v>
      </c>
      <c r="E38" s="11">
        <f t="shared" si="0"/>
        <v>376.81</v>
      </c>
      <c r="F38" s="12">
        <v>5652.15</v>
      </c>
      <c r="G38" s="13">
        <v>510.5</v>
      </c>
      <c r="H38" s="14">
        <v>333</v>
      </c>
      <c r="I38" s="12">
        <f t="shared" si="4"/>
        <v>6495.65</v>
      </c>
      <c r="J38" s="18">
        <v>840.21</v>
      </c>
      <c r="K38" s="19">
        <v>593.48</v>
      </c>
      <c r="L38" s="19">
        <v>908.53</v>
      </c>
      <c r="M38" s="12">
        <f t="shared" si="5"/>
        <v>2342.2200000000003</v>
      </c>
      <c r="N38" s="12">
        <f t="shared" si="6"/>
        <v>4153.4299999999994</v>
      </c>
    </row>
    <row r="39" spans="1:14" ht="15.75" customHeight="1" x14ac:dyDescent="0.15">
      <c r="A39" s="1" t="s">
        <v>161</v>
      </c>
      <c r="B39" s="41" t="s">
        <v>206</v>
      </c>
      <c r="C39" s="20" t="s">
        <v>112</v>
      </c>
      <c r="D39" s="20" t="s">
        <v>74</v>
      </c>
      <c r="E39" s="11">
        <f t="shared" si="0"/>
        <v>376.81</v>
      </c>
      <c r="F39" s="12">
        <v>5652.15</v>
      </c>
      <c r="G39" s="13">
        <v>510.5</v>
      </c>
      <c r="H39" s="14">
        <v>333</v>
      </c>
      <c r="I39" s="12">
        <f t="shared" si="4"/>
        <v>6495.65</v>
      </c>
      <c r="J39" s="18">
        <v>840.21</v>
      </c>
      <c r="K39" s="19">
        <v>593.48</v>
      </c>
      <c r="L39" s="19">
        <v>0</v>
      </c>
      <c r="M39" s="12">
        <f t="shared" si="5"/>
        <v>1433.69</v>
      </c>
      <c r="N39" s="12">
        <f t="shared" si="6"/>
        <v>5061.9599999999991</v>
      </c>
    </row>
    <row r="40" spans="1:14" ht="15.75" customHeight="1" x14ac:dyDescent="0.15">
      <c r="A40" s="1" t="s">
        <v>162</v>
      </c>
      <c r="B40" s="41" t="s">
        <v>207</v>
      </c>
      <c r="C40" s="20" t="s">
        <v>112</v>
      </c>
      <c r="D40" s="20" t="s">
        <v>74</v>
      </c>
      <c r="E40" s="11">
        <f t="shared" si="0"/>
        <v>376.81</v>
      </c>
      <c r="F40" s="12">
        <v>5652.15</v>
      </c>
      <c r="G40" s="13">
        <v>510.5</v>
      </c>
      <c r="H40" s="14">
        <v>333</v>
      </c>
      <c r="I40" s="12">
        <f t="shared" si="4"/>
        <v>6495.65</v>
      </c>
      <c r="J40" s="18">
        <v>840.21</v>
      </c>
      <c r="K40" s="19">
        <v>593.48</v>
      </c>
      <c r="L40" s="19">
        <v>0</v>
      </c>
      <c r="M40" s="12">
        <f t="shared" si="5"/>
        <v>1433.69</v>
      </c>
      <c r="N40" s="12">
        <f t="shared" si="6"/>
        <v>5061.9599999999991</v>
      </c>
    </row>
    <row r="41" spans="1:14" ht="15.75" customHeight="1" x14ac:dyDescent="0.15">
      <c r="A41" s="1" t="s">
        <v>163</v>
      </c>
      <c r="B41" s="41" t="s">
        <v>42</v>
      </c>
      <c r="C41" s="20" t="s">
        <v>112</v>
      </c>
      <c r="D41" s="20" t="s">
        <v>74</v>
      </c>
      <c r="E41" s="11">
        <f t="shared" si="0"/>
        <v>376.81</v>
      </c>
      <c r="F41" s="12">
        <v>5652.15</v>
      </c>
      <c r="G41" s="13">
        <v>510.5</v>
      </c>
      <c r="H41" s="14">
        <v>333</v>
      </c>
      <c r="I41" s="12">
        <f t="shared" si="4"/>
        <v>6495.65</v>
      </c>
      <c r="J41" s="18">
        <v>840.21</v>
      </c>
      <c r="K41" s="19">
        <v>593.48</v>
      </c>
      <c r="L41" s="19">
        <v>943</v>
      </c>
      <c r="M41" s="12">
        <f t="shared" si="5"/>
        <v>2376.69</v>
      </c>
      <c r="N41" s="12">
        <f t="shared" si="6"/>
        <v>4118.9599999999991</v>
      </c>
    </row>
    <row r="42" spans="1:14" ht="15.75" customHeight="1" x14ac:dyDescent="0.15">
      <c r="A42" s="1" t="s">
        <v>120</v>
      </c>
      <c r="B42" s="41" t="s">
        <v>56</v>
      </c>
      <c r="C42" s="20" t="s">
        <v>97</v>
      </c>
      <c r="D42" s="20" t="s">
        <v>74</v>
      </c>
      <c r="E42" s="11">
        <f t="shared" si="0"/>
        <v>233.78</v>
      </c>
      <c r="F42" s="12">
        <v>3506.7</v>
      </c>
      <c r="G42" s="13">
        <v>323.5</v>
      </c>
      <c r="H42" s="14">
        <v>208.5</v>
      </c>
      <c r="I42" s="12">
        <f t="shared" si="4"/>
        <v>4038.7</v>
      </c>
      <c r="J42" s="18">
        <v>355.22</v>
      </c>
      <c r="K42" s="19">
        <v>368.2</v>
      </c>
      <c r="L42" s="19">
        <v>585</v>
      </c>
      <c r="M42" s="12">
        <f t="shared" si="5"/>
        <v>1308.42</v>
      </c>
      <c r="N42" s="12">
        <f t="shared" si="6"/>
        <v>2730.2799999999997</v>
      </c>
    </row>
    <row r="43" spans="1:14" ht="15.75" customHeight="1" x14ac:dyDescent="0.15">
      <c r="A43" s="1" t="s">
        <v>121</v>
      </c>
      <c r="B43" s="41" t="s">
        <v>57</v>
      </c>
      <c r="C43" s="20" t="s">
        <v>97</v>
      </c>
      <c r="D43" s="20" t="s">
        <v>74</v>
      </c>
      <c r="E43" s="11">
        <f t="shared" si="0"/>
        <v>233.78</v>
      </c>
      <c r="F43" s="12">
        <v>3506.7</v>
      </c>
      <c r="G43" s="13">
        <v>323.5</v>
      </c>
      <c r="H43" s="14">
        <v>208.5</v>
      </c>
      <c r="I43" s="12">
        <f t="shared" si="4"/>
        <v>4038.7</v>
      </c>
      <c r="J43" s="18">
        <v>355.22</v>
      </c>
      <c r="K43" s="19">
        <v>368.2</v>
      </c>
      <c r="L43" s="19">
        <v>585</v>
      </c>
      <c r="M43" s="12">
        <f t="shared" si="5"/>
        <v>1308.42</v>
      </c>
      <c r="N43" s="12">
        <f t="shared" si="6"/>
        <v>2730.2799999999997</v>
      </c>
    </row>
    <row r="44" spans="1:14" ht="15.75" customHeight="1" x14ac:dyDescent="0.15">
      <c r="A44" s="1" t="s">
        <v>122</v>
      </c>
      <c r="B44" s="41" t="s">
        <v>208</v>
      </c>
      <c r="C44" s="20" t="s">
        <v>92</v>
      </c>
      <c r="D44" s="20" t="s">
        <v>74</v>
      </c>
      <c r="E44" s="11">
        <f t="shared" si="0"/>
        <v>233.78</v>
      </c>
      <c r="F44" s="12">
        <v>3506.7</v>
      </c>
      <c r="G44" s="13">
        <v>323.5</v>
      </c>
      <c r="H44" s="14">
        <v>208.5</v>
      </c>
      <c r="I44" s="12">
        <f t="shared" si="4"/>
        <v>4038.7</v>
      </c>
      <c r="J44" s="18">
        <v>355.22</v>
      </c>
      <c r="K44" s="19">
        <v>368.2</v>
      </c>
      <c r="L44" s="19">
        <v>0</v>
      </c>
      <c r="M44" s="12">
        <f t="shared" si="5"/>
        <v>723.42000000000007</v>
      </c>
      <c r="N44" s="12">
        <f t="shared" si="6"/>
        <v>3315.2799999999997</v>
      </c>
    </row>
    <row r="45" spans="1:14" ht="15.75" customHeight="1" x14ac:dyDescent="0.15">
      <c r="A45" s="1" t="s">
        <v>123</v>
      </c>
      <c r="B45" s="41" t="s">
        <v>209</v>
      </c>
      <c r="C45" s="20" t="s">
        <v>92</v>
      </c>
      <c r="D45" s="20" t="s">
        <v>74</v>
      </c>
      <c r="E45" s="11">
        <f t="shared" si="0"/>
        <v>233.78</v>
      </c>
      <c r="F45" s="12">
        <v>3506.7</v>
      </c>
      <c r="G45" s="13">
        <v>323.5</v>
      </c>
      <c r="H45" s="14">
        <v>208.5</v>
      </c>
      <c r="I45" s="12">
        <f t="shared" si="4"/>
        <v>4038.7</v>
      </c>
      <c r="J45" s="18">
        <v>355.22</v>
      </c>
      <c r="K45" s="19">
        <v>368.2</v>
      </c>
      <c r="L45" s="19">
        <v>585</v>
      </c>
      <c r="M45" s="12">
        <f t="shared" si="5"/>
        <v>1308.42</v>
      </c>
      <c r="N45" s="12">
        <f t="shared" si="6"/>
        <v>2730.2799999999997</v>
      </c>
    </row>
    <row r="46" spans="1:14" ht="15.75" customHeight="1" x14ac:dyDescent="0.15">
      <c r="A46" s="1" t="s">
        <v>124</v>
      </c>
      <c r="B46" s="41" t="s">
        <v>60</v>
      </c>
      <c r="C46" s="20" t="s">
        <v>92</v>
      </c>
      <c r="D46" s="20" t="s">
        <v>74</v>
      </c>
      <c r="E46" s="11">
        <f t="shared" si="0"/>
        <v>233.78</v>
      </c>
      <c r="F46" s="12">
        <v>3506.7</v>
      </c>
      <c r="G46" s="13">
        <v>323.5</v>
      </c>
      <c r="H46" s="14">
        <v>208.5</v>
      </c>
      <c r="I46" s="12">
        <f t="shared" si="4"/>
        <v>4038.7</v>
      </c>
      <c r="J46" s="18">
        <v>355.22</v>
      </c>
      <c r="K46" s="19">
        <v>368.2</v>
      </c>
      <c r="L46" s="19">
        <v>585</v>
      </c>
      <c r="M46" s="12">
        <f t="shared" si="5"/>
        <v>1308.42</v>
      </c>
      <c r="N46" s="12">
        <f t="shared" si="6"/>
        <v>2730.2799999999997</v>
      </c>
    </row>
    <row r="47" spans="1:14" ht="15.75" customHeight="1" x14ac:dyDescent="0.15">
      <c r="A47" s="1" t="s">
        <v>125</v>
      </c>
      <c r="B47" s="41" t="s">
        <v>210</v>
      </c>
      <c r="C47" s="20" t="s">
        <v>92</v>
      </c>
      <c r="D47" s="20" t="s">
        <v>74</v>
      </c>
      <c r="E47" s="11">
        <f t="shared" si="0"/>
        <v>233.78</v>
      </c>
      <c r="F47" s="12">
        <v>3506.7</v>
      </c>
      <c r="G47" s="13">
        <v>323.5</v>
      </c>
      <c r="H47" s="14">
        <v>208.5</v>
      </c>
      <c r="I47" s="12">
        <f t="shared" si="4"/>
        <v>4038.7</v>
      </c>
      <c r="J47" s="18">
        <v>355.22</v>
      </c>
      <c r="K47" s="19">
        <v>368.2</v>
      </c>
      <c r="L47" s="19">
        <v>585</v>
      </c>
      <c r="M47" s="12">
        <f t="shared" si="5"/>
        <v>1308.42</v>
      </c>
      <c r="N47" s="12">
        <f t="shared" si="6"/>
        <v>2730.2799999999997</v>
      </c>
    </row>
    <row r="48" spans="1:14" ht="15.75" customHeight="1" x14ac:dyDescent="0.15">
      <c r="A48" s="1" t="s">
        <v>126</v>
      </c>
      <c r="B48" s="41" t="s">
        <v>211</v>
      </c>
      <c r="C48" s="20" t="s">
        <v>92</v>
      </c>
      <c r="D48" s="20" t="s">
        <v>74</v>
      </c>
      <c r="E48" s="11">
        <f t="shared" si="0"/>
        <v>233.78</v>
      </c>
      <c r="F48" s="12">
        <v>3506.7</v>
      </c>
      <c r="G48" s="13">
        <v>323.5</v>
      </c>
      <c r="H48" s="14">
        <v>208.5</v>
      </c>
      <c r="I48" s="12">
        <f t="shared" si="4"/>
        <v>4038.7</v>
      </c>
      <c r="J48" s="18">
        <v>355.22</v>
      </c>
      <c r="K48" s="19">
        <v>368.2</v>
      </c>
      <c r="L48" s="19">
        <v>585</v>
      </c>
      <c r="M48" s="12">
        <f t="shared" si="5"/>
        <v>1308.42</v>
      </c>
      <c r="N48" s="12">
        <f t="shared" si="6"/>
        <v>2730.2799999999997</v>
      </c>
    </row>
    <row r="49" spans="1:14" ht="15.75" customHeight="1" x14ac:dyDescent="0.15">
      <c r="A49" s="1" t="s">
        <v>127</v>
      </c>
      <c r="B49" s="41" t="s">
        <v>212</v>
      </c>
      <c r="C49" s="20" t="s">
        <v>92</v>
      </c>
      <c r="D49" s="20" t="s">
        <v>74</v>
      </c>
      <c r="E49" s="11">
        <f t="shared" si="0"/>
        <v>233.78</v>
      </c>
      <c r="F49" s="12">
        <v>3506.7</v>
      </c>
      <c r="G49" s="13">
        <v>323.5</v>
      </c>
      <c r="H49" s="14">
        <v>208.5</v>
      </c>
      <c r="I49" s="12">
        <f t="shared" si="4"/>
        <v>4038.7</v>
      </c>
      <c r="J49" s="18">
        <v>355.22</v>
      </c>
      <c r="K49" s="19">
        <v>368.2</v>
      </c>
      <c r="L49" s="19">
        <v>0</v>
      </c>
      <c r="M49" s="12">
        <f t="shared" si="5"/>
        <v>723.42000000000007</v>
      </c>
      <c r="N49" s="12">
        <f t="shared" si="6"/>
        <v>3315.2799999999997</v>
      </c>
    </row>
    <row r="50" spans="1:14" ht="15.75" customHeight="1" x14ac:dyDescent="0.15">
      <c r="A50" s="1" t="s">
        <v>128</v>
      </c>
      <c r="B50" s="41" t="s">
        <v>65</v>
      </c>
      <c r="C50" s="20" t="s">
        <v>92</v>
      </c>
      <c r="D50" s="20" t="s">
        <v>74</v>
      </c>
      <c r="E50" s="11">
        <f t="shared" si="0"/>
        <v>233.78</v>
      </c>
      <c r="F50" s="12">
        <v>3506.7</v>
      </c>
      <c r="G50" s="13">
        <v>323.5</v>
      </c>
      <c r="H50" s="14">
        <v>208.5</v>
      </c>
      <c r="I50" s="12">
        <f t="shared" si="4"/>
        <v>4038.7</v>
      </c>
      <c r="J50" s="18">
        <v>355.22</v>
      </c>
      <c r="K50" s="19">
        <v>368.2</v>
      </c>
      <c r="L50" s="19">
        <v>0</v>
      </c>
      <c r="M50" s="12">
        <f t="shared" si="5"/>
        <v>723.42000000000007</v>
      </c>
      <c r="N50" s="12">
        <f t="shared" si="6"/>
        <v>3315.2799999999997</v>
      </c>
    </row>
    <row r="51" spans="1:14" ht="15.75" customHeight="1" x14ac:dyDescent="0.15">
      <c r="A51" s="1" t="s">
        <v>129</v>
      </c>
      <c r="B51" s="42" t="s">
        <v>213</v>
      </c>
      <c r="C51" s="20" t="s">
        <v>92</v>
      </c>
      <c r="D51" s="20" t="s">
        <v>74</v>
      </c>
      <c r="E51" s="27">
        <f t="shared" si="0"/>
        <v>233.78</v>
      </c>
      <c r="F51" s="28">
        <v>3506.7</v>
      </c>
      <c r="G51" s="30">
        <v>323.5</v>
      </c>
      <c r="H51" s="29">
        <v>208.5</v>
      </c>
      <c r="I51" s="12">
        <f t="shared" si="4"/>
        <v>4038.7</v>
      </c>
      <c r="J51" s="31">
        <v>355.22</v>
      </c>
      <c r="K51" s="32">
        <v>368.2</v>
      </c>
      <c r="L51" s="32">
        <v>663.86</v>
      </c>
      <c r="M51" s="12">
        <f t="shared" si="5"/>
        <v>1387.2800000000002</v>
      </c>
      <c r="N51" s="12">
        <f t="shared" si="6"/>
        <v>2651.4199999999996</v>
      </c>
    </row>
    <row r="52" spans="1:14" ht="15.75" customHeight="1" x14ac:dyDescent="0.15">
      <c r="A52" s="1" t="s">
        <v>130</v>
      </c>
      <c r="B52" s="43" t="s">
        <v>67</v>
      </c>
      <c r="C52" s="42" t="s">
        <v>92</v>
      </c>
      <c r="D52" s="20" t="s">
        <v>74</v>
      </c>
      <c r="E52" s="35">
        <f t="shared" si="0"/>
        <v>233.78</v>
      </c>
      <c r="F52" s="36">
        <v>3506.7</v>
      </c>
      <c r="G52" s="38">
        <v>323.5</v>
      </c>
      <c r="H52" s="38">
        <v>208.5</v>
      </c>
      <c r="I52" s="12">
        <f t="shared" si="4"/>
        <v>4038.7</v>
      </c>
      <c r="J52" s="18">
        <v>355.22</v>
      </c>
      <c r="K52" s="19">
        <v>368.2</v>
      </c>
      <c r="L52" s="19">
        <v>0</v>
      </c>
      <c r="M52" s="12">
        <f t="shared" si="5"/>
        <v>723.42000000000007</v>
      </c>
      <c r="N52" s="12">
        <f t="shared" si="6"/>
        <v>3315.2799999999997</v>
      </c>
    </row>
    <row r="53" spans="1:14" ht="15.75" customHeight="1" x14ac:dyDescent="0.15">
      <c r="A53" s="1" t="s">
        <v>131</v>
      </c>
      <c r="B53" s="43" t="s">
        <v>214</v>
      </c>
      <c r="C53" s="43" t="s">
        <v>92</v>
      </c>
      <c r="D53" s="20" t="s">
        <v>74</v>
      </c>
      <c r="E53" s="35">
        <f t="shared" si="0"/>
        <v>233.78</v>
      </c>
      <c r="F53" s="36">
        <v>3506.7</v>
      </c>
      <c r="G53" s="38">
        <v>323.5</v>
      </c>
      <c r="H53" s="38">
        <v>208.5</v>
      </c>
      <c r="I53" s="12">
        <f t="shared" si="4"/>
        <v>4038.7</v>
      </c>
      <c r="J53" s="18">
        <v>355.22</v>
      </c>
      <c r="K53" s="19">
        <v>368.2</v>
      </c>
      <c r="L53" s="19">
        <v>0</v>
      </c>
      <c r="M53" s="12">
        <f t="shared" si="5"/>
        <v>723.42000000000007</v>
      </c>
      <c r="N53" s="12">
        <f t="shared" si="6"/>
        <v>3315.2799999999997</v>
      </c>
    </row>
    <row r="54" spans="1:14" ht="15.75" customHeight="1" x14ac:dyDescent="0.15">
      <c r="A54" s="1" t="s">
        <v>132</v>
      </c>
      <c r="B54" s="43" t="s">
        <v>215</v>
      </c>
      <c r="C54" s="43" t="s">
        <v>92</v>
      </c>
      <c r="D54" s="20" t="s">
        <v>74</v>
      </c>
      <c r="E54" s="35">
        <f>+F54/15</f>
        <v>233.78</v>
      </c>
      <c r="F54" s="36">
        <v>3506.7</v>
      </c>
      <c r="G54" s="38">
        <v>323.5</v>
      </c>
      <c r="H54" s="38">
        <v>208.5</v>
      </c>
      <c r="I54" s="12">
        <f t="shared" si="4"/>
        <v>4038.7</v>
      </c>
      <c r="J54" s="18">
        <v>355.22</v>
      </c>
      <c r="K54" s="19">
        <v>368.2</v>
      </c>
      <c r="L54" s="19">
        <v>585</v>
      </c>
      <c r="M54" s="12">
        <f t="shared" si="5"/>
        <v>1308.42</v>
      </c>
      <c r="N54" s="12">
        <f t="shared" si="6"/>
        <v>2730.2799999999997</v>
      </c>
    </row>
    <row r="55" spans="1:14" ht="15.75" customHeight="1" x14ac:dyDescent="0.15">
      <c r="A55" s="1" t="s">
        <v>133</v>
      </c>
      <c r="B55" s="43" t="s">
        <v>70</v>
      </c>
      <c r="C55" s="43" t="s">
        <v>92</v>
      </c>
      <c r="D55" s="20" t="s">
        <v>74</v>
      </c>
      <c r="E55" s="35">
        <f>+F55/15</f>
        <v>233.78</v>
      </c>
      <c r="F55" s="36">
        <v>3506.7</v>
      </c>
      <c r="G55" s="38">
        <v>323.5</v>
      </c>
      <c r="H55" s="38">
        <v>208.5</v>
      </c>
      <c r="I55" s="12">
        <f t="shared" si="4"/>
        <v>4038.7</v>
      </c>
      <c r="J55" s="18">
        <v>355.22</v>
      </c>
      <c r="K55" s="19">
        <v>368.2</v>
      </c>
      <c r="L55" s="19">
        <v>585</v>
      </c>
      <c r="M55" s="12">
        <f t="shared" si="5"/>
        <v>1308.42</v>
      </c>
      <c r="N55" s="12">
        <f t="shared" si="6"/>
        <v>2730.2799999999997</v>
      </c>
    </row>
    <row r="56" spans="1:14" ht="15.75" customHeight="1" x14ac:dyDescent="0.15">
      <c r="A56" s="1" t="s">
        <v>134</v>
      </c>
      <c r="B56" s="43" t="s">
        <v>216</v>
      </c>
      <c r="C56" s="43" t="s">
        <v>92</v>
      </c>
      <c r="D56" s="20" t="s">
        <v>74</v>
      </c>
      <c r="E56" s="35">
        <f>+F56/15</f>
        <v>233.78</v>
      </c>
      <c r="F56" s="36">
        <v>3506.7</v>
      </c>
      <c r="G56" s="38">
        <v>323.5</v>
      </c>
      <c r="H56" s="38">
        <v>208.5</v>
      </c>
      <c r="I56" s="12">
        <f t="shared" si="4"/>
        <v>4038.7</v>
      </c>
      <c r="J56" s="18">
        <v>355.22</v>
      </c>
      <c r="K56" s="19">
        <v>368.2</v>
      </c>
      <c r="L56" s="19">
        <v>0</v>
      </c>
      <c r="M56" s="12">
        <f t="shared" si="5"/>
        <v>723.42000000000007</v>
      </c>
      <c r="N56" s="12">
        <f t="shared" si="6"/>
        <v>3315.2799999999997</v>
      </c>
    </row>
    <row r="57" spans="1:14" ht="15.75" customHeight="1" x14ac:dyDescent="0.15">
      <c r="A57" s="1" t="s">
        <v>135</v>
      </c>
      <c r="B57" s="43" t="s">
        <v>55</v>
      </c>
      <c r="C57" s="43" t="s">
        <v>96</v>
      </c>
      <c r="D57" s="44" t="s">
        <v>77</v>
      </c>
      <c r="E57" s="35">
        <f t="shared" ref="E57:E64" si="7">+F57/15</f>
        <v>253.52</v>
      </c>
      <c r="F57" s="36">
        <v>3802.8</v>
      </c>
      <c r="G57" s="36">
        <v>333.5</v>
      </c>
      <c r="H57" s="36">
        <v>212.5</v>
      </c>
      <c r="I57" s="12">
        <f t="shared" si="4"/>
        <v>4348.8</v>
      </c>
      <c r="J57" s="36">
        <v>406.85</v>
      </c>
      <c r="K57" s="36">
        <v>399.29</v>
      </c>
      <c r="L57" s="19">
        <v>0</v>
      </c>
      <c r="M57" s="12">
        <f t="shared" si="5"/>
        <v>806.1400000000001</v>
      </c>
      <c r="N57" s="12">
        <f t="shared" si="6"/>
        <v>3542.66</v>
      </c>
    </row>
    <row r="58" spans="1:14" ht="15.75" customHeight="1" x14ac:dyDescent="0.15">
      <c r="A58" s="1" t="s">
        <v>136</v>
      </c>
      <c r="B58" s="43" t="s">
        <v>224</v>
      </c>
      <c r="C58" s="43" t="s">
        <v>108</v>
      </c>
      <c r="D58" s="44" t="s">
        <v>77</v>
      </c>
      <c r="E58" s="35">
        <f t="shared" si="7"/>
        <v>449.57</v>
      </c>
      <c r="F58" s="36">
        <v>6743.55</v>
      </c>
      <c r="G58" s="36">
        <v>581.5</v>
      </c>
      <c r="H58" s="36">
        <v>361</v>
      </c>
      <c r="I58" s="12">
        <f t="shared" si="4"/>
        <v>7686.05</v>
      </c>
      <c r="J58" s="36">
        <v>1094.48</v>
      </c>
      <c r="K58" s="36">
        <v>708.07</v>
      </c>
      <c r="L58" s="19">
        <v>1124</v>
      </c>
      <c r="M58" s="12">
        <f t="shared" si="5"/>
        <v>2926.55</v>
      </c>
      <c r="N58" s="12">
        <f t="shared" si="6"/>
        <v>4759.5</v>
      </c>
    </row>
    <row r="59" spans="1:14" ht="15.75" customHeight="1" x14ac:dyDescent="0.15">
      <c r="A59" s="1" t="s">
        <v>166</v>
      </c>
      <c r="B59" s="43" t="s">
        <v>218</v>
      </c>
      <c r="C59" s="43" t="s">
        <v>79</v>
      </c>
      <c r="D59" s="44" t="s">
        <v>77</v>
      </c>
      <c r="E59" s="35">
        <f t="shared" si="7"/>
        <v>908.78000000000009</v>
      </c>
      <c r="F59" s="36">
        <v>13631.7</v>
      </c>
      <c r="G59" s="36">
        <v>832</v>
      </c>
      <c r="H59" s="36">
        <v>559.5</v>
      </c>
      <c r="I59" s="12">
        <f t="shared" si="4"/>
        <v>15023.2</v>
      </c>
      <c r="J59" s="36">
        <v>2764.83</v>
      </c>
      <c r="K59" s="36">
        <v>1431.33</v>
      </c>
      <c r="L59" s="19">
        <v>2272</v>
      </c>
      <c r="M59" s="12">
        <f t="shared" si="5"/>
        <v>6468.16</v>
      </c>
      <c r="N59" s="12">
        <f t="shared" si="6"/>
        <v>8555.0400000000009</v>
      </c>
    </row>
    <row r="60" spans="1:14" ht="15.75" customHeight="1" x14ac:dyDescent="0.15">
      <c r="A60" s="1" t="s">
        <v>167</v>
      </c>
      <c r="B60" s="43" t="s">
        <v>20</v>
      </c>
      <c r="C60" s="20" t="s">
        <v>80</v>
      </c>
      <c r="D60" s="44" t="s">
        <v>77</v>
      </c>
      <c r="E60" s="35">
        <f t="shared" si="7"/>
        <v>807.01</v>
      </c>
      <c r="F60" s="36">
        <v>12105.15</v>
      </c>
      <c r="G60" s="36">
        <v>774.5</v>
      </c>
      <c r="H60" s="36">
        <v>508</v>
      </c>
      <c r="I60" s="12">
        <f t="shared" si="4"/>
        <v>13387.65</v>
      </c>
      <c r="J60" s="36">
        <v>2380.15</v>
      </c>
      <c r="K60" s="36">
        <v>1271.04</v>
      </c>
      <c r="L60" s="19">
        <v>1514.2</v>
      </c>
      <c r="M60" s="12">
        <f t="shared" si="5"/>
        <v>5165.3900000000003</v>
      </c>
      <c r="N60" s="12">
        <f t="shared" si="6"/>
        <v>8222.2599999999984</v>
      </c>
    </row>
    <row r="61" spans="1:14" ht="15.75" customHeight="1" x14ac:dyDescent="0.15">
      <c r="A61" s="1" t="s">
        <v>168</v>
      </c>
      <c r="B61" s="43" t="s">
        <v>219</v>
      </c>
      <c r="C61" s="43" t="s">
        <v>86</v>
      </c>
      <c r="D61" s="44" t="s">
        <v>77</v>
      </c>
      <c r="E61" s="35">
        <f t="shared" si="7"/>
        <v>449.57</v>
      </c>
      <c r="F61" s="36">
        <v>6743.55</v>
      </c>
      <c r="G61" s="36">
        <v>581.5</v>
      </c>
      <c r="H61" s="36">
        <v>361</v>
      </c>
      <c r="I61" s="12">
        <f t="shared" si="4"/>
        <v>7686.05</v>
      </c>
      <c r="J61" s="36">
        <v>1094.48</v>
      </c>
      <c r="K61" s="36">
        <v>708.07</v>
      </c>
      <c r="L61" s="19">
        <v>1000</v>
      </c>
      <c r="M61" s="12">
        <f t="shared" si="5"/>
        <v>2802.55</v>
      </c>
      <c r="N61" s="12">
        <f t="shared" si="6"/>
        <v>4883.5</v>
      </c>
    </row>
    <row r="62" spans="1:14" ht="15.75" customHeight="1" x14ac:dyDescent="0.15">
      <c r="A62" s="1" t="s">
        <v>169</v>
      </c>
      <c r="B62" s="43" t="s">
        <v>27</v>
      </c>
      <c r="C62" s="43" t="s">
        <v>86</v>
      </c>
      <c r="D62" s="44" t="s">
        <v>77</v>
      </c>
      <c r="E62" s="35">
        <f t="shared" si="7"/>
        <v>449.57</v>
      </c>
      <c r="F62" s="36">
        <v>6743.55</v>
      </c>
      <c r="G62" s="36">
        <v>581.5</v>
      </c>
      <c r="H62" s="36">
        <v>361</v>
      </c>
      <c r="I62" s="12">
        <f t="shared" si="4"/>
        <v>7686.05</v>
      </c>
      <c r="J62" s="36">
        <v>1094.48</v>
      </c>
      <c r="K62" s="36">
        <v>708.07</v>
      </c>
      <c r="L62" s="19">
        <v>0</v>
      </c>
      <c r="M62" s="12">
        <f t="shared" si="5"/>
        <v>1802.5500000000002</v>
      </c>
      <c r="N62" s="12">
        <f t="shared" si="6"/>
        <v>5883.5</v>
      </c>
    </row>
    <row r="63" spans="1:14" ht="15.75" customHeight="1" x14ac:dyDescent="0.15">
      <c r="A63" s="1" t="s">
        <v>170</v>
      </c>
      <c r="B63" s="43" t="s">
        <v>220</v>
      </c>
      <c r="C63" s="43" t="s">
        <v>86</v>
      </c>
      <c r="D63" s="44" t="s">
        <v>77</v>
      </c>
      <c r="E63" s="35">
        <f t="shared" si="7"/>
        <v>449.57</v>
      </c>
      <c r="F63" s="36">
        <v>6743.55</v>
      </c>
      <c r="G63" s="36">
        <v>581.5</v>
      </c>
      <c r="H63" s="36">
        <v>361</v>
      </c>
      <c r="I63" s="12">
        <f t="shared" si="4"/>
        <v>7686.05</v>
      </c>
      <c r="J63" s="36">
        <v>1094.48</v>
      </c>
      <c r="K63" s="36">
        <v>708.07</v>
      </c>
      <c r="L63" s="19">
        <v>0</v>
      </c>
      <c r="M63" s="12">
        <f t="shared" si="5"/>
        <v>1802.5500000000002</v>
      </c>
      <c r="N63" s="12">
        <f t="shared" si="6"/>
        <v>5883.5</v>
      </c>
    </row>
    <row r="64" spans="1:14" ht="15.75" customHeight="1" x14ac:dyDescent="0.15">
      <c r="A64" s="1" t="s">
        <v>171</v>
      </c>
      <c r="B64" s="43" t="s">
        <v>221</v>
      </c>
      <c r="C64" s="43" t="s">
        <v>85</v>
      </c>
      <c r="D64" s="44" t="s">
        <v>77</v>
      </c>
      <c r="E64" s="35">
        <f t="shared" si="7"/>
        <v>459.44</v>
      </c>
      <c r="F64" s="36">
        <v>6891.6</v>
      </c>
      <c r="G64" s="36">
        <v>581.5</v>
      </c>
      <c r="H64" s="36">
        <v>361</v>
      </c>
      <c r="I64" s="12">
        <f t="shared" si="4"/>
        <v>7834.1</v>
      </c>
      <c r="J64" s="36">
        <v>1126.0999999999999</v>
      </c>
      <c r="K64" s="36">
        <v>723.62</v>
      </c>
      <c r="L64" s="19">
        <v>1149</v>
      </c>
      <c r="M64" s="12">
        <f t="shared" si="5"/>
        <v>2998.72</v>
      </c>
      <c r="N64" s="12">
        <f t="shared" si="6"/>
        <v>4835.380000000001</v>
      </c>
    </row>
    <row r="65" spans="5:14" x14ac:dyDescent="0.2">
      <c r="E65" s="40">
        <f>SUM(E5:E64)</f>
        <v>24691.82999999998</v>
      </c>
      <c r="F65" s="40">
        <f t="shared" ref="F65:N65" si="8">SUM(F5:F64)</f>
        <v>370377.45000000007</v>
      </c>
      <c r="G65" s="40">
        <f t="shared" si="8"/>
        <v>29146.5</v>
      </c>
      <c r="H65" s="40">
        <f t="shared" si="8"/>
        <v>18768</v>
      </c>
      <c r="I65" s="40">
        <f t="shared" si="8"/>
        <v>418291.95000000019</v>
      </c>
      <c r="J65" s="40">
        <f t="shared" si="8"/>
        <v>59443.560000000019</v>
      </c>
      <c r="K65" s="40">
        <f t="shared" si="8"/>
        <v>38889.630000000019</v>
      </c>
      <c r="L65" s="40">
        <f t="shared" si="8"/>
        <v>30241.77</v>
      </c>
      <c r="M65" s="40">
        <f t="shared" si="8"/>
        <v>128574.95999999999</v>
      </c>
      <c r="N65" s="40">
        <f t="shared" si="8"/>
        <v>289716.98999999987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="140" zoomScaleNormal="140" workbookViewId="0"/>
  </sheetViews>
  <sheetFormatPr baseColWidth="10" defaultColWidth="9.33203125" defaultRowHeight="12.75" x14ac:dyDescent="0.2"/>
  <cols>
    <col min="1" max="1" width="3.83203125" bestFit="1" customWidth="1"/>
    <col min="2" max="2" width="19.832031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.83203125" style="4" customWidth="1"/>
    <col min="9" max="9" width="12.33203125" style="4" customWidth="1"/>
    <col min="10" max="10" width="8.83203125" style="4" customWidth="1"/>
    <col min="11" max="11" width="11.83203125" style="4" bestFit="1" customWidth="1"/>
    <col min="12" max="12" width="10.1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x14ac:dyDescent="0.2">
      <c r="D2" s="48" t="s">
        <v>175</v>
      </c>
      <c r="E2" s="48" t="s">
        <v>228</v>
      </c>
      <c r="F2" s="48"/>
      <c r="G2" s="48"/>
    </row>
    <row r="3" spans="1:14" ht="15.75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 t="s">
        <v>227</v>
      </c>
      <c r="J3" s="91" t="s">
        <v>12</v>
      </c>
      <c r="K3" s="92"/>
      <c r="L3" s="95"/>
      <c r="M3" s="85"/>
      <c r="N3" s="86"/>
    </row>
    <row r="4" spans="1:14" s="8" customFormat="1" ht="16.5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>+F5/15</f>
        <v>1932.8618421052633</v>
      </c>
      <c r="F5" s="12">
        <v>28992.92763157895</v>
      </c>
      <c r="G5" s="13">
        <f>+[1]Hoja1!R6</f>
        <v>1144</v>
      </c>
      <c r="H5" s="13">
        <f>+[1]Hoja1!S6</f>
        <v>808.5</v>
      </c>
      <c r="I5" s="12">
        <f>SUM(F5:H5)</f>
        <v>30945.42763157895</v>
      </c>
      <c r="J5" s="12">
        <f>+'[1]CALCULO ISR'!K6</f>
        <v>7470.3676421052633</v>
      </c>
      <c r="K5" s="12">
        <f t="shared" ref="K5:K44" si="0">+F5*10.5%</f>
        <v>3044.2574013157896</v>
      </c>
      <c r="L5" s="12"/>
      <c r="M5" s="12">
        <f t="shared" ref="M5:M35" si="1">SUM(J5:L5)</f>
        <v>10514.625043421052</v>
      </c>
      <c r="N5" s="12">
        <f t="shared" ref="N5:N35" si="2">+I5-M5</f>
        <v>20430.802588157898</v>
      </c>
    </row>
    <row r="6" spans="1:14" ht="16.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ref="E6:E63" si="3">+F6/15</f>
        <v>376.80921052631578</v>
      </c>
      <c r="F6" s="12">
        <v>5652.1381578947367</v>
      </c>
      <c r="G6" s="13">
        <f>+[1]Hoja1!R7</f>
        <v>510.50000000000006</v>
      </c>
      <c r="H6" s="13">
        <f>+[1]Hoja1!S7</f>
        <v>333</v>
      </c>
      <c r="I6" s="12">
        <f t="shared" ref="I6:I63" si="4">SUM(F6:H6)</f>
        <v>6495.6381578947367</v>
      </c>
      <c r="J6" s="12">
        <f>+'[1]CALCULO ISR'!K7</f>
        <v>840.27913452631583</v>
      </c>
      <c r="K6" s="12">
        <f t="shared" si="0"/>
        <v>593.47450657894728</v>
      </c>
      <c r="L6" s="12">
        <v>1313</v>
      </c>
      <c r="M6" s="12">
        <f t="shared" si="1"/>
        <v>2746.7536411052633</v>
      </c>
      <c r="N6" s="12">
        <f t="shared" si="2"/>
        <v>3748.8845167894733</v>
      </c>
    </row>
    <row r="7" spans="1:14" ht="16.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11">
        <f t="shared" si="3"/>
        <v>405.06578947368422</v>
      </c>
      <c r="F7" s="12">
        <v>6075.9868421052633</v>
      </c>
      <c r="G7" s="13">
        <f>+[1]Hoja1!R9</f>
        <v>564</v>
      </c>
      <c r="H7" s="13">
        <f>+[1]Hoja1!S9</f>
        <v>351.5</v>
      </c>
      <c r="I7" s="12">
        <f t="shared" si="4"/>
        <v>6991.4868421052633</v>
      </c>
      <c r="J7" s="12">
        <f>+'[1]CALCULO ISR'!K9</f>
        <v>946.19241347368438</v>
      </c>
      <c r="K7" s="12">
        <f t="shared" si="0"/>
        <v>637.9786184210526</v>
      </c>
      <c r="L7" s="12">
        <v>1013</v>
      </c>
      <c r="M7" s="12">
        <f t="shared" si="1"/>
        <v>2597.1710318947371</v>
      </c>
      <c r="N7" s="12">
        <f t="shared" si="2"/>
        <v>4394.3158102105263</v>
      </c>
    </row>
    <row r="8" spans="1:14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11">
        <f t="shared" si="3"/>
        <v>405.06578947368422</v>
      </c>
      <c r="F8" s="12">
        <v>6075.9868421052633</v>
      </c>
      <c r="G8" s="13">
        <f>+[1]Hoja1!R10</f>
        <v>564</v>
      </c>
      <c r="H8" s="13">
        <f>+[1]Hoja1!S10</f>
        <v>351.5</v>
      </c>
      <c r="I8" s="12">
        <f t="shared" si="4"/>
        <v>6991.4868421052633</v>
      </c>
      <c r="J8" s="12">
        <f>+'[1]CALCULO ISR'!K10</f>
        <v>946.19241347368438</v>
      </c>
      <c r="K8" s="12">
        <f t="shared" si="0"/>
        <v>637.9786184210526</v>
      </c>
      <c r="L8" s="12"/>
      <c r="M8" s="12">
        <f t="shared" si="1"/>
        <v>1584.1710318947371</v>
      </c>
      <c r="N8" s="12">
        <f t="shared" si="2"/>
        <v>5407.3158102105263</v>
      </c>
    </row>
    <row r="9" spans="1:14" ht="16.5" x14ac:dyDescent="0.15">
      <c r="A9" s="1" t="s">
        <v>117</v>
      </c>
      <c r="B9" s="41" t="s">
        <v>21</v>
      </c>
      <c r="C9" s="20" t="s">
        <v>81</v>
      </c>
      <c r="D9" s="20" t="s">
        <v>73</v>
      </c>
      <c r="E9" s="11">
        <f t="shared" si="3"/>
        <v>729.8026315789474</v>
      </c>
      <c r="F9" s="12">
        <v>10947.039473684212</v>
      </c>
      <c r="G9" s="13">
        <f>+[1]Hoja1!R11</f>
        <v>732.5</v>
      </c>
      <c r="H9" s="13">
        <f>+[1]Hoja1!S11</f>
        <v>493.5</v>
      </c>
      <c r="I9" s="12">
        <f t="shared" si="4"/>
        <v>12173.039473684212</v>
      </c>
      <c r="J9" s="12">
        <f>+'[1]CALCULO ISR'!K11</f>
        <v>2094.4110922105269</v>
      </c>
      <c r="K9" s="12">
        <f t="shared" si="0"/>
        <v>1149.4391447368421</v>
      </c>
      <c r="L9" s="12"/>
      <c r="M9" s="12">
        <f t="shared" si="1"/>
        <v>3243.850236947369</v>
      </c>
      <c r="N9" s="12">
        <f t="shared" si="2"/>
        <v>8929.1892367368418</v>
      </c>
    </row>
    <row r="10" spans="1:14" x14ac:dyDescent="0.15">
      <c r="A10" s="1" t="s">
        <v>118</v>
      </c>
      <c r="B10" s="41" t="s">
        <v>54</v>
      </c>
      <c r="C10" s="20" t="s">
        <v>95</v>
      </c>
      <c r="D10" s="20" t="s">
        <v>73</v>
      </c>
      <c r="E10" s="11">
        <f t="shared" si="3"/>
        <v>253.51973684210529</v>
      </c>
      <c r="F10" s="12">
        <v>3802.7960526315792</v>
      </c>
      <c r="G10" s="13">
        <f>+[1]Hoja1!R12</f>
        <v>333.5</v>
      </c>
      <c r="H10" s="13">
        <f>+[1]Hoja1!S12</f>
        <v>212.5</v>
      </c>
      <c r="I10" s="12">
        <f t="shared" si="4"/>
        <v>4348.7960526315792</v>
      </c>
      <c r="J10" s="12">
        <f>+'[1]CALCULO ISR'!K12</f>
        <v>406.80974063157907</v>
      </c>
      <c r="K10" s="12">
        <f t="shared" si="0"/>
        <v>399.29358552631578</v>
      </c>
      <c r="L10" s="12"/>
      <c r="M10" s="12">
        <f t="shared" si="1"/>
        <v>806.1033261578948</v>
      </c>
      <c r="N10" s="12">
        <f t="shared" si="2"/>
        <v>3542.6927264736842</v>
      </c>
    </row>
    <row r="11" spans="1:14" x14ac:dyDescent="0.15">
      <c r="A11" s="1" t="s">
        <v>119</v>
      </c>
      <c r="B11" s="41" t="s">
        <v>55</v>
      </c>
      <c r="C11" s="20" t="s">
        <v>96</v>
      </c>
      <c r="D11" s="20" t="s">
        <v>77</v>
      </c>
      <c r="E11" s="11">
        <f t="shared" si="3"/>
        <v>253.51973684210529</v>
      </c>
      <c r="F11" s="12">
        <v>3802.7960526315792</v>
      </c>
      <c r="G11" s="13">
        <f>+[1]Hoja1!R13</f>
        <v>333.5</v>
      </c>
      <c r="H11" s="13">
        <f>+[1]Hoja1!S13</f>
        <v>212.5</v>
      </c>
      <c r="I11" s="12">
        <f t="shared" si="4"/>
        <v>4348.7960526315792</v>
      </c>
      <c r="J11" s="12">
        <f>+'[1]CALCULO ISR'!K13</f>
        <v>406.80974063157907</v>
      </c>
      <c r="K11" s="12">
        <f t="shared" si="0"/>
        <v>399.29358552631578</v>
      </c>
      <c r="L11" s="12"/>
      <c r="M11" s="12">
        <f t="shared" si="1"/>
        <v>806.1033261578948</v>
      </c>
      <c r="N11" s="12">
        <f t="shared" si="2"/>
        <v>3542.6927264736842</v>
      </c>
    </row>
    <row r="12" spans="1:14" x14ac:dyDescent="0.15">
      <c r="A12" s="1" t="s">
        <v>164</v>
      </c>
      <c r="B12" s="41" t="s">
        <v>16</v>
      </c>
      <c r="C12" s="20" t="s">
        <v>79</v>
      </c>
      <c r="D12" s="20" t="s">
        <v>74</v>
      </c>
      <c r="E12" s="11">
        <f t="shared" si="3"/>
        <v>908.7828947368422</v>
      </c>
      <c r="F12" s="12">
        <v>13631.743421052633</v>
      </c>
      <c r="G12" s="13">
        <f>+[1]Hoja1!R14</f>
        <v>832</v>
      </c>
      <c r="H12" s="13">
        <f>+[1]Hoja1!S14</f>
        <v>559.5</v>
      </c>
      <c r="I12" s="12">
        <f t="shared" si="4"/>
        <v>15023.243421052633</v>
      </c>
      <c r="J12" s="12">
        <f>+'[1]CALCULO ISR'!K14</f>
        <v>2764.7790606315793</v>
      </c>
      <c r="K12" s="12">
        <f t="shared" si="0"/>
        <v>1431.3330592105265</v>
      </c>
      <c r="L12" s="12"/>
      <c r="M12" s="12">
        <f t="shared" si="1"/>
        <v>4196.112119842106</v>
      </c>
      <c r="N12" s="12">
        <f t="shared" si="2"/>
        <v>10827.131301210527</v>
      </c>
    </row>
    <row r="13" spans="1:14" ht="16.5" x14ac:dyDescent="0.15">
      <c r="A13" s="1" t="s">
        <v>137</v>
      </c>
      <c r="B13" s="41" t="s">
        <v>33</v>
      </c>
      <c r="C13" s="20" t="s">
        <v>91</v>
      </c>
      <c r="D13" s="20" t="s">
        <v>74</v>
      </c>
      <c r="E13" s="11">
        <f t="shared" si="3"/>
        <v>376.80921052631578</v>
      </c>
      <c r="F13" s="12">
        <v>5652.1381578947367</v>
      </c>
      <c r="G13" s="13">
        <f>+[1]Hoja1!R15</f>
        <v>510.50000000000006</v>
      </c>
      <c r="H13" s="13">
        <f>+[1]Hoja1!S15</f>
        <v>333</v>
      </c>
      <c r="I13" s="12">
        <f t="shared" si="4"/>
        <v>6495.6381578947367</v>
      </c>
      <c r="J13" s="12">
        <f>+'[1]CALCULO ISR'!K15</f>
        <v>840.27913452631583</v>
      </c>
      <c r="K13" s="12">
        <f t="shared" si="0"/>
        <v>593.47450657894728</v>
      </c>
      <c r="L13" s="12"/>
      <c r="M13" s="12">
        <f t="shared" si="1"/>
        <v>1433.7536411052631</v>
      </c>
      <c r="N13" s="12">
        <f t="shared" si="2"/>
        <v>5061.8845167894733</v>
      </c>
    </row>
    <row r="14" spans="1:14" ht="16.5" x14ac:dyDescent="0.15">
      <c r="A14" s="1" t="s">
        <v>138</v>
      </c>
      <c r="B14" s="41" t="s">
        <v>34</v>
      </c>
      <c r="C14" s="20" t="s">
        <v>91</v>
      </c>
      <c r="D14" s="20" t="s">
        <v>74</v>
      </c>
      <c r="E14" s="11">
        <f t="shared" si="3"/>
        <v>376.80921052631578</v>
      </c>
      <c r="F14" s="12">
        <v>5652.1381578947367</v>
      </c>
      <c r="G14" s="13">
        <f>+[1]Hoja1!R16</f>
        <v>510.50000000000006</v>
      </c>
      <c r="H14" s="13">
        <f>+[1]Hoja1!S16</f>
        <v>333</v>
      </c>
      <c r="I14" s="12">
        <f t="shared" si="4"/>
        <v>6495.6381578947367</v>
      </c>
      <c r="J14" s="12">
        <f>+'[1]CALCULO ISR'!K16</f>
        <v>840.27913452631583</v>
      </c>
      <c r="K14" s="12">
        <f t="shared" si="0"/>
        <v>593.47450657894728</v>
      </c>
      <c r="L14" s="12"/>
      <c r="M14" s="12">
        <f t="shared" si="1"/>
        <v>1433.7536411052631</v>
      </c>
      <c r="N14" s="12">
        <f t="shared" si="2"/>
        <v>5061.8845167894733</v>
      </c>
    </row>
    <row r="15" spans="1:14" ht="16.5" x14ac:dyDescent="0.15">
      <c r="A15" s="1" t="s">
        <v>139</v>
      </c>
      <c r="B15" s="41" t="s">
        <v>35</v>
      </c>
      <c r="C15" s="20" t="s">
        <v>91</v>
      </c>
      <c r="D15" s="20" t="s">
        <v>74</v>
      </c>
      <c r="E15" s="11">
        <f t="shared" si="3"/>
        <v>376.80921052631578</v>
      </c>
      <c r="F15" s="12">
        <v>5652.1381578947367</v>
      </c>
      <c r="G15" s="13">
        <f>+[1]Hoja1!R17</f>
        <v>510.50000000000006</v>
      </c>
      <c r="H15" s="13">
        <f>+[1]Hoja1!S17</f>
        <v>333</v>
      </c>
      <c r="I15" s="12">
        <f t="shared" si="4"/>
        <v>6495.6381578947367</v>
      </c>
      <c r="J15" s="12">
        <f>+'[1]CALCULO ISR'!K17</f>
        <v>840.27913452631583</v>
      </c>
      <c r="K15" s="12">
        <f t="shared" si="0"/>
        <v>593.47450657894728</v>
      </c>
      <c r="L15" s="12">
        <v>943</v>
      </c>
      <c r="M15" s="12">
        <f t="shared" si="1"/>
        <v>2376.7536411052633</v>
      </c>
      <c r="N15" s="12">
        <f t="shared" si="2"/>
        <v>4118.8845167894733</v>
      </c>
    </row>
    <row r="16" spans="1:14" x14ac:dyDescent="0.15">
      <c r="A16" s="1" t="s">
        <v>140</v>
      </c>
      <c r="B16" s="41" t="s">
        <v>32</v>
      </c>
      <c r="C16" s="20" t="s">
        <v>90</v>
      </c>
      <c r="D16" s="20" t="s">
        <v>74</v>
      </c>
      <c r="E16" s="11">
        <f t="shared" si="3"/>
        <v>393.13</v>
      </c>
      <c r="F16" s="12">
        <v>5896.95</v>
      </c>
      <c r="G16" s="13">
        <f>+[1]Hoja1!R18</f>
        <v>510.5</v>
      </c>
      <c r="H16" s="13">
        <f>+[1]Hoja1!S18</f>
        <v>333</v>
      </c>
      <c r="I16" s="12">
        <f t="shared" si="4"/>
        <v>6740.45</v>
      </c>
      <c r="J16" s="12">
        <f>+'[1]CALCULO ISR'!K18</f>
        <v>892.97650294736854</v>
      </c>
      <c r="K16" s="12">
        <f t="shared" si="0"/>
        <v>619.17975000000001</v>
      </c>
      <c r="L16" s="12"/>
      <c r="M16" s="12">
        <f t="shared" si="1"/>
        <v>1512.1562529473686</v>
      </c>
      <c r="N16" s="12">
        <f t="shared" si="2"/>
        <v>5228.2937470526313</v>
      </c>
    </row>
    <row r="17" spans="1:14" ht="16.5" x14ac:dyDescent="0.15">
      <c r="A17" s="1" t="s">
        <v>141</v>
      </c>
      <c r="B17" s="41" t="s">
        <v>36</v>
      </c>
      <c r="C17" s="20" t="s">
        <v>91</v>
      </c>
      <c r="D17" s="20" t="s">
        <v>74</v>
      </c>
      <c r="E17" s="11">
        <f t="shared" si="3"/>
        <v>376.80921052631578</v>
      </c>
      <c r="F17" s="12">
        <v>5652.1381578947367</v>
      </c>
      <c r="G17" s="13">
        <f>+[1]Hoja1!R19</f>
        <v>510.50000000000006</v>
      </c>
      <c r="H17" s="13">
        <f>+[1]Hoja1!S19</f>
        <v>333</v>
      </c>
      <c r="I17" s="12">
        <f t="shared" si="4"/>
        <v>6495.6381578947367</v>
      </c>
      <c r="J17" s="12">
        <f>+'[1]CALCULO ISR'!K19</f>
        <v>840.27913452631583</v>
      </c>
      <c r="K17" s="12">
        <f t="shared" si="0"/>
        <v>593.47450657894728</v>
      </c>
      <c r="L17" s="12">
        <v>943</v>
      </c>
      <c r="M17" s="12">
        <f t="shared" si="1"/>
        <v>2376.7536411052633</v>
      </c>
      <c r="N17" s="12">
        <f t="shared" si="2"/>
        <v>4118.8845167894733</v>
      </c>
    </row>
    <row r="18" spans="1:14" x14ac:dyDescent="0.15">
      <c r="A18" s="1" t="s">
        <v>142</v>
      </c>
      <c r="B18" s="41" t="s">
        <v>37</v>
      </c>
      <c r="C18" s="20" t="s">
        <v>91</v>
      </c>
      <c r="D18" s="20" t="s">
        <v>74</v>
      </c>
      <c r="E18" s="11">
        <f t="shared" si="3"/>
        <v>376.80921052631578</v>
      </c>
      <c r="F18" s="12">
        <v>5652.1381578947367</v>
      </c>
      <c r="G18" s="13">
        <f>+[1]Hoja1!R20</f>
        <v>510.50000000000006</v>
      </c>
      <c r="H18" s="13">
        <f>+[1]Hoja1!S20</f>
        <v>333</v>
      </c>
      <c r="I18" s="12">
        <f t="shared" si="4"/>
        <v>6495.6381578947367</v>
      </c>
      <c r="J18" s="12">
        <f>+'[1]CALCULO ISR'!K20</f>
        <v>840.27913452631583</v>
      </c>
      <c r="K18" s="12">
        <f t="shared" si="0"/>
        <v>593.47450657894728</v>
      </c>
      <c r="L18" s="12">
        <v>943</v>
      </c>
      <c r="M18" s="12">
        <f t="shared" si="1"/>
        <v>2376.7536411052633</v>
      </c>
      <c r="N18" s="12">
        <f t="shared" si="2"/>
        <v>4118.8845167894733</v>
      </c>
    </row>
    <row r="19" spans="1:14" ht="16.5" x14ac:dyDescent="0.15">
      <c r="A19" s="1" t="s">
        <v>143</v>
      </c>
      <c r="B19" s="41" t="s">
        <v>38</v>
      </c>
      <c r="C19" s="20" t="s">
        <v>91</v>
      </c>
      <c r="D19" s="20" t="s">
        <v>74</v>
      </c>
      <c r="E19" s="11">
        <f t="shared" si="3"/>
        <v>376.80921052631578</v>
      </c>
      <c r="F19" s="12">
        <v>5652.1381578947367</v>
      </c>
      <c r="G19" s="13">
        <f>+[1]Hoja1!R21</f>
        <v>510.50000000000006</v>
      </c>
      <c r="H19" s="13">
        <f>+[1]Hoja1!S21</f>
        <v>333</v>
      </c>
      <c r="I19" s="12">
        <f t="shared" si="4"/>
        <v>6495.6381578947367</v>
      </c>
      <c r="J19" s="12">
        <f>+'[1]CALCULO ISR'!K21</f>
        <v>840.27913452631583</v>
      </c>
      <c r="K19" s="12">
        <f t="shared" si="0"/>
        <v>593.47450657894728</v>
      </c>
      <c r="L19" s="12"/>
      <c r="M19" s="12">
        <f t="shared" si="1"/>
        <v>1433.7536411052631</v>
      </c>
      <c r="N19" s="12">
        <f t="shared" si="2"/>
        <v>5061.8845167894733</v>
      </c>
    </row>
    <row r="20" spans="1:14" ht="16.5" x14ac:dyDescent="0.15">
      <c r="A20" s="1" t="s">
        <v>144</v>
      </c>
      <c r="B20" s="41" t="s">
        <v>39</v>
      </c>
      <c r="C20" s="20" t="s">
        <v>91</v>
      </c>
      <c r="D20" s="20" t="s">
        <v>74</v>
      </c>
      <c r="E20" s="11">
        <f t="shared" si="3"/>
        <v>376.80921052631578</v>
      </c>
      <c r="F20" s="12">
        <v>5652.1381578947367</v>
      </c>
      <c r="G20" s="13">
        <f>+[1]Hoja1!R22</f>
        <v>510.50000000000006</v>
      </c>
      <c r="H20" s="13">
        <f>+[1]Hoja1!S22</f>
        <v>333</v>
      </c>
      <c r="I20" s="12">
        <f t="shared" si="4"/>
        <v>6495.6381578947367</v>
      </c>
      <c r="J20" s="12">
        <f>+'[1]CALCULO ISR'!K22</f>
        <v>840.27913452631583</v>
      </c>
      <c r="K20" s="12">
        <f t="shared" si="0"/>
        <v>593.47450657894728</v>
      </c>
      <c r="L20" s="12">
        <v>908.53</v>
      </c>
      <c r="M20" s="12">
        <f t="shared" si="1"/>
        <v>2342.2836411052631</v>
      </c>
      <c r="N20" s="12">
        <f t="shared" si="2"/>
        <v>4153.3545167894736</v>
      </c>
    </row>
    <row r="21" spans="1:14" x14ac:dyDescent="0.15">
      <c r="A21" s="1" t="s">
        <v>145</v>
      </c>
      <c r="B21" s="41" t="s">
        <v>40</v>
      </c>
      <c r="C21" s="20" t="s">
        <v>91</v>
      </c>
      <c r="D21" s="20" t="s">
        <v>74</v>
      </c>
      <c r="E21" s="11">
        <f t="shared" si="3"/>
        <v>376.80921052631578</v>
      </c>
      <c r="F21" s="12">
        <v>5652.1381578947367</v>
      </c>
      <c r="G21" s="13">
        <f>+[1]Hoja1!R23</f>
        <v>510.50000000000006</v>
      </c>
      <c r="H21" s="13">
        <f>+[1]Hoja1!S23</f>
        <v>333</v>
      </c>
      <c r="I21" s="12">
        <f t="shared" si="4"/>
        <v>6495.6381578947367</v>
      </c>
      <c r="J21" s="12">
        <f>+'[1]CALCULO ISR'!K23</f>
        <v>840.27913452631583</v>
      </c>
      <c r="K21" s="12">
        <f t="shared" si="0"/>
        <v>593.47450657894728</v>
      </c>
      <c r="L21" s="12"/>
      <c r="M21" s="12">
        <f t="shared" si="1"/>
        <v>1433.7536411052631</v>
      </c>
      <c r="N21" s="12">
        <f t="shared" si="2"/>
        <v>5061.8845167894733</v>
      </c>
    </row>
    <row r="22" spans="1:14" x14ac:dyDescent="0.15">
      <c r="A22" s="1" t="s">
        <v>146</v>
      </c>
      <c r="B22" s="41" t="s">
        <v>41</v>
      </c>
      <c r="C22" s="20" t="s">
        <v>91</v>
      </c>
      <c r="D22" s="20" t="s">
        <v>74</v>
      </c>
      <c r="E22" s="11">
        <f t="shared" si="3"/>
        <v>376.80921052631578</v>
      </c>
      <c r="F22" s="12">
        <v>5652.1381578947367</v>
      </c>
      <c r="G22" s="13">
        <f>+[1]Hoja1!R24</f>
        <v>510.50000000000006</v>
      </c>
      <c r="H22" s="13">
        <f>+[1]Hoja1!S24</f>
        <v>333</v>
      </c>
      <c r="I22" s="12">
        <f t="shared" si="4"/>
        <v>6495.6381578947367</v>
      </c>
      <c r="J22" s="12">
        <f>+'[1]CALCULO ISR'!K24</f>
        <v>840.27913452631583</v>
      </c>
      <c r="K22" s="12">
        <f t="shared" si="0"/>
        <v>593.47450657894728</v>
      </c>
      <c r="L22" s="12"/>
      <c r="M22" s="12">
        <f t="shared" si="1"/>
        <v>1433.7536411052631</v>
      </c>
      <c r="N22" s="12">
        <f t="shared" si="2"/>
        <v>5061.8845167894733</v>
      </c>
    </row>
    <row r="23" spans="1:14" ht="16.5" x14ac:dyDescent="0.15">
      <c r="A23" s="1" t="s">
        <v>147</v>
      </c>
      <c r="B23" s="41" t="s">
        <v>42</v>
      </c>
      <c r="C23" s="20" t="s">
        <v>91</v>
      </c>
      <c r="D23" s="20" t="s">
        <v>74</v>
      </c>
      <c r="E23" s="11">
        <f t="shared" si="3"/>
        <v>376.80921052631578</v>
      </c>
      <c r="F23" s="12">
        <v>5652.1381578947367</v>
      </c>
      <c r="G23" s="13">
        <f>+[1]Hoja1!R25</f>
        <v>510.50000000000006</v>
      </c>
      <c r="H23" s="13">
        <f>+[1]Hoja1!S25</f>
        <v>333</v>
      </c>
      <c r="I23" s="12">
        <f t="shared" si="4"/>
        <v>6495.6381578947367</v>
      </c>
      <c r="J23" s="12">
        <f>+'[1]CALCULO ISR'!K25</f>
        <v>840.27913452631583</v>
      </c>
      <c r="K23" s="12">
        <f t="shared" si="0"/>
        <v>593.47450657894728</v>
      </c>
      <c r="L23" s="12">
        <v>943</v>
      </c>
      <c r="M23" s="12">
        <f t="shared" si="1"/>
        <v>2376.7536411052633</v>
      </c>
      <c r="N23" s="12">
        <f t="shared" si="2"/>
        <v>4118.8845167894733</v>
      </c>
    </row>
    <row r="24" spans="1:14" x14ac:dyDescent="0.15">
      <c r="A24" s="1" t="s">
        <v>148</v>
      </c>
      <c r="B24" s="41" t="s">
        <v>56</v>
      </c>
      <c r="C24" s="20" t="s">
        <v>97</v>
      </c>
      <c r="D24" s="20" t="s">
        <v>74</v>
      </c>
      <c r="E24" s="11">
        <f t="shared" si="3"/>
        <v>233.78289473684211</v>
      </c>
      <c r="F24" s="12">
        <v>3506.7434210526317</v>
      </c>
      <c r="G24" s="13">
        <f>+[1]Hoja1!R26</f>
        <v>323.5</v>
      </c>
      <c r="H24" s="13">
        <f>+[1]Hoja1!S26</f>
        <v>208.5</v>
      </c>
      <c r="I24" s="12">
        <f t="shared" si="4"/>
        <v>4038.7434210526317</v>
      </c>
      <c r="J24" s="12">
        <f>+'[1]CALCULO ISR'!K26</f>
        <v>355.28734736842102</v>
      </c>
      <c r="K24" s="12">
        <f t="shared" si="0"/>
        <v>368.2080592105263</v>
      </c>
      <c r="L24" s="12">
        <v>585</v>
      </c>
      <c r="M24" s="12">
        <f t="shared" si="1"/>
        <v>1308.4954065789473</v>
      </c>
      <c r="N24" s="12">
        <f t="shared" si="2"/>
        <v>2730.2480144736846</v>
      </c>
    </row>
    <row r="25" spans="1:14" x14ac:dyDescent="0.15">
      <c r="A25" s="1" t="s">
        <v>149</v>
      </c>
      <c r="B25" s="41" t="s">
        <v>57</v>
      </c>
      <c r="C25" s="20" t="s">
        <v>97</v>
      </c>
      <c r="D25" s="20" t="s">
        <v>74</v>
      </c>
      <c r="E25" s="11">
        <f t="shared" si="3"/>
        <v>233.78289473684211</v>
      </c>
      <c r="F25" s="12">
        <v>3506.7434210526317</v>
      </c>
      <c r="G25" s="13">
        <f>+[1]Hoja1!R27</f>
        <v>323.5</v>
      </c>
      <c r="H25" s="13">
        <f>+[1]Hoja1!S27</f>
        <v>208.5</v>
      </c>
      <c r="I25" s="12">
        <f t="shared" si="4"/>
        <v>4038.7434210526317</v>
      </c>
      <c r="J25" s="12">
        <f>+'[1]CALCULO ISR'!K27</f>
        <v>355.28734736842102</v>
      </c>
      <c r="K25" s="12">
        <f t="shared" si="0"/>
        <v>368.2080592105263</v>
      </c>
      <c r="L25" s="12">
        <v>585</v>
      </c>
      <c r="M25" s="12">
        <f t="shared" si="1"/>
        <v>1308.4954065789473</v>
      </c>
      <c r="N25" s="12">
        <f t="shared" si="2"/>
        <v>2730.2480144736846</v>
      </c>
    </row>
    <row r="26" spans="1:14" x14ac:dyDescent="0.15">
      <c r="A26" s="1" t="s">
        <v>150</v>
      </c>
      <c r="B26" s="41" t="s">
        <v>58</v>
      </c>
      <c r="C26" s="20" t="s">
        <v>92</v>
      </c>
      <c r="D26" s="20" t="s">
        <v>74</v>
      </c>
      <c r="E26" s="11">
        <f t="shared" si="3"/>
        <v>233.78289473684211</v>
      </c>
      <c r="F26" s="12">
        <v>3506.7434210526317</v>
      </c>
      <c r="G26" s="13">
        <f>+[1]Hoja1!R28</f>
        <v>323.5</v>
      </c>
      <c r="H26" s="13">
        <f>+[1]Hoja1!S28</f>
        <v>208.5</v>
      </c>
      <c r="I26" s="12">
        <f t="shared" si="4"/>
        <v>4038.7434210526317</v>
      </c>
      <c r="J26" s="12">
        <f>+'[1]CALCULO ISR'!K28</f>
        <v>355.28734736842102</v>
      </c>
      <c r="K26" s="12">
        <f t="shared" si="0"/>
        <v>368.2080592105263</v>
      </c>
      <c r="L26" s="12"/>
      <c r="M26" s="12">
        <f t="shared" si="1"/>
        <v>723.49540657894727</v>
      </c>
      <c r="N26" s="12">
        <f t="shared" si="2"/>
        <v>3315.2480144736846</v>
      </c>
    </row>
    <row r="27" spans="1:14" ht="16.5" x14ac:dyDescent="0.15">
      <c r="A27" s="1" t="s">
        <v>151</v>
      </c>
      <c r="B27" s="41" t="s">
        <v>59</v>
      </c>
      <c r="C27" s="20" t="s">
        <v>92</v>
      </c>
      <c r="D27" s="20" t="s">
        <v>74</v>
      </c>
      <c r="E27" s="11">
        <f t="shared" si="3"/>
        <v>233.78289473684211</v>
      </c>
      <c r="F27" s="12">
        <v>3506.7434210526317</v>
      </c>
      <c r="G27" s="13">
        <f>+[1]Hoja1!R29</f>
        <v>323.5</v>
      </c>
      <c r="H27" s="13">
        <f>+[1]Hoja1!S29</f>
        <v>208.5</v>
      </c>
      <c r="I27" s="12">
        <f t="shared" si="4"/>
        <v>4038.7434210526317</v>
      </c>
      <c r="J27" s="12">
        <f>+'[1]CALCULO ISR'!K29</f>
        <v>355.28734736842102</v>
      </c>
      <c r="K27" s="12">
        <f t="shared" si="0"/>
        <v>368.2080592105263</v>
      </c>
      <c r="L27" s="12">
        <v>585</v>
      </c>
      <c r="M27" s="12">
        <f t="shared" si="1"/>
        <v>1308.4954065789473</v>
      </c>
      <c r="N27" s="12">
        <f t="shared" si="2"/>
        <v>2730.2480144736846</v>
      </c>
    </row>
    <row r="28" spans="1:14" ht="16.5" x14ac:dyDescent="0.15">
      <c r="A28" s="1" t="s">
        <v>152</v>
      </c>
      <c r="B28" s="41" t="s">
        <v>60</v>
      </c>
      <c r="C28" s="20" t="s">
        <v>92</v>
      </c>
      <c r="D28" s="20" t="s">
        <v>74</v>
      </c>
      <c r="E28" s="11">
        <f t="shared" si="3"/>
        <v>233.78289473684211</v>
      </c>
      <c r="F28" s="12">
        <v>3506.7434210526317</v>
      </c>
      <c r="G28" s="13">
        <f>+[1]Hoja1!R30</f>
        <v>323.5</v>
      </c>
      <c r="H28" s="13">
        <f>+[1]Hoja1!S30</f>
        <v>208.5</v>
      </c>
      <c r="I28" s="12">
        <f t="shared" si="4"/>
        <v>4038.7434210526317</v>
      </c>
      <c r="J28" s="12">
        <f>+'[1]CALCULO ISR'!K30</f>
        <v>355.28734736842102</v>
      </c>
      <c r="K28" s="12">
        <f t="shared" si="0"/>
        <v>368.2080592105263</v>
      </c>
      <c r="L28" s="12">
        <v>585</v>
      </c>
      <c r="M28" s="12">
        <f t="shared" si="1"/>
        <v>1308.4954065789473</v>
      </c>
      <c r="N28" s="12">
        <f t="shared" si="2"/>
        <v>2730.2480144736846</v>
      </c>
    </row>
    <row r="29" spans="1:14" x14ac:dyDescent="0.15">
      <c r="A29" s="1" t="s">
        <v>153</v>
      </c>
      <c r="B29" s="41" t="s">
        <v>61</v>
      </c>
      <c r="C29" s="20" t="s">
        <v>92</v>
      </c>
      <c r="D29" s="20" t="s">
        <v>74</v>
      </c>
      <c r="E29" s="11">
        <f t="shared" si="3"/>
        <v>233.78289473684211</v>
      </c>
      <c r="F29" s="12">
        <v>3506.7434210526317</v>
      </c>
      <c r="G29" s="13">
        <f>+[1]Hoja1!R31</f>
        <v>323.5</v>
      </c>
      <c r="H29" s="13">
        <f>+[1]Hoja1!S31</f>
        <v>208.5</v>
      </c>
      <c r="I29" s="12">
        <f t="shared" si="4"/>
        <v>4038.7434210526317</v>
      </c>
      <c r="J29" s="12">
        <f>+'[1]CALCULO ISR'!K31</f>
        <v>355.28734736842102</v>
      </c>
      <c r="K29" s="12">
        <f t="shared" si="0"/>
        <v>368.2080592105263</v>
      </c>
      <c r="L29" s="12">
        <v>423.92</v>
      </c>
      <c r="M29" s="12">
        <f t="shared" si="1"/>
        <v>1147.4154065789473</v>
      </c>
      <c r="N29" s="12">
        <f t="shared" si="2"/>
        <v>2891.3280144736846</v>
      </c>
    </row>
    <row r="30" spans="1:14" x14ac:dyDescent="0.15">
      <c r="A30" s="1" t="s">
        <v>173</v>
      </c>
      <c r="B30" s="41" t="s">
        <v>62</v>
      </c>
      <c r="C30" s="20" t="s">
        <v>92</v>
      </c>
      <c r="D30" s="20" t="s">
        <v>74</v>
      </c>
      <c r="E30" s="11">
        <f t="shared" si="3"/>
        <v>233.78289473684211</v>
      </c>
      <c r="F30" s="12">
        <v>3506.7434210526317</v>
      </c>
      <c r="G30" s="13">
        <f>+[1]Hoja1!R32</f>
        <v>323.5</v>
      </c>
      <c r="H30" s="13">
        <f>+[1]Hoja1!S32</f>
        <v>208.5</v>
      </c>
      <c r="I30" s="12">
        <f t="shared" si="4"/>
        <v>4038.7434210526317</v>
      </c>
      <c r="J30" s="12">
        <f>+'[1]CALCULO ISR'!K32</f>
        <v>355.28734736842102</v>
      </c>
      <c r="K30" s="12">
        <f t="shared" si="0"/>
        <v>368.2080592105263</v>
      </c>
      <c r="L30" s="12">
        <v>585</v>
      </c>
      <c r="M30" s="12">
        <f t="shared" si="1"/>
        <v>1308.4954065789473</v>
      </c>
      <c r="N30" s="12">
        <f t="shared" si="2"/>
        <v>2730.2480144736846</v>
      </c>
    </row>
    <row r="31" spans="1:14" ht="15.75" customHeight="1" x14ac:dyDescent="0.15">
      <c r="A31" s="1" t="s">
        <v>154</v>
      </c>
      <c r="B31" s="41" t="s">
        <v>63</v>
      </c>
      <c r="C31" s="20" t="s">
        <v>92</v>
      </c>
      <c r="D31" s="20" t="s">
        <v>74</v>
      </c>
      <c r="E31" s="11">
        <f t="shared" si="3"/>
        <v>233.78289473684211</v>
      </c>
      <c r="F31" s="12">
        <v>3506.7434210526317</v>
      </c>
      <c r="G31" s="13">
        <f>+[1]Hoja1!R34</f>
        <v>323.5</v>
      </c>
      <c r="H31" s="13">
        <f>+[1]Hoja1!S34</f>
        <v>208.5</v>
      </c>
      <c r="I31" s="12">
        <f t="shared" si="4"/>
        <v>4038.7434210526317</v>
      </c>
      <c r="J31" s="12">
        <f>+'[1]CALCULO ISR'!K34</f>
        <v>355.28734736842102</v>
      </c>
      <c r="K31" s="12">
        <f t="shared" si="0"/>
        <v>368.2080592105263</v>
      </c>
      <c r="L31" s="12">
        <v>585</v>
      </c>
      <c r="M31" s="12">
        <f t="shared" si="1"/>
        <v>1308.4954065789473</v>
      </c>
      <c r="N31" s="12">
        <f t="shared" si="2"/>
        <v>2730.2480144736846</v>
      </c>
    </row>
    <row r="32" spans="1:14" ht="15.75" customHeight="1" x14ac:dyDescent="0.15">
      <c r="A32" s="1" t="s">
        <v>165</v>
      </c>
      <c r="B32" s="41" t="s">
        <v>64</v>
      </c>
      <c r="C32" s="20" t="s">
        <v>92</v>
      </c>
      <c r="D32" s="20" t="s">
        <v>74</v>
      </c>
      <c r="E32" s="11">
        <f t="shared" si="3"/>
        <v>233.78289473684211</v>
      </c>
      <c r="F32" s="12">
        <v>3506.7434210526317</v>
      </c>
      <c r="G32" s="13">
        <f>+[1]Hoja1!R35</f>
        <v>323.5</v>
      </c>
      <c r="H32" s="13">
        <f>+[1]Hoja1!S35</f>
        <v>208.5</v>
      </c>
      <c r="I32" s="12">
        <f t="shared" si="4"/>
        <v>4038.7434210526317</v>
      </c>
      <c r="J32" s="12">
        <f>+'[1]CALCULO ISR'!K35</f>
        <v>355.28734736842102</v>
      </c>
      <c r="K32" s="12">
        <f t="shared" si="0"/>
        <v>368.2080592105263</v>
      </c>
      <c r="L32" s="12"/>
      <c r="M32" s="12">
        <f t="shared" si="1"/>
        <v>723.49540657894727</v>
      </c>
      <c r="N32" s="12">
        <f t="shared" si="2"/>
        <v>3315.2480144736846</v>
      </c>
    </row>
    <row r="33" spans="1:14" ht="15.75" customHeight="1" x14ac:dyDescent="0.15">
      <c r="A33" s="1" t="s">
        <v>155</v>
      </c>
      <c r="B33" s="41" t="s">
        <v>65</v>
      </c>
      <c r="C33" s="20" t="s">
        <v>92</v>
      </c>
      <c r="D33" s="20" t="s">
        <v>74</v>
      </c>
      <c r="E33" s="11">
        <f t="shared" si="3"/>
        <v>233.78289473684211</v>
      </c>
      <c r="F33" s="12">
        <v>3506.7434210526317</v>
      </c>
      <c r="G33" s="13">
        <f>+[1]Hoja1!R36</f>
        <v>323.5</v>
      </c>
      <c r="H33" s="13">
        <f>+[1]Hoja1!S36</f>
        <v>208.5</v>
      </c>
      <c r="I33" s="12">
        <f t="shared" si="4"/>
        <v>4038.7434210526317</v>
      </c>
      <c r="J33" s="12">
        <f>+'[1]CALCULO ISR'!K36</f>
        <v>355.28734736842102</v>
      </c>
      <c r="K33" s="12">
        <f t="shared" si="0"/>
        <v>368.2080592105263</v>
      </c>
      <c r="L33" s="12"/>
      <c r="M33" s="12">
        <f t="shared" si="1"/>
        <v>723.49540657894727</v>
      </c>
      <c r="N33" s="12">
        <f t="shared" si="2"/>
        <v>3315.2480144736846</v>
      </c>
    </row>
    <row r="34" spans="1:14" ht="15.75" customHeight="1" x14ac:dyDescent="0.15">
      <c r="A34" s="1" t="s">
        <v>156</v>
      </c>
      <c r="B34" s="41" t="s">
        <v>66</v>
      </c>
      <c r="C34" s="20" t="s">
        <v>92</v>
      </c>
      <c r="D34" s="20" t="s">
        <v>74</v>
      </c>
      <c r="E34" s="11">
        <f t="shared" si="3"/>
        <v>233.78289473684211</v>
      </c>
      <c r="F34" s="12">
        <v>3506.7434210526317</v>
      </c>
      <c r="G34" s="13">
        <f>+[1]Hoja1!R37</f>
        <v>323.5</v>
      </c>
      <c r="H34" s="13">
        <f>+[1]Hoja1!S37</f>
        <v>208.5</v>
      </c>
      <c r="I34" s="12">
        <f t="shared" si="4"/>
        <v>4038.7434210526317</v>
      </c>
      <c r="J34" s="12">
        <f>+'[1]CALCULO ISR'!K37</f>
        <v>355.28734736842102</v>
      </c>
      <c r="K34" s="12">
        <f t="shared" si="0"/>
        <v>368.2080592105263</v>
      </c>
      <c r="L34" s="12">
        <v>663.86</v>
      </c>
      <c r="M34" s="12">
        <f t="shared" si="1"/>
        <v>1387.3554065789472</v>
      </c>
      <c r="N34" s="12">
        <f t="shared" si="2"/>
        <v>2651.3880144736845</v>
      </c>
    </row>
    <row r="35" spans="1:14" ht="15.75" customHeight="1" x14ac:dyDescent="0.15">
      <c r="A35" s="1" t="s">
        <v>157</v>
      </c>
      <c r="B35" s="41" t="s">
        <v>67</v>
      </c>
      <c r="C35" s="20" t="s">
        <v>92</v>
      </c>
      <c r="D35" s="20" t="s">
        <v>74</v>
      </c>
      <c r="E35" s="11">
        <f t="shared" si="3"/>
        <v>233.78289473684211</v>
      </c>
      <c r="F35" s="12">
        <v>3506.7434210526317</v>
      </c>
      <c r="G35" s="13">
        <f>+[1]Hoja1!R38</f>
        <v>323.5</v>
      </c>
      <c r="H35" s="13">
        <f>+[1]Hoja1!S38</f>
        <v>208.5</v>
      </c>
      <c r="I35" s="12">
        <f t="shared" si="4"/>
        <v>4038.7434210526317</v>
      </c>
      <c r="J35" s="12">
        <f>+'[1]CALCULO ISR'!K38</f>
        <v>355.28734736842102</v>
      </c>
      <c r="K35" s="12">
        <f t="shared" si="0"/>
        <v>368.2080592105263</v>
      </c>
      <c r="L35" s="12"/>
      <c r="M35" s="12">
        <f t="shared" si="1"/>
        <v>723.49540657894727</v>
      </c>
      <c r="N35" s="12">
        <f t="shared" si="2"/>
        <v>3315.2480144736846</v>
      </c>
    </row>
    <row r="36" spans="1:14" ht="15.75" customHeight="1" x14ac:dyDescent="0.15">
      <c r="A36" s="1" t="s">
        <v>158</v>
      </c>
      <c r="B36" s="41" t="s">
        <v>68</v>
      </c>
      <c r="C36" s="20" t="s">
        <v>92</v>
      </c>
      <c r="D36" s="20" t="s">
        <v>74</v>
      </c>
      <c r="E36" s="11">
        <f t="shared" si="3"/>
        <v>233.78289473684211</v>
      </c>
      <c r="F36" s="12">
        <v>3506.7434210526317</v>
      </c>
      <c r="G36" s="13">
        <f>+[1]Hoja1!R39</f>
        <v>323.5</v>
      </c>
      <c r="H36" s="13">
        <f>+[1]Hoja1!S39</f>
        <v>208.5</v>
      </c>
      <c r="I36" s="12">
        <f t="shared" si="4"/>
        <v>4038.7434210526317</v>
      </c>
      <c r="J36" s="12">
        <f>+'[1]CALCULO ISR'!K39</f>
        <v>355.28734736842102</v>
      </c>
      <c r="K36" s="12">
        <f t="shared" si="0"/>
        <v>368.2080592105263</v>
      </c>
      <c r="L36" s="12"/>
      <c r="M36" s="12">
        <f t="shared" ref="M36:M63" si="5">SUM(J36:L36)</f>
        <v>723.49540657894727</v>
      </c>
      <c r="N36" s="12">
        <f t="shared" ref="N36:N63" si="6">+I36-M36</f>
        <v>3315.2480144736846</v>
      </c>
    </row>
    <row r="37" spans="1:14" ht="15.75" customHeight="1" x14ac:dyDescent="0.15">
      <c r="A37" s="1" t="s">
        <v>159</v>
      </c>
      <c r="B37" s="41" t="s">
        <v>69</v>
      </c>
      <c r="C37" s="20" t="s">
        <v>92</v>
      </c>
      <c r="D37" s="20" t="s">
        <v>74</v>
      </c>
      <c r="E37" s="11">
        <f t="shared" si="3"/>
        <v>233.78289473684211</v>
      </c>
      <c r="F37" s="12">
        <v>3506.7434210526317</v>
      </c>
      <c r="G37" s="13">
        <f>+[1]Hoja1!R40</f>
        <v>323.5</v>
      </c>
      <c r="H37" s="13">
        <f>+[1]Hoja1!S40</f>
        <v>208.5</v>
      </c>
      <c r="I37" s="12">
        <f t="shared" si="4"/>
        <v>4038.7434210526317</v>
      </c>
      <c r="J37" s="12">
        <f>+'[1]CALCULO ISR'!K40</f>
        <v>355.28734736842102</v>
      </c>
      <c r="K37" s="12">
        <f t="shared" si="0"/>
        <v>368.2080592105263</v>
      </c>
      <c r="L37" s="12">
        <v>585</v>
      </c>
      <c r="M37" s="12">
        <f t="shared" si="5"/>
        <v>1308.4954065789473</v>
      </c>
      <c r="N37" s="12">
        <f t="shared" si="6"/>
        <v>2730.2480144736846</v>
      </c>
    </row>
    <row r="38" spans="1:14" ht="15.75" customHeight="1" x14ac:dyDescent="0.15">
      <c r="A38" s="1" t="s">
        <v>160</v>
      </c>
      <c r="B38" s="41" t="s">
        <v>70</v>
      </c>
      <c r="C38" s="20" t="s">
        <v>92</v>
      </c>
      <c r="D38" s="20" t="s">
        <v>74</v>
      </c>
      <c r="E38" s="11">
        <f t="shared" si="3"/>
        <v>233.78289473684211</v>
      </c>
      <c r="F38" s="12">
        <v>3506.7434210526317</v>
      </c>
      <c r="G38" s="13">
        <f>+[1]Hoja1!R41</f>
        <v>323.5</v>
      </c>
      <c r="H38" s="13">
        <f>+[1]Hoja1!S41</f>
        <v>208.5</v>
      </c>
      <c r="I38" s="12">
        <f t="shared" si="4"/>
        <v>4038.7434210526317</v>
      </c>
      <c r="J38" s="12">
        <f>+'[1]CALCULO ISR'!K41</f>
        <v>355.28734736842102</v>
      </c>
      <c r="K38" s="12">
        <f t="shared" si="0"/>
        <v>368.2080592105263</v>
      </c>
      <c r="L38" s="12">
        <v>585</v>
      </c>
      <c r="M38" s="12">
        <f t="shared" si="5"/>
        <v>1308.4954065789473</v>
      </c>
      <c r="N38" s="12">
        <f t="shared" si="6"/>
        <v>2730.2480144736846</v>
      </c>
    </row>
    <row r="39" spans="1:14" ht="15.75" customHeight="1" x14ac:dyDescent="0.15">
      <c r="A39" s="1" t="s">
        <v>161</v>
      </c>
      <c r="B39" s="41" t="s">
        <v>71</v>
      </c>
      <c r="C39" s="20" t="s">
        <v>92</v>
      </c>
      <c r="D39" s="20" t="s">
        <v>74</v>
      </c>
      <c r="E39" s="11">
        <f t="shared" si="3"/>
        <v>233.78289473684211</v>
      </c>
      <c r="F39" s="12">
        <v>3506.7434210526317</v>
      </c>
      <c r="G39" s="13">
        <f>+[1]Hoja1!R42</f>
        <v>323.5</v>
      </c>
      <c r="H39" s="13">
        <f>+[1]Hoja1!S42</f>
        <v>208.5</v>
      </c>
      <c r="I39" s="12">
        <f t="shared" si="4"/>
        <v>4038.7434210526317</v>
      </c>
      <c r="J39" s="12">
        <f>+'[1]CALCULO ISR'!K42</f>
        <v>355.28734736842102</v>
      </c>
      <c r="K39" s="12">
        <f t="shared" si="0"/>
        <v>368.2080592105263</v>
      </c>
      <c r="L39" s="12"/>
      <c r="M39" s="12">
        <f t="shared" si="5"/>
        <v>723.49540657894727</v>
      </c>
      <c r="N39" s="12">
        <f t="shared" si="6"/>
        <v>3315.2480144736846</v>
      </c>
    </row>
    <row r="40" spans="1:14" ht="15.75" customHeight="1" x14ac:dyDescent="0.15">
      <c r="A40" s="1" t="s">
        <v>162</v>
      </c>
      <c r="B40" s="41" t="s">
        <v>17</v>
      </c>
      <c r="C40" s="20" t="s">
        <v>79</v>
      </c>
      <c r="D40" s="20" t="s">
        <v>75</v>
      </c>
      <c r="E40" s="11">
        <f t="shared" si="3"/>
        <v>908.7828947368422</v>
      </c>
      <c r="F40" s="12">
        <v>13631.743421052633</v>
      </c>
      <c r="G40" s="13">
        <f>+[1]Hoja1!R43</f>
        <v>832</v>
      </c>
      <c r="H40" s="13">
        <f>+[1]Hoja1!S43</f>
        <v>559.5</v>
      </c>
      <c r="I40" s="12">
        <f t="shared" si="4"/>
        <v>15023.243421052633</v>
      </c>
      <c r="J40" s="12">
        <f>+'[1]CALCULO ISR'!K43</f>
        <v>2764.7790606315793</v>
      </c>
      <c r="K40" s="12">
        <f t="shared" si="0"/>
        <v>1431.3330592105265</v>
      </c>
      <c r="L40" s="12"/>
      <c r="M40" s="12">
        <f t="shared" si="5"/>
        <v>4196.112119842106</v>
      </c>
      <c r="N40" s="12">
        <f t="shared" si="6"/>
        <v>10827.131301210527</v>
      </c>
    </row>
    <row r="41" spans="1:14" ht="15.75" customHeight="1" x14ac:dyDescent="0.15">
      <c r="A41" s="1" t="s">
        <v>163</v>
      </c>
      <c r="B41" s="41" t="s">
        <v>23</v>
      </c>
      <c r="C41" s="20" t="s">
        <v>83</v>
      </c>
      <c r="D41" s="20" t="s">
        <v>75</v>
      </c>
      <c r="E41" s="11">
        <f t="shared" si="3"/>
        <v>459.44078947368422</v>
      </c>
      <c r="F41" s="12">
        <v>6891.6118421052633</v>
      </c>
      <c r="G41" s="13">
        <f>+[1]Hoja1!R44</f>
        <v>581.5</v>
      </c>
      <c r="H41" s="13">
        <f>+[1]Hoja1!S44</f>
        <v>361</v>
      </c>
      <c r="I41" s="12">
        <f t="shared" si="4"/>
        <v>7834.1118421052633</v>
      </c>
      <c r="J41" s="12">
        <f>+'[1]CALCULO ISR'!K44</f>
        <v>1126.1771134736844</v>
      </c>
      <c r="K41" s="12">
        <f t="shared" si="0"/>
        <v>723.6192434210526</v>
      </c>
      <c r="L41" s="12"/>
      <c r="M41" s="12">
        <f t="shared" si="5"/>
        <v>1849.7963568947371</v>
      </c>
      <c r="N41" s="12">
        <f t="shared" si="6"/>
        <v>5984.3154852105263</v>
      </c>
    </row>
    <row r="42" spans="1:14" ht="15.75" customHeight="1" x14ac:dyDescent="0.15">
      <c r="A42" s="1" t="s">
        <v>120</v>
      </c>
      <c r="B42" s="41" t="s">
        <v>107</v>
      </c>
      <c r="C42" s="20" t="s">
        <v>108</v>
      </c>
      <c r="D42" s="20" t="s">
        <v>75</v>
      </c>
      <c r="E42" s="11">
        <f t="shared" si="3"/>
        <v>449.57236842105266</v>
      </c>
      <c r="F42" s="12">
        <v>6743.58552631579</v>
      </c>
      <c r="G42" s="13">
        <f>+[1]Hoja1!R45</f>
        <v>581.5</v>
      </c>
      <c r="H42" s="13">
        <f>+[1]Hoja1!S45</f>
        <v>361</v>
      </c>
      <c r="I42" s="12">
        <f t="shared" si="4"/>
        <v>7686.08552631579</v>
      </c>
      <c r="J42" s="12">
        <f>+'[1]CALCULO ISR'!K45</f>
        <v>1094.5586924210529</v>
      </c>
      <c r="K42" s="12">
        <f t="shared" si="0"/>
        <v>708.07648026315792</v>
      </c>
      <c r="L42" s="12">
        <v>1124</v>
      </c>
      <c r="M42" s="12">
        <f t="shared" si="5"/>
        <v>2926.6351726842108</v>
      </c>
      <c r="N42" s="12">
        <f t="shared" si="6"/>
        <v>4759.4503536315788</v>
      </c>
    </row>
    <row r="43" spans="1:14" ht="15.75" customHeight="1" x14ac:dyDescent="0.15">
      <c r="A43" s="1" t="s">
        <v>121</v>
      </c>
      <c r="B43" s="41" t="s">
        <v>24</v>
      </c>
      <c r="C43" s="20" t="s">
        <v>84</v>
      </c>
      <c r="D43" s="20" t="s">
        <v>75</v>
      </c>
      <c r="E43" s="11">
        <f t="shared" si="3"/>
        <v>459.44078947368422</v>
      </c>
      <c r="F43" s="12">
        <v>6891.6118421052633</v>
      </c>
      <c r="G43" s="13">
        <f>+[1]Hoja1!R46</f>
        <v>581.5</v>
      </c>
      <c r="H43" s="13">
        <f>+[1]Hoja1!S46</f>
        <v>361</v>
      </c>
      <c r="I43" s="12">
        <f t="shared" si="4"/>
        <v>7834.1118421052633</v>
      </c>
      <c r="J43" s="12">
        <f>+'[1]CALCULO ISR'!K46</f>
        <v>1126.1771134736844</v>
      </c>
      <c r="K43" s="12">
        <f t="shared" si="0"/>
        <v>723.6192434210526</v>
      </c>
      <c r="L43" s="12"/>
      <c r="M43" s="12">
        <f t="shared" si="5"/>
        <v>1849.7963568947371</v>
      </c>
      <c r="N43" s="12">
        <f t="shared" si="6"/>
        <v>5984.3154852105263</v>
      </c>
    </row>
    <row r="44" spans="1:14" ht="15.75" customHeight="1" x14ac:dyDescent="0.15">
      <c r="A44" s="1" t="s">
        <v>122</v>
      </c>
      <c r="B44" s="41" t="s">
        <v>18</v>
      </c>
      <c r="C44" s="20" t="s">
        <v>79</v>
      </c>
      <c r="D44" s="20" t="s">
        <v>76</v>
      </c>
      <c r="E44" s="11">
        <f t="shared" si="3"/>
        <v>908.7828947368422</v>
      </c>
      <c r="F44" s="12">
        <v>13631.743421052633</v>
      </c>
      <c r="G44" s="13">
        <f>+[1]Hoja1!R47</f>
        <v>832</v>
      </c>
      <c r="H44" s="13">
        <f>+[1]Hoja1!S47</f>
        <v>559.5</v>
      </c>
      <c r="I44" s="12">
        <f t="shared" si="4"/>
        <v>15023.243421052633</v>
      </c>
      <c r="J44" s="12">
        <f>+'[1]CALCULO ISR'!K47</f>
        <v>2764.7790606315793</v>
      </c>
      <c r="K44" s="12">
        <f t="shared" si="0"/>
        <v>1431.3330592105265</v>
      </c>
      <c r="L44" s="12">
        <v>1945</v>
      </c>
      <c r="M44" s="12">
        <f t="shared" si="5"/>
        <v>6141.112119842106</v>
      </c>
      <c r="N44" s="12">
        <f t="shared" si="6"/>
        <v>8882.1313012105275</v>
      </c>
    </row>
    <row r="45" spans="1:14" ht="15.75" customHeight="1" x14ac:dyDescent="0.15">
      <c r="A45" s="1" t="s">
        <v>123</v>
      </c>
      <c r="B45" s="41" t="s">
        <v>22</v>
      </c>
      <c r="C45" s="20" t="s">
        <v>82</v>
      </c>
      <c r="D45" s="20" t="s">
        <v>76</v>
      </c>
      <c r="E45" s="11">
        <f t="shared" si="3"/>
        <v>566.21710526315792</v>
      </c>
      <c r="F45" s="12">
        <v>8493.2565789473683</v>
      </c>
      <c r="G45" s="13">
        <f>+[1]Hoja1!R48</f>
        <v>623.5</v>
      </c>
      <c r="H45" s="13">
        <f>+[1]Hoja1!S48</f>
        <v>389.5</v>
      </c>
      <c r="I45" s="12">
        <f t="shared" si="4"/>
        <v>9506.2565789473683</v>
      </c>
      <c r="J45" s="12">
        <f>+'[1]CALCULO ISR'!K48</f>
        <v>1483.3472292631582</v>
      </c>
      <c r="K45" s="12">
        <f>+F45*10.5%+1825.92+184.6</f>
        <v>2902.3119407894737</v>
      </c>
      <c r="L45" s="12"/>
      <c r="M45" s="12">
        <f t="shared" si="5"/>
        <v>4385.6591700526315</v>
      </c>
      <c r="N45" s="12">
        <f t="shared" si="6"/>
        <v>5120.5974088947369</v>
      </c>
    </row>
    <row r="46" spans="1:14" ht="15.75" customHeight="1" x14ac:dyDescent="0.15">
      <c r="A46" s="1" t="s">
        <v>124</v>
      </c>
      <c r="B46" s="41" t="s">
        <v>45</v>
      </c>
      <c r="C46" s="20" t="s">
        <v>94</v>
      </c>
      <c r="D46" s="20" t="s">
        <v>76</v>
      </c>
      <c r="E46" s="11">
        <f t="shared" si="3"/>
        <v>258.8486842105263</v>
      </c>
      <c r="F46" s="12">
        <v>3882.7302631578946</v>
      </c>
      <c r="G46" s="13">
        <f>+[1]Hoja1!R49</f>
        <v>359</v>
      </c>
      <c r="H46" s="13">
        <f>+[1]Hoja1!S49</f>
        <v>219</v>
      </c>
      <c r="I46" s="12">
        <f t="shared" si="4"/>
        <v>4460.730263157895</v>
      </c>
      <c r="J46" s="12">
        <f>+'[1]CALCULO ISR'!K49</f>
        <v>426.86835115789484</v>
      </c>
      <c r="K46" s="12">
        <f t="shared" ref="K46:K63" si="7">+F46*10.5%</f>
        <v>407.6866776315789</v>
      </c>
      <c r="L46" s="12">
        <v>648</v>
      </c>
      <c r="M46" s="12">
        <f t="shared" si="5"/>
        <v>1482.5550287894737</v>
      </c>
      <c r="N46" s="12">
        <f t="shared" si="6"/>
        <v>2978.1752343684211</v>
      </c>
    </row>
    <row r="47" spans="1:14" x14ac:dyDescent="0.15">
      <c r="A47" s="1" t="s">
        <v>125</v>
      </c>
      <c r="B47" s="41" t="s">
        <v>46</v>
      </c>
      <c r="C47" s="20" t="s">
        <v>94</v>
      </c>
      <c r="D47" s="20" t="s">
        <v>76</v>
      </c>
      <c r="E47" s="11">
        <f t="shared" si="3"/>
        <v>258.8486842105263</v>
      </c>
      <c r="F47" s="12">
        <v>3882.7302631578946</v>
      </c>
      <c r="G47" s="13">
        <f>+[1]Hoja1!R50</f>
        <v>359</v>
      </c>
      <c r="H47" s="13">
        <f>+[1]Hoja1!S50</f>
        <v>219</v>
      </c>
      <c r="I47" s="12">
        <f t="shared" si="4"/>
        <v>4460.730263157895</v>
      </c>
      <c r="J47" s="12">
        <f>+'[1]CALCULO ISR'!K50</f>
        <v>426.86835115789484</v>
      </c>
      <c r="K47" s="12">
        <f t="shared" si="7"/>
        <v>407.6866776315789</v>
      </c>
      <c r="L47" s="12">
        <v>648</v>
      </c>
      <c r="M47" s="12">
        <f t="shared" si="5"/>
        <v>1482.5550287894737</v>
      </c>
      <c r="N47" s="12">
        <f t="shared" si="6"/>
        <v>2978.1752343684211</v>
      </c>
    </row>
    <row r="48" spans="1:14" x14ac:dyDescent="0.15">
      <c r="A48" s="1" t="s">
        <v>126</v>
      </c>
      <c r="B48" s="41" t="s">
        <v>47</v>
      </c>
      <c r="C48" s="20" t="s">
        <v>94</v>
      </c>
      <c r="D48" s="20" t="s">
        <v>76</v>
      </c>
      <c r="E48" s="11">
        <f t="shared" si="3"/>
        <v>258.8486842105263</v>
      </c>
      <c r="F48" s="12">
        <v>3882.7302631578946</v>
      </c>
      <c r="G48" s="13">
        <f>+[1]Hoja1!R51</f>
        <v>359</v>
      </c>
      <c r="H48" s="13">
        <f>+[1]Hoja1!S51</f>
        <v>219</v>
      </c>
      <c r="I48" s="12">
        <f t="shared" si="4"/>
        <v>4460.730263157895</v>
      </c>
      <c r="J48" s="12">
        <f>+'[1]CALCULO ISR'!K51</f>
        <v>426.86835115789484</v>
      </c>
      <c r="K48" s="12">
        <f t="shared" si="7"/>
        <v>407.6866776315789</v>
      </c>
      <c r="L48" s="12">
        <v>648</v>
      </c>
      <c r="M48" s="12">
        <f t="shared" si="5"/>
        <v>1482.5550287894737</v>
      </c>
      <c r="N48" s="12">
        <f t="shared" si="6"/>
        <v>2978.1752343684211</v>
      </c>
    </row>
    <row r="49" spans="1:14" ht="16.5" x14ac:dyDescent="0.15">
      <c r="A49" s="1" t="s">
        <v>127</v>
      </c>
      <c r="B49" s="42" t="s">
        <v>48</v>
      </c>
      <c r="C49" s="20" t="s">
        <v>94</v>
      </c>
      <c r="D49" s="20" t="s">
        <v>76</v>
      </c>
      <c r="E49" s="27">
        <f t="shared" si="3"/>
        <v>258.8486842105263</v>
      </c>
      <c r="F49" s="28">
        <v>3882.7302631578946</v>
      </c>
      <c r="G49" s="13">
        <f>+[1]Hoja1!R52</f>
        <v>359</v>
      </c>
      <c r="H49" s="13">
        <f>+[1]Hoja1!S52</f>
        <v>219</v>
      </c>
      <c r="I49" s="12">
        <f t="shared" si="4"/>
        <v>4460.730263157895</v>
      </c>
      <c r="J49" s="12">
        <f>+'[1]CALCULO ISR'!K52</f>
        <v>426.86835115789484</v>
      </c>
      <c r="K49" s="12">
        <f t="shared" si="7"/>
        <v>407.6866776315789</v>
      </c>
      <c r="L49" s="12">
        <v>648</v>
      </c>
      <c r="M49" s="12">
        <f t="shared" si="5"/>
        <v>1482.5550287894737</v>
      </c>
      <c r="N49" s="12">
        <f t="shared" si="6"/>
        <v>2978.1752343684211</v>
      </c>
    </row>
    <row r="50" spans="1:14" ht="16.5" x14ac:dyDescent="0.15">
      <c r="A50" s="1" t="s">
        <v>128</v>
      </c>
      <c r="B50" s="43" t="s">
        <v>49</v>
      </c>
      <c r="C50" s="42" t="s">
        <v>94</v>
      </c>
      <c r="D50" s="20" t="s">
        <v>76</v>
      </c>
      <c r="E50" s="35">
        <f t="shared" si="3"/>
        <v>258.8486842105263</v>
      </c>
      <c r="F50" s="36">
        <v>3882.7302631578946</v>
      </c>
      <c r="G50" s="13">
        <f>+[1]Hoja1!R53</f>
        <v>359</v>
      </c>
      <c r="H50" s="13">
        <f>+[1]Hoja1!S53</f>
        <v>219</v>
      </c>
      <c r="I50" s="12">
        <f t="shared" si="4"/>
        <v>4460.730263157895</v>
      </c>
      <c r="J50" s="12">
        <f>+'[1]CALCULO ISR'!K53</f>
        <v>426.86835115789484</v>
      </c>
      <c r="K50" s="12">
        <f t="shared" si="7"/>
        <v>407.6866776315789</v>
      </c>
      <c r="L50" s="12">
        <v>648</v>
      </c>
      <c r="M50" s="12">
        <f t="shared" si="5"/>
        <v>1482.5550287894737</v>
      </c>
      <c r="N50" s="12">
        <f t="shared" si="6"/>
        <v>2978.1752343684211</v>
      </c>
    </row>
    <row r="51" spans="1:14" x14ac:dyDescent="0.15">
      <c r="A51" s="1" t="s">
        <v>129</v>
      </c>
      <c r="B51" s="43" t="s">
        <v>50</v>
      </c>
      <c r="C51" s="43" t="s">
        <v>94</v>
      </c>
      <c r="D51" s="20" t="s">
        <v>76</v>
      </c>
      <c r="E51" s="35">
        <f t="shared" si="3"/>
        <v>258.8486842105263</v>
      </c>
      <c r="F51" s="36">
        <v>3882.7302631578946</v>
      </c>
      <c r="G51" s="13">
        <f>+[1]Hoja1!R54</f>
        <v>359</v>
      </c>
      <c r="H51" s="13">
        <f>+[1]Hoja1!S54</f>
        <v>219</v>
      </c>
      <c r="I51" s="12">
        <f t="shared" si="4"/>
        <v>4460.730263157895</v>
      </c>
      <c r="J51" s="12">
        <f>+'[1]CALCULO ISR'!K54</f>
        <v>426.86835115789484</v>
      </c>
      <c r="K51" s="12">
        <f t="shared" si="7"/>
        <v>407.6866776315789</v>
      </c>
      <c r="L51" s="12">
        <v>514.75</v>
      </c>
      <c r="M51" s="12">
        <f t="shared" si="5"/>
        <v>1349.3050287894737</v>
      </c>
      <c r="N51" s="12">
        <f t="shared" si="6"/>
        <v>3111.4252343684211</v>
      </c>
    </row>
    <row r="52" spans="1:14" x14ac:dyDescent="0.15">
      <c r="A52" s="1" t="s">
        <v>130</v>
      </c>
      <c r="B52" s="43" t="s">
        <v>51</v>
      </c>
      <c r="C52" s="43" t="s">
        <v>94</v>
      </c>
      <c r="D52" s="20" t="s">
        <v>76</v>
      </c>
      <c r="E52" s="35">
        <f t="shared" si="3"/>
        <v>258.8486842105263</v>
      </c>
      <c r="F52" s="36">
        <v>3882.7302631578946</v>
      </c>
      <c r="G52" s="13">
        <f>+[1]Hoja1!R55</f>
        <v>359</v>
      </c>
      <c r="H52" s="13">
        <f>+[1]Hoja1!S55</f>
        <v>219</v>
      </c>
      <c r="I52" s="12">
        <f t="shared" si="4"/>
        <v>4460.730263157895</v>
      </c>
      <c r="J52" s="12">
        <f>+'[1]CALCULO ISR'!K55</f>
        <v>426.86835115789484</v>
      </c>
      <c r="K52" s="12">
        <f t="shared" si="7"/>
        <v>407.6866776315789</v>
      </c>
      <c r="L52" s="12"/>
      <c r="M52" s="12">
        <f t="shared" si="5"/>
        <v>834.55502878947368</v>
      </c>
      <c r="N52" s="12">
        <f t="shared" si="6"/>
        <v>3626.1752343684211</v>
      </c>
    </row>
    <row r="53" spans="1:14" x14ac:dyDescent="0.15">
      <c r="A53" s="1" t="s">
        <v>131</v>
      </c>
      <c r="B53" s="43" t="s">
        <v>52</v>
      </c>
      <c r="C53" s="43" t="s">
        <v>94</v>
      </c>
      <c r="D53" s="20" t="s">
        <v>76</v>
      </c>
      <c r="E53" s="35">
        <f t="shared" si="3"/>
        <v>258.8486842105263</v>
      </c>
      <c r="F53" s="36">
        <v>3882.7302631578946</v>
      </c>
      <c r="G53" s="13">
        <f>+[1]Hoja1!R56</f>
        <v>359</v>
      </c>
      <c r="H53" s="13">
        <f>+[1]Hoja1!S56</f>
        <v>219</v>
      </c>
      <c r="I53" s="12">
        <f t="shared" si="4"/>
        <v>4460.730263157895</v>
      </c>
      <c r="J53" s="12">
        <f>+'[1]CALCULO ISR'!K56</f>
        <v>426.86835115789484</v>
      </c>
      <c r="K53" s="12">
        <f t="shared" si="7"/>
        <v>407.6866776315789</v>
      </c>
      <c r="L53" s="12">
        <v>648</v>
      </c>
      <c r="M53" s="12">
        <f t="shared" si="5"/>
        <v>1482.5550287894737</v>
      </c>
      <c r="N53" s="12">
        <f t="shared" si="6"/>
        <v>2978.1752343684211</v>
      </c>
    </row>
    <row r="54" spans="1:14" x14ac:dyDescent="0.15">
      <c r="A54" s="1" t="s">
        <v>132</v>
      </c>
      <c r="B54" s="43" t="s">
        <v>53</v>
      </c>
      <c r="C54" s="43" t="s">
        <v>94</v>
      </c>
      <c r="D54" s="20" t="s">
        <v>76</v>
      </c>
      <c r="E54" s="35">
        <f t="shared" si="3"/>
        <v>258.8486842105263</v>
      </c>
      <c r="F54" s="36">
        <v>3882.7302631578946</v>
      </c>
      <c r="G54" s="13">
        <f>+[1]Hoja1!R57</f>
        <v>359</v>
      </c>
      <c r="H54" s="13">
        <f>+[1]Hoja1!S57</f>
        <v>219</v>
      </c>
      <c r="I54" s="12">
        <f t="shared" si="4"/>
        <v>4460.730263157895</v>
      </c>
      <c r="J54" s="12">
        <f>+'[1]CALCULO ISR'!K57</f>
        <v>426.86835115789484</v>
      </c>
      <c r="K54" s="12">
        <f t="shared" si="7"/>
        <v>407.6866776315789</v>
      </c>
      <c r="L54" s="12">
        <v>648</v>
      </c>
      <c r="M54" s="12">
        <f t="shared" si="5"/>
        <v>1482.5550287894737</v>
      </c>
      <c r="N54" s="12">
        <f t="shared" si="6"/>
        <v>2978.1752343684211</v>
      </c>
    </row>
    <row r="55" spans="1:14" x14ac:dyDescent="0.15">
      <c r="A55" s="1" t="s">
        <v>133</v>
      </c>
      <c r="B55" s="43" t="s">
        <v>43</v>
      </c>
      <c r="C55" s="43" t="s">
        <v>93</v>
      </c>
      <c r="D55" s="44" t="s">
        <v>76</v>
      </c>
      <c r="E55" s="35">
        <f t="shared" si="3"/>
        <v>280.26315789473688</v>
      </c>
      <c r="F55" s="36">
        <v>4203.9473684210534</v>
      </c>
      <c r="G55" s="13">
        <f>+[1]Hoja1!R58</f>
        <v>366</v>
      </c>
      <c r="H55" s="13">
        <f>+[1]Hoja1!S58</f>
        <v>226</v>
      </c>
      <c r="I55" s="12">
        <f t="shared" si="4"/>
        <v>4795.9473684210534</v>
      </c>
      <c r="J55" s="12">
        <f>+'[1]CALCULO ISR'!K58</f>
        <v>486.93925642105285</v>
      </c>
      <c r="K55" s="12">
        <f t="shared" si="7"/>
        <v>441.41447368421058</v>
      </c>
      <c r="L55" s="12">
        <v>701</v>
      </c>
      <c r="M55" s="12">
        <f t="shared" si="5"/>
        <v>1629.3537301052634</v>
      </c>
      <c r="N55" s="12">
        <f t="shared" si="6"/>
        <v>3166.59363831579</v>
      </c>
    </row>
    <row r="56" spans="1:14" x14ac:dyDescent="0.15">
      <c r="A56" s="1" t="s">
        <v>134</v>
      </c>
      <c r="B56" s="43" t="s">
        <v>44</v>
      </c>
      <c r="C56" s="43" t="s">
        <v>93</v>
      </c>
      <c r="D56" s="44" t="s">
        <v>76</v>
      </c>
      <c r="E56" s="35">
        <f t="shared" si="3"/>
        <v>280.26315789473688</v>
      </c>
      <c r="F56" s="36">
        <v>4203.9473684210534</v>
      </c>
      <c r="G56" s="13">
        <f>+[1]Hoja1!R59</f>
        <v>366</v>
      </c>
      <c r="H56" s="13">
        <f>+[1]Hoja1!S59</f>
        <v>226</v>
      </c>
      <c r="I56" s="12">
        <f t="shared" si="4"/>
        <v>4795.9473684210534</v>
      </c>
      <c r="J56" s="12">
        <f>+'[1]CALCULO ISR'!K59</f>
        <v>486.93925642105285</v>
      </c>
      <c r="K56" s="12">
        <f t="shared" si="7"/>
        <v>441.41447368421058</v>
      </c>
      <c r="L56" s="12">
        <v>701</v>
      </c>
      <c r="M56" s="12">
        <f t="shared" si="5"/>
        <v>1629.3537301052634</v>
      </c>
      <c r="N56" s="12">
        <f t="shared" si="6"/>
        <v>3166.59363831579</v>
      </c>
    </row>
    <row r="57" spans="1:14" x14ac:dyDescent="0.15">
      <c r="A57" s="1" t="s">
        <v>135</v>
      </c>
      <c r="B57" s="43" t="s">
        <v>19</v>
      </c>
      <c r="C57" s="43" t="s">
        <v>79</v>
      </c>
      <c r="D57" s="44" t="s">
        <v>77</v>
      </c>
      <c r="E57" s="35">
        <f t="shared" si="3"/>
        <v>908.7828947368422</v>
      </c>
      <c r="F57" s="36">
        <v>13631.743421052633</v>
      </c>
      <c r="G57" s="13">
        <f>+[1]Hoja1!R60</f>
        <v>832</v>
      </c>
      <c r="H57" s="13">
        <f>+[1]Hoja1!S60</f>
        <v>559.5</v>
      </c>
      <c r="I57" s="12">
        <f t="shared" si="4"/>
        <v>15023.243421052633</v>
      </c>
      <c r="J57" s="12">
        <f>+'[1]CALCULO ISR'!K60</f>
        <v>2764.7790606315793</v>
      </c>
      <c r="K57" s="12">
        <f t="shared" si="7"/>
        <v>1431.3330592105265</v>
      </c>
      <c r="L57" s="12">
        <v>2272</v>
      </c>
      <c r="M57" s="12">
        <f t="shared" si="5"/>
        <v>6468.112119842106</v>
      </c>
      <c r="N57" s="12">
        <f t="shared" si="6"/>
        <v>8555.1313012105275</v>
      </c>
    </row>
    <row r="58" spans="1:14" ht="16.5" x14ac:dyDescent="0.15">
      <c r="A58" s="1" t="s">
        <v>136</v>
      </c>
      <c r="B58" s="43" t="s">
        <v>20</v>
      </c>
      <c r="C58" s="20" t="s">
        <v>80</v>
      </c>
      <c r="D58" s="44" t="s">
        <v>77</v>
      </c>
      <c r="E58" s="35">
        <f t="shared" si="3"/>
        <v>807.00657894736844</v>
      </c>
      <c r="F58" s="36">
        <v>12105.098684210527</v>
      </c>
      <c r="G58" s="13">
        <f>+[1]Hoja1!R61</f>
        <v>774.5</v>
      </c>
      <c r="H58" s="13">
        <f>+[1]Hoja1!S61</f>
        <v>508</v>
      </c>
      <c r="I58" s="12">
        <f t="shared" si="4"/>
        <v>13387.598684210527</v>
      </c>
      <c r="J58" s="12">
        <f>+'[1]CALCULO ISR'!K61</f>
        <v>2380.0254185263161</v>
      </c>
      <c r="K58" s="12">
        <f t="shared" si="7"/>
        <v>1271.0353618421052</v>
      </c>
      <c r="L58" s="12">
        <v>1514.2</v>
      </c>
      <c r="M58" s="12">
        <f t="shared" si="5"/>
        <v>5165.2607803684214</v>
      </c>
      <c r="N58" s="12">
        <f t="shared" si="6"/>
        <v>8222.3379038421044</v>
      </c>
    </row>
    <row r="59" spans="1:14" ht="16.5" x14ac:dyDescent="0.15">
      <c r="A59" s="1" t="s">
        <v>166</v>
      </c>
      <c r="B59" s="43" t="s">
        <v>26</v>
      </c>
      <c r="C59" s="43" t="s">
        <v>86</v>
      </c>
      <c r="D59" s="44" t="s">
        <v>77</v>
      </c>
      <c r="E59" s="35">
        <f t="shared" si="3"/>
        <v>449.57236842105266</v>
      </c>
      <c r="F59" s="36">
        <v>6743.58552631579</v>
      </c>
      <c r="G59" s="13">
        <f>+[1]Hoja1!R62</f>
        <v>581.5</v>
      </c>
      <c r="H59" s="13">
        <f>+[1]Hoja1!S62</f>
        <v>361</v>
      </c>
      <c r="I59" s="12">
        <f t="shared" si="4"/>
        <v>7686.08552631579</v>
      </c>
      <c r="J59" s="12">
        <f>+'[1]CALCULO ISR'!K62</f>
        <v>1094.5586924210529</v>
      </c>
      <c r="K59" s="12">
        <f t="shared" si="7"/>
        <v>708.07648026315792</v>
      </c>
      <c r="L59" s="12">
        <v>1000</v>
      </c>
      <c r="M59" s="12">
        <f t="shared" si="5"/>
        <v>2802.6351726842108</v>
      </c>
      <c r="N59" s="12">
        <f t="shared" si="6"/>
        <v>4883.4503536315788</v>
      </c>
    </row>
    <row r="60" spans="1:14" ht="16.5" x14ac:dyDescent="0.15">
      <c r="A60" s="1" t="s">
        <v>167</v>
      </c>
      <c r="B60" s="43" t="s">
        <v>27</v>
      </c>
      <c r="C60" s="43" t="s">
        <v>86</v>
      </c>
      <c r="D60" s="44" t="s">
        <v>77</v>
      </c>
      <c r="E60" s="35">
        <f t="shared" si="3"/>
        <v>449.57236842105266</v>
      </c>
      <c r="F60" s="36">
        <v>6743.58552631579</v>
      </c>
      <c r="G60" s="13">
        <f>+[1]Hoja1!R63</f>
        <v>581.5</v>
      </c>
      <c r="H60" s="13">
        <f>+[1]Hoja1!S63</f>
        <v>361</v>
      </c>
      <c r="I60" s="12">
        <f t="shared" si="4"/>
        <v>7686.08552631579</v>
      </c>
      <c r="J60" s="12">
        <f>+'[1]CALCULO ISR'!K63</f>
        <v>1094.5586924210529</v>
      </c>
      <c r="K60" s="12">
        <f t="shared" si="7"/>
        <v>708.07648026315792</v>
      </c>
      <c r="L60" s="12"/>
      <c r="M60" s="12">
        <f t="shared" si="5"/>
        <v>1802.6351726842108</v>
      </c>
      <c r="N60" s="12">
        <f t="shared" si="6"/>
        <v>5883.4503536315788</v>
      </c>
    </row>
    <row r="61" spans="1:14" ht="16.5" x14ac:dyDescent="0.15">
      <c r="A61" s="1" t="s">
        <v>168</v>
      </c>
      <c r="B61" s="43" t="s">
        <v>28</v>
      </c>
      <c r="C61" s="43" t="s">
        <v>86</v>
      </c>
      <c r="D61" s="44" t="s">
        <v>77</v>
      </c>
      <c r="E61" s="35">
        <f t="shared" si="3"/>
        <v>449.57236842105266</v>
      </c>
      <c r="F61" s="36">
        <v>6743.58552631579</v>
      </c>
      <c r="G61" s="13">
        <f>+[1]Hoja1!R64</f>
        <v>581.5</v>
      </c>
      <c r="H61" s="13">
        <f>+[1]Hoja1!S64</f>
        <v>361</v>
      </c>
      <c r="I61" s="12">
        <f t="shared" si="4"/>
        <v>7686.08552631579</v>
      </c>
      <c r="J61" s="12">
        <f>+'[1]CALCULO ISR'!K64</f>
        <v>1094.5586924210529</v>
      </c>
      <c r="K61" s="12">
        <f t="shared" si="7"/>
        <v>708.07648026315792</v>
      </c>
      <c r="L61" s="12"/>
      <c r="M61" s="12">
        <f t="shared" si="5"/>
        <v>1802.6351726842108</v>
      </c>
      <c r="N61" s="12">
        <f t="shared" si="6"/>
        <v>5883.4503536315788</v>
      </c>
    </row>
    <row r="62" spans="1:14" ht="16.5" x14ac:dyDescent="0.15">
      <c r="A62" s="1" t="s">
        <v>169</v>
      </c>
      <c r="B62" s="43" t="s">
        <v>104</v>
      </c>
      <c r="C62" s="43" t="s">
        <v>86</v>
      </c>
      <c r="D62" s="44" t="s">
        <v>77</v>
      </c>
      <c r="E62" s="35">
        <f t="shared" si="3"/>
        <v>449.57236842105266</v>
      </c>
      <c r="F62" s="36">
        <v>6743.58552631579</v>
      </c>
      <c r="G62" s="13">
        <f>+[1]Hoja1!R65</f>
        <v>581.5</v>
      </c>
      <c r="H62" s="13">
        <f>+[1]Hoja1!S65</f>
        <v>361</v>
      </c>
      <c r="I62" s="12">
        <f t="shared" si="4"/>
        <v>7686.08552631579</v>
      </c>
      <c r="J62" s="12">
        <f>+'[1]CALCULO ISR'!K65</f>
        <v>1094.5586924210529</v>
      </c>
      <c r="K62" s="12">
        <f t="shared" si="7"/>
        <v>708.07648026315792</v>
      </c>
      <c r="L62" s="12"/>
      <c r="M62" s="12">
        <f t="shared" si="5"/>
        <v>1802.6351726842108</v>
      </c>
      <c r="N62" s="12">
        <f t="shared" si="6"/>
        <v>5883.4503536315788</v>
      </c>
    </row>
    <row r="63" spans="1:14" ht="16.5" x14ac:dyDescent="0.15">
      <c r="A63" s="1" t="s">
        <v>170</v>
      </c>
      <c r="B63" s="43" t="s">
        <v>25</v>
      </c>
      <c r="C63" s="43" t="s">
        <v>85</v>
      </c>
      <c r="D63" s="44" t="s">
        <v>77</v>
      </c>
      <c r="E63" s="35">
        <f t="shared" si="3"/>
        <v>459.44078947368422</v>
      </c>
      <c r="F63" s="36">
        <v>6891.6118421052633</v>
      </c>
      <c r="G63" s="13">
        <f>+[1]Hoja1!R66</f>
        <v>581.5</v>
      </c>
      <c r="H63" s="13">
        <f>+[1]Hoja1!S66</f>
        <v>361</v>
      </c>
      <c r="I63" s="12">
        <f t="shared" si="4"/>
        <v>7834.1118421052633</v>
      </c>
      <c r="J63" s="12">
        <f>+'[1]CALCULO ISR'!K66</f>
        <v>1126.1771134736844</v>
      </c>
      <c r="K63" s="12">
        <f t="shared" si="7"/>
        <v>723.6192434210526</v>
      </c>
      <c r="L63" s="12">
        <v>1149</v>
      </c>
      <c r="M63" s="12">
        <f t="shared" si="5"/>
        <v>2998.7963568947371</v>
      </c>
      <c r="N63" s="12">
        <f t="shared" si="6"/>
        <v>4835.3154852105263</v>
      </c>
    </row>
    <row r="64" spans="1:14" x14ac:dyDescent="0.2">
      <c r="E64" s="40"/>
      <c r="F64" s="40">
        <f t="shared" ref="F64:N64" si="8">SUM(F5:F63)</f>
        <v>356746.45657894766</v>
      </c>
      <c r="G64" s="40">
        <f t="shared" si="8"/>
        <v>28314.5</v>
      </c>
      <c r="H64" s="40">
        <f t="shared" si="8"/>
        <v>18208.5</v>
      </c>
      <c r="I64" s="40">
        <f t="shared" si="8"/>
        <v>403269.45657894778</v>
      </c>
      <c r="J64" s="40">
        <f t="shared" si="8"/>
        <v>56680.934949263123</v>
      </c>
      <c r="K64" s="40">
        <f t="shared" si="8"/>
        <v>39468.897940789495</v>
      </c>
      <c r="L64" s="40">
        <f t="shared" si="8"/>
        <v>28231.26</v>
      </c>
      <c r="M64" s="40">
        <f t="shared" si="8"/>
        <v>124381.09289005265</v>
      </c>
      <c r="N64" s="40">
        <f t="shared" si="8"/>
        <v>278888.36368889472</v>
      </c>
    </row>
    <row r="65" spans="9:9" x14ac:dyDescent="0.2">
      <c r="I65" s="58"/>
    </row>
  </sheetData>
  <mergeCells count="4">
    <mergeCell ref="M3:N3"/>
    <mergeCell ref="A3:E3"/>
    <mergeCell ref="F3:H3"/>
    <mergeCell ref="J3:L3"/>
  </mergeCells>
  <pageMargins left="0.70866141732283472" right="0.70866141732283472" top="0.74803149606299213" bottom="0.74803149606299213" header="0.31496062992125984" footer="0.31496062992125984"/>
  <pageSetup scale="5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B1" workbookViewId="0"/>
  </sheetViews>
  <sheetFormatPr baseColWidth="10" defaultColWidth="9.33203125" defaultRowHeight="12.75" x14ac:dyDescent="0.2"/>
  <cols>
    <col min="1" max="1" width="3.83203125" hidden="1" customWidth="1"/>
    <col min="2" max="2" width="19.832031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.83203125" style="4" customWidth="1"/>
    <col min="9" max="9" width="12.33203125" style="4" customWidth="1"/>
    <col min="10" max="10" width="8.83203125" style="4" customWidth="1"/>
    <col min="11" max="11" width="11.83203125" style="4" customWidth="1"/>
    <col min="12" max="12" width="10.1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x14ac:dyDescent="0.2">
      <c r="D2" s="48" t="s">
        <v>175</v>
      </c>
      <c r="E2" s="48" t="s">
        <v>234</v>
      </c>
      <c r="F2" s="48"/>
      <c r="G2" s="48"/>
    </row>
    <row r="3" spans="1:14" ht="15.75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 t="s">
        <v>227</v>
      </c>
      <c r="J3" s="91" t="s">
        <v>12</v>
      </c>
      <c r="K3" s="92"/>
      <c r="L3" s="95"/>
      <c r="M3" s="85"/>
      <c r="N3" s="86"/>
    </row>
    <row r="4" spans="1:14" s="8" customFormat="1" ht="16.5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>+F5/15</f>
        <v>1932.8618421052633</v>
      </c>
      <c r="F5" s="12">
        <v>28992.92763157895</v>
      </c>
      <c r="G5" s="13">
        <f>+[1]Hoja1!R6</f>
        <v>1144</v>
      </c>
      <c r="H5" s="13">
        <f>+[1]Hoja1!S6</f>
        <v>808.5</v>
      </c>
      <c r="I5" s="13">
        <f>SUM(F5:H5)</f>
        <v>30945.42763157895</v>
      </c>
      <c r="J5" s="13">
        <f>+'[1]CALCULO ISR'!K6</f>
        <v>7470.3676421052633</v>
      </c>
      <c r="K5" s="13">
        <f t="shared" ref="K5:K44" si="0">+F5*10.5%</f>
        <v>3044.2574013157896</v>
      </c>
      <c r="L5" s="13"/>
      <c r="M5" s="13">
        <f t="shared" ref="M5:M35" si="1">SUM(J5:L5)</f>
        <v>10514.625043421052</v>
      </c>
      <c r="N5" s="13">
        <f t="shared" ref="N5:N63" si="2">+I5-M5</f>
        <v>20430.802588157898</v>
      </c>
    </row>
    <row r="6" spans="1:14" ht="16.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ref="E6:E63" si="3">+F6/15</f>
        <v>376.80921052631578</v>
      </c>
      <c r="F6" s="12">
        <v>5652.1381578947367</v>
      </c>
      <c r="G6" s="13">
        <f>+[1]Hoja1!R7</f>
        <v>510.50000000000006</v>
      </c>
      <c r="H6" s="13">
        <f>+[1]Hoja1!S7</f>
        <v>333</v>
      </c>
      <c r="I6" s="13">
        <f t="shared" ref="I6:I63" si="4">SUM(F6:H6)</f>
        <v>6495.6381578947367</v>
      </c>
      <c r="J6" s="13">
        <f>+'[1]CALCULO ISR'!K7</f>
        <v>840.27913452631583</v>
      </c>
      <c r="K6" s="13">
        <f t="shared" si="0"/>
        <v>593.47450657894728</v>
      </c>
      <c r="L6" s="13">
        <v>1313</v>
      </c>
      <c r="M6" s="13">
        <f t="shared" si="1"/>
        <v>2746.7536411052633</v>
      </c>
      <c r="N6" s="13">
        <f t="shared" si="2"/>
        <v>3748.8845167894733</v>
      </c>
    </row>
    <row r="7" spans="1:14" ht="16.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11">
        <f t="shared" si="3"/>
        <v>405.06578947368422</v>
      </c>
      <c r="F7" s="12">
        <v>6075.9868421052633</v>
      </c>
      <c r="G7" s="13">
        <f>+[1]Hoja1!R9</f>
        <v>564</v>
      </c>
      <c r="H7" s="13">
        <f>+[1]Hoja1!S9</f>
        <v>351.5</v>
      </c>
      <c r="I7" s="13">
        <f t="shared" si="4"/>
        <v>6991.4868421052633</v>
      </c>
      <c r="J7" s="13">
        <f>+'[1]CALCULO ISR'!K9</f>
        <v>946.19241347368438</v>
      </c>
      <c r="K7" s="13">
        <f t="shared" si="0"/>
        <v>637.9786184210526</v>
      </c>
      <c r="L7" s="13">
        <v>1013</v>
      </c>
      <c r="M7" s="13">
        <f t="shared" si="1"/>
        <v>2597.1710318947371</v>
      </c>
      <c r="N7" s="13">
        <f t="shared" si="2"/>
        <v>4394.3158102105263</v>
      </c>
    </row>
    <row r="8" spans="1:14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11">
        <f t="shared" si="3"/>
        <v>405.06578947368422</v>
      </c>
      <c r="F8" s="12">
        <v>6075.9868421052633</v>
      </c>
      <c r="G8" s="13">
        <f>+[1]Hoja1!R10</f>
        <v>564</v>
      </c>
      <c r="H8" s="13">
        <f>+[1]Hoja1!S10</f>
        <v>351.5</v>
      </c>
      <c r="I8" s="13">
        <f t="shared" si="4"/>
        <v>6991.4868421052633</v>
      </c>
      <c r="J8" s="13">
        <f>+'[1]CALCULO ISR'!K10</f>
        <v>946.19241347368438</v>
      </c>
      <c r="K8" s="13">
        <f t="shared" si="0"/>
        <v>637.9786184210526</v>
      </c>
      <c r="L8" s="13"/>
      <c r="M8" s="13">
        <f t="shared" si="1"/>
        <v>1584.1710318947371</v>
      </c>
      <c r="N8" s="13">
        <f t="shared" si="2"/>
        <v>5407.3158102105263</v>
      </c>
    </row>
    <row r="9" spans="1:14" ht="16.5" x14ac:dyDescent="0.15">
      <c r="A9" s="1" t="s">
        <v>117</v>
      </c>
      <c r="B9" s="41" t="s">
        <v>21</v>
      </c>
      <c r="C9" s="20" t="s">
        <v>81</v>
      </c>
      <c r="D9" s="20" t="s">
        <v>73</v>
      </c>
      <c r="E9" s="11">
        <f t="shared" si="3"/>
        <v>729.8026315789474</v>
      </c>
      <c r="F9" s="12">
        <v>10947.039473684212</v>
      </c>
      <c r="G9" s="13">
        <f>+[1]Hoja1!R11</f>
        <v>732.5</v>
      </c>
      <c r="H9" s="13">
        <f>+[1]Hoja1!S11</f>
        <v>493.5</v>
      </c>
      <c r="I9" s="13">
        <f t="shared" si="4"/>
        <v>12173.039473684212</v>
      </c>
      <c r="J9" s="13">
        <f>+'[1]CALCULO ISR'!K11</f>
        <v>2094.4110922105269</v>
      </c>
      <c r="K9" s="13">
        <f t="shared" si="0"/>
        <v>1149.4391447368421</v>
      </c>
      <c r="L9" s="13"/>
      <c r="M9" s="13">
        <f t="shared" si="1"/>
        <v>3243.850236947369</v>
      </c>
      <c r="N9" s="13">
        <f t="shared" si="2"/>
        <v>8929.1892367368418</v>
      </c>
    </row>
    <row r="10" spans="1:14" x14ac:dyDescent="0.15">
      <c r="A10" s="1" t="s">
        <v>118</v>
      </c>
      <c r="B10" s="41" t="s">
        <v>54</v>
      </c>
      <c r="C10" s="20" t="s">
        <v>95</v>
      </c>
      <c r="D10" s="20" t="s">
        <v>73</v>
      </c>
      <c r="E10" s="11">
        <f t="shared" si="3"/>
        <v>253.51973684210529</v>
      </c>
      <c r="F10" s="12">
        <v>3802.7960526315792</v>
      </c>
      <c r="G10" s="13">
        <f>+[1]Hoja1!R12</f>
        <v>333.5</v>
      </c>
      <c r="H10" s="13">
        <f>+[1]Hoja1!S12</f>
        <v>212.5</v>
      </c>
      <c r="I10" s="13">
        <f t="shared" si="4"/>
        <v>4348.7960526315792</v>
      </c>
      <c r="J10" s="13">
        <f>+'[1]CALCULO ISR'!K12</f>
        <v>406.80974063157907</v>
      </c>
      <c r="K10" s="13">
        <f t="shared" si="0"/>
        <v>399.29358552631578</v>
      </c>
      <c r="L10" s="13"/>
      <c r="M10" s="13">
        <f t="shared" si="1"/>
        <v>806.1033261578948</v>
      </c>
      <c r="N10" s="13">
        <f t="shared" si="2"/>
        <v>3542.6927264736842</v>
      </c>
    </row>
    <row r="11" spans="1:14" x14ac:dyDescent="0.15">
      <c r="A11" s="1" t="s">
        <v>119</v>
      </c>
      <c r="B11" s="41" t="s">
        <v>55</v>
      </c>
      <c r="C11" s="20" t="s">
        <v>96</v>
      </c>
      <c r="D11" s="20" t="s">
        <v>77</v>
      </c>
      <c r="E11" s="11">
        <f t="shared" si="3"/>
        <v>253.51973684210529</v>
      </c>
      <c r="F11" s="12">
        <v>3802.7960526315792</v>
      </c>
      <c r="G11" s="13">
        <f>+[1]Hoja1!R13</f>
        <v>333.5</v>
      </c>
      <c r="H11" s="13">
        <f>+[1]Hoja1!S13</f>
        <v>212.5</v>
      </c>
      <c r="I11" s="13">
        <f t="shared" si="4"/>
        <v>4348.7960526315792</v>
      </c>
      <c r="J11" s="13">
        <f>+'[1]CALCULO ISR'!K13</f>
        <v>406.80974063157907</v>
      </c>
      <c r="K11" s="13">
        <f t="shared" si="0"/>
        <v>399.29358552631578</v>
      </c>
      <c r="L11" s="13"/>
      <c r="M11" s="13">
        <f t="shared" si="1"/>
        <v>806.1033261578948</v>
      </c>
      <c r="N11" s="13">
        <f t="shared" si="2"/>
        <v>3542.6927264736842</v>
      </c>
    </row>
    <row r="12" spans="1:14" x14ac:dyDescent="0.15">
      <c r="A12" s="1" t="s">
        <v>164</v>
      </c>
      <c r="B12" s="41" t="s">
        <v>16</v>
      </c>
      <c r="C12" s="20" t="s">
        <v>79</v>
      </c>
      <c r="D12" s="20" t="s">
        <v>74</v>
      </c>
      <c r="E12" s="11">
        <f t="shared" si="3"/>
        <v>908.7828947368422</v>
      </c>
      <c r="F12" s="12">
        <v>13631.743421052633</v>
      </c>
      <c r="G12" s="13">
        <f>+[1]Hoja1!R14</f>
        <v>832</v>
      </c>
      <c r="H12" s="13">
        <f>+[1]Hoja1!S14</f>
        <v>559.5</v>
      </c>
      <c r="I12" s="13">
        <f t="shared" si="4"/>
        <v>15023.243421052633</v>
      </c>
      <c r="J12" s="13">
        <f>+'[1]CALCULO ISR'!K14</f>
        <v>2764.7790606315793</v>
      </c>
      <c r="K12" s="13">
        <f t="shared" si="0"/>
        <v>1431.3330592105265</v>
      </c>
      <c r="L12" s="13">
        <v>4848.1000000000004</v>
      </c>
      <c r="M12" s="13">
        <f t="shared" si="1"/>
        <v>9044.2121198421064</v>
      </c>
      <c r="N12" s="13">
        <f t="shared" si="2"/>
        <v>5979.0313012105271</v>
      </c>
    </row>
    <row r="13" spans="1:14" ht="16.5" x14ac:dyDescent="0.15">
      <c r="A13" s="1" t="s">
        <v>137</v>
      </c>
      <c r="B13" s="59" t="s">
        <v>33</v>
      </c>
      <c r="C13" s="20" t="s">
        <v>91</v>
      </c>
      <c r="D13" s="20" t="s">
        <v>74</v>
      </c>
      <c r="E13" s="11">
        <f t="shared" si="3"/>
        <v>376.80921052631578</v>
      </c>
      <c r="F13" s="12">
        <v>5652.1381578947367</v>
      </c>
      <c r="G13" s="13">
        <f>+[1]Hoja1!R15</f>
        <v>510.50000000000006</v>
      </c>
      <c r="H13" s="13">
        <f>+[1]Hoja1!S15</f>
        <v>333</v>
      </c>
      <c r="I13" s="13">
        <f t="shared" si="4"/>
        <v>6495.6381578947367</v>
      </c>
      <c r="J13" s="13">
        <f>+'[1]CALCULO ISR'!K15</f>
        <v>840.27913452631583</v>
      </c>
      <c r="K13" s="13">
        <f t="shared" si="0"/>
        <v>593.47450657894728</v>
      </c>
      <c r="L13" s="13"/>
      <c r="M13" s="13">
        <f t="shared" si="1"/>
        <v>1433.7536411052631</v>
      </c>
      <c r="N13" s="13">
        <f t="shared" si="2"/>
        <v>5061.8845167894733</v>
      </c>
    </row>
    <row r="14" spans="1:14" ht="16.5" x14ac:dyDescent="0.15">
      <c r="A14" s="1" t="s">
        <v>138</v>
      </c>
      <c r="B14" s="41" t="s">
        <v>34</v>
      </c>
      <c r="C14" s="20" t="s">
        <v>91</v>
      </c>
      <c r="D14" s="20" t="s">
        <v>74</v>
      </c>
      <c r="E14" s="11">
        <f t="shared" si="3"/>
        <v>376.80921052631578</v>
      </c>
      <c r="F14" s="12">
        <v>5652.1381578947367</v>
      </c>
      <c r="G14" s="13">
        <f>+[1]Hoja1!R16</f>
        <v>510.50000000000006</v>
      </c>
      <c r="H14" s="13">
        <f>+[1]Hoja1!S16</f>
        <v>333</v>
      </c>
      <c r="I14" s="13">
        <f t="shared" si="4"/>
        <v>6495.6381578947367</v>
      </c>
      <c r="J14" s="13">
        <f>+'[1]CALCULO ISR'!K16</f>
        <v>840.27913452631583</v>
      </c>
      <c r="K14" s="13">
        <f t="shared" si="0"/>
        <v>593.47450657894728</v>
      </c>
      <c r="L14" s="13"/>
      <c r="M14" s="13">
        <f t="shared" si="1"/>
        <v>1433.7536411052631</v>
      </c>
      <c r="N14" s="13">
        <f t="shared" si="2"/>
        <v>5061.8845167894733</v>
      </c>
    </row>
    <row r="15" spans="1:14" ht="16.5" x14ac:dyDescent="0.15">
      <c r="A15" s="1" t="s">
        <v>139</v>
      </c>
      <c r="B15" s="41" t="s">
        <v>35</v>
      </c>
      <c r="C15" s="20" t="s">
        <v>91</v>
      </c>
      <c r="D15" s="20" t="s">
        <v>74</v>
      </c>
      <c r="E15" s="11">
        <f t="shared" si="3"/>
        <v>376.80921052631578</v>
      </c>
      <c r="F15" s="12">
        <v>5652.1381578947367</v>
      </c>
      <c r="G15" s="13">
        <f>+[1]Hoja1!R17</f>
        <v>510.50000000000006</v>
      </c>
      <c r="H15" s="13">
        <f>+[1]Hoja1!S17</f>
        <v>333</v>
      </c>
      <c r="I15" s="13">
        <f t="shared" si="4"/>
        <v>6495.6381578947367</v>
      </c>
      <c r="J15" s="13">
        <f>+'[1]CALCULO ISR'!K17</f>
        <v>840.27913452631583</v>
      </c>
      <c r="K15" s="13">
        <f t="shared" si="0"/>
        <v>593.47450657894728</v>
      </c>
      <c r="L15" s="13">
        <v>943</v>
      </c>
      <c r="M15" s="13">
        <f t="shared" si="1"/>
        <v>2376.7536411052633</v>
      </c>
      <c r="N15" s="13">
        <f t="shared" si="2"/>
        <v>4118.8845167894733</v>
      </c>
    </row>
    <row r="16" spans="1:14" x14ac:dyDescent="0.15">
      <c r="A16" s="1" t="s">
        <v>140</v>
      </c>
      <c r="B16" s="41" t="s">
        <v>32</v>
      </c>
      <c r="C16" s="20" t="s">
        <v>90</v>
      </c>
      <c r="D16" s="20" t="s">
        <v>74</v>
      </c>
      <c r="E16" s="11">
        <f t="shared" si="3"/>
        <v>393.13</v>
      </c>
      <c r="F16" s="12">
        <v>5896.95</v>
      </c>
      <c r="G16" s="13">
        <f>+[1]Hoja1!R18</f>
        <v>510.5</v>
      </c>
      <c r="H16" s="13">
        <f>+[1]Hoja1!S18</f>
        <v>333</v>
      </c>
      <c r="I16" s="13">
        <f t="shared" si="4"/>
        <v>6740.45</v>
      </c>
      <c r="J16" s="13">
        <f>+'[1]CALCULO ISR'!K18</f>
        <v>892.97650294736854</v>
      </c>
      <c r="K16" s="13">
        <f t="shared" si="0"/>
        <v>619.17975000000001</v>
      </c>
      <c r="L16" s="13"/>
      <c r="M16" s="13">
        <f t="shared" si="1"/>
        <v>1512.1562529473686</v>
      </c>
      <c r="N16" s="13">
        <f t="shared" si="2"/>
        <v>5228.2937470526313</v>
      </c>
    </row>
    <row r="17" spans="1:14" ht="16.5" x14ac:dyDescent="0.15">
      <c r="A17" s="1" t="s">
        <v>141</v>
      </c>
      <c r="B17" s="41" t="s">
        <v>36</v>
      </c>
      <c r="C17" s="20" t="s">
        <v>91</v>
      </c>
      <c r="D17" s="20" t="s">
        <v>74</v>
      </c>
      <c r="E17" s="11">
        <f t="shared" si="3"/>
        <v>376.80921052631578</v>
      </c>
      <c r="F17" s="12">
        <v>5652.1381578947367</v>
      </c>
      <c r="G17" s="13">
        <f>+[1]Hoja1!R19</f>
        <v>510.50000000000006</v>
      </c>
      <c r="H17" s="13">
        <f>+[1]Hoja1!S19</f>
        <v>333</v>
      </c>
      <c r="I17" s="13">
        <f t="shared" si="4"/>
        <v>6495.6381578947367</v>
      </c>
      <c r="J17" s="13">
        <f>+'[1]CALCULO ISR'!K19</f>
        <v>840.27913452631583</v>
      </c>
      <c r="K17" s="13">
        <f t="shared" si="0"/>
        <v>593.47450657894728</v>
      </c>
      <c r="L17" s="13">
        <v>943</v>
      </c>
      <c r="M17" s="13">
        <f t="shared" si="1"/>
        <v>2376.7536411052633</v>
      </c>
      <c r="N17" s="13">
        <f t="shared" si="2"/>
        <v>4118.8845167894733</v>
      </c>
    </row>
    <row r="18" spans="1:14" x14ac:dyDescent="0.15">
      <c r="A18" s="1" t="s">
        <v>142</v>
      </c>
      <c r="B18" s="41" t="s">
        <v>37</v>
      </c>
      <c r="C18" s="20" t="s">
        <v>91</v>
      </c>
      <c r="D18" s="20" t="s">
        <v>74</v>
      </c>
      <c r="E18" s="11">
        <f t="shared" si="3"/>
        <v>376.80921052631578</v>
      </c>
      <c r="F18" s="12">
        <v>5652.1381578947367</v>
      </c>
      <c r="G18" s="13">
        <f>+[1]Hoja1!R20</f>
        <v>510.50000000000006</v>
      </c>
      <c r="H18" s="13">
        <f>+[1]Hoja1!S20</f>
        <v>333</v>
      </c>
      <c r="I18" s="13">
        <f t="shared" si="4"/>
        <v>6495.6381578947367</v>
      </c>
      <c r="J18" s="13">
        <f>+'[1]CALCULO ISR'!K20</f>
        <v>840.27913452631583</v>
      </c>
      <c r="K18" s="13">
        <f t="shared" si="0"/>
        <v>593.47450657894728</v>
      </c>
      <c r="L18" s="13">
        <v>943</v>
      </c>
      <c r="M18" s="13">
        <f t="shared" si="1"/>
        <v>2376.7536411052633</v>
      </c>
      <c r="N18" s="13">
        <f t="shared" si="2"/>
        <v>4118.8845167894733</v>
      </c>
    </row>
    <row r="19" spans="1:14" ht="16.5" x14ac:dyDescent="0.15">
      <c r="A19" s="1" t="s">
        <v>143</v>
      </c>
      <c r="B19" s="41" t="s">
        <v>38</v>
      </c>
      <c r="C19" s="20" t="s">
        <v>91</v>
      </c>
      <c r="D19" s="20" t="s">
        <v>74</v>
      </c>
      <c r="E19" s="11">
        <f t="shared" si="3"/>
        <v>376.80921052631578</v>
      </c>
      <c r="F19" s="12">
        <v>5652.1381578947367</v>
      </c>
      <c r="G19" s="13">
        <f>+[1]Hoja1!R21</f>
        <v>510.50000000000006</v>
      </c>
      <c r="H19" s="13">
        <f>+[1]Hoja1!S21</f>
        <v>333</v>
      </c>
      <c r="I19" s="13">
        <f t="shared" si="4"/>
        <v>6495.6381578947367</v>
      </c>
      <c r="J19" s="13">
        <f>+'[1]CALCULO ISR'!K21</f>
        <v>840.27913452631583</v>
      </c>
      <c r="K19" s="13">
        <f t="shared" si="0"/>
        <v>593.47450657894728</v>
      </c>
      <c r="L19" s="13"/>
      <c r="M19" s="13">
        <f t="shared" si="1"/>
        <v>1433.7536411052631</v>
      </c>
      <c r="N19" s="13">
        <f t="shared" si="2"/>
        <v>5061.8845167894733</v>
      </c>
    </row>
    <row r="20" spans="1:14" ht="16.5" x14ac:dyDescent="0.15">
      <c r="A20" s="1" t="s">
        <v>144</v>
      </c>
      <c r="B20" s="41" t="s">
        <v>39</v>
      </c>
      <c r="C20" s="20" t="s">
        <v>91</v>
      </c>
      <c r="D20" s="20" t="s">
        <v>74</v>
      </c>
      <c r="E20" s="11">
        <f t="shared" si="3"/>
        <v>376.80921052631578</v>
      </c>
      <c r="F20" s="12">
        <v>5652.1381578947367</v>
      </c>
      <c r="G20" s="13">
        <f>+[1]Hoja1!R22</f>
        <v>510.50000000000006</v>
      </c>
      <c r="H20" s="13">
        <f>+[1]Hoja1!S22</f>
        <v>333</v>
      </c>
      <c r="I20" s="13">
        <f t="shared" si="4"/>
        <v>6495.6381578947367</v>
      </c>
      <c r="J20" s="13">
        <f>+'[1]CALCULO ISR'!K22</f>
        <v>840.27913452631583</v>
      </c>
      <c r="K20" s="13">
        <f t="shared" si="0"/>
        <v>593.47450657894728</v>
      </c>
      <c r="L20" s="13">
        <v>908.53</v>
      </c>
      <c r="M20" s="13">
        <f t="shared" si="1"/>
        <v>2342.2836411052631</v>
      </c>
      <c r="N20" s="13">
        <f t="shared" si="2"/>
        <v>4153.3545167894736</v>
      </c>
    </row>
    <row r="21" spans="1:14" x14ac:dyDescent="0.15">
      <c r="A21" s="1" t="s">
        <v>145</v>
      </c>
      <c r="B21" s="41" t="s">
        <v>40</v>
      </c>
      <c r="C21" s="20" t="s">
        <v>91</v>
      </c>
      <c r="D21" s="20" t="s">
        <v>74</v>
      </c>
      <c r="E21" s="11">
        <f t="shared" si="3"/>
        <v>376.80921052631578</v>
      </c>
      <c r="F21" s="12">
        <v>5652.1381578947367</v>
      </c>
      <c r="G21" s="13">
        <f>+[1]Hoja1!R23</f>
        <v>510.50000000000006</v>
      </c>
      <c r="H21" s="13">
        <f>+[1]Hoja1!S23</f>
        <v>333</v>
      </c>
      <c r="I21" s="13">
        <f t="shared" si="4"/>
        <v>6495.6381578947367</v>
      </c>
      <c r="J21" s="13">
        <f>+'[1]CALCULO ISR'!K23</f>
        <v>840.27913452631583</v>
      </c>
      <c r="K21" s="13">
        <f t="shared" si="0"/>
        <v>593.47450657894728</v>
      </c>
      <c r="L21" s="13"/>
      <c r="M21" s="13">
        <f t="shared" si="1"/>
        <v>1433.7536411052631</v>
      </c>
      <c r="N21" s="13">
        <f t="shared" si="2"/>
        <v>5061.8845167894733</v>
      </c>
    </row>
    <row r="22" spans="1:14" x14ac:dyDescent="0.15">
      <c r="A22" s="1" t="s">
        <v>146</v>
      </c>
      <c r="B22" s="41" t="s">
        <v>41</v>
      </c>
      <c r="C22" s="20" t="s">
        <v>91</v>
      </c>
      <c r="D22" s="20" t="s">
        <v>74</v>
      </c>
      <c r="E22" s="11">
        <f t="shared" si="3"/>
        <v>376.80921052631578</v>
      </c>
      <c r="F22" s="12">
        <v>5652.1381578947367</v>
      </c>
      <c r="G22" s="13">
        <f>+[1]Hoja1!R24</f>
        <v>510.50000000000006</v>
      </c>
      <c r="H22" s="13">
        <f>+[1]Hoja1!S24</f>
        <v>333</v>
      </c>
      <c r="I22" s="13">
        <f t="shared" si="4"/>
        <v>6495.6381578947367</v>
      </c>
      <c r="J22" s="13">
        <f>+'[1]CALCULO ISR'!K24</f>
        <v>840.27913452631583</v>
      </c>
      <c r="K22" s="13">
        <f t="shared" si="0"/>
        <v>593.47450657894728</v>
      </c>
      <c r="L22" s="13"/>
      <c r="M22" s="13">
        <f t="shared" si="1"/>
        <v>1433.7536411052631</v>
      </c>
      <c r="N22" s="13">
        <f t="shared" si="2"/>
        <v>5061.8845167894733</v>
      </c>
    </row>
    <row r="23" spans="1:14" ht="16.5" x14ac:dyDescent="0.15">
      <c r="A23" s="1" t="s">
        <v>147</v>
      </c>
      <c r="B23" s="41" t="s">
        <v>42</v>
      </c>
      <c r="C23" s="20" t="s">
        <v>91</v>
      </c>
      <c r="D23" s="20" t="s">
        <v>74</v>
      </c>
      <c r="E23" s="11">
        <f t="shared" si="3"/>
        <v>376.80921052631578</v>
      </c>
      <c r="F23" s="12">
        <v>5652.1381578947367</v>
      </c>
      <c r="G23" s="13">
        <f>+[1]Hoja1!R25</f>
        <v>510.50000000000006</v>
      </c>
      <c r="H23" s="13">
        <f>+[1]Hoja1!S25</f>
        <v>333</v>
      </c>
      <c r="I23" s="13">
        <f t="shared" si="4"/>
        <v>6495.6381578947367</v>
      </c>
      <c r="J23" s="13">
        <f>+'[1]CALCULO ISR'!K25</f>
        <v>840.27913452631583</v>
      </c>
      <c r="K23" s="13">
        <f t="shared" si="0"/>
        <v>593.47450657894728</v>
      </c>
      <c r="L23" s="13">
        <v>943</v>
      </c>
      <c r="M23" s="13">
        <f t="shared" si="1"/>
        <v>2376.7536411052633</v>
      </c>
      <c r="N23" s="13">
        <f t="shared" si="2"/>
        <v>4118.8845167894733</v>
      </c>
    </row>
    <row r="24" spans="1:14" x14ac:dyDescent="0.15">
      <c r="A24" s="1" t="s">
        <v>148</v>
      </c>
      <c r="B24" s="41" t="s">
        <v>56</v>
      </c>
      <c r="C24" s="20" t="s">
        <v>97</v>
      </c>
      <c r="D24" s="20" t="s">
        <v>74</v>
      </c>
      <c r="E24" s="11">
        <f t="shared" si="3"/>
        <v>233.78289473684211</v>
      </c>
      <c r="F24" s="12">
        <v>3506.7434210526317</v>
      </c>
      <c r="G24" s="13">
        <f>+[1]Hoja1!R26</f>
        <v>323.5</v>
      </c>
      <c r="H24" s="13">
        <f>+[1]Hoja1!S26</f>
        <v>208.5</v>
      </c>
      <c r="I24" s="13">
        <f t="shared" si="4"/>
        <v>4038.7434210526317</v>
      </c>
      <c r="J24" s="13">
        <f>+'[1]CALCULO ISR'!K26</f>
        <v>355.28734736842102</v>
      </c>
      <c r="K24" s="13">
        <f t="shared" si="0"/>
        <v>368.2080592105263</v>
      </c>
      <c r="L24" s="13">
        <v>585</v>
      </c>
      <c r="M24" s="13">
        <f t="shared" si="1"/>
        <v>1308.4954065789473</v>
      </c>
      <c r="N24" s="13">
        <f t="shared" si="2"/>
        <v>2730.2480144736846</v>
      </c>
    </row>
    <row r="25" spans="1:14" x14ac:dyDescent="0.15">
      <c r="A25" s="1" t="s">
        <v>149</v>
      </c>
      <c r="B25" s="41" t="s">
        <v>57</v>
      </c>
      <c r="C25" s="20" t="s">
        <v>97</v>
      </c>
      <c r="D25" s="20" t="s">
        <v>74</v>
      </c>
      <c r="E25" s="11">
        <f t="shared" si="3"/>
        <v>233.78289473684211</v>
      </c>
      <c r="F25" s="12">
        <v>3506.7434210526317</v>
      </c>
      <c r="G25" s="13">
        <f>+[1]Hoja1!R27</f>
        <v>323.5</v>
      </c>
      <c r="H25" s="13">
        <f>+[1]Hoja1!S27</f>
        <v>208.5</v>
      </c>
      <c r="I25" s="13">
        <f t="shared" si="4"/>
        <v>4038.7434210526317</v>
      </c>
      <c r="J25" s="13">
        <f>+'[1]CALCULO ISR'!K27</f>
        <v>355.28734736842102</v>
      </c>
      <c r="K25" s="13">
        <f t="shared" si="0"/>
        <v>368.2080592105263</v>
      </c>
      <c r="L25" s="13">
        <v>585</v>
      </c>
      <c r="M25" s="13">
        <f t="shared" si="1"/>
        <v>1308.4954065789473</v>
      </c>
      <c r="N25" s="13">
        <f t="shared" si="2"/>
        <v>2730.2480144736846</v>
      </c>
    </row>
    <row r="26" spans="1:14" x14ac:dyDescent="0.15">
      <c r="A26" s="1" t="s">
        <v>150</v>
      </c>
      <c r="B26" s="41" t="s">
        <v>58</v>
      </c>
      <c r="C26" s="20" t="s">
        <v>92</v>
      </c>
      <c r="D26" s="20" t="s">
        <v>74</v>
      </c>
      <c r="E26" s="11">
        <f t="shared" si="3"/>
        <v>233.78289473684211</v>
      </c>
      <c r="F26" s="12">
        <v>3506.7434210526317</v>
      </c>
      <c r="G26" s="13">
        <f>+[1]Hoja1!R28</f>
        <v>323.5</v>
      </c>
      <c r="H26" s="13">
        <f>+[1]Hoja1!S28</f>
        <v>208.5</v>
      </c>
      <c r="I26" s="13">
        <f t="shared" si="4"/>
        <v>4038.7434210526317</v>
      </c>
      <c r="J26" s="13">
        <f>+'[1]CALCULO ISR'!K28</f>
        <v>355.28734736842102</v>
      </c>
      <c r="K26" s="13">
        <f t="shared" si="0"/>
        <v>368.2080592105263</v>
      </c>
      <c r="L26" s="13"/>
      <c r="M26" s="13">
        <f t="shared" si="1"/>
        <v>723.49540657894727</v>
      </c>
      <c r="N26" s="13">
        <f t="shared" si="2"/>
        <v>3315.2480144736846</v>
      </c>
    </row>
    <row r="27" spans="1:14" ht="16.5" x14ac:dyDescent="0.15">
      <c r="A27" s="1" t="s">
        <v>151</v>
      </c>
      <c r="B27" s="41" t="s">
        <v>59</v>
      </c>
      <c r="C27" s="20" t="s">
        <v>92</v>
      </c>
      <c r="D27" s="20" t="s">
        <v>74</v>
      </c>
      <c r="E27" s="11">
        <f t="shared" si="3"/>
        <v>233.78289473684211</v>
      </c>
      <c r="F27" s="12">
        <v>3506.7434210526317</v>
      </c>
      <c r="G27" s="13">
        <f>+[1]Hoja1!R29</f>
        <v>323.5</v>
      </c>
      <c r="H27" s="13">
        <f>+[1]Hoja1!S29</f>
        <v>208.5</v>
      </c>
      <c r="I27" s="13">
        <f t="shared" si="4"/>
        <v>4038.7434210526317</v>
      </c>
      <c r="J27" s="13">
        <f>+'[1]CALCULO ISR'!K29</f>
        <v>355.28734736842102</v>
      </c>
      <c r="K27" s="13">
        <f t="shared" si="0"/>
        <v>368.2080592105263</v>
      </c>
      <c r="L27" s="13">
        <v>585</v>
      </c>
      <c r="M27" s="13">
        <f t="shared" si="1"/>
        <v>1308.4954065789473</v>
      </c>
      <c r="N27" s="13">
        <f t="shared" si="2"/>
        <v>2730.2480144736846</v>
      </c>
    </row>
    <row r="28" spans="1:14" ht="16.5" x14ac:dyDescent="0.15">
      <c r="A28" s="1" t="s">
        <v>152</v>
      </c>
      <c r="B28" s="41" t="s">
        <v>60</v>
      </c>
      <c r="C28" s="20" t="s">
        <v>92</v>
      </c>
      <c r="D28" s="20" t="s">
        <v>74</v>
      </c>
      <c r="E28" s="11">
        <f t="shared" si="3"/>
        <v>233.78289473684211</v>
      </c>
      <c r="F28" s="12">
        <v>3506.7434210526317</v>
      </c>
      <c r="G28" s="13">
        <f>+[1]Hoja1!R30</f>
        <v>323.5</v>
      </c>
      <c r="H28" s="13">
        <f>+[1]Hoja1!S30</f>
        <v>208.5</v>
      </c>
      <c r="I28" s="13">
        <f t="shared" si="4"/>
        <v>4038.7434210526317</v>
      </c>
      <c r="J28" s="13">
        <f>+'[1]CALCULO ISR'!K30</f>
        <v>355.28734736842102</v>
      </c>
      <c r="K28" s="13">
        <f t="shared" si="0"/>
        <v>368.2080592105263</v>
      </c>
      <c r="L28" s="13">
        <v>585</v>
      </c>
      <c r="M28" s="13">
        <f t="shared" si="1"/>
        <v>1308.4954065789473</v>
      </c>
      <c r="N28" s="13">
        <f t="shared" si="2"/>
        <v>2730.2480144736846</v>
      </c>
    </row>
    <row r="29" spans="1:14" x14ac:dyDescent="0.15">
      <c r="A29" s="1" t="s">
        <v>153</v>
      </c>
      <c r="B29" s="41" t="s">
        <v>61</v>
      </c>
      <c r="C29" s="20" t="s">
        <v>92</v>
      </c>
      <c r="D29" s="20" t="s">
        <v>74</v>
      </c>
      <c r="E29" s="11">
        <f t="shared" si="3"/>
        <v>233.78289473684211</v>
      </c>
      <c r="F29" s="12">
        <v>3506.7434210526317</v>
      </c>
      <c r="G29" s="13">
        <f>+[1]Hoja1!R31</f>
        <v>323.5</v>
      </c>
      <c r="H29" s="13">
        <f>+[1]Hoja1!S31</f>
        <v>208.5</v>
      </c>
      <c r="I29" s="13">
        <f t="shared" si="4"/>
        <v>4038.7434210526317</v>
      </c>
      <c r="J29" s="13">
        <f>+'[1]CALCULO ISR'!K31</f>
        <v>355.28734736842102</v>
      </c>
      <c r="K29" s="13">
        <f t="shared" si="0"/>
        <v>368.2080592105263</v>
      </c>
      <c r="L29" s="13">
        <v>423.92</v>
      </c>
      <c r="M29" s="13">
        <f t="shared" si="1"/>
        <v>1147.4154065789473</v>
      </c>
      <c r="N29" s="13">
        <f t="shared" si="2"/>
        <v>2891.3280144736846</v>
      </c>
    </row>
    <row r="30" spans="1:14" x14ac:dyDescent="0.15">
      <c r="A30" s="1" t="s">
        <v>173</v>
      </c>
      <c r="B30" s="41" t="s">
        <v>62</v>
      </c>
      <c r="C30" s="20" t="s">
        <v>92</v>
      </c>
      <c r="D30" s="20" t="s">
        <v>74</v>
      </c>
      <c r="E30" s="11">
        <f t="shared" si="3"/>
        <v>233.78289473684211</v>
      </c>
      <c r="F30" s="12">
        <v>3506.7434210526317</v>
      </c>
      <c r="G30" s="13">
        <f>+[1]Hoja1!R32</f>
        <v>323.5</v>
      </c>
      <c r="H30" s="13">
        <f>+[1]Hoja1!S32</f>
        <v>208.5</v>
      </c>
      <c r="I30" s="13">
        <f t="shared" si="4"/>
        <v>4038.7434210526317</v>
      </c>
      <c r="J30" s="13">
        <f>+'[1]CALCULO ISR'!K32</f>
        <v>355.28734736842102</v>
      </c>
      <c r="K30" s="13">
        <f t="shared" si="0"/>
        <v>368.2080592105263</v>
      </c>
      <c r="L30" s="13">
        <v>585</v>
      </c>
      <c r="M30" s="13">
        <f t="shared" si="1"/>
        <v>1308.4954065789473</v>
      </c>
      <c r="N30" s="13">
        <f t="shared" si="2"/>
        <v>2730.2480144736846</v>
      </c>
    </row>
    <row r="31" spans="1:14" ht="15.75" customHeight="1" x14ac:dyDescent="0.15">
      <c r="A31" s="1" t="s">
        <v>154</v>
      </c>
      <c r="B31" s="41" t="s">
        <v>63</v>
      </c>
      <c r="C31" s="20" t="s">
        <v>92</v>
      </c>
      <c r="D31" s="20" t="s">
        <v>74</v>
      </c>
      <c r="E31" s="11">
        <f t="shared" si="3"/>
        <v>233.78289473684211</v>
      </c>
      <c r="F31" s="12">
        <v>3506.7434210526317</v>
      </c>
      <c r="G31" s="13">
        <f>+[1]Hoja1!R34</f>
        <v>323.5</v>
      </c>
      <c r="H31" s="13">
        <f>+[1]Hoja1!S34</f>
        <v>208.5</v>
      </c>
      <c r="I31" s="13">
        <f t="shared" si="4"/>
        <v>4038.7434210526317</v>
      </c>
      <c r="J31" s="13">
        <f>+'[1]CALCULO ISR'!K34</f>
        <v>355.28734736842102</v>
      </c>
      <c r="K31" s="13">
        <f t="shared" si="0"/>
        <v>368.2080592105263</v>
      </c>
      <c r="L31" s="13">
        <v>585</v>
      </c>
      <c r="M31" s="13">
        <f t="shared" si="1"/>
        <v>1308.4954065789473</v>
      </c>
      <c r="N31" s="13">
        <f t="shared" si="2"/>
        <v>2730.2480144736846</v>
      </c>
    </row>
    <row r="32" spans="1:14" ht="15.75" customHeight="1" x14ac:dyDescent="0.15">
      <c r="A32" s="1" t="s">
        <v>165</v>
      </c>
      <c r="B32" s="41" t="s">
        <v>64</v>
      </c>
      <c r="C32" s="20" t="s">
        <v>92</v>
      </c>
      <c r="D32" s="20" t="s">
        <v>74</v>
      </c>
      <c r="E32" s="11">
        <f t="shared" si="3"/>
        <v>233.78289473684211</v>
      </c>
      <c r="F32" s="12">
        <v>3506.7434210526317</v>
      </c>
      <c r="G32" s="13">
        <f>+[1]Hoja1!R35</f>
        <v>323.5</v>
      </c>
      <c r="H32" s="13">
        <f>+[1]Hoja1!S35</f>
        <v>208.5</v>
      </c>
      <c r="I32" s="13">
        <f t="shared" si="4"/>
        <v>4038.7434210526317</v>
      </c>
      <c r="J32" s="13">
        <f>+'[1]CALCULO ISR'!K35</f>
        <v>355.28734736842102</v>
      </c>
      <c r="K32" s="13">
        <f t="shared" si="0"/>
        <v>368.2080592105263</v>
      </c>
      <c r="L32" s="13"/>
      <c r="M32" s="13">
        <f t="shared" si="1"/>
        <v>723.49540657894727</v>
      </c>
      <c r="N32" s="13">
        <f t="shared" si="2"/>
        <v>3315.2480144736846</v>
      </c>
    </row>
    <row r="33" spans="1:14" ht="15.75" customHeight="1" x14ac:dyDescent="0.15">
      <c r="A33" s="1" t="s">
        <v>155</v>
      </c>
      <c r="B33" s="41" t="s">
        <v>65</v>
      </c>
      <c r="C33" s="20" t="s">
        <v>92</v>
      </c>
      <c r="D33" s="20" t="s">
        <v>74</v>
      </c>
      <c r="E33" s="11">
        <f t="shared" si="3"/>
        <v>233.78289473684211</v>
      </c>
      <c r="F33" s="12">
        <v>3506.7434210526317</v>
      </c>
      <c r="G33" s="13">
        <f>+[1]Hoja1!R36</f>
        <v>323.5</v>
      </c>
      <c r="H33" s="13">
        <f>+[1]Hoja1!S36</f>
        <v>208.5</v>
      </c>
      <c r="I33" s="13">
        <f t="shared" si="4"/>
        <v>4038.7434210526317</v>
      </c>
      <c r="J33" s="13">
        <f>+'[1]CALCULO ISR'!K36</f>
        <v>355.28734736842102</v>
      </c>
      <c r="K33" s="13">
        <f t="shared" si="0"/>
        <v>368.2080592105263</v>
      </c>
      <c r="L33" s="13"/>
      <c r="M33" s="13">
        <f t="shared" si="1"/>
        <v>723.49540657894727</v>
      </c>
      <c r="N33" s="13">
        <f t="shared" si="2"/>
        <v>3315.2480144736846</v>
      </c>
    </row>
    <row r="34" spans="1:14" ht="15.75" customHeight="1" x14ac:dyDescent="0.15">
      <c r="A34" s="1" t="s">
        <v>156</v>
      </c>
      <c r="B34" s="41" t="s">
        <v>66</v>
      </c>
      <c r="C34" s="20" t="s">
        <v>92</v>
      </c>
      <c r="D34" s="20" t="s">
        <v>74</v>
      </c>
      <c r="E34" s="11">
        <f t="shared" si="3"/>
        <v>233.78289473684211</v>
      </c>
      <c r="F34" s="12">
        <v>3506.7434210526317</v>
      </c>
      <c r="G34" s="13">
        <f>+[1]Hoja1!R37</f>
        <v>323.5</v>
      </c>
      <c r="H34" s="13">
        <f>+[1]Hoja1!S37</f>
        <v>208.5</v>
      </c>
      <c r="I34" s="13">
        <f t="shared" si="4"/>
        <v>4038.7434210526317</v>
      </c>
      <c r="J34" s="13">
        <f>+'[1]CALCULO ISR'!K37</f>
        <v>355.28734736842102</v>
      </c>
      <c r="K34" s="13">
        <f t="shared" si="0"/>
        <v>368.2080592105263</v>
      </c>
      <c r="L34" s="13">
        <v>663.86</v>
      </c>
      <c r="M34" s="13">
        <f t="shared" si="1"/>
        <v>1387.3554065789472</v>
      </c>
      <c r="N34" s="13">
        <f t="shared" si="2"/>
        <v>2651.3880144736845</v>
      </c>
    </row>
    <row r="35" spans="1:14" ht="15.75" customHeight="1" x14ac:dyDescent="0.15">
      <c r="A35" s="1" t="s">
        <v>157</v>
      </c>
      <c r="B35" s="41" t="s">
        <v>67</v>
      </c>
      <c r="C35" s="20" t="s">
        <v>92</v>
      </c>
      <c r="D35" s="20" t="s">
        <v>74</v>
      </c>
      <c r="E35" s="11">
        <f t="shared" si="3"/>
        <v>233.78289473684211</v>
      </c>
      <c r="F35" s="12">
        <v>3506.7434210526317</v>
      </c>
      <c r="G35" s="13">
        <f>+[1]Hoja1!R38</f>
        <v>323.5</v>
      </c>
      <c r="H35" s="13">
        <f>+[1]Hoja1!S38</f>
        <v>208.5</v>
      </c>
      <c r="I35" s="13">
        <f t="shared" si="4"/>
        <v>4038.7434210526317</v>
      </c>
      <c r="J35" s="13">
        <f>+'[1]CALCULO ISR'!K38</f>
        <v>355.28734736842102</v>
      </c>
      <c r="K35" s="13">
        <f t="shared" si="0"/>
        <v>368.2080592105263</v>
      </c>
      <c r="L35" s="13"/>
      <c r="M35" s="13">
        <f t="shared" si="1"/>
        <v>723.49540657894727</v>
      </c>
      <c r="N35" s="13">
        <f t="shared" si="2"/>
        <v>3315.2480144736846</v>
      </c>
    </row>
    <row r="36" spans="1:14" ht="15.75" customHeight="1" x14ac:dyDescent="0.15">
      <c r="A36" s="1" t="s">
        <v>158</v>
      </c>
      <c r="B36" s="41" t="s">
        <v>68</v>
      </c>
      <c r="C36" s="20" t="s">
        <v>92</v>
      </c>
      <c r="D36" s="20" t="s">
        <v>74</v>
      </c>
      <c r="E36" s="11">
        <f t="shared" si="3"/>
        <v>233.78289473684211</v>
      </c>
      <c r="F36" s="12">
        <v>3506.7434210526317</v>
      </c>
      <c r="G36" s="13">
        <f>+[1]Hoja1!R39</f>
        <v>323.5</v>
      </c>
      <c r="H36" s="13">
        <f>+[1]Hoja1!S39</f>
        <v>208.5</v>
      </c>
      <c r="I36" s="13">
        <f t="shared" si="4"/>
        <v>4038.7434210526317</v>
      </c>
      <c r="J36" s="13">
        <f>+'[1]CALCULO ISR'!K39</f>
        <v>355.28734736842102</v>
      </c>
      <c r="K36" s="13">
        <f t="shared" si="0"/>
        <v>368.2080592105263</v>
      </c>
      <c r="L36" s="13"/>
      <c r="M36" s="13">
        <f t="shared" ref="M36:M63" si="5">SUM(J36:L36)</f>
        <v>723.49540657894727</v>
      </c>
      <c r="N36" s="13">
        <f t="shared" si="2"/>
        <v>3315.2480144736846</v>
      </c>
    </row>
    <row r="37" spans="1:14" ht="15.75" customHeight="1" x14ac:dyDescent="0.15">
      <c r="A37" s="1" t="s">
        <v>159</v>
      </c>
      <c r="B37" s="41" t="s">
        <v>69</v>
      </c>
      <c r="C37" s="20" t="s">
        <v>92</v>
      </c>
      <c r="D37" s="20" t="s">
        <v>74</v>
      </c>
      <c r="E37" s="11">
        <f t="shared" si="3"/>
        <v>233.78289473684211</v>
      </c>
      <c r="F37" s="12">
        <v>3506.7434210526317</v>
      </c>
      <c r="G37" s="13">
        <f>+[1]Hoja1!R40</f>
        <v>323.5</v>
      </c>
      <c r="H37" s="13">
        <f>+[1]Hoja1!S40</f>
        <v>208.5</v>
      </c>
      <c r="I37" s="13">
        <f t="shared" si="4"/>
        <v>4038.7434210526317</v>
      </c>
      <c r="J37" s="13">
        <f>+'[1]CALCULO ISR'!K40</f>
        <v>355.28734736842102</v>
      </c>
      <c r="K37" s="13">
        <f t="shared" si="0"/>
        <v>368.2080592105263</v>
      </c>
      <c r="L37" s="13">
        <v>585</v>
      </c>
      <c r="M37" s="13">
        <f t="shared" si="5"/>
        <v>1308.4954065789473</v>
      </c>
      <c r="N37" s="13">
        <f t="shared" si="2"/>
        <v>2730.2480144736846</v>
      </c>
    </row>
    <row r="38" spans="1:14" ht="15.75" customHeight="1" x14ac:dyDescent="0.15">
      <c r="A38" s="1" t="s">
        <v>160</v>
      </c>
      <c r="B38" s="41" t="s">
        <v>70</v>
      </c>
      <c r="C38" s="20" t="s">
        <v>92</v>
      </c>
      <c r="D38" s="20" t="s">
        <v>74</v>
      </c>
      <c r="E38" s="11">
        <f t="shared" si="3"/>
        <v>233.78289473684211</v>
      </c>
      <c r="F38" s="12">
        <v>3506.7434210526317</v>
      </c>
      <c r="G38" s="13">
        <f>+[1]Hoja1!R41</f>
        <v>323.5</v>
      </c>
      <c r="H38" s="13">
        <f>+[1]Hoja1!S41</f>
        <v>208.5</v>
      </c>
      <c r="I38" s="13">
        <f t="shared" si="4"/>
        <v>4038.7434210526317</v>
      </c>
      <c r="J38" s="13">
        <f>+'[1]CALCULO ISR'!K41</f>
        <v>355.28734736842102</v>
      </c>
      <c r="K38" s="13">
        <f t="shared" si="0"/>
        <v>368.2080592105263</v>
      </c>
      <c r="L38" s="13">
        <v>585</v>
      </c>
      <c r="M38" s="13">
        <f t="shared" si="5"/>
        <v>1308.4954065789473</v>
      </c>
      <c r="N38" s="13">
        <f t="shared" si="2"/>
        <v>2730.2480144736846</v>
      </c>
    </row>
    <row r="39" spans="1:14" ht="15.75" customHeight="1" x14ac:dyDescent="0.15">
      <c r="A39" s="1" t="s">
        <v>161</v>
      </c>
      <c r="B39" s="41" t="s">
        <v>71</v>
      </c>
      <c r="C39" s="20" t="s">
        <v>92</v>
      </c>
      <c r="D39" s="20" t="s">
        <v>74</v>
      </c>
      <c r="E39" s="11">
        <f t="shared" si="3"/>
        <v>233.78289473684211</v>
      </c>
      <c r="F39" s="12">
        <v>3506.7434210526317</v>
      </c>
      <c r="G39" s="13">
        <f>+[1]Hoja1!R42</f>
        <v>323.5</v>
      </c>
      <c r="H39" s="13">
        <f>+[1]Hoja1!S42</f>
        <v>208.5</v>
      </c>
      <c r="I39" s="13">
        <f t="shared" si="4"/>
        <v>4038.7434210526317</v>
      </c>
      <c r="J39" s="13">
        <f>+'[1]CALCULO ISR'!K42</f>
        <v>355.28734736842102</v>
      </c>
      <c r="K39" s="13">
        <f t="shared" si="0"/>
        <v>368.2080592105263</v>
      </c>
      <c r="L39" s="13"/>
      <c r="M39" s="13">
        <f t="shared" si="5"/>
        <v>723.49540657894727</v>
      </c>
      <c r="N39" s="13">
        <f t="shared" si="2"/>
        <v>3315.2480144736846</v>
      </c>
    </row>
    <row r="40" spans="1:14" ht="15.75" customHeight="1" x14ac:dyDescent="0.15">
      <c r="A40" s="1" t="s">
        <v>162</v>
      </c>
      <c r="B40" s="41" t="s">
        <v>17</v>
      </c>
      <c r="C40" s="20" t="s">
        <v>79</v>
      </c>
      <c r="D40" s="20" t="s">
        <v>75</v>
      </c>
      <c r="E40" s="11">
        <f t="shared" si="3"/>
        <v>908.7828947368422</v>
      </c>
      <c r="F40" s="12">
        <v>13631.743421052633</v>
      </c>
      <c r="G40" s="13">
        <f>+[1]Hoja1!R43</f>
        <v>832</v>
      </c>
      <c r="H40" s="13">
        <f>+[1]Hoja1!S43</f>
        <v>559.5</v>
      </c>
      <c r="I40" s="13">
        <f t="shared" si="4"/>
        <v>15023.243421052633</v>
      </c>
      <c r="J40" s="13">
        <f>+'[1]CALCULO ISR'!K43</f>
        <v>2764.7790606315793</v>
      </c>
      <c r="K40" s="13">
        <f t="shared" si="0"/>
        <v>1431.3330592105265</v>
      </c>
      <c r="L40" s="13"/>
      <c r="M40" s="13">
        <f t="shared" si="5"/>
        <v>4196.112119842106</v>
      </c>
      <c r="N40" s="13">
        <f t="shared" si="2"/>
        <v>10827.131301210527</v>
      </c>
    </row>
    <row r="41" spans="1:14" ht="15.75" customHeight="1" x14ac:dyDescent="0.15">
      <c r="A41" s="1" t="s">
        <v>163</v>
      </c>
      <c r="B41" s="41" t="s">
        <v>23</v>
      </c>
      <c r="C41" s="20" t="s">
        <v>83</v>
      </c>
      <c r="D41" s="20" t="s">
        <v>75</v>
      </c>
      <c r="E41" s="11">
        <f t="shared" si="3"/>
        <v>459.44078947368422</v>
      </c>
      <c r="F41" s="12">
        <v>6891.6118421052633</v>
      </c>
      <c r="G41" s="13">
        <f>+[1]Hoja1!R44</f>
        <v>581.5</v>
      </c>
      <c r="H41" s="13">
        <f>+[1]Hoja1!S44</f>
        <v>361</v>
      </c>
      <c r="I41" s="13">
        <f t="shared" si="4"/>
        <v>7834.1118421052633</v>
      </c>
      <c r="J41" s="13">
        <f>+'[1]CALCULO ISR'!K44</f>
        <v>1126.1771134736844</v>
      </c>
      <c r="K41" s="13">
        <f t="shared" si="0"/>
        <v>723.6192434210526</v>
      </c>
      <c r="L41" s="13"/>
      <c r="M41" s="13">
        <f t="shared" si="5"/>
        <v>1849.7963568947371</v>
      </c>
      <c r="N41" s="13">
        <f t="shared" si="2"/>
        <v>5984.3154852105263</v>
      </c>
    </row>
    <row r="42" spans="1:14" ht="15.75" customHeight="1" x14ac:dyDescent="0.15">
      <c r="A42" s="1" t="s">
        <v>120</v>
      </c>
      <c r="B42" s="41" t="s">
        <v>107</v>
      </c>
      <c r="C42" s="20" t="s">
        <v>108</v>
      </c>
      <c r="D42" s="20" t="s">
        <v>75</v>
      </c>
      <c r="E42" s="11">
        <f t="shared" si="3"/>
        <v>449.57236842105266</v>
      </c>
      <c r="F42" s="12">
        <v>6743.58552631579</v>
      </c>
      <c r="G42" s="13">
        <f>+[1]Hoja1!R45</f>
        <v>581.5</v>
      </c>
      <c r="H42" s="13">
        <f>+[1]Hoja1!S45</f>
        <v>361</v>
      </c>
      <c r="I42" s="13">
        <f t="shared" si="4"/>
        <v>7686.08552631579</v>
      </c>
      <c r="J42" s="13">
        <f>+'[1]CALCULO ISR'!K45</f>
        <v>1094.5586924210529</v>
      </c>
      <c r="K42" s="13">
        <f t="shared" si="0"/>
        <v>708.07648026315792</v>
      </c>
      <c r="L42" s="13">
        <v>1124</v>
      </c>
      <c r="M42" s="13">
        <f t="shared" si="5"/>
        <v>2926.6351726842108</v>
      </c>
      <c r="N42" s="13">
        <f t="shared" si="2"/>
        <v>4759.4503536315788</v>
      </c>
    </row>
    <row r="43" spans="1:14" ht="15.75" customHeight="1" x14ac:dyDescent="0.15">
      <c r="A43" s="1" t="s">
        <v>121</v>
      </c>
      <c r="B43" s="41" t="s">
        <v>24</v>
      </c>
      <c r="C43" s="20" t="s">
        <v>84</v>
      </c>
      <c r="D43" s="20" t="s">
        <v>75</v>
      </c>
      <c r="E43" s="11">
        <f t="shared" si="3"/>
        <v>459.44078947368422</v>
      </c>
      <c r="F43" s="12">
        <v>6891.6118421052633</v>
      </c>
      <c r="G43" s="13">
        <f>+[1]Hoja1!R46</f>
        <v>581.5</v>
      </c>
      <c r="H43" s="13">
        <f>+[1]Hoja1!S46</f>
        <v>361</v>
      </c>
      <c r="I43" s="13">
        <f t="shared" si="4"/>
        <v>7834.1118421052633</v>
      </c>
      <c r="J43" s="13">
        <f>+'[1]CALCULO ISR'!K46</f>
        <v>1126.1771134736844</v>
      </c>
      <c r="K43" s="13">
        <f t="shared" si="0"/>
        <v>723.6192434210526</v>
      </c>
      <c r="L43" s="13"/>
      <c r="M43" s="13">
        <f t="shared" si="5"/>
        <v>1849.7963568947371</v>
      </c>
      <c r="N43" s="13">
        <f t="shared" si="2"/>
        <v>5984.3154852105263</v>
      </c>
    </row>
    <row r="44" spans="1:14" ht="15.75" customHeight="1" x14ac:dyDescent="0.15">
      <c r="A44" s="1" t="s">
        <v>122</v>
      </c>
      <c r="B44" s="41" t="s">
        <v>18</v>
      </c>
      <c r="C44" s="20" t="s">
        <v>79</v>
      </c>
      <c r="D44" s="20" t="s">
        <v>76</v>
      </c>
      <c r="E44" s="11">
        <f t="shared" si="3"/>
        <v>908.7828947368422</v>
      </c>
      <c r="F44" s="12">
        <v>13631.743421052633</v>
      </c>
      <c r="G44" s="13">
        <f>+[1]Hoja1!R47</f>
        <v>832</v>
      </c>
      <c r="H44" s="13">
        <f>+[1]Hoja1!S47</f>
        <v>559.5</v>
      </c>
      <c r="I44" s="13">
        <f t="shared" si="4"/>
        <v>15023.243421052633</v>
      </c>
      <c r="J44" s="13">
        <f>+'[1]CALCULO ISR'!K47</f>
        <v>2764.7790606315793</v>
      </c>
      <c r="K44" s="13">
        <f t="shared" si="0"/>
        <v>1431.3330592105265</v>
      </c>
      <c r="L44" s="13">
        <v>1945</v>
      </c>
      <c r="M44" s="13">
        <f t="shared" si="5"/>
        <v>6141.112119842106</v>
      </c>
      <c r="N44" s="13">
        <f t="shared" si="2"/>
        <v>8882.1313012105275</v>
      </c>
    </row>
    <row r="45" spans="1:14" ht="15.75" customHeight="1" x14ac:dyDescent="0.15">
      <c r="A45" s="1" t="s">
        <v>123</v>
      </c>
      <c r="B45" s="41" t="s">
        <v>22</v>
      </c>
      <c r="C45" s="20" t="s">
        <v>82</v>
      </c>
      <c r="D45" s="20" t="s">
        <v>76</v>
      </c>
      <c r="E45" s="11">
        <f t="shared" si="3"/>
        <v>566.21710526315792</v>
      </c>
      <c r="F45" s="12">
        <v>8493.2565789473683</v>
      </c>
      <c r="G45" s="13">
        <f>+[1]Hoja1!R48</f>
        <v>623.5</v>
      </c>
      <c r="H45" s="13">
        <f>+[1]Hoja1!S48</f>
        <v>389.5</v>
      </c>
      <c r="I45" s="13">
        <f t="shared" si="4"/>
        <v>9506.2565789473683</v>
      </c>
      <c r="J45" s="13">
        <f>+'[1]CALCULO ISR'!K48</f>
        <v>1483.3472292631582</v>
      </c>
      <c r="K45" s="13">
        <f>+F45*10.5%+1825.92+184.6</f>
        <v>2902.3119407894737</v>
      </c>
      <c r="L45" s="13"/>
      <c r="M45" s="13">
        <f t="shared" si="5"/>
        <v>4385.6591700526315</v>
      </c>
      <c r="N45" s="13">
        <f t="shared" si="2"/>
        <v>5120.5974088947369</v>
      </c>
    </row>
    <row r="46" spans="1:14" ht="15.75" customHeight="1" x14ac:dyDescent="0.15">
      <c r="A46" s="1" t="s">
        <v>124</v>
      </c>
      <c r="B46" s="41" t="s">
        <v>45</v>
      </c>
      <c r="C46" s="20" t="s">
        <v>94</v>
      </c>
      <c r="D46" s="20" t="s">
        <v>76</v>
      </c>
      <c r="E46" s="11">
        <f t="shared" si="3"/>
        <v>258.8486842105263</v>
      </c>
      <c r="F46" s="12">
        <v>3882.7302631578946</v>
      </c>
      <c r="G46" s="13">
        <f>+[1]Hoja1!R49</f>
        <v>359</v>
      </c>
      <c r="H46" s="13">
        <f>+[1]Hoja1!S49</f>
        <v>219</v>
      </c>
      <c r="I46" s="13">
        <f t="shared" si="4"/>
        <v>4460.730263157895</v>
      </c>
      <c r="J46" s="13">
        <f>+'[1]CALCULO ISR'!K49</f>
        <v>426.86835115789484</v>
      </c>
      <c r="K46" s="13">
        <f t="shared" ref="K46:K63" si="6">+F46*10.5%</f>
        <v>407.6866776315789</v>
      </c>
      <c r="L46" s="13">
        <v>648</v>
      </c>
      <c r="M46" s="13">
        <f t="shared" si="5"/>
        <v>1482.5550287894737</v>
      </c>
      <c r="N46" s="13">
        <f t="shared" si="2"/>
        <v>2978.1752343684211</v>
      </c>
    </row>
    <row r="47" spans="1:14" x14ac:dyDescent="0.15">
      <c r="A47" s="1" t="s">
        <v>125</v>
      </c>
      <c r="B47" s="41" t="s">
        <v>46</v>
      </c>
      <c r="C47" s="20" t="s">
        <v>94</v>
      </c>
      <c r="D47" s="20" t="s">
        <v>76</v>
      </c>
      <c r="E47" s="11">
        <f t="shared" si="3"/>
        <v>258.8486842105263</v>
      </c>
      <c r="F47" s="12">
        <v>3882.7302631578946</v>
      </c>
      <c r="G47" s="13">
        <f>+[1]Hoja1!R50</f>
        <v>359</v>
      </c>
      <c r="H47" s="13">
        <f>+[1]Hoja1!S50</f>
        <v>219</v>
      </c>
      <c r="I47" s="13">
        <f t="shared" si="4"/>
        <v>4460.730263157895</v>
      </c>
      <c r="J47" s="13">
        <f>+'[1]CALCULO ISR'!K50</f>
        <v>426.86835115789484</v>
      </c>
      <c r="K47" s="13">
        <f t="shared" si="6"/>
        <v>407.6866776315789</v>
      </c>
      <c r="L47" s="13">
        <v>648</v>
      </c>
      <c r="M47" s="13">
        <f t="shared" si="5"/>
        <v>1482.5550287894737</v>
      </c>
      <c r="N47" s="13">
        <f t="shared" si="2"/>
        <v>2978.1752343684211</v>
      </c>
    </row>
    <row r="48" spans="1:14" x14ac:dyDescent="0.15">
      <c r="A48" s="1" t="s">
        <v>126</v>
      </c>
      <c r="B48" s="41" t="s">
        <v>47</v>
      </c>
      <c r="C48" s="20" t="s">
        <v>94</v>
      </c>
      <c r="D48" s="20" t="s">
        <v>76</v>
      </c>
      <c r="E48" s="11">
        <f t="shared" si="3"/>
        <v>258.8486842105263</v>
      </c>
      <c r="F48" s="12">
        <v>3882.7302631578946</v>
      </c>
      <c r="G48" s="13">
        <f>+[1]Hoja1!R51</f>
        <v>359</v>
      </c>
      <c r="H48" s="13">
        <f>+[1]Hoja1!S51</f>
        <v>219</v>
      </c>
      <c r="I48" s="13">
        <f t="shared" si="4"/>
        <v>4460.730263157895</v>
      </c>
      <c r="J48" s="13">
        <f>+'[1]CALCULO ISR'!K51</f>
        <v>426.86835115789484</v>
      </c>
      <c r="K48" s="13">
        <f t="shared" si="6"/>
        <v>407.6866776315789</v>
      </c>
      <c r="L48" s="13">
        <v>648</v>
      </c>
      <c r="M48" s="13">
        <f t="shared" si="5"/>
        <v>1482.5550287894737</v>
      </c>
      <c r="N48" s="13">
        <f t="shared" si="2"/>
        <v>2978.1752343684211</v>
      </c>
    </row>
    <row r="49" spans="1:14" ht="16.5" x14ac:dyDescent="0.15">
      <c r="A49" s="1" t="s">
        <v>127</v>
      </c>
      <c r="B49" s="42" t="s">
        <v>48</v>
      </c>
      <c r="C49" s="20" t="s">
        <v>94</v>
      </c>
      <c r="D49" s="20" t="s">
        <v>76</v>
      </c>
      <c r="E49" s="27">
        <f t="shared" si="3"/>
        <v>258.8486842105263</v>
      </c>
      <c r="F49" s="12">
        <v>3882.7302631578946</v>
      </c>
      <c r="G49" s="13">
        <f>+[1]Hoja1!R52</f>
        <v>359</v>
      </c>
      <c r="H49" s="13">
        <f>+[1]Hoja1!S52</f>
        <v>219</v>
      </c>
      <c r="I49" s="13">
        <f t="shared" si="4"/>
        <v>4460.730263157895</v>
      </c>
      <c r="J49" s="13">
        <f>+'[1]CALCULO ISR'!K52</f>
        <v>426.86835115789484</v>
      </c>
      <c r="K49" s="13">
        <f t="shared" si="6"/>
        <v>407.6866776315789</v>
      </c>
      <c r="L49" s="13">
        <v>648</v>
      </c>
      <c r="M49" s="13">
        <f t="shared" si="5"/>
        <v>1482.5550287894737</v>
      </c>
      <c r="N49" s="13">
        <f t="shared" si="2"/>
        <v>2978.1752343684211</v>
      </c>
    </row>
    <row r="50" spans="1:14" ht="16.5" x14ac:dyDescent="0.15">
      <c r="A50" s="1" t="s">
        <v>128</v>
      </c>
      <c r="B50" s="43" t="s">
        <v>49</v>
      </c>
      <c r="C50" s="42" t="s">
        <v>94</v>
      </c>
      <c r="D50" s="20" t="s">
        <v>76</v>
      </c>
      <c r="E50" s="35">
        <f t="shared" si="3"/>
        <v>258.8486842105263</v>
      </c>
      <c r="F50" s="12">
        <v>3882.7302631578946</v>
      </c>
      <c r="G50" s="13">
        <f>+[1]Hoja1!R53</f>
        <v>359</v>
      </c>
      <c r="H50" s="13">
        <f>+[1]Hoja1!S53</f>
        <v>219</v>
      </c>
      <c r="I50" s="13">
        <f t="shared" si="4"/>
        <v>4460.730263157895</v>
      </c>
      <c r="J50" s="13">
        <f>+'[1]CALCULO ISR'!K53</f>
        <v>426.86835115789484</v>
      </c>
      <c r="K50" s="13">
        <f t="shared" si="6"/>
        <v>407.6866776315789</v>
      </c>
      <c r="L50" s="13">
        <v>648</v>
      </c>
      <c r="M50" s="13">
        <f t="shared" si="5"/>
        <v>1482.5550287894737</v>
      </c>
      <c r="N50" s="13">
        <f t="shared" si="2"/>
        <v>2978.1752343684211</v>
      </c>
    </row>
    <row r="51" spans="1:14" x14ac:dyDescent="0.15">
      <c r="A51" s="1" t="s">
        <v>129</v>
      </c>
      <c r="B51" s="43" t="s">
        <v>50</v>
      </c>
      <c r="C51" s="43" t="s">
        <v>94</v>
      </c>
      <c r="D51" s="20" t="s">
        <v>76</v>
      </c>
      <c r="E51" s="35">
        <f t="shared" si="3"/>
        <v>258.8486842105263</v>
      </c>
      <c r="F51" s="12">
        <v>3882.7302631578946</v>
      </c>
      <c r="G51" s="13">
        <f>+[1]Hoja1!R54</f>
        <v>359</v>
      </c>
      <c r="H51" s="13">
        <f>+[1]Hoja1!S54</f>
        <v>219</v>
      </c>
      <c r="I51" s="13">
        <f t="shared" si="4"/>
        <v>4460.730263157895</v>
      </c>
      <c r="J51" s="13">
        <f>+'[1]CALCULO ISR'!K54</f>
        <v>426.86835115789484</v>
      </c>
      <c r="K51" s="13">
        <f t="shared" si="6"/>
        <v>407.6866776315789</v>
      </c>
      <c r="L51" s="13">
        <v>514.75</v>
      </c>
      <c r="M51" s="13">
        <f t="shared" si="5"/>
        <v>1349.3050287894737</v>
      </c>
      <c r="N51" s="13">
        <f t="shared" si="2"/>
        <v>3111.4252343684211</v>
      </c>
    </row>
    <row r="52" spans="1:14" x14ac:dyDescent="0.15">
      <c r="A52" s="1" t="s">
        <v>130</v>
      </c>
      <c r="B52" s="43" t="s">
        <v>51</v>
      </c>
      <c r="C52" s="43" t="s">
        <v>94</v>
      </c>
      <c r="D52" s="20" t="s">
        <v>76</v>
      </c>
      <c r="E52" s="35">
        <f t="shared" si="3"/>
        <v>258.8486842105263</v>
      </c>
      <c r="F52" s="12">
        <v>3882.7302631578946</v>
      </c>
      <c r="G52" s="13">
        <f>+[1]Hoja1!R55</f>
        <v>359</v>
      </c>
      <c r="H52" s="13">
        <f>+[1]Hoja1!S55</f>
        <v>219</v>
      </c>
      <c r="I52" s="13">
        <f t="shared" si="4"/>
        <v>4460.730263157895</v>
      </c>
      <c r="J52" s="13">
        <f>+'[1]CALCULO ISR'!K55</f>
        <v>426.86835115789484</v>
      </c>
      <c r="K52" s="13">
        <f t="shared" si="6"/>
        <v>407.6866776315789</v>
      </c>
      <c r="L52" s="13"/>
      <c r="M52" s="13">
        <f t="shared" si="5"/>
        <v>834.55502878947368</v>
      </c>
      <c r="N52" s="13">
        <f t="shared" si="2"/>
        <v>3626.1752343684211</v>
      </c>
    </row>
    <row r="53" spans="1:14" x14ac:dyDescent="0.15">
      <c r="A53" s="1" t="s">
        <v>131</v>
      </c>
      <c r="B53" s="43" t="s">
        <v>52</v>
      </c>
      <c r="C53" s="43" t="s">
        <v>94</v>
      </c>
      <c r="D53" s="20" t="s">
        <v>76</v>
      </c>
      <c r="E53" s="35">
        <f t="shared" si="3"/>
        <v>258.8486842105263</v>
      </c>
      <c r="F53" s="12">
        <v>3882.7302631578946</v>
      </c>
      <c r="G53" s="13">
        <f>+[1]Hoja1!R56</f>
        <v>359</v>
      </c>
      <c r="H53" s="13">
        <f>+[1]Hoja1!S56</f>
        <v>219</v>
      </c>
      <c r="I53" s="13">
        <f t="shared" si="4"/>
        <v>4460.730263157895</v>
      </c>
      <c r="J53" s="13">
        <f>+'[1]CALCULO ISR'!K56</f>
        <v>426.86835115789484</v>
      </c>
      <c r="K53" s="13">
        <f t="shared" si="6"/>
        <v>407.6866776315789</v>
      </c>
      <c r="L53" s="13">
        <v>648</v>
      </c>
      <c r="M53" s="13">
        <f t="shared" si="5"/>
        <v>1482.5550287894737</v>
      </c>
      <c r="N53" s="13">
        <f t="shared" si="2"/>
        <v>2978.1752343684211</v>
      </c>
    </row>
    <row r="54" spans="1:14" x14ac:dyDescent="0.15">
      <c r="A54" s="1" t="s">
        <v>132</v>
      </c>
      <c r="B54" s="43" t="s">
        <v>53</v>
      </c>
      <c r="C54" s="43" t="s">
        <v>94</v>
      </c>
      <c r="D54" s="20" t="s">
        <v>76</v>
      </c>
      <c r="E54" s="35">
        <f t="shared" si="3"/>
        <v>258.8486842105263</v>
      </c>
      <c r="F54" s="12">
        <v>3882.7302631578946</v>
      </c>
      <c r="G54" s="13">
        <f>+[1]Hoja1!R57</f>
        <v>359</v>
      </c>
      <c r="H54" s="13">
        <f>+[1]Hoja1!S57</f>
        <v>219</v>
      </c>
      <c r="I54" s="13">
        <f t="shared" si="4"/>
        <v>4460.730263157895</v>
      </c>
      <c r="J54" s="13">
        <f>+'[1]CALCULO ISR'!K57</f>
        <v>426.86835115789484</v>
      </c>
      <c r="K54" s="13">
        <f t="shared" si="6"/>
        <v>407.6866776315789</v>
      </c>
      <c r="L54" s="13">
        <v>648</v>
      </c>
      <c r="M54" s="13">
        <f t="shared" si="5"/>
        <v>1482.5550287894737</v>
      </c>
      <c r="N54" s="13">
        <f t="shared" si="2"/>
        <v>2978.1752343684211</v>
      </c>
    </row>
    <row r="55" spans="1:14" x14ac:dyDescent="0.15">
      <c r="A55" s="1" t="s">
        <v>133</v>
      </c>
      <c r="B55" s="43" t="s">
        <v>43</v>
      </c>
      <c r="C55" s="43" t="s">
        <v>93</v>
      </c>
      <c r="D55" s="44" t="s">
        <v>76</v>
      </c>
      <c r="E55" s="35">
        <f t="shared" si="3"/>
        <v>280.26315789473688</v>
      </c>
      <c r="F55" s="12">
        <v>4203.9473684210534</v>
      </c>
      <c r="G55" s="13">
        <f>+[1]Hoja1!R58</f>
        <v>366</v>
      </c>
      <c r="H55" s="13">
        <f>+[1]Hoja1!S58</f>
        <v>226</v>
      </c>
      <c r="I55" s="13">
        <f t="shared" si="4"/>
        <v>4795.9473684210534</v>
      </c>
      <c r="J55" s="13">
        <f>+'[1]CALCULO ISR'!K58</f>
        <v>486.93925642105285</v>
      </c>
      <c r="K55" s="13">
        <f t="shared" si="6"/>
        <v>441.41447368421058</v>
      </c>
      <c r="L55" s="13">
        <v>701</v>
      </c>
      <c r="M55" s="13">
        <f t="shared" si="5"/>
        <v>1629.3537301052634</v>
      </c>
      <c r="N55" s="13">
        <f t="shared" si="2"/>
        <v>3166.59363831579</v>
      </c>
    </row>
    <row r="56" spans="1:14" x14ac:dyDescent="0.15">
      <c r="A56" s="1" t="s">
        <v>134</v>
      </c>
      <c r="B56" s="43" t="s">
        <v>44</v>
      </c>
      <c r="C56" s="43" t="s">
        <v>93</v>
      </c>
      <c r="D56" s="44" t="s">
        <v>76</v>
      </c>
      <c r="E56" s="35">
        <f t="shared" si="3"/>
        <v>280.26315789473688</v>
      </c>
      <c r="F56" s="12">
        <v>4203.9473684210534</v>
      </c>
      <c r="G56" s="13">
        <f>+[1]Hoja1!R59</f>
        <v>366</v>
      </c>
      <c r="H56" s="13">
        <f>+[1]Hoja1!S59</f>
        <v>226</v>
      </c>
      <c r="I56" s="13">
        <f t="shared" si="4"/>
        <v>4795.9473684210534</v>
      </c>
      <c r="J56" s="13">
        <f>+'[1]CALCULO ISR'!K59</f>
        <v>486.93925642105285</v>
      </c>
      <c r="K56" s="13">
        <f t="shared" si="6"/>
        <v>441.41447368421058</v>
      </c>
      <c r="L56" s="13">
        <v>701</v>
      </c>
      <c r="M56" s="13">
        <f t="shared" si="5"/>
        <v>1629.3537301052634</v>
      </c>
      <c r="N56" s="13">
        <f t="shared" si="2"/>
        <v>3166.59363831579</v>
      </c>
    </row>
    <row r="57" spans="1:14" x14ac:dyDescent="0.15">
      <c r="A57" s="1" t="s">
        <v>135</v>
      </c>
      <c r="B57" s="43" t="s">
        <v>19</v>
      </c>
      <c r="C57" s="43" t="s">
        <v>79</v>
      </c>
      <c r="D57" s="44" t="s">
        <v>77</v>
      </c>
      <c r="E57" s="35">
        <f t="shared" si="3"/>
        <v>908.7828947368422</v>
      </c>
      <c r="F57" s="12">
        <v>13631.743421052633</v>
      </c>
      <c r="G57" s="13">
        <f>+[1]Hoja1!R60</f>
        <v>832</v>
      </c>
      <c r="H57" s="13">
        <f>+[1]Hoja1!S60</f>
        <v>559.5</v>
      </c>
      <c r="I57" s="13">
        <f t="shared" si="4"/>
        <v>15023.243421052633</v>
      </c>
      <c r="J57" s="13">
        <f>+'[1]CALCULO ISR'!K60</f>
        <v>2764.7790606315793</v>
      </c>
      <c r="K57" s="13">
        <f t="shared" si="6"/>
        <v>1431.3330592105265</v>
      </c>
      <c r="L57" s="13">
        <v>2272</v>
      </c>
      <c r="M57" s="13">
        <f t="shared" si="5"/>
        <v>6468.112119842106</v>
      </c>
      <c r="N57" s="13">
        <f t="shared" si="2"/>
        <v>8555.1313012105275</v>
      </c>
    </row>
    <row r="58" spans="1:14" ht="16.5" x14ac:dyDescent="0.15">
      <c r="A58" s="1" t="s">
        <v>136</v>
      </c>
      <c r="B58" s="43" t="s">
        <v>20</v>
      </c>
      <c r="C58" s="20" t="s">
        <v>80</v>
      </c>
      <c r="D58" s="44" t="s">
        <v>77</v>
      </c>
      <c r="E58" s="35">
        <f t="shared" si="3"/>
        <v>807.00657894736844</v>
      </c>
      <c r="F58" s="12">
        <v>12105.098684210527</v>
      </c>
      <c r="G58" s="13">
        <f>+[1]Hoja1!R61</f>
        <v>774.5</v>
      </c>
      <c r="H58" s="13">
        <f>+[1]Hoja1!S61</f>
        <v>508</v>
      </c>
      <c r="I58" s="13">
        <f t="shared" si="4"/>
        <v>13387.598684210527</v>
      </c>
      <c r="J58" s="13">
        <f>+'[1]CALCULO ISR'!K61</f>
        <v>2380.0254185263161</v>
      </c>
      <c r="K58" s="13">
        <f t="shared" si="6"/>
        <v>1271.0353618421052</v>
      </c>
      <c r="L58" s="13">
        <v>1514.2</v>
      </c>
      <c r="M58" s="13">
        <f t="shared" si="5"/>
        <v>5165.2607803684214</v>
      </c>
      <c r="N58" s="13">
        <f t="shared" si="2"/>
        <v>8222.3379038421044</v>
      </c>
    </row>
    <row r="59" spans="1:14" ht="16.5" x14ac:dyDescent="0.15">
      <c r="A59" s="1" t="s">
        <v>166</v>
      </c>
      <c r="B59" s="43" t="s">
        <v>26</v>
      </c>
      <c r="C59" s="43" t="s">
        <v>86</v>
      </c>
      <c r="D59" s="44" t="s">
        <v>77</v>
      </c>
      <c r="E59" s="35">
        <f t="shared" si="3"/>
        <v>449.57236842105266</v>
      </c>
      <c r="F59" s="12">
        <v>6743.58552631579</v>
      </c>
      <c r="G59" s="13">
        <f>+[1]Hoja1!R62</f>
        <v>581.5</v>
      </c>
      <c r="H59" s="13">
        <f>+[1]Hoja1!S62</f>
        <v>361</v>
      </c>
      <c r="I59" s="13">
        <f t="shared" si="4"/>
        <v>7686.08552631579</v>
      </c>
      <c r="J59" s="13">
        <f>+'[1]CALCULO ISR'!K62</f>
        <v>1094.5586924210529</v>
      </c>
      <c r="K59" s="13">
        <f t="shared" si="6"/>
        <v>708.07648026315792</v>
      </c>
      <c r="L59" s="13">
        <v>1000</v>
      </c>
      <c r="M59" s="13">
        <f t="shared" si="5"/>
        <v>2802.6351726842108</v>
      </c>
      <c r="N59" s="13">
        <f t="shared" si="2"/>
        <v>4883.4503536315788</v>
      </c>
    </row>
    <row r="60" spans="1:14" ht="16.5" x14ac:dyDescent="0.15">
      <c r="A60" s="1" t="s">
        <v>167</v>
      </c>
      <c r="B60" s="43" t="s">
        <v>27</v>
      </c>
      <c r="C60" s="43" t="s">
        <v>86</v>
      </c>
      <c r="D60" s="44" t="s">
        <v>77</v>
      </c>
      <c r="E60" s="35">
        <f t="shared" si="3"/>
        <v>449.57236842105266</v>
      </c>
      <c r="F60" s="12">
        <v>6743.58552631579</v>
      </c>
      <c r="G60" s="13">
        <f>+[1]Hoja1!R63</f>
        <v>581.5</v>
      </c>
      <c r="H60" s="13">
        <f>+[1]Hoja1!S63</f>
        <v>361</v>
      </c>
      <c r="I60" s="13">
        <f t="shared" si="4"/>
        <v>7686.08552631579</v>
      </c>
      <c r="J60" s="13">
        <f>+'[1]CALCULO ISR'!K63</f>
        <v>1094.5586924210529</v>
      </c>
      <c r="K60" s="13">
        <f t="shared" si="6"/>
        <v>708.07648026315792</v>
      </c>
      <c r="L60" s="13"/>
      <c r="M60" s="13">
        <f t="shared" si="5"/>
        <v>1802.6351726842108</v>
      </c>
      <c r="N60" s="13">
        <f t="shared" si="2"/>
        <v>5883.4503536315788</v>
      </c>
    </row>
    <row r="61" spans="1:14" ht="16.5" x14ac:dyDescent="0.15">
      <c r="A61" s="1" t="s">
        <v>168</v>
      </c>
      <c r="B61" s="43" t="s">
        <v>28</v>
      </c>
      <c r="C61" s="43" t="s">
        <v>86</v>
      </c>
      <c r="D61" s="44" t="s">
        <v>77</v>
      </c>
      <c r="E61" s="35">
        <f t="shared" si="3"/>
        <v>449.57236842105266</v>
      </c>
      <c r="F61" s="12">
        <v>6743.58552631579</v>
      </c>
      <c r="G61" s="13">
        <f>+[1]Hoja1!R64</f>
        <v>581.5</v>
      </c>
      <c r="H61" s="13">
        <f>+[1]Hoja1!S64</f>
        <v>361</v>
      </c>
      <c r="I61" s="13">
        <f t="shared" si="4"/>
        <v>7686.08552631579</v>
      </c>
      <c r="J61" s="13">
        <f>+'[1]CALCULO ISR'!K64</f>
        <v>1094.5586924210529</v>
      </c>
      <c r="K61" s="13">
        <f t="shared" si="6"/>
        <v>708.07648026315792</v>
      </c>
      <c r="L61" s="13"/>
      <c r="M61" s="13">
        <f t="shared" si="5"/>
        <v>1802.6351726842108</v>
      </c>
      <c r="N61" s="13">
        <f t="shared" si="2"/>
        <v>5883.4503536315788</v>
      </c>
    </row>
    <row r="62" spans="1:14" ht="16.5" x14ac:dyDescent="0.15">
      <c r="A62" s="1" t="s">
        <v>169</v>
      </c>
      <c r="B62" s="43" t="s">
        <v>104</v>
      </c>
      <c r="C62" s="43" t="s">
        <v>86</v>
      </c>
      <c r="D62" s="44" t="s">
        <v>77</v>
      </c>
      <c r="E62" s="35">
        <f t="shared" si="3"/>
        <v>449.57236842105266</v>
      </c>
      <c r="F62" s="12">
        <v>6743.58552631579</v>
      </c>
      <c r="G62" s="13">
        <f>+[1]Hoja1!R65</f>
        <v>581.5</v>
      </c>
      <c r="H62" s="13">
        <f>+[1]Hoja1!S65</f>
        <v>361</v>
      </c>
      <c r="I62" s="13">
        <f t="shared" si="4"/>
        <v>7686.08552631579</v>
      </c>
      <c r="J62" s="13">
        <f>+'[1]CALCULO ISR'!K65</f>
        <v>1094.5586924210529</v>
      </c>
      <c r="K62" s="13">
        <f t="shared" si="6"/>
        <v>708.07648026315792</v>
      </c>
      <c r="L62" s="13"/>
      <c r="M62" s="13">
        <f t="shared" si="5"/>
        <v>1802.6351726842108</v>
      </c>
      <c r="N62" s="13">
        <f t="shared" si="2"/>
        <v>5883.4503536315788</v>
      </c>
    </row>
    <row r="63" spans="1:14" ht="16.5" x14ac:dyDescent="0.15">
      <c r="A63" s="1" t="s">
        <v>170</v>
      </c>
      <c r="B63" s="43" t="s">
        <v>25</v>
      </c>
      <c r="C63" s="43" t="s">
        <v>85</v>
      </c>
      <c r="D63" s="44" t="s">
        <v>77</v>
      </c>
      <c r="E63" s="35">
        <f t="shared" si="3"/>
        <v>459.44078947368422</v>
      </c>
      <c r="F63" s="12">
        <v>6891.6118421052633</v>
      </c>
      <c r="G63" s="13">
        <f>+[1]Hoja1!R66</f>
        <v>581.5</v>
      </c>
      <c r="H63" s="13">
        <f>+[1]Hoja1!S66</f>
        <v>361</v>
      </c>
      <c r="I63" s="13">
        <f t="shared" si="4"/>
        <v>7834.1118421052633</v>
      </c>
      <c r="J63" s="13">
        <f>+'[1]CALCULO ISR'!K66</f>
        <v>1126.1771134736844</v>
      </c>
      <c r="K63" s="13">
        <f t="shared" si="6"/>
        <v>723.6192434210526</v>
      </c>
      <c r="L63" s="13">
        <v>1149</v>
      </c>
      <c r="M63" s="13">
        <f t="shared" si="5"/>
        <v>2998.7963568947371</v>
      </c>
      <c r="N63" s="13">
        <f t="shared" si="2"/>
        <v>4835.3154852105263</v>
      </c>
    </row>
    <row r="64" spans="1:14" x14ac:dyDescent="0.2">
      <c r="E64" s="40"/>
      <c r="F64" s="40">
        <f t="shared" ref="F64:N64" si="7">SUM(F5:F63)</f>
        <v>356746.45657894766</v>
      </c>
      <c r="G64" s="40">
        <f t="shared" si="7"/>
        <v>28314.5</v>
      </c>
      <c r="H64" s="40">
        <f t="shared" si="7"/>
        <v>18208.5</v>
      </c>
      <c r="I64" s="40">
        <f t="shared" si="7"/>
        <v>403269.45657894778</v>
      </c>
      <c r="J64" s="40">
        <f t="shared" si="7"/>
        <v>56680.934949263123</v>
      </c>
      <c r="K64" s="40">
        <f t="shared" si="7"/>
        <v>39468.897940789495</v>
      </c>
      <c r="L64" s="40">
        <f t="shared" si="7"/>
        <v>33079.360000000001</v>
      </c>
      <c r="M64" s="40">
        <f t="shared" si="7"/>
        <v>129229.19289005264</v>
      </c>
      <c r="N64" s="40">
        <f t="shared" si="7"/>
        <v>274040.26368889475</v>
      </c>
    </row>
    <row r="65" spans="9:9" x14ac:dyDescent="0.2">
      <c r="I65" s="58"/>
    </row>
  </sheetData>
  <mergeCells count="4">
    <mergeCell ref="A3:E3"/>
    <mergeCell ref="F3:H3"/>
    <mergeCell ref="J3:L3"/>
    <mergeCell ref="M3:N3"/>
  </mergeCell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43" zoomScale="170" zoomScaleNormal="170" workbookViewId="0">
      <selection activeCell="B55" sqref="B55:D55"/>
    </sheetView>
  </sheetViews>
  <sheetFormatPr baseColWidth="10" defaultColWidth="9.33203125" defaultRowHeight="12.75" x14ac:dyDescent="0.2"/>
  <cols>
    <col min="1" max="1" width="3.83203125" bestFit="1" customWidth="1"/>
    <col min="2" max="2" width="19.83203125" customWidth="1"/>
    <col min="3" max="3" width="19.5" customWidth="1"/>
    <col min="4" max="4" width="25.5" style="10" customWidth="1"/>
    <col min="5" max="5" width="5.83203125" style="4" customWidth="1"/>
    <col min="6" max="6" width="8" style="4" customWidth="1"/>
    <col min="7" max="7" width="7" style="4" customWidth="1"/>
    <col min="8" max="8" width="8.83203125" style="4" customWidth="1"/>
    <col min="9" max="9" width="12.33203125" style="4" customWidth="1"/>
    <col min="10" max="10" width="8.83203125" style="4" customWidth="1"/>
    <col min="11" max="11" width="11.83203125" style="4" customWidth="1"/>
    <col min="12" max="12" width="10.1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x14ac:dyDescent="0.2">
      <c r="D2" s="48" t="s">
        <v>175</v>
      </c>
      <c r="E2" s="48" t="s">
        <v>235</v>
      </c>
      <c r="F2" s="48"/>
      <c r="G2" s="48"/>
    </row>
    <row r="3" spans="1:14" ht="15.75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 t="s">
        <v>227</v>
      </c>
      <c r="J3" s="91" t="s">
        <v>12</v>
      </c>
      <c r="K3" s="92"/>
      <c r="L3" s="95"/>
      <c r="M3" s="85"/>
      <c r="N3" s="86"/>
    </row>
    <row r="4" spans="1:14" s="8" customFormat="1" ht="33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11">
        <f>+F5/15</f>
        <v>1932.8618421052633</v>
      </c>
      <c r="F5" s="12">
        <v>28992.92763157895</v>
      </c>
      <c r="G5" s="13">
        <f>+[1]Hoja1!R6</f>
        <v>1144</v>
      </c>
      <c r="H5" s="13">
        <f>+[1]Hoja1!S6</f>
        <v>808.5</v>
      </c>
      <c r="I5" s="13">
        <f>SUM(F5:H5)</f>
        <v>30945.42763157895</v>
      </c>
      <c r="J5" s="13">
        <f>+'[1]CALCULO ISR'!K6</f>
        <v>7470.3676421052633</v>
      </c>
      <c r="K5" s="13">
        <f t="shared" ref="K5:K45" si="0">+F5*10.5%</f>
        <v>3044.2574013157896</v>
      </c>
      <c r="L5" s="13">
        <v>894.05</v>
      </c>
      <c r="M5" s="13">
        <f t="shared" ref="M5:M36" si="1">SUM(J5:L5)</f>
        <v>11408.675043421052</v>
      </c>
      <c r="N5" s="13">
        <f t="shared" ref="N5:N64" si="2">+I5-M5</f>
        <v>19536.752588157899</v>
      </c>
    </row>
    <row r="6" spans="1:14" ht="16.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11">
        <f t="shared" ref="E6:E64" si="3">+F6/15</f>
        <v>376.80921052631578</v>
      </c>
      <c r="F6" s="12">
        <v>5652.1381578947367</v>
      </c>
      <c r="G6" s="13">
        <f>+[1]Hoja1!R7</f>
        <v>510.50000000000006</v>
      </c>
      <c r="H6" s="13">
        <f>+[1]Hoja1!S7</f>
        <v>333</v>
      </c>
      <c r="I6" s="13">
        <f t="shared" ref="I6:I64" si="4">SUM(F6:H6)</f>
        <v>6495.6381578947367</v>
      </c>
      <c r="J6" s="13">
        <f>+'[1]CALCULO ISR'!K7</f>
        <v>840.27913452631583</v>
      </c>
      <c r="K6" s="13">
        <f t="shared" si="0"/>
        <v>593.47450657894728</v>
      </c>
      <c r="L6" s="13">
        <v>1313</v>
      </c>
      <c r="M6" s="13">
        <f t="shared" si="1"/>
        <v>2746.7536411052633</v>
      </c>
      <c r="N6" s="13">
        <f t="shared" si="2"/>
        <v>3748.8845167894733</v>
      </c>
    </row>
    <row r="7" spans="1:14" ht="16.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11">
        <f t="shared" si="3"/>
        <v>405.06578947368422</v>
      </c>
      <c r="F7" s="12">
        <v>6075.9868421052633</v>
      </c>
      <c r="G7" s="13">
        <f>+[1]Hoja1!R9</f>
        <v>564</v>
      </c>
      <c r="H7" s="13">
        <f>+[1]Hoja1!S9</f>
        <v>351.5</v>
      </c>
      <c r="I7" s="13">
        <f t="shared" si="4"/>
        <v>6991.4868421052633</v>
      </c>
      <c r="J7" s="13">
        <f>+'[1]CALCULO ISR'!K9</f>
        <v>946.19241347368438</v>
      </c>
      <c r="K7" s="13">
        <f t="shared" si="0"/>
        <v>637.9786184210526</v>
      </c>
      <c r="L7" s="13">
        <v>1013</v>
      </c>
      <c r="M7" s="13">
        <f t="shared" si="1"/>
        <v>2597.1710318947371</v>
      </c>
      <c r="N7" s="13">
        <f t="shared" si="2"/>
        <v>4394.3158102105263</v>
      </c>
    </row>
    <row r="8" spans="1:14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11">
        <f t="shared" si="3"/>
        <v>405.06578947368422</v>
      </c>
      <c r="F8" s="12">
        <v>6075.9868421052633</v>
      </c>
      <c r="G8" s="13">
        <f>+[1]Hoja1!R10</f>
        <v>564</v>
      </c>
      <c r="H8" s="13">
        <f>+[1]Hoja1!S10</f>
        <v>351.5</v>
      </c>
      <c r="I8" s="13">
        <f t="shared" si="4"/>
        <v>6991.4868421052633</v>
      </c>
      <c r="J8" s="13">
        <f>+'[1]CALCULO ISR'!K10</f>
        <v>946.19241347368438</v>
      </c>
      <c r="K8" s="13">
        <f t="shared" si="0"/>
        <v>637.9786184210526</v>
      </c>
      <c r="L8" s="13"/>
      <c r="M8" s="13">
        <f t="shared" si="1"/>
        <v>1584.1710318947371</v>
      </c>
      <c r="N8" s="13">
        <f t="shared" si="2"/>
        <v>5407.3158102105263</v>
      </c>
    </row>
    <row r="9" spans="1:14" ht="16.5" x14ac:dyDescent="0.15">
      <c r="A9" s="1" t="s">
        <v>117</v>
      </c>
      <c r="B9" s="41" t="s">
        <v>21</v>
      </c>
      <c r="C9" s="20" t="s">
        <v>79</v>
      </c>
      <c r="D9" s="20" t="s">
        <v>73</v>
      </c>
      <c r="E9" s="11">
        <f t="shared" si="3"/>
        <v>908.78000000000009</v>
      </c>
      <c r="F9" s="12">
        <v>13631.7</v>
      </c>
      <c r="G9" s="13">
        <v>832</v>
      </c>
      <c r="H9" s="13">
        <v>559.5</v>
      </c>
      <c r="I9" s="13">
        <f t="shared" si="4"/>
        <v>15023.2</v>
      </c>
      <c r="J9" s="13">
        <v>2764.83</v>
      </c>
      <c r="K9" s="13">
        <f t="shared" si="0"/>
        <v>1431.3285000000001</v>
      </c>
      <c r="L9" s="13"/>
      <c r="M9" s="13">
        <f t="shared" si="1"/>
        <v>4196.1584999999995</v>
      </c>
      <c r="N9" s="13">
        <f t="shared" si="2"/>
        <v>10827.041500000001</v>
      </c>
    </row>
    <row r="10" spans="1:14" ht="16.5" x14ac:dyDescent="0.15">
      <c r="A10" s="1" t="s">
        <v>117</v>
      </c>
      <c r="B10" s="41" t="s">
        <v>242</v>
      </c>
      <c r="C10" s="20" t="s">
        <v>81</v>
      </c>
      <c r="D10" s="20" t="s">
        <v>73</v>
      </c>
      <c r="E10" s="11">
        <f>+F10/8</f>
        <v>729.8</v>
      </c>
      <c r="F10" s="12">
        <v>5838.4</v>
      </c>
      <c r="G10" s="13">
        <v>390.66</v>
      </c>
      <c r="H10" s="13">
        <v>263.2</v>
      </c>
      <c r="I10" s="13">
        <f t="shared" ref="I10" si="5">SUM(F10:H10)</f>
        <v>6492.2599999999993</v>
      </c>
      <c r="J10" s="13">
        <v>839.48</v>
      </c>
      <c r="K10" s="13">
        <f t="shared" ref="K10" si="6">+F10*10.5%</f>
        <v>613.03199999999993</v>
      </c>
      <c r="L10" s="13"/>
      <c r="M10" s="13">
        <f t="shared" ref="M10" si="7">SUM(J10:L10)</f>
        <v>1452.5119999999999</v>
      </c>
      <c r="N10" s="13">
        <f t="shared" ref="N10" si="8">+I10-M10</f>
        <v>5039.7479999999996</v>
      </c>
    </row>
    <row r="11" spans="1:14" x14ac:dyDescent="0.15">
      <c r="A11" s="1" t="s">
        <v>118</v>
      </c>
      <c r="B11" s="41" t="s">
        <v>54</v>
      </c>
      <c r="C11" s="20" t="s">
        <v>95</v>
      </c>
      <c r="D11" s="20" t="s">
        <v>73</v>
      </c>
      <c r="E11" s="11">
        <f t="shared" si="3"/>
        <v>253.51973684210529</v>
      </c>
      <c r="F11" s="12">
        <v>3802.7960526315792</v>
      </c>
      <c r="G11" s="13">
        <f>+[1]Hoja1!R12</f>
        <v>333.5</v>
      </c>
      <c r="H11" s="13">
        <f>+[1]Hoja1!S12</f>
        <v>212.5</v>
      </c>
      <c r="I11" s="13">
        <f t="shared" si="4"/>
        <v>4348.7960526315792</v>
      </c>
      <c r="J11" s="13">
        <f>+'[1]CALCULO ISR'!K12</f>
        <v>406.80974063157907</v>
      </c>
      <c r="K11" s="13">
        <f t="shared" si="0"/>
        <v>399.29358552631578</v>
      </c>
      <c r="L11" s="13"/>
      <c r="M11" s="13">
        <f t="shared" si="1"/>
        <v>806.1033261578948</v>
      </c>
      <c r="N11" s="13">
        <f t="shared" si="2"/>
        <v>3542.6927264736842</v>
      </c>
    </row>
    <row r="12" spans="1:14" x14ac:dyDescent="0.15">
      <c r="A12" s="1" t="s">
        <v>119</v>
      </c>
      <c r="B12" s="41" t="s">
        <v>55</v>
      </c>
      <c r="C12" s="20" t="s">
        <v>96</v>
      </c>
      <c r="D12" s="20" t="s">
        <v>77</v>
      </c>
      <c r="E12" s="11">
        <f t="shared" si="3"/>
        <v>253.51973684210529</v>
      </c>
      <c r="F12" s="12">
        <v>3802.7960526315792</v>
      </c>
      <c r="G12" s="13">
        <f>+[1]Hoja1!R13</f>
        <v>333.5</v>
      </c>
      <c r="H12" s="13">
        <f>+[1]Hoja1!S13</f>
        <v>212.5</v>
      </c>
      <c r="I12" s="13">
        <f t="shared" si="4"/>
        <v>4348.7960526315792</v>
      </c>
      <c r="J12" s="13">
        <f>+'[1]CALCULO ISR'!K13</f>
        <v>406.80974063157907</v>
      </c>
      <c r="K12" s="13">
        <f t="shared" si="0"/>
        <v>399.29358552631578</v>
      </c>
      <c r="L12" s="13"/>
      <c r="M12" s="13">
        <f t="shared" si="1"/>
        <v>806.1033261578948</v>
      </c>
      <c r="N12" s="13">
        <f t="shared" si="2"/>
        <v>3542.6927264736842</v>
      </c>
    </row>
    <row r="13" spans="1:14" x14ac:dyDescent="0.15">
      <c r="A13" s="1" t="s">
        <v>164</v>
      </c>
      <c r="B13" s="41" t="s">
        <v>16</v>
      </c>
      <c r="C13" s="20" t="s">
        <v>79</v>
      </c>
      <c r="D13" s="20" t="s">
        <v>74</v>
      </c>
      <c r="E13" s="11">
        <f t="shared" si="3"/>
        <v>908.7828947368422</v>
      </c>
      <c r="F13" s="12">
        <v>13631.743421052633</v>
      </c>
      <c r="G13" s="13">
        <f>+[1]Hoja1!R14</f>
        <v>832</v>
      </c>
      <c r="H13" s="13">
        <f>+[1]Hoja1!S14</f>
        <v>559.5</v>
      </c>
      <c r="I13" s="13">
        <f t="shared" si="4"/>
        <v>15023.243421052633</v>
      </c>
      <c r="J13" s="13">
        <f>+'[1]CALCULO ISR'!K14</f>
        <v>2764.7790606315793</v>
      </c>
      <c r="K13" s="13">
        <f t="shared" si="0"/>
        <v>1431.3330592105265</v>
      </c>
      <c r="L13" s="13">
        <v>4848.1000000000004</v>
      </c>
      <c r="M13" s="13">
        <f t="shared" si="1"/>
        <v>9044.2121198421064</v>
      </c>
      <c r="N13" s="13">
        <f t="shared" si="2"/>
        <v>5979.0313012105271</v>
      </c>
    </row>
    <row r="14" spans="1:14" ht="16.5" x14ac:dyDescent="0.15">
      <c r="A14" s="1" t="s">
        <v>137</v>
      </c>
      <c r="B14" s="59" t="s">
        <v>33</v>
      </c>
      <c r="C14" s="20" t="s">
        <v>91</v>
      </c>
      <c r="D14" s="20" t="s">
        <v>74</v>
      </c>
      <c r="E14" s="11">
        <f t="shared" si="3"/>
        <v>376.80921052631578</v>
      </c>
      <c r="F14" s="12">
        <v>5652.1381578947367</v>
      </c>
      <c r="G14" s="13">
        <f>+[1]Hoja1!R15</f>
        <v>510.50000000000006</v>
      </c>
      <c r="H14" s="13">
        <f>+[1]Hoja1!S15</f>
        <v>333</v>
      </c>
      <c r="I14" s="13">
        <f t="shared" si="4"/>
        <v>6495.6381578947367</v>
      </c>
      <c r="J14" s="13">
        <f>+'[1]CALCULO ISR'!K15</f>
        <v>840.27913452631583</v>
      </c>
      <c r="K14" s="13">
        <f t="shared" si="0"/>
        <v>593.47450657894728</v>
      </c>
      <c r="L14" s="13"/>
      <c r="M14" s="13">
        <f t="shared" si="1"/>
        <v>1433.7536411052631</v>
      </c>
      <c r="N14" s="13">
        <f t="shared" si="2"/>
        <v>5061.8845167894733</v>
      </c>
    </row>
    <row r="15" spans="1:14" ht="16.5" x14ac:dyDescent="0.15">
      <c r="A15" s="1" t="s">
        <v>138</v>
      </c>
      <c r="B15" s="41" t="s">
        <v>34</v>
      </c>
      <c r="C15" s="20" t="s">
        <v>91</v>
      </c>
      <c r="D15" s="20" t="s">
        <v>74</v>
      </c>
      <c r="E15" s="11">
        <f t="shared" si="3"/>
        <v>376.80921052631578</v>
      </c>
      <c r="F15" s="12">
        <v>5652.1381578947367</v>
      </c>
      <c r="G15" s="13">
        <f>+[1]Hoja1!R16</f>
        <v>510.50000000000006</v>
      </c>
      <c r="H15" s="13">
        <f>+[1]Hoja1!S16</f>
        <v>333</v>
      </c>
      <c r="I15" s="13">
        <f t="shared" si="4"/>
        <v>6495.6381578947367</v>
      </c>
      <c r="J15" s="13">
        <f>+'[1]CALCULO ISR'!K16</f>
        <v>840.27913452631583</v>
      </c>
      <c r="K15" s="13">
        <f t="shared" si="0"/>
        <v>593.47450657894728</v>
      </c>
      <c r="L15" s="13"/>
      <c r="M15" s="13">
        <f t="shared" si="1"/>
        <v>1433.7536411052631</v>
      </c>
      <c r="N15" s="13">
        <f t="shared" si="2"/>
        <v>5061.8845167894733</v>
      </c>
    </row>
    <row r="16" spans="1:14" ht="16.5" x14ac:dyDescent="0.15">
      <c r="A16" s="1" t="s">
        <v>139</v>
      </c>
      <c r="B16" s="41" t="s">
        <v>35</v>
      </c>
      <c r="C16" s="20" t="s">
        <v>91</v>
      </c>
      <c r="D16" s="20" t="s">
        <v>74</v>
      </c>
      <c r="E16" s="11">
        <f t="shared" si="3"/>
        <v>376.80921052631578</v>
      </c>
      <c r="F16" s="12">
        <v>5652.1381578947367</v>
      </c>
      <c r="G16" s="13">
        <f>+[1]Hoja1!R17</f>
        <v>510.50000000000006</v>
      </c>
      <c r="H16" s="13">
        <f>+[1]Hoja1!S17</f>
        <v>333</v>
      </c>
      <c r="I16" s="13">
        <f t="shared" si="4"/>
        <v>6495.6381578947367</v>
      </c>
      <c r="J16" s="13">
        <f>+'[1]CALCULO ISR'!K17</f>
        <v>840.27913452631583</v>
      </c>
      <c r="K16" s="13">
        <f t="shared" si="0"/>
        <v>593.47450657894728</v>
      </c>
      <c r="L16" s="13">
        <v>943</v>
      </c>
      <c r="M16" s="13">
        <f t="shared" si="1"/>
        <v>2376.7536411052633</v>
      </c>
      <c r="N16" s="13">
        <f t="shared" si="2"/>
        <v>4118.8845167894733</v>
      </c>
    </row>
    <row r="17" spans="1:14" x14ac:dyDescent="0.15">
      <c r="A17" s="1" t="s">
        <v>140</v>
      </c>
      <c r="B17" s="41" t="s">
        <v>32</v>
      </c>
      <c r="C17" s="20" t="s">
        <v>90</v>
      </c>
      <c r="D17" s="20" t="s">
        <v>74</v>
      </c>
      <c r="E17" s="11">
        <f t="shared" si="3"/>
        <v>393.13</v>
      </c>
      <c r="F17" s="12">
        <v>5896.95</v>
      </c>
      <c r="G17" s="13">
        <f>+[1]Hoja1!R18</f>
        <v>510.5</v>
      </c>
      <c r="H17" s="13">
        <f>+[1]Hoja1!S18</f>
        <v>333</v>
      </c>
      <c r="I17" s="13">
        <f t="shared" si="4"/>
        <v>6740.45</v>
      </c>
      <c r="J17" s="13">
        <f>+'[1]CALCULO ISR'!K18</f>
        <v>892.97650294736854</v>
      </c>
      <c r="K17" s="13">
        <f t="shared" si="0"/>
        <v>619.17975000000001</v>
      </c>
      <c r="L17" s="13"/>
      <c r="M17" s="13">
        <f t="shared" si="1"/>
        <v>1512.1562529473686</v>
      </c>
      <c r="N17" s="13">
        <f t="shared" si="2"/>
        <v>5228.2937470526313</v>
      </c>
    </row>
    <row r="18" spans="1:14" ht="16.5" x14ac:dyDescent="0.15">
      <c r="A18" s="1" t="s">
        <v>141</v>
      </c>
      <c r="B18" s="41" t="s">
        <v>36</v>
      </c>
      <c r="C18" s="20" t="s">
        <v>91</v>
      </c>
      <c r="D18" s="20" t="s">
        <v>74</v>
      </c>
      <c r="E18" s="11">
        <f t="shared" si="3"/>
        <v>376.80921052631578</v>
      </c>
      <c r="F18" s="12">
        <v>5652.1381578947367</v>
      </c>
      <c r="G18" s="13">
        <f>+[1]Hoja1!R19</f>
        <v>510.50000000000006</v>
      </c>
      <c r="H18" s="13">
        <f>+[1]Hoja1!S19</f>
        <v>333</v>
      </c>
      <c r="I18" s="13">
        <f t="shared" si="4"/>
        <v>6495.6381578947367</v>
      </c>
      <c r="J18" s="13">
        <f>+'[1]CALCULO ISR'!K19</f>
        <v>840.27913452631583</v>
      </c>
      <c r="K18" s="13">
        <f t="shared" si="0"/>
        <v>593.47450657894728</v>
      </c>
      <c r="L18" s="13">
        <v>943</v>
      </c>
      <c r="M18" s="13">
        <f t="shared" si="1"/>
        <v>2376.7536411052633</v>
      </c>
      <c r="N18" s="13">
        <f t="shared" si="2"/>
        <v>4118.8845167894733</v>
      </c>
    </row>
    <row r="19" spans="1:14" x14ac:dyDescent="0.15">
      <c r="A19" s="1" t="s">
        <v>142</v>
      </c>
      <c r="B19" s="41" t="s">
        <v>37</v>
      </c>
      <c r="C19" s="20" t="s">
        <v>91</v>
      </c>
      <c r="D19" s="20" t="s">
        <v>74</v>
      </c>
      <c r="E19" s="11">
        <f t="shared" si="3"/>
        <v>376.80921052631578</v>
      </c>
      <c r="F19" s="12">
        <v>5652.1381578947367</v>
      </c>
      <c r="G19" s="13">
        <f>+[1]Hoja1!R20</f>
        <v>510.50000000000006</v>
      </c>
      <c r="H19" s="13">
        <f>+[1]Hoja1!S20</f>
        <v>333</v>
      </c>
      <c r="I19" s="13">
        <f t="shared" si="4"/>
        <v>6495.6381578947367</v>
      </c>
      <c r="J19" s="13">
        <f>+'[1]CALCULO ISR'!K20</f>
        <v>840.27913452631583</v>
      </c>
      <c r="K19" s="13">
        <f t="shared" si="0"/>
        <v>593.47450657894728</v>
      </c>
      <c r="L19" s="13">
        <v>943</v>
      </c>
      <c r="M19" s="13">
        <f t="shared" si="1"/>
        <v>2376.7536411052633</v>
      </c>
      <c r="N19" s="13">
        <f t="shared" si="2"/>
        <v>4118.8845167894733</v>
      </c>
    </row>
    <row r="20" spans="1:14" ht="16.5" x14ac:dyDescent="0.15">
      <c r="A20" s="1" t="s">
        <v>143</v>
      </c>
      <c r="B20" s="41" t="s">
        <v>38</v>
      </c>
      <c r="C20" s="20" t="s">
        <v>91</v>
      </c>
      <c r="D20" s="20" t="s">
        <v>74</v>
      </c>
      <c r="E20" s="11">
        <f t="shared" si="3"/>
        <v>376.80921052631578</v>
      </c>
      <c r="F20" s="12">
        <v>5652.1381578947367</v>
      </c>
      <c r="G20" s="13">
        <f>+[1]Hoja1!R21</f>
        <v>510.50000000000006</v>
      </c>
      <c r="H20" s="13">
        <f>+[1]Hoja1!S21</f>
        <v>333</v>
      </c>
      <c r="I20" s="13">
        <f t="shared" si="4"/>
        <v>6495.6381578947367</v>
      </c>
      <c r="J20" s="13">
        <f>+'[1]CALCULO ISR'!K21</f>
        <v>840.27913452631583</v>
      </c>
      <c r="K20" s="13">
        <f t="shared" si="0"/>
        <v>593.47450657894728</v>
      </c>
      <c r="L20" s="13"/>
      <c r="M20" s="13">
        <f t="shared" si="1"/>
        <v>1433.7536411052631</v>
      </c>
      <c r="N20" s="13">
        <f t="shared" si="2"/>
        <v>5061.8845167894733</v>
      </c>
    </row>
    <row r="21" spans="1:14" ht="16.5" x14ac:dyDescent="0.15">
      <c r="A21" s="1" t="s">
        <v>144</v>
      </c>
      <c r="B21" s="41" t="s">
        <v>39</v>
      </c>
      <c r="C21" s="20" t="s">
        <v>91</v>
      </c>
      <c r="D21" s="20" t="s">
        <v>74</v>
      </c>
      <c r="E21" s="11">
        <f t="shared" si="3"/>
        <v>376.80921052631578</v>
      </c>
      <c r="F21" s="12">
        <v>5652.1381578947367</v>
      </c>
      <c r="G21" s="13">
        <f>+[1]Hoja1!R22</f>
        <v>510.50000000000006</v>
      </c>
      <c r="H21" s="13">
        <f>+[1]Hoja1!S22</f>
        <v>333</v>
      </c>
      <c r="I21" s="13">
        <f t="shared" si="4"/>
        <v>6495.6381578947367</v>
      </c>
      <c r="J21" s="13">
        <f>+'[1]CALCULO ISR'!K22</f>
        <v>840.27913452631583</v>
      </c>
      <c r="K21" s="13">
        <f t="shared" si="0"/>
        <v>593.47450657894728</v>
      </c>
      <c r="L21" s="13">
        <v>908.53</v>
      </c>
      <c r="M21" s="13">
        <f t="shared" si="1"/>
        <v>2342.2836411052631</v>
      </c>
      <c r="N21" s="13">
        <f t="shared" si="2"/>
        <v>4153.3545167894736</v>
      </c>
    </row>
    <row r="22" spans="1:14" x14ac:dyDescent="0.15">
      <c r="A22" s="1" t="s">
        <v>145</v>
      </c>
      <c r="B22" s="41" t="s">
        <v>40</v>
      </c>
      <c r="C22" s="20" t="s">
        <v>91</v>
      </c>
      <c r="D22" s="20" t="s">
        <v>74</v>
      </c>
      <c r="E22" s="11">
        <f t="shared" si="3"/>
        <v>376.80921052631578</v>
      </c>
      <c r="F22" s="12">
        <v>5652.1381578947367</v>
      </c>
      <c r="G22" s="13">
        <f>+[1]Hoja1!R23</f>
        <v>510.50000000000006</v>
      </c>
      <c r="H22" s="13">
        <f>+[1]Hoja1!S23</f>
        <v>333</v>
      </c>
      <c r="I22" s="13">
        <f t="shared" si="4"/>
        <v>6495.6381578947367</v>
      </c>
      <c r="J22" s="13">
        <f>+'[1]CALCULO ISR'!K23</f>
        <v>840.27913452631583</v>
      </c>
      <c r="K22" s="13">
        <f t="shared" si="0"/>
        <v>593.47450657894728</v>
      </c>
      <c r="L22" s="13"/>
      <c r="M22" s="13">
        <f t="shared" si="1"/>
        <v>1433.7536411052631</v>
      </c>
      <c r="N22" s="13">
        <f t="shared" si="2"/>
        <v>5061.8845167894733</v>
      </c>
    </row>
    <row r="23" spans="1:14" x14ac:dyDescent="0.15">
      <c r="A23" s="1" t="s">
        <v>146</v>
      </c>
      <c r="B23" s="41" t="s">
        <v>41</v>
      </c>
      <c r="C23" s="20" t="s">
        <v>91</v>
      </c>
      <c r="D23" s="20" t="s">
        <v>74</v>
      </c>
      <c r="E23" s="11">
        <f t="shared" si="3"/>
        <v>376.80921052631578</v>
      </c>
      <c r="F23" s="12">
        <v>5652.1381578947367</v>
      </c>
      <c r="G23" s="13">
        <f>+[1]Hoja1!R24</f>
        <v>510.50000000000006</v>
      </c>
      <c r="H23" s="13">
        <f>+[1]Hoja1!S24</f>
        <v>333</v>
      </c>
      <c r="I23" s="13">
        <f t="shared" si="4"/>
        <v>6495.6381578947367</v>
      </c>
      <c r="J23" s="13">
        <f>+'[1]CALCULO ISR'!K24</f>
        <v>840.27913452631583</v>
      </c>
      <c r="K23" s="13">
        <f t="shared" si="0"/>
        <v>593.47450657894728</v>
      </c>
      <c r="L23" s="13"/>
      <c r="M23" s="13">
        <f t="shared" si="1"/>
        <v>1433.7536411052631</v>
      </c>
      <c r="N23" s="13">
        <f t="shared" si="2"/>
        <v>5061.8845167894733</v>
      </c>
    </row>
    <row r="24" spans="1:14" ht="16.5" x14ac:dyDescent="0.15">
      <c r="A24" s="1" t="s">
        <v>147</v>
      </c>
      <c r="B24" s="41" t="s">
        <v>42</v>
      </c>
      <c r="C24" s="20" t="s">
        <v>91</v>
      </c>
      <c r="D24" s="20" t="s">
        <v>74</v>
      </c>
      <c r="E24" s="11">
        <f t="shared" si="3"/>
        <v>376.80921052631578</v>
      </c>
      <c r="F24" s="12">
        <v>5652.1381578947367</v>
      </c>
      <c r="G24" s="13">
        <f>+[1]Hoja1!R25</f>
        <v>510.50000000000006</v>
      </c>
      <c r="H24" s="13">
        <f>+[1]Hoja1!S25</f>
        <v>333</v>
      </c>
      <c r="I24" s="13">
        <f t="shared" si="4"/>
        <v>6495.6381578947367</v>
      </c>
      <c r="J24" s="13">
        <f>+'[1]CALCULO ISR'!K25</f>
        <v>840.27913452631583</v>
      </c>
      <c r="K24" s="13">
        <f t="shared" si="0"/>
        <v>593.47450657894728</v>
      </c>
      <c r="L24" s="13">
        <v>943</v>
      </c>
      <c r="M24" s="13">
        <f t="shared" si="1"/>
        <v>2376.7536411052633</v>
      </c>
      <c r="N24" s="13">
        <f t="shared" si="2"/>
        <v>4118.8845167894733</v>
      </c>
    </row>
    <row r="25" spans="1:14" x14ac:dyDescent="0.15">
      <c r="A25" s="1" t="s">
        <v>148</v>
      </c>
      <c r="B25" s="41" t="s">
        <v>56</v>
      </c>
      <c r="C25" s="20" t="s">
        <v>97</v>
      </c>
      <c r="D25" s="20" t="s">
        <v>74</v>
      </c>
      <c r="E25" s="11">
        <f t="shared" si="3"/>
        <v>233.78289473684211</v>
      </c>
      <c r="F25" s="12">
        <v>3506.7434210526317</v>
      </c>
      <c r="G25" s="13">
        <f>+[1]Hoja1!R26</f>
        <v>323.5</v>
      </c>
      <c r="H25" s="13">
        <f>+[1]Hoja1!S26</f>
        <v>208.5</v>
      </c>
      <c r="I25" s="13">
        <f t="shared" si="4"/>
        <v>4038.7434210526317</v>
      </c>
      <c r="J25" s="13">
        <f>+'[1]CALCULO ISR'!K26</f>
        <v>355.28734736842102</v>
      </c>
      <c r="K25" s="13">
        <f t="shared" si="0"/>
        <v>368.2080592105263</v>
      </c>
      <c r="L25" s="13">
        <v>585</v>
      </c>
      <c r="M25" s="13">
        <f t="shared" si="1"/>
        <v>1308.4954065789473</v>
      </c>
      <c r="N25" s="13">
        <f t="shared" si="2"/>
        <v>2730.2480144736846</v>
      </c>
    </row>
    <row r="26" spans="1:14" x14ac:dyDescent="0.15">
      <c r="A26" s="1" t="s">
        <v>149</v>
      </c>
      <c r="B26" s="41" t="s">
        <v>57</v>
      </c>
      <c r="C26" s="20" t="s">
        <v>97</v>
      </c>
      <c r="D26" s="20" t="s">
        <v>74</v>
      </c>
      <c r="E26" s="11">
        <f t="shared" si="3"/>
        <v>233.78289473684211</v>
      </c>
      <c r="F26" s="12">
        <v>3506.7434210526317</v>
      </c>
      <c r="G26" s="13">
        <f>+[1]Hoja1!R27</f>
        <v>323.5</v>
      </c>
      <c r="H26" s="13">
        <f>+[1]Hoja1!S27</f>
        <v>208.5</v>
      </c>
      <c r="I26" s="13">
        <f t="shared" si="4"/>
        <v>4038.7434210526317</v>
      </c>
      <c r="J26" s="13">
        <f>+'[1]CALCULO ISR'!K27</f>
        <v>355.28734736842102</v>
      </c>
      <c r="K26" s="13">
        <f t="shared" si="0"/>
        <v>368.2080592105263</v>
      </c>
      <c r="L26" s="13">
        <v>585</v>
      </c>
      <c r="M26" s="13">
        <f t="shared" si="1"/>
        <v>1308.4954065789473</v>
      </c>
      <c r="N26" s="13">
        <f t="shared" si="2"/>
        <v>2730.2480144736846</v>
      </c>
    </row>
    <row r="27" spans="1:14" x14ac:dyDescent="0.15">
      <c r="A27" s="1" t="s">
        <v>150</v>
      </c>
      <c r="B27" s="41" t="s">
        <v>58</v>
      </c>
      <c r="C27" s="20" t="s">
        <v>92</v>
      </c>
      <c r="D27" s="20" t="s">
        <v>74</v>
      </c>
      <c r="E27" s="11">
        <f t="shared" si="3"/>
        <v>233.78289473684211</v>
      </c>
      <c r="F27" s="12">
        <v>3506.7434210526317</v>
      </c>
      <c r="G27" s="13">
        <f>+[1]Hoja1!R28</f>
        <v>323.5</v>
      </c>
      <c r="H27" s="13">
        <f>+[1]Hoja1!S28</f>
        <v>208.5</v>
      </c>
      <c r="I27" s="13">
        <f t="shared" si="4"/>
        <v>4038.7434210526317</v>
      </c>
      <c r="J27" s="13">
        <f>+'[1]CALCULO ISR'!K28</f>
        <v>355.28734736842102</v>
      </c>
      <c r="K27" s="13">
        <f t="shared" si="0"/>
        <v>368.2080592105263</v>
      </c>
      <c r="L27" s="13"/>
      <c r="M27" s="13">
        <f t="shared" si="1"/>
        <v>723.49540657894727</v>
      </c>
      <c r="N27" s="13">
        <f t="shared" si="2"/>
        <v>3315.2480144736846</v>
      </c>
    </row>
    <row r="28" spans="1:14" ht="16.5" x14ac:dyDescent="0.15">
      <c r="A28" s="1" t="s">
        <v>151</v>
      </c>
      <c r="B28" s="41" t="s">
        <v>59</v>
      </c>
      <c r="C28" s="20" t="s">
        <v>92</v>
      </c>
      <c r="D28" s="20" t="s">
        <v>74</v>
      </c>
      <c r="E28" s="11">
        <f t="shared" si="3"/>
        <v>233.78289473684211</v>
      </c>
      <c r="F28" s="12">
        <v>3506.7434210526317</v>
      </c>
      <c r="G28" s="13">
        <f>+[1]Hoja1!R29</f>
        <v>323.5</v>
      </c>
      <c r="H28" s="13">
        <f>+[1]Hoja1!S29</f>
        <v>208.5</v>
      </c>
      <c r="I28" s="13">
        <f t="shared" si="4"/>
        <v>4038.7434210526317</v>
      </c>
      <c r="J28" s="13">
        <f>+'[1]CALCULO ISR'!K29</f>
        <v>355.28734736842102</v>
      </c>
      <c r="K28" s="13">
        <f t="shared" si="0"/>
        <v>368.2080592105263</v>
      </c>
      <c r="L28" s="13">
        <v>585</v>
      </c>
      <c r="M28" s="13">
        <f t="shared" si="1"/>
        <v>1308.4954065789473</v>
      </c>
      <c r="N28" s="13">
        <f t="shared" si="2"/>
        <v>2730.2480144736846</v>
      </c>
    </row>
    <row r="29" spans="1:14" ht="16.5" x14ac:dyDescent="0.15">
      <c r="A29" s="1" t="s">
        <v>152</v>
      </c>
      <c r="B29" s="41" t="s">
        <v>60</v>
      </c>
      <c r="C29" s="20" t="s">
        <v>92</v>
      </c>
      <c r="D29" s="20" t="s">
        <v>74</v>
      </c>
      <c r="E29" s="11">
        <f t="shared" si="3"/>
        <v>233.78289473684211</v>
      </c>
      <c r="F29" s="12">
        <v>3506.7434210526317</v>
      </c>
      <c r="G29" s="13">
        <f>+[1]Hoja1!R30</f>
        <v>323.5</v>
      </c>
      <c r="H29" s="13">
        <f>+[1]Hoja1!S30</f>
        <v>208.5</v>
      </c>
      <c r="I29" s="13">
        <f t="shared" si="4"/>
        <v>4038.7434210526317</v>
      </c>
      <c r="J29" s="13">
        <f>+'[1]CALCULO ISR'!K30</f>
        <v>355.28734736842102</v>
      </c>
      <c r="K29" s="13">
        <f t="shared" si="0"/>
        <v>368.2080592105263</v>
      </c>
      <c r="L29" s="13">
        <v>585</v>
      </c>
      <c r="M29" s="13">
        <f t="shared" si="1"/>
        <v>1308.4954065789473</v>
      </c>
      <c r="N29" s="13">
        <f t="shared" si="2"/>
        <v>2730.2480144736846</v>
      </c>
    </row>
    <row r="30" spans="1:14" x14ac:dyDescent="0.15">
      <c r="A30" s="1" t="s">
        <v>153</v>
      </c>
      <c r="B30" s="41" t="s">
        <v>61</v>
      </c>
      <c r="C30" s="20" t="s">
        <v>92</v>
      </c>
      <c r="D30" s="20" t="s">
        <v>74</v>
      </c>
      <c r="E30" s="11">
        <f t="shared" si="3"/>
        <v>233.78289473684211</v>
      </c>
      <c r="F30" s="12">
        <v>3506.7434210526317</v>
      </c>
      <c r="G30" s="13">
        <f>+[1]Hoja1!R31</f>
        <v>323.5</v>
      </c>
      <c r="H30" s="13">
        <f>+[1]Hoja1!S31</f>
        <v>208.5</v>
      </c>
      <c r="I30" s="13">
        <f t="shared" si="4"/>
        <v>4038.7434210526317</v>
      </c>
      <c r="J30" s="13">
        <f>+'[1]CALCULO ISR'!K31</f>
        <v>355.28734736842102</v>
      </c>
      <c r="K30" s="13">
        <f t="shared" si="0"/>
        <v>368.2080592105263</v>
      </c>
      <c r="L30" s="13">
        <v>423.92</v>
      </c>
      <c r="M30" s="13">
        <f t="shared" si="1"/>
        <v>1147.4154065789473</v>
      </c>
      <c r="N30" s="13">
        <f t="shared" si="2"/>
        <v>2891.3280144736846</v>
      </c>
    </row>
    <row r="31" spans="1:14" x14ac:dyDescent="0.15">
      <c r="A31" s="1" t="s">
        <v>173</v>
      </c>
      <c r="B31" s="41" t="s">
        <v>62</v>
      </c>
      <c r="C31" s="20" t="s">
        <v>92</v>
      </c>
      <c r="D31" s="20" t="s">
        <v>74</v>
      </c>
      <c r="E31" s="11">
        <f t="shared" si="3"/>
        <v>233.78289473684211</v>
      </c>
      <c r="F31" s="12">
        <v>3506.7434210526317</v>
      </c>
      <c r="G31" s="13">
        <f>+[1]Hoja1!R32</f>
        <v>323.5</v>
      </c>
      <c r="H31" s="13">
        <f>+[1]Hoja1!S32</f>
        <v>208.5</v>
      </c>
      <c r="I31" s="13">
        <f t="shared" si="4"/>
        <v>4038.7434210526317</v>
      </c>
      <c r="J31" s="13">
        <f>+'[1]CALCULO ISR'!K32</f>
        <v>355.28734736842102</v>
      </c>
      <c r="K31" s="13">
        <f t="shared" si="0"/>
        <v>368.2080592105263</v>
      </c>
      <c r="L31" s="13">
        <v>585</v>
      </c>
      <c r="M31" s="13">
        <f t="shared" si="1"/>
        <v>1308.4954065789473</v>
      </c>
      <c r="N31" s="13">
        <f t="shared" si="2"/>
        <v>2730.2480144736846</v>
      </c>
    </row>
    <row r="32" spans="1:14" ht="15.75" customHeight="1" x14ac:dyDescent="0.15">
      <c r="A32" s="1" t="s">
        <v>154</v>
      </c>
      <c r="B32" s="41" t="s">
        <v>63</v>
      </c>
      <c r="C32" s="20" t="s">
        <v>92</v>
      </c>
      <c r="D32" s="20" t="s">
        <v>74</v>
      </c>
      <c r="E32" s="11">
        <f t="shared" si="3"/>
        <v>233.78289473684211</v>
      </c>
      <c r="F32" s="12">
        <v>3506.7434210526317</v>
      </c>
      <c r="G32" s="13">
        <f>+[1]Hoja1!R34</f>
        <v>323.5</v>
      </c>
      <c r="H32" s="13">
        <f>+[1]Hoja1!S34</f>
        <v>208.5</v>
      </c>
      <c r="I32" s="13">
        <f t="shared" si="4"/>
        <v>4038.7434210526317</v>
      </c>
      <c r="J32" s="13">
        <f>+'[1]CALCULO ISR'!K34</f>
        <v>355.28734736842102</v>
      </c>
      <c r="K32" s="13">
        <f t="shared" si="0"/>
        <v>368.2080592105263</v>
      </c>
      <c r="L32" s="13">
        <v>585</v>
      </c>
      <c r="M32" s="13">
        <f t="shared" si="1"/>
        <v>1308.4954065789473</v>
      </c>
      <c r="N32" s="13">
        <f t="shared" si="2"/>
        <v>2730.2480144736846</v>
      </c>
    </row>
    <row r="33" spans="1:14" ht="15.75" customHeight="1" x14ac:dyDescent="0.15">
      <c r="A33" s="1" t="s">
        <v>165</v>
      </c>
      <c r="B33" s="41" t="s">
        <v>64</v>
      </c>
      <c r="C33" s="20" t="s">
        <v>92</v>
      </c>
      <c r="D33" s="20" t="s">
        <v>74</v>
      </c>
      <c r="E33" s="11">
        <f t="shared" si="3"/>
        <v>233.78289473684211</v>
      </c>
      <c r="F33" s="12">
        <v>3506.7434210526317</v>
      </c>
      <c r="G33" s="13">
        <f>+[1]Hoja1!R35</f>
        <v>323.5</v>
      </c>
      <c r="H33" s="13">
        <f>+[1]Hoja1!S35</f>
        <v>208.5</v>
      </c>
      <c r="I33" s="13">
        <f t="shared" si="4"/>
        <v>4038.7434210526317</v>
      </c>
      <c r="J33" s="13">
        <f>+'[1]CALCULO ISR'!K35</f>
        <v>355.28734736842102</v>
      </c>
      <c r="K33" s="13">
        <f t="shared" si="0"/>
        <v>368.2080592105263</v>
      </c>
      <c r="L33" s="13"/>
      <c r="M33" s="13">
        <f t="shared" si="1"/>
        <v>723.49540657894727</v>
      </c>
      <c r="N33" s="13">
        <f t="shared" si="2"/>
        <v>3315.2480144736846</v>
      </c>
    </row>
    <row r="34" spans="1:14" ht="15.75" customHeight="1" x14ac:dyDescent="0.15">
      <c r="A34" s="1" t="s">
        <v>155</v>
      </c>
      <c r="B34" s="41" t="s">
        <v>65</v>
      </c>
      <c r="C34" s="20" t="s">
        <v>92</v>
      </c>
      <c r="D34" s="20" t="s">
        <v>74</v>
      </c>
      <c r="E34" s="11">
        <f t="shared" si="3"/>
        <v>233.78289473684211</v>
      </c>
      <c r="F34" s="12">
        <v>3506.7434210526317</v>
      </c>
      <c r="G34" s="13">
        <f>+[1]Hoja1!R36</f>
        <v>323.5</v>
      </c>
      <c r="H34" s="13">
        <f>+[1]Hoja1!S36</f>
        <v>208.5</v>
      </c>
      <c r="I34" s="13">
        <f t="shared" si="4"/>
        <v>4038.7434210526317</v>
      </c>
      <c r="J34" s="13">
        <f>+'[1]CALCULO ISR'!K36</f>
        <v>355.28734736842102</v>
      </c>
      <c r="K34" s="13">
        <f t="shared" si="0"/>
        <v>368.2080592105263</v>
      </c>
      <c r="L34" s="13"/>
      <c r="M34" s="13">
        <f t="shared" si="1"/>
        <v>723.49540657894727</v>
      </c>
      <c r="N34" s="13">
        <f t="shared" si="2"/>
        <v>3315.2480144736846</v>
      </c>
    </row>
    <row r="35" spans="1:14" ht="15.75" customHeight="1" x14ac:dyDescent="0.15">
      <c r="A35" s="1" t="s">
        <v>156</v>
      </c>
      <c r="B35" s="41" t="s">
        <v>66</v>
      </c>
      <c r="C35" s="20" t="s">
        <v>92</v>
      </c>
      <c r="D35" s="20" t="s">
        <v>74</v>
      </c>
      <c r="E35" s="11">
        <f t="shared" si="3"/>
        <v>233.78289473684211</v>
      </c>
      <c r="F35" s="12">
        <v>3506.7434210526317</v>
      </c>
      <c r="G35" s="13">
        <f>+[1]Hoja1!R37</f>
        <v>323.5</v>
      </c>
      <c r="H35" s="13">
        <f>+[1]Hoja1!S37</f>
        <v>208.5</v>
      </c>
      <c r="I35" s="13">
        <f t="shared" si="4"/>
        <v>4038.7434210526317</v>
      </c>
      <c r="J35" s="13">
        <f>+'[1]CALCULO ISR'!K37</f>
        <v>355.28734736842102</v>
      </c>
      <c r="K35" s="13">
        <f t="shared" si="0"/>
        <v>368.2080592105263</v>
      </c>
      <c r="L35" s="13">
        <v>663.86</v>
      </c>
      <c r="M35" s="13">
        <f t="shared" si="1"/>
        <v>1387.3554065789472</v>
      </c>
      <c r="N35" s="13">
        <f t="shared" si="2"/>
        <v>2651.3880144736845</v>
      </c>
    </row>
    <row r="36" spans="1:14" ht="15.75" customHeight="1" x14ac:dyDescent="0.15">
      <c r="A36" s="1" t="s">
        <v>157</v>
      </c>
      <c r="B36" s="41" t="s">
        <v>67</v>
      </c>
      <c r="C36" s="20" t="s">
        <v>92</v>
      </c>
      <c r="D36" s="20" t="s">
        <v>74</v>
      </c>
      <c r="E36" s="11">
        <f t="shared" si="3"/>
        <v>233.78289473684211</v>
      </c>
      <c r="F36" s="12">
        <v>3506.7434210526317</v>
      </c>
      <c r="G36" s="13">
        <f>+[1]Hoja1!R38</f>
        <v>323.5</v>
      </c>
      <c r="H36" s="13">
        <f>+[1]Hoja1!S38</f>
        <v>208.5</v>
      </c>
      <c r="I36" s="13">
        <f t="shared" si="4"/>
        <v>4038.7434210526317</v>
      </c>
      <c r="J36" s="13">
        <f>+'[1]CALCULO ISR'!K38</f>
        <v>355.28734736842102</v>
      </c>
      <c r="K36" s="13">
        <f t="shared" si="0"/>
        <v>368.2080592105263</v>
      </c>
      <c r="L36" s="13"/>
      <c r="M36" s="13">
        <f t="shared" si="1"/>
        <v>723.49540657894727</v>
      </c>
      <c r="N36" s="13">
        <f t="shared" si="2"/>
        <v>3315.2480144736846</v>
      </c>
    </row>
    <row r="37" spans="1:14" ht="15.75" customHeight="1" x14ac:dyDescent="0.15">
      <c r="A37" s="1" t="s">
        <v>158</v>
      </c>
      <c r="B37" s="41" t="s">
        <v>68</v>
      </c>
      <c r="C37" s="20" t="s">
        <v>92</v>
      </c>
      <c r="D37" s="20" t="s">
        <v>74</v>
      </c>
      <c r="E37" s="11">
        <f t="shared" si="3"/>
        <v>233.78289473684211</v>
      </c>
      <c r="F37" s="12">
        <v>3506.7434210526317</v>
      </c>
      <c r="G37" s="13">
        <f>+[1]Hoja1!R39</f>
        <v>323.5</v>
      </c>
      <c r="H37" s="13">
        <f>+[1]Hoja1!S39</f>
        <v>208.5</v>
      </c>
      <c r="I37" s="13">
        <f t="shared" si="4"/>
        <v>4038.7434210526317</v>
      </c>
      <c r="J37" s="13">
        <f>+'[1]CALCULO ISR'!K39</f>
        <v>355.28734736842102</v>
      </c>
      <c r="K37" s="13">
        <f t="shared" si="0"/>
        <v>368.2080592105263</v>
      </c>
      <c r="L37" s="13"/>
      <c r="M37" s="13">
        <f t="shared" ref="M37:M64" si="9">SUM(J37:L37)</f>
        <v>723.49540657894727</v>
      </c>
      <c r="N37" s="13">
        <f t="shared" si="2"/>
        <v>3315.2480144736846</v>
      </c>
    </row>
    <row r="38" spans="1:14" ht="15.75" customHeight="1" x14ac:dyDescent="0.15">
      <c r="A38" s="1" t="s">
        <v>159</v>
      </c>
      <c r="B38" s="41" t="s">
        <v>69</v>
      </c>
      <c r="C38" s="20" t="s">
        <v>92</v>
      </c>
      <c r="D38" s="20" t="s">
        <v>74</v>
      </c>
      <c r="E38" s="11">
        <f t="shared" si="3"/>
        <v>233.78289473684211</v>
      </c>
      <c r="F38" s="12">
        <v>3506.7434210526317</v>
      </c>
      <c r="G38" s="13">
        <f>+[1]Hoja1!R40</f>
        <v>323.5</v>
      </c>
      <c r="H38" s="13">
        <f>+[1]Hoja1!S40</f>
        <v>208.5</v>
      </c>
      <c r="I38" s="13">
        <f t="shared" si="4"/>
        <v>4038.7434210526317</v>
      </c>
      <c r="J38" s="13">
        <f>+'[1]CALCULO ISR'!K40</f>
        <v>355.28734736842102</v>
      </c>
      <c r="K38" s="13">
        <f t="shared" si="0"/>
        <v>368.2080592105263</v>
      </c>
      <c r="L38" s="13">
        <v>585</v>
      </c>
      <c r="M38" s="13">
        <f t="shared" si="9"/>
        <v>1308.4954065789473</v>
      </c>
      <c r="N38" s="13">
        <f t="shared" si="2"/>
        <v>2730.2480144736846</v>
      </c>
    </row>
    <row r="39" spans="1:14" ht="15.75" customHeight="1" x14ac:dyDescent="0.15">
      <c r="A39" s="1" t="s">
        <v>160</v>
      </c>
      <c r="B39" s="41" t="s">
        <v>70</v>
      </c>
      <c r="C39" s="20" t="s">
        <v>92</v>
      </c>
      <c r="D39" s="20" t="s">
        <v>74</v>
      </c>
      <c r="E39" s="11">
        <f t="shared" si="3"/>
        <v>218.19466666666668</v>
      </c>
      <c r="F39" s="12">
        <v>3272.92</v>
      </c>
      <c r="G39" s="13">
        <f>+[1]Hoja1!R41</f>
        <v>323.5</v>
      </c>
      <c r="H39" s="13">
        <f>+[1]Hoja1!S41</f>
        <v>208.5</v>
      </c>
      <c r="I39" s="13">
        <f t="shared" si="4"/>
        <v>3804.92</v>
      </c>
      <c r="J39" s="13">
        <v>317.82</v>
      </c>
      <c r="K39" s="13">
        <v>368.2</v>
      </c>
      <c r="L39" s="13">
        <v>585</v>
      </c>
      <c r="M39" s="13">
        <f t="shared" si="9"/>
        <v>1271.02</v>
      </c>
      <c r="N39" s="13">
        <f t="shared" si="2"/>
        <v>2533.9</v>
      </c>
    </row>
    <row r="40" spans="1:14" ht="15.75" customHeight="1" x14ac:dyDescent="0.15">
      <c r="A40" s="1" t="s">
        <v>161</v>
      </c>
      <c r="B40" s="41" t="s">
        <v>71</v>
      </c>
      <c r="C40" s="20" t="s">
        <v>92</v>
      </c>
      <c r="D40" s="20" t="s">
        <v>74</v>
      </c>
      <c r="E40" s="11">
        <f t="shared" si="3"/>
        <v>233.78289473684211</v>
      </c>
      <c r="F40" s="12">
        <v>3506.7434210526317</v>
      </c>
      <c r="G40" s="13">
        <f>+[1]Hoja1!R42</f>
        <v>323.5</v>
      </c>
      <c r="H40" s="13">
        <f>+[1]Hoja1!S42</f>
        <v>208.5</v>
      </c>
      <c r="I40" s="13">
        <f t="shared" si="4"/>
        <v>4038.7434210526317</v>
      </c>
      <c r="J40" s="13">
        <f>+'[1]CALCULO ISR'!K42</f>
        <v>355.28734736842102</v>
      </c>
      <c r="K40" s="13">
        <f t="shared" si="0"/>
        <v>368.2080592105263</v>
      </c>
      <c r="L40" s="13"/>
      <c r="M40" s="13">
        <f t="shared" si="9"/>
        <v>723.49540657894727</v>
      </c>
      <c r="N40" s="13">
        <f t="shared" si="2"/>
        <v>3315.2480144736846</v>
      </c>
    </row>
    <row r="41" spans="1:14" ht="15.75" customHeight="1" x14ac:dyDescent="0.15">
      <c r="A41" s="1" t="s">
        <v>162</v>
      </c>
      <c r="B41" s="41" t="s">
        <v>17</v>
      </c>
      <c r="C41" s="20" t="s">
        <v>79</v>
      </c>
      <c r="D41" s="20" t="s">
        <v>75</v>
      </c>
      <c r="E41" s="11">
        <f t="shared" si="3"/>
        <v>908.7828947368422</v>
      </c>
      <c r="F41" s="12">
        <v>13631.743421052633</v>
      </c>
      <c r="G41" s="13">
        <f>+[1]Hoja1!R43</f>
        <v>832</v>
      </c>
      <c r="H41" s="13">
        <f>+[1]Hoja1!S43</f>
        <v>559.5</v>
      </c>
      <c r="I41" s="13">
        <f t="shared" si="4"/>
        <v>15023.243421052633</v>
      </c>
      <c r="J41" s="13">
        <f>+'[1]CALCULO ISR'!K43</f>
        <v>2764.7790606315793</v>
      </c>
      <c r="K41" s="13">
        <f t="shared" si="0"/>
        <v>1431.3330592105265</v>
      </c>
      <c r="L41" s="13"/>
      <c r="M41" s="13">
        <f t="shared" si="9"/>
        <v>4196.112119842106</v>
      </c>
      <c r="N41" s="13">
        <f t="shared" si="2"/>
        <v>10827.131301210527</v>
      </c>
    </row>
    <row r="42" spans="1:14" ht="15.75" customHeight="1" x14ac:dyDescent="0.15">
      <c r="A42" s="1" t="s">
        <v>163</v>
      </c>
      <c r="B42" s="41" t="s">
        <v>23</v>
      </c>
      <c r="C42" s="20" t="s">
        <v>83</v>
      </c>
      <c r="D42" s="20" t="s">
        <v>75</v>
      </c>
      <c r="E42" s="11">
        <f t="shared" si="3"/>
        <v>459.44078947368422</v>
      </c>
      <c r="F42" s="12">
        <v>6891.6118421052633</v>
      </c>
      <c r="G42" s="13">
        <f>+[1]Hoja1!R44</f>
        <v>581.5</v>
      </c>
      <c r="H42" s="13">
        <f>+[1]Hoja1!S44</f>
        <v>361</v>
      </c>
      <c r="I42" s="13">
        <f t="shared" si="4"/>
        <v>7834.1118421052633</v>
      </c>
      <c r="J42" s="13">
        <f>+'[1]CALCULO ISR'!K44</f>
        <v>1126.1771134736844</v>
      </c>
      <c r="K42" s="13">
        <f t="shared" si="0"/>
        <v>723.6192434210526</v>
      </c>
      <c r="L42" s="13"/>
      <c r="M42" s="13">
        <f t="shared" si="9"/>
        <v>1849.7963568947371</v>
      </c>
      <c r="N42" s="13">
        <f t="shared" si="2"/>
        <v>5984.3154852105263</v>
      </c>
    </row>
    <row r="43" spans="1:14" ht="15.75" customHeight="1" x14ac:dyDescent="0.15">
      <c r="A43" s="1" t="s">
        <v>120</v>
      </c>
      <c r="B43" s="41" t="s">
        <v>107</v>
      </c>
      <c r="C43" s="20" t="s">
        <v>108</v>
      </c>
      <c r="D43" s="20" t="s">
        <v>75</v>
      </c>
      <c r="E43" s="11">
        <f t="shared" si="3"/>
        <v>449.57236842105266</v>
      </c>
      <c r="F43" s="12">
        <v>6743.58552631579</v>
      </c>
      <c r="G43" s="13">
        <f>+[1]Hoja1!R45</f>
        <v>581.5</v>
      </c>
      <c r="H43" s="13">
        <f>+[1]Hoja1!S45</f>
        <v>361</v>
      </c>
      <c r="I43" s="13">
        <f t="shared" si="4"/>
        <v>7686.08552631579</v>
      </c>
      <c r="J43" s="13">
        <f>+'[1]CALCULO ISR'!K45</f>
        <v>1094.5586924210529</v>
      </c>
      <c r="K43" s="13">
        <f t="shared" si="0"/>
        <v>708.07648026315792</v>
      </c>
      <c r="L43" s="13">
        <v>1124</v>
      </c>
      <c r="M43" s="13">
        <f t="shared" si="9"/>
        <v>2926.6351726842108</v>
      </c>
      <c r="N43" s="13">
        <f t="shared" si="2"/>
        <v>4759.4503536315788</v>
      </c>
    </row>
    <row r="44" spans="1:14" ht="15.75" customHeight="1" x14ac:dyDescent="0.15">
      <c r="A44" s="1" t="s">
        <v>121</v>
      </c>
      <c r="B44" s="41" t="s">
        <v>24</v>
      </c>
      <c r="C44" s="20" t="s">
        <v>84</v>
      </c>
      <c r="D44" s="20" t="s">
        <v>75</v>
      </c>
      <c r="E44" s="11">
        <f t="shared" si="3"/>
        <v>459.44078947368422</v>
      </c>
      <c r="F44" s="12">
        <v>6891.6118421052633</v>
      </c>
      <c r="G44" s="13">
        <f>+[1]Hoja1!R46</f>
        <v>581.5</v>
      </c>
      <c r="H44" s="13">
        <f>+[1]Hoja1!S46</f>
        <v>361</v>
      </c>
      <c r="I44" s="13">
        <f t="shared" si="4"/>
        <v>7834.1118421052633</v>
      </c>
      <c r="J44" s="13">
        <f>+'[1]CALCULO ISR'!K46</f>
        <v>1126.1771134736844</v>
      </c>
      <c r="K44" s="13">
        <f t="shared" si="0"/>
        <v>723.6192434210526</v>
      </c>
      <c r="L44" s="13"/>
      <c r="M44" s="13">
        <f t="shared" si="9"/>
        <v>1849.7963568947371</v>
      </c>
      <c r="N44" s="13">
        <f t="shared" si="2"/>
        <v>5984.3154852105263</v>
      </c>
    </row>
    <row r="45" spans="1:14" ht="15.75" customHeight="1" x14ac:dyDescent="0.15">
      <c r="A45" s="1" t="s">
        <v>122</v>
      </c>
      <c r="B45" s="41" t="s">
        <v>18</v>
      </c>
      <c r="C45" s="20" t="s">
        <v>79</v>
      </c>
      <c r="D45" s="20" t="s">
        <v>76</v>
      </c>
      <c r="E45" s="11">
        <f t="shared" si="3"/>
        <v>908.7828947368422</v>
      </c>
      <c r="F45" s="12">
        <v>13631.743421052633</v>
      </c>
      <c r="G45" s="13">
        <f>+[1]Hoja1!R47</f>
        <v>832</v>
      </c>
      <c r="H45" s="13">
        <f>+[1]Hoja1!S47</f>
        <v>559.5</v>
      </c>
      <c r="I45" s="13">
        <f t="shared" si="4"/>
        <v>15023.243421052633</v>
      </c>
      <c r="J45" s="13">
        <f>+'[1]CALCULO ISR'!K47</f>
        <v>2764.7790606315793</v>
      </c>
      <c r="K45" s="13">
        <f t="shared" si="0"/>
        <v>1431.3330592105265</v>
      </c>
      <c r="L45" s="13">
        <v>1945</v>
      </c>
      <c r="M45" s="13">
        <f t="shared" si="9"/>
        <v>6141.112119842106</v>
      </c>
      <c r="N45" s="13">
        <f t="shared" si="2"/>
        <v>8882.1313012105275</v>
      </c>
    </row>
    <row r="46" spans="1:14" ht="15.75" customHeight="1" x14ac:dyDescent="0.15">
      <c r="A46" s="1" t="s">
        <v>123</v>
      </c>
      <c r="B46" s="41" t="s">
        <v>22</v>
      </c>
      <c r="C46" s="20" t="s">
        <v>82</v>
      </c>
      <c r="D46" s="20" t="s">
        <v>76</v>
      </c>
      <c r="E46" s="11">
        <f t="shared" si="3"/>
        <v>566.21710526315792</v>
      </c>
      <c r="F46" s="12">
        <v>8493.2565789473683</v>
      </c>
      <c r="G46" s="13">
        <f>+[1]Hoja1!R48</f>
        <v>623.5</v>
      </c>
      <c r="H46" s="13">
        <f>+[1]Hoja1!S48</f>
        <v>389.5</v>
      </c>
      <c r="I46" s="13">
        <f t="shared" si="4"/>
        <v>9506.2565789473683</v>
      </c>
      <c r="J46" s="13">
        <f>+'[1]CALCULO ISR'!K48</f>
        <v>1483.3472292631582</v>
      </c>
      <c r="K46" s="13">
        <f>+F46*10.5%+1825.92+184.6</f>
        <v>2902.3119407894737</v>
      </c>
      <c r="L46" s="13"/>
      <c r="M46" s="13">
        <f t="shared" si="9"/>
        <v>4385.6591700526315</v>
      </c>
      <c r="N46" s="13">
        <f t="shared" si="2"/>
        <v>5120.5974088947369</v>
      </c>
    </row>
    <row r="47" spans="1:14" ht="15.75" customHeight="1" x14ac:dyDescent="0.15">
      <c r="A47" s="1" t="s">
        <v>124</v>
      </c>
      <c r="B47" s="41" t="s">
        <v>45</v>
      </c>
      <c r="C47" s="20" t="s">
        <v>94</v>
      </c>
      <c r="D47" s="20" t="s">
        <v>76</v>
      </c>
      <c r="E47" s="11">
        <f t="shared" si="3"/>
        <v>258.8486842105263</v>
      </c>
      <c r="F47" s="12">
        <v>3882.7302631578946</v>
      </c>
      <c r="G47" s="13">
        <f>+[1]Hoja1!R49</f>
        <v>359</v>
      </c>
      <c r="H47" s="13">
        <f>+[1]Hoja1!S49</f>
        <v>219</v>
      </c>
      <c r="I47" s="13">
        <f t="shared" si="4"/>
        <v>4460.730263157895</v>
      </c>
      <c r="J47" s="13">
        <f>+'[1]CALCULO ISR'!K49</f>
        <v>426.86835115789484</v>
      </c>
      <c r="K47" s="13">
        <f t="shared" ref="K47:K64" si="10">+F47*10.5%</f>
        <v>407.6866776315789</v>
      </c>
      <c r="L47" s="13">
        <v>648</v>
      </c>
      <c r="M47" s="13">
        <f t="shared" si="9"/>
        <v>1482.5550287894737</v>
      </c>
      <c r="N47" s="13">
        <f t="shared" si="2"/>
        <v>2978.1752343684211</v>
      </c>
    </row>
    <row r="48" spans="1:14" x14ac:dyDescent="0.15">
      <c r="A48" s="1" t="s">
        <v>125</v>
      </c>
      <c r="B48" s="41" t="s">
        <v>46</v>
      </c>
      <c r="C48" s="20" t="s">
        <v>94</v>
      </c>
      <c r="D48" s="20" t="s">
        <v>76</v>
      </c>
      <c r="E48" s="11">
        <f t="shared" si="3"/>
        <v>258.8486842105263</v>
      </c>
      <c r="F48" s="12">
        <v>3882.7302631578946</v>
      </c>
      <c r="G48" s="13">
        <f>+[1]Hoja1!R50</f>
        <v>359</v>
      </c>
      <c r="H48" s="13">
        <f>+[1]Hoja1!S50</f>
        <v>219</v>
      </c>
      <c r="I48" s="13">
        <f t="shared" si="4"/>
        <v>4460.730263157895</v>
      </c>
      <c r="J48" s="13">
        <f>+'[1]CALCULO ISR'!K50</f>
        <v>426.86835115789484</v>
      </c>
      <c r="K48" s="13">
        <f t="shared" si="10"/>
        <v>407.6866776315789</v>
      </c>
      <c r="L48" s="13">
        <v>648</v>
      </c>
      <c r="M48" s="13">
        <f t="shared" si="9"/>
        <v>1482.5550287894737</v>
      </c>
      <c r="N48" s="13">
        <f t="shared" si="2"/>
        <v>2978.1752343684211</v>
      </c>
    </row>
    <row r="49" spans="1:14" x14ac:dyDescent="0.15">
      <c r="A49" s="1" t="s">
        <v>126</v>
      </c>
      <c r="B49" s="41" t="s">
        <v>47</v>
      </c>
      <c r="C49" s="20" t="s">
        <v>94</v>
      </c>
      <c r="D49" s="20" t="s">
        <v>76</v>
      </c>
      <c r="E49" s="11">
        <f t="shared" si="3"/>
        <v>258.8486842105263</v>
      </c>
      <c r="F49" s="12">
        <v>3882.7302631578946</v>
      </c>
      <c r="G49" s="13">
        <f>+[1]Hoja1!R51</f>
        <v>359</v>
      </c>
      <c r="H49" s="13">
        <f>+[1]Hoja1!S51</f>
        <v>219</v>
      </c>
      <c r="I49" s="13">
        <f t="shared" si="4"/>
        <v>4460.730263157895</v>
      </c>
      <c r="J49" s="13">
        <f>+'[1]CALCULO ISR'!K51</f>
        <v>426.86835115789484</v>
      </c>
      <c r="K49" s="13">
        <f t="shared" si="10"/>
        <v>407.6866776315789</v>
      </c>
      <c r="L49" s="13">
        <v>648</v>
      </c>
      <c r="M49" s="13">
        <f t="shared" si="9"/>
        <v>1482.5550287894737</v>
      </c>
      <c r="N49" s="13">
        <f t="shared" si="2"/>
        <v>2978.1752343684211</v>
      </c>
    </row>
    <row r="50" spans="1:14" ht="16.5" x14ac:dyDescent="0.15">
      <c r="A50" s="1" t="s">
        <v>127</v>
      </c>
      <c r="B50" s="42" t="s">
        <v>48</v>
      </c>
      <c r="C50" s="20" t="s">
        <v>94</v>
      </c>
      <c r="D50" s="20" t="s">
        <v>76</v>
      </c>
      <c r="E50" s="27">
        <f t="shared" si="3"/>
        <v>258.8486842105263</v>
      </c>
      <c r="F50" s="12">
        <v>3882.7302631578946</v>
      </c>
      <c r="G50" s="13">
        <f>+[1]Hoja1!R52</f>
        <v>359</v>
      </c>
      <c r="H50" s="13">
        <f>+[1]Hoja1!S52</f>
        <v>219</v>
      </c>
      <c r="I50" s="13">
        <f t="shared" si="4"/>
        <v>4460.730263157895</v>
      </c>
      <c r="J50" s="13">
        <f>+'[1]CALCULO ISR'!K52</f>
        <v>426.86835115789484</v>
      </c>
      <c r="K50" s="13">
        <f t="shared" si="10"/>
        <v>407.6866776315789</v>
      </c>
      <c r="L50" s="13">
        <v>648</v>
      </c>
      <c r="M50" s="13">
        <f t="shared" si="9"/>
        <v>1482.5550287894737</v>
      </c>
      <c r="N50" s="13">
        <f t="shared" si="2"/>
        <v>2978.1752343684211</v>
      </c>
    </row>
    <row r="51" spans="1:14" ht="16.5" x14ac:dyDescent="0.15">
      <c r="A51" s="1" t="s">
        <v>128</v>
      </c>
      <c r="B51" s="43" t="s">
        <v>49</v>
      </c>
      <c r="C51" s="42" t="s">
        <v>94</v>
      </c>
      <c r="D51" s="20" t="s">
        <v>76</v>
      </c>
      <c r="E51" s="35">
        <f t="shared" si="3"/>
        <v>258.8486842105263</v>
      </c>
      <c r="F51" s="12">
        <v>3882.7302631578946</v>
      </c>
      <c r="G51" s="13">
        <f>+[1]Hoja1!R53</f>
        <v>359</v>
      </c>
      <c r="H51" s="13">
        <f>+[1]Hoja1!S53</f>
        <v>219</v>
      </c>
      <c r="I51" s="13">
        <f t="shared" si="4"/>
        <v>4460.730263157895</v>
      </c>
      <c r="J51" s="13">
        <f>+'[1]CALCULO ISR'!K53</f>
        <v>426.86835115789484</v>
      </c>
      <c r="K51" s="13">
        <f t="shared" si="10"/>
        <v>407.6866776315789</v>
      </c>
      <c r="L51" s="13">
        <v>648</v>
      </c>
      <c r="M51" s="13">
        <f t="shared" si="9"/>
        <v>1482.5550287894737</v>
      </c>
      <c r="N51" s="13">
        <f t="shared" si="2"/>
        <v>2978.1752343684211</v>
      </c>
    </row>
    <row r="52" spans="1:14" x14ac:dyDescent="0.15">
      <c r="A52" s="1" t="s">
        <v>129</v>
      </c>
      <c r="B52" s="43" t="s">
        <v>50</v>
      </c>
      <c r="C52" s="43" t="s">
        <v>94</v>
      </c>
      <c r="D52" s="20" t="s">
        <v>76</v>
      </c>
      <c r="E52" s="35">
        <f t="shared" si="3"/>
        <v>258.8486842105263</v>
      </c>
      <c r="F52" s="12">
        <v>3882.7302631578946</v>
      </c>
      <c r="G52" s="13">
        <f>+[1]Hoja1!R54</f>
        <v>359</v>
      </c>
      <c r="H52" s="13">
        <f>+[1]Hoja1!S54</f>
        <v>219</v>
      </c>
      <c r="I52" s="13">
        <f t="shared" si="4"/>
        <v>4460.730263157895</v>
      </c>
      <c r="J52" s="13">
        <f>+'[1]CALCULO ISR'!K54</f>
        <v>426.86835115789484</v>
      </c>
      <c r="K52" s="13">
        <f t="shared" si="10"/>
        <v>407.6866776315789</v>
      </c>
      <c r="L52" s="13">
        <v>514.75</v>
      </c>
      <c r="M52" s="13">
        <f t="shared" si="9"/>
        <v>1349.3050287894737</v>
      </c>
      <c r="N52" s="13">
        <f t="shared" si="2"/>
        <v>3111.4252343684211</v>
      </c>
    </row>
    <row r="53" spans="1:14" x14ac:dyDescent="0.15">
      <c r="A53" s="1" t="s">
        <v>130</v>
      </c>
      <c r="B53" s="43" t="s">
        <v>51</v>
      </c>
      <c r="C53" s="43" t="s">
        <v>94</v>
      </c>
      <c r="D53" s="20" t="s">
        <v>76</v>
      </c>
      <c r="E53" s="35">
        <f t="shared" si="3"/>
        <v>258.8486842105263</v>
      </c>
      <c r="F53" s="12">
        <v>3882.7302631578946</v>
      </c>
      <c r="G53" s="13">
        <f>+[1]Hoja1!R55</f>
        <v>359</v>
      </c>
      <c r="H53" s="13">
        <f>+[1]Hoja1!S55</f>
        <v>219</v>
      </c>
      <c r="I53" s="13">
        <f t="shared" si="4"/>
        <v>4460.730263157895</v>
      </c>
      <c r="J53" s="13">
        <f>+'[1]CALCULO ISR'!K55</f>
        <v>426.86835115789484</v>
      </c>
      <c r="K53" s="13">
        <f t="shared" si="10"/>
        <v>407.6866776315789</v>
      </c>
      <c r="L53" s="13"/>
      <c r="M53" s="13">
        <f t="shared" si="9"/>
        <v>834.55502878947368</v>
      </c>
      <c r="N53" s="13">
        <f t="shared" si="2"/>
        <v>3626.1752343684211</v>
      </c>
    </row>
    <row r="54" spans="1:14" x14ac:dyDescent="0.15">
      <c r="A54" s="1" t="s">
        <v>131</v>
      </c>
      <c r="B54" s="43" t="s">
        <v>52</v>
      </c>
      <c r="C54" s="43" t="s">
        <v>94</v>
      </c>
      <c r="D54" s="20" t="s">
        <v>76</v>
      </c>
      <c r="E54" s="35">
        <f t="shared" si="3"/>
        <v>258.8486842105263</v>
      </c>
      <c r="F54" s="12">
        <v>3882.7302631578946</v>
      </c>
      <c r="G54" s="13">
        <f>+[1]Hoja1!R56</f>
        <v>359</v>
      </c>
      <c r="H54" s="13">
        <f>+[1]Hoja1!S56</f>
        <v>219</v>
      </c>
      <c r="I54" s="13">
        <f t="shared" si="4"/>
        <v>4460.730263157895</v>
      </c>
      <c r="J54" s="13">
        <f>+'[1]CALCULO ISR'!K56</f>
        <v>426.86835115789484</v>
      </c>
      <c r="K54" s="13">
        <f t="shared" si="10"/>
        <v>407.6866776315789</v>
      </c>
      <c r="L54" s="13">
        <v>648</v>
      </c>
      <c r="M54" s="13">
        <f t="shared" si="9"/>
        <v>1482.5550287894737</v>
      </c>
      <c r="N54" s="13">
        <f t="shared" si="2"/>
        <v>2978.1752343684211</v>
      </c>
    </row>
    <row r="55" spans="1:14" x14ac:dyDescent="0.15">
      <c r="A55" s="1" t="s">
        <v>132</v>
      </c>
      <c r="B55" s="43" t="s">
        <v>53</v>
      </c>
      <c r="C55" s="43" t="s">
        <v>94</v>
      </c>
      <c r="D55" s="20" t="s">
        <v>76</v>
      </c>
      <c r="E55" s="35">
        <f t="shared" si="3"/>
        <v>258.8486842105263</v>
      </c>
      <c r="F55" s="12">
        <v>3882.7302631578946</v>
      </c>
      <c r="G55" s="13">
        <f>+[1]Hoja1!R57</f>
        <v>359</v>
      </c>
      <c r="H55" s="13">
        <f>+[1]Hoja1!S57</f>
        <v>219</v>
      </c>
      <c r="I55" s="13">
        <f t="shared" si="4"/>
        <v>4460.730263157895</v>
      </c>
      <c r="J55" s="13">
        <f>+'[1]CALCULO ISR'!K57</f>
        <v>426.86835115789484</v>
      </c>
      <c r="K55" s="13">
        <f t="shared" si="10"/>
        <v>407.6866776315789</v>
      </c>
      <c r="L55" s="13">
        <v>648</v>
      </c>
      <c r="M55" s="13">
        <f t="shared" si="9"/>
        <v>1482.5550287894737</v>
      </c>
      <c r="N55" s="13">
        <f t="shared" si="2"/>
        <v>2978.1752343684211</v>
      </c>
    </row>
    <row r="56" spans="1:14" x14ac:dyDescent="0.15">
      <c r="A56" s="1" t="s">
        <v>133</v>
      </c>
      <c r="B56" s="43" t="s">
        <v>43</v>
      </c>
      <c r="C56" s="43" t="s">
        <v>93</v>
      </c>
      <c r="D56" s="44" t="s">
        <v>76</v>
      </c>
      <c r="E56" s="35">
        <f t="shared" si="3"/>
        <v>280.26315789473688</v>
      </c>
      <c r="F56" s="12">
        <v>4203.9473684210534</v>
      </c>
      <c r="G56" s="13">
        <f>+[1]Hoja1!R58</f>
        <v>366</v>
      </c>
      <c r="H56" s="13">
        <f>+[1]Hoja1!S58</f>
        <v>226</v>
      </c>
      <c r="I56" s="13">
        <f t="shared" si="4"/>
        <v>4795.9473684210534</v>
      </c>
      <c r="J56" s="13">
        <f>+'[1]CALCULO ISR'!K58</f>
        <v>486.93925642105285</v>
      </c>
      <c r="K56" s="13">
        <f t="shared" si="10"/>
        <v>441.41447368421058</v>
      </c>
      <c r="L56" s="13">
        <v>701</v>
      </c>
      <c r="M56" s="13">
        <f t="shared" si="9"/>
        <v>1629.3537301052634</v>
      </c>
      <c r="N56" s="13">
        <f t="shared" si="2"/>
        <v>3166.59363831579</v>
      </c>
    </row>
    <row r="57" spans="1:14" x14ac:dyDescent="0.15">
      <c r="A57" s="1" t="s">
        <v>134</v>
      </c>
      <c r="B57" s="43" t="s">
        <v>44</v>
      </c>
      <c r="C57" s="43" t="s">
        <v>93</v>
      </c>
      <c r="D57" s="44" t="s">
        <v>76</v>
      </c>
      <c r="E57" s="35">
        <f t="shared" si="3"/>
        <v>280.26315789473688</v>
      </c>
      <c r="F57" s="12">
        <v>4203.9473684210534</v>
      </c>
      <c r="G57" s="13">
        <f>+[1]Hoja1!R59</f>
        <v>366</v>
      </c>
      <c r="H57" s="13">
        <f>+[1]Hoja1!S59</f>
        <v>226</v>
      </c>
      <c r="I57" s="13">
        <f t="shared" si="4"/>
        <v>4795.9473684210534</v>
      </c>
      <c r="J57" s="13">
        <f>+'[1]CALCULO ISR'!K59</f>
        <v>486.93925642105285</v>
      </c>
      <c r="K57" s="13">
        <f t="shared" si="10"/>
        <v>441.41447368421058</v>
      </c>
      <c r="L57" s="13">
        <v>701</v>
      </c>
      <c r="M57" s="13">
        <f t="shared" si="9"/>
        <v>1629.3537301052634</v>
      </c>
      <c r="N57" s="13">
        <f t="shared" si="2"/>
        <v>3166.59363831579</v>
      </c>
    </row>
    <row r="58" spans="1:14" x14ac:dyDescent="0.15">
      <c r="A58" s="1" t="s">
        <v>135</v>
      </c>
      <c r="B58" s="43" t="s">
        <v>19</v>
      </c>
      <c r="C58" s="43" t="s">
        <v>79</v>
      </c>
      <c r="D58" s="44" t="s">
        <v>77</v>
      </c>
      <c r="E58" s="35">
        <f t="shared" si="3"/>
        <v>908.7828947368422</v>
      </c>
      <c r="F58" s="12">
        <v>13631.743421052633</v>
      </c>
      <c r="G58" s="13">
        <f>+[1]Hoja1!R60</f>
        <v>832</v>
      </c>
      <c r="H58" s="13">
        <f>+[1]Hoja1!S60</f>
        <v>559.5</v>
      </c>
      <c r="I58" s="13">
        <f t="shared" si="4"/>
        <v>15023.243421052633</v>
      </c>
      <c r="J58" s="13">
        <f>+'[1]CALCULO ISR'!K60</f>
        <v>2764.7790606315793</v>
      </c>
      <c r="K58" s="13">
        <f t="shared" si="10"/>
        <v>1431.3330592105265</v>
      </c>
      <c r="L58" s="13">
        <v>2272</v>
      </c>
      <c r="M58" s="13">
        <f t="shared" si="9"/>
        <v>6468.112119842106</v>
      </c>
      <c r="N58" s="13">
        <f t="shared" si="2"/>
        <v>8555.1313012105275</v>
      </c>
    </row>
    <row r="59" spans="1:14" ht="16.5" x14ac:dyDescent="0.15">
      <c r="A59" s="1" t="s">
        <v>136</v>
      </c>
      <c r="B59" s="43" t="s">
        <v>20</v>
      </c>
      <c r="C59" s="20" t="s">
        <v>80</v>
      </c>
      <c r="D59" s="44" t="s">
        <v>77</v>
      </c>
      <c r="E59" s="35">
        <f t="shared" si="3"/>
        <v>807.00657894736844</v>
      </c>
      <c r="F59" s="12">
        <v>12105.098684210527</v>
      </c>
      <c r="G59" s="13">
        <f>+[1]Hoja1!R61</f>
        <v>774.5</v>
      </c>
      <c r="H59" s="13">
        <f>+[1]Hoja1!S61</f>
        <v>508</v>
      </c>
      <c r="I59" s="13">
        <f t="shared" si="4"/>
        <v>13387.598684210527</v>
      </c>
      <c r="J59" s="13">
        <f>+'[1]CALCULO ISR'!K61</f>
        <v>2380.0254185263161</v>
      </c>
      <c r="K59" s="13">
        <f t="shared" si="10"/>
        <v>1271.0353618421052</v>
      </c>
      <c r="L59" s="13">
        <v>1514.2</v>
      </c>
      <c r="M59" s="13">
        <f t="shared" si="9"/>
        <v>5165.2607803684214</v>
      </c>
      <c r="N59" s="13">
        <f t="shared" si="2"/>
        <v>8222.3379038421044</v>
      </c>
    </row>
    <row r="60" spans="1:14" ht="16.5" x14ac:dyDescent="0.15">
      <c r="A60" s="1" t="s">
        <v>166</v>
      </c>
      <c r="B60" s="43" t="s">
        <v>26</v>
      </c>
      <c r="C60" s="43" t="s">
        <v>86</v>
      </c>
      <c r="D60" s="44" t="s">
        <v>77</v>
      </c>
      <c r="E60" s="35">
        <f t="shared" si="3"/>
        <v>449.57236842105266</v>
      </c>
      <c r="F60" s="12">
        <v>6743.58552631579</v>
      </c>
      <c r="G60" s="13">
        <f>+[1]Hoja1!R62</f>
        <v>581.5</v>
      </c>
      <c r="H60" s="13">
        <f>+[1]Hoja1!S62</f>
        <v>361</v>
      </c>
      <c r="I60" s="13">
        <f t="shared" si="4"/>
        <v>7686.08552631579</v>
      </c>
      <c r="J60" s="13">
        <f>+'[1]CALCULO ISR'!K62</f>
        <v>1094.5586924210529</v>
      </c>
      <c r="K60" s="13">
        <f t="shared" si="10"/>
        <v>708.07648026315792</v>
      </c>
      <c r="L60" s="13">
        <v>1000</v>
      </c>
      <c r="M60" s="13">
        <f t="shared" si="9"/>
        <v>2802.6351726842108</v>
      </c>
      <c r="N60" s="13">
        <f t="shared" si="2"/>
        <v>4883.4503536315788</v>
      </c>
    </row>
    <row r="61" spans="1:14" ht="16.5" x14ac:dyDescent="0.15">
      <c r="A61" s="1" t="s">
        <v>167</v>
      </c>
      <c r="B61" s="43" t="s">
        <v>27</v>
      </c>
      <c r="C61" s="43" t="s">
        <v>86</v>
      </c>
      <c r="D61" s="44" t="s">
        <v>77</v>
      </c>
      <c r="E61" s="35">
        <f t="shared" si="3"/>
        <v>449.57236842105266</v>
      </c>
      <c r="F61" s="12">
        <v>6743.58552631579</v>
      </c>
      <c r="G61" s="13">
        <f>+[1]Hoja1!R63</f>
        <v>581.5</v>
      </c>
      <c r="H61" s="13">
        <f>+[1]Hoja1!S63</f>
        <v>361</v>
      </c>
      <c r="I61" s="13">
        <f t="shared" si="4"/>
        <v>7686.08552631579</v>
      </c>
      <c r="J61" s="13">
        <f>+'[1]CALCULO ISR'!K63</f>
        <v>1094.5586924210529</v>
      </c>
      <c r="K61" s="13">
        <f t="shared" si="10"/>
        <v>708.07648026315792</v>
      </c>
      <c r="L61" s="13"/>
      <c r="M61" s="13">
        <f t="shared" si="9"/>
        <v>1802.6351726842108</v>
      </c>
      <c r="N61" s="13">
        <f t="shared" si="2"/>
        <v>5883.4503536315788</v>
      </c>
    </row>
    <row r="62" spans="1:14" ht="16.5" x14ac:dyDescent="0.15">
      <c r="A62" s="1" t="s">
        <v>168</v>
      </c>
      <c r="B62" s="43" t="s">
        <v>28</v>
      </c>
      <c r="C62" s="43" t="s">
        <v>86</v>
      </c>
      <c r="D62" s="44" t="s">
        <v>77</v>
      </c>
      <c r="E62" s="35">
        <f t="shared" si="3"/>
        <v>449.57236842105266</v>
      </c>
      <c r="F62" s="12">
        <v>6743.58552631579</v>
      </c>
      <c r="G62" s="13">
        <f>+[1]Hoja1!R64</f>
        <v>581.5</v>
      </c>
      <c r="H62" s="13">
        <f>+[1]Hoja1!S64</f>
        <v>361</v>
      </c>
      <c r="I62" s="13">
        <f t="shared" si="4"/>
        <v>7686.08552631579</v>
      </c>
      <c r="J62" s="13">
        <f>+'[1]CALCULO ISR'!K64</f>
        <v>1094.5586924210529</v>
      </c>
      <c r="K62" s="13">
        <f t="shared" si="10"/>
        <v>708.07648026315792</v>
      </c>
      <c r="L62" s="13"/>
      <c r="M62" s="13">
        <f t="shared" si="9"/>
        <v>1802.6351726842108</v>
      </c>
      <c r="N62" s="13">
        <f t="shared" si="2"/>
        <v>5883.4503536315788</v>
      </c>
    </row>
    <row r="63" spans="1:14" ht="16.5" x14ac:dyDescent="0.15">
      <c r="A63" s="1" t="s">
        <v>169</v>
      </c>
      <c r="B63" s="43" t="s">
        <v>104</v>
      </c>
      <c r="C63" s="43" t="s">
        <v>86</v>
      </c>
      <c r="D63" s="44" t="s">
        <v>77</v>
      </c>
      <c r="E63" s="35">
        <f t="shared" si="3"/>
        <v>449.57236842105266</v>
      </c>
      <c r="F63" s="12">
        <v>6743.58552631579</v>
      </c>
      <c r="G63" s="13">
        <f>+[1]Hoja1!R65</f>
        <v>581.5</v>
      </c>
      <c r="H63" s="13">
        <f>+[1]Hoja1!S65</f>
        <v>361</v>
      </c>
      <c r="I63" s="13">
        <f t="shared" si="4"/>
        <v>7686.08552631579</v>
      </c>
      <c r="J63" s="13">
        <f>+'[1]CALCULO ISR'!K65</f>
        <v>1094.5586924210529</v>
      </c>
      <c r="K63" s="13">
        <f t="shared" si="10"/>
        <v>708.07648026315792</v>
      </c>
      <c r="L63" s="13"/>
      <c r="M63" s="13">
        <f t="shared" si="9"/>
        <v>1802.6351726842108</v>
      </c>
      <c r="N63" s="13">
        <f t="shared" si="2"/>
        <v>5883.4503536315788</v>
      </c>
    </row>
    <row r="64" spans="1:14" ht="16.5" x14ac:dyDescent="0.15">
      <c r="A64" s="1" t="s">
        <v>170</v>
      </c>
      <c r="B64" s="43" t="s">
        <v>25</v>
      </c>
      <c r="C64" s="43" t="s">
        <v>85</v>
      </c>
      <c r="D64" s="44" t="s">
        <v>77</v>
      </c>
      <c r="E64" s="35">
        <f t="shared" si="3"/>
        <v>459.44078947368422</v>
      </c>
      <c r="F64" s="12">
        <v>6891.6118421052633</v>
      </c>
      <c r="G64" s="13">
        <f>+[1]Hoja1!R66</f>
        <v>581.5</v>
      </c>
      <c r="H64" s="13">
        <f>+[1]Hoja1!S66</f>
        <v>361</v>
      </c>
      <c r="I64" s="13">
        <f t="shared" si="4"/>
        <v>7834.1118421052633</v>
      </c>
      <c r="J64" s="13">
        <f>+'[1]CALCULO ISR'!K66</f>
        <v>1126.1771134736844</v>
      </c>
      <c r="K64" s="13">
        <f t="shared" si="10"/>
        <v>723.6192434210526</v>
      </c>
      <c r="L64" s="13">
        <v>1149</v>
      </c>
      <c r="M64" s="13">
        <f t="shared" si="9"/>
        <v>2998.7963568947371</v>
      </c>
      <c r="N64" s="13">
        <f t="shared" si="2"/>
        <v>4835.3154852105263</v>
      </c>
    </row>
    <row r="65" spans="5:14" x14ac:dyDescent="0.2">
      <c r="E65" s="40"/>
      <c r="F65" s="40">
        <f t="shared" ref="F65:N65" si="11">SUM(F5:F64)</f>
        <v>365035.69368421088</v>
      </c>
      <c r="G65" s="40">
        <f t="shared" si="11"/>
        <v>28804.66</v>
      </c>
      <c r="H65" s="40">
        <f t="shared" si="11"/>
        <v>18537.7</v>
      </c>
      <c r="I65" s="40">
        <f t="shared" si="11"/>
        <v>412378.05368421099</v>
      </c>
      <c r="J65" s="40">
        <f t="shared" si="11"/>
        <v>58153.36650968418</v>
      </c>
      <c r="K65" s="40">
        <f t="shared" si="11"/>
        <v>40363.811236842128</v>
      </c>
      <c r="L65" s="40">
        <f t="shared" si="11"/>
        <v>33973.410000000003</v>
      </c>
      <c r="M65" s="40">
        <f t="shared" si="11"/>
        <v>132490.58774652632</v>
      </c>
      <c r="N65" s="40">
        <f t="shared" si="11"/>
        <v>279887.46593768423</v>
      </c>
    </row>
    <row r="66" spans="5:14" x14ac:dyDescent="0.2">
      <c r="I66" s="58"/>
    </row>
  </sheetData>
  <mergeCells count="4">
    <mergeCell ref="A3:E3"/>
    <mergeCell ref="F3:H3"/>
    <mergeCell ref="J3:L3"/>
    <mergeCell ref="M3:N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="150" zoomScaleNormal="150" workbookViewId="0">
      <selection activeCell="B14" sqref="B14"/>
    </sheetView>
  </sheetViews>
  <sheetFormatPr baseColWidth="10" defaultColWidth="9.33203125" defaultRowHeight="12.75" x14ac:dyDescent="0.2"/>
  <cols>
    <col min="1" max="1" width="3.83203125" customWidth="1"/>
    <col min="2" max="2" width="17" customWidth="1"/>
    <col min="3" max="3" width="11.1640625" customWidth="1"/>
    <col min="4" max="4" width="11.1640625" style="10" customWidth="1"/>
    <col min="5" max="5" width="5" style="4" customWidth="1"/>
    <col min="6" max="6" width="9" style="4" customWidth="1"/>
    <col min="7" max="7" width="7.33203125" style="4" customWidth="1"/>
    <col min="8" max="8" width="8.83203125" style="4" customWidth="1"/>
    <col min="9" max="9" width="10.33203125" style="4" customWidth="1"/>
    <col min="10" max="10" width="7.5" style="4" customWidth="1"/>
    <col min="11" max="11" width="8.1640625" style="4" customWidth="1"/>
    <col min="12" max="13" width="7.6640625" style="4" customWidth="1"/>
    <col min="14" max="14" width="9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x14ac:dyDescent="0.2">
      <c r="D2" s="48" t="s">
        <v>175</v>
      </c>
      <c r="E2" s="48" t="s">
        <v>236</v>
      </c>
      <c r="F2" s="48"/>
      <c r="G2" s="48"/>
    </row>
    <row r="3" spans="1:14" ht="15.75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 t="s">
        <v>227</v>
      </c>
      <c r="J3" s="91" t="s">
        <v>12</v>
      </c>
      <c r="K3" s="92"/>
      <c r="L3" s="95"/>
      <c r="M3" s="85"/>
      <c r="N3" s="86"/>
    </row>
    <row r="4" spans="1:14" s="8" customFormat="1" ht="33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ht="16.5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60">
        <f>+F5/15</f>
        <v>1932.8618421052633</v>
      </c>
      <c r="F5" s="61">
        <v>28992.92763157895</v>
      </c>
      <c r="G5" s="61">
        <f>+[1]Hoja1!R6</f>
        <v>1144</v>
      </c>
      <c r="H5" s="61">
        <f>+[1]Hoja1!S6</f>
        <v>808.5</v>
      </c>
      <c r="I5" s="61">
        <f>SUM(F5:H5)</f>
        <v>30945.42763157895</v>
      </c>
      <c r="J5" s="61">
        <f>+'[1]CALCULO ISR'!K6</f>
        <v>7470.3676421052633</v>
      </c>
      <c r="K5" s="61">
        <f t="shared" ref="K5:K45" si="0">+F5*10.5%</f>
        <v>3044.2574013157896</v>
      </c>
      <c r="L5" s="61">
        <v>894.05</v>
      </c>
      <c r="M5" s="61">
        <f t="shared" ref="M5:M36" si="1">SUM(J5:L5)</f>
        <v>11408.675043421052</v>
      </c>
      <c r="N5" s="61">
        <f t="shared" ref="N5:N64" si="2">+I5-M5</f>
        <v>19536.752588157899</v>
      </c>
    </row>
    <row r="6" spans="1:14" ht="24.7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60">
        <f t="shared" ref="E6:E64" si="3">+F6/15</f>
        <v>376.80921052631578</v>
      </c>
      <c r="F6" s="61">
        <v>5652.1381578947367</v>
      </c>
      <c r="G6" s="61">
        <f>+[1]Hoja1!R7</f>
        <v>510.50000000000006</v>
      </c>
      <c r="H6" s="61">
        <f>+[1]Hoja1!S7</f>
        <v>333</v>
      </c>
      <c r="I6" s="61">
        <f t="shared" ref="I6:I64" si="4">SUM(F6:H6)</f>
        <v>6495.6381578947367</v>
      </c>
      <c r="J6" s="61">
        <f>+'[1]CALCULO ISR'!K7</f>
        <v>840.27913452631583</v>
      </c>
      <c r="K6" s="61">
        <f t="shared" si="0"/>
        <v>593.47450657894728</v>
      </c>
      <c r="L6" s="61">
        <v>1313</v>
      </c>
      <c r="M6" s="61">
        <f t="shared" si="1"/>
        <v>2746.7536411052633</v>
      </c>
      <c r="N6" s="61">
        <f t="shared" si="2"/>
        <v>3748.8845167894733</v>
      </c>
    </row>
    <row r="7" spans="1:14" ht="24.7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60">
        <f t="shared" si="3"/>
        <v>405.06578947368422</v>
      </c>
      <c r="F7" s="61">
        <v>6075.9868421052633</v>
      </c>
      <c r="G7" s="61">
        <f>+[1]Hoja1!R9</f>
        <v>564</v>
      </c>
      <c r="H7" s="61">
        <f>+[1]Hoja1!S9</f>
        <v>351.5</v>
      </c>
      <c r="I7" s="61">
        <f t="shared" si="4"/>
        <v>6991.4868421052633</v>
      </c>
      <c r="J7" s="61">
        <f>+'[1]CALCULO ISR'!K9</f>
        <v>946.19241347368438</v>
      </c>
      <c r="K7" s="61">
        <f t="shared" si="0"/>
        <v>637.9786184210526</v>
      </c>
      <c r="L7" s="61">
        <v>1013</v>
      </c>
      <c r="M7" s="61">
        <f t="shared" si="1"/>
        <v>2597.1710318947371</v>
      </c>
      <c r="N7" s="61">
        <f t="shared" si="2"/>
        <v>4394.3158102105263</v>
      </c>
    </row>
    <row r="8" spans="1:14" ht="16.5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60">
        <f t="shared" si="3"/>
        <v>405.06578947368422</v>
      </c>
      <c r="F8" s="61">
        <v>6075.9868421052633</v>
      </c>
      <c r="G8" s="61">
        <f>+[1]Hoja1!R10</f>
        <v>564</v>
      </c>
      <c r="H8" s="61">
        <f>+[1]Hoja1!S10</f>
        <v>351.5</v>
      </c>
      <c r="I8" s="61">
        <f t="shared" si="4"/>
        <v>6991.4868421052633</v>
      </c>
      <c r="J8" s="61">
        <f>+'[1]CALCULO ISR'!K10</f>
        <v>946.19241347368438</v>
      </c>
      <c r="K8" s="61">
        <f t="shared" si="0"/>
        <v>637.9786184210526</v>
      </c>
      <c r="L8" s="61"/>
      <c r="M8" s="61">
        <f t="shared" si="1"/>
        <v>1584.1710318947371</v>
      </c>
      <c r="N8" s="61">
        <f t="shared" si="2"/>
        <v>5407.3158102105263</v>
      </c>
    </row>
    <row r="9" spans="1:14" ht="16.5" x14ac:dyDescent="0.15">
      <c r="A9" s="1" t="s">
        <v>117</v>
      </c>
      <c r="B9" s="41" t="s">
        <v>21</v>
      </c>
      <c r="C9" s="69" t="s">
        <v>79</v>
      </c>
      <c r="D9" s="69" t="s">
        <v>73</v>
      </c>
      <c r="E9" s="60">
        <f t="shared" si="3"/>
        <v>908.78000000000009</v>
      </c>
      <c r="F9" s="61">
        <v>13631.7</v>
      </c>
      <c r="G9" s="61">
        <v>832</v>
      </c>
      <c r="H9" s="61">
        <v>559.5</v>
      </c>
      <c r="I9" s="61">
        <f t="shared" si="4"/>
        <v>15023.2</v>
      </c>
      <c r="J9" s="61">
        <v>2764.83</v>
      </c>
      <c r="K9" s="61">
        <f t="shared" si="0"/>
        <v>1431.3285000000001</v>
      </c>
      <c r="L9" s="61"/>
      <c r="M9" s="61">
        <f t="shared" si="1"/>
        <v>4196.1584999999995</v>
      </c>
      <c r="N9" s="61">
        <f t="shared" si="2"/>
        <v>10827.041500000001</v>
      </c>
    </row>
    <row r="10" spans="1:14" ht="16.5" x14ac:dyDescent="0.15">
      <c r="A10" s="1" t="s">
        <v>118</v>
      </c>
      <c r="B10" s="41" t="s">
        <v>54</v>
      </c>
      <c r="C10" s="20" t="s">
        <v>95</v>
      </c>
      <c r="D10" s="20" t="s">
        <v>73</v>
      </c>
      <c r="E10" s="60">
        <f t="shared" si="3"/>
        <v>253.51973684210529</v>
      </c>
      <c r="F10" s="61">
        <v>3802.7960526315792</v>
      </c>
      <c r="G10" s="61">
        <f>+[1]Hoja1!R12</f>
        <v>333.5</v>
      </c>
      <c r="H10" s="61">
        <f>+[1]Hoja1!S12</f>
        <v>212.5</v>
      </c>
      <c r="I10" s="61">
        <f t="shared" si="4"/>
        <v>4348.7960526315792</v>
      </c>
      <c r="J10" s="61">
        <f>+'[1]CALCULO ISR'!K12</f>
        <v>406.80974063157907</v>
      </c>
      <c r="K10" s="61">
        <f t="shared" si="0"/>
        <v>399.29358552631578</v>
      </c>
      <c r="L10" s="61"/>
      <c r="M10" s="61">
        <f t="shared" si="1"/>
        <v>806.1033261578948</v>
      </c>
      <c r="N10" s="61">
        <f t="shared" si="2"/>
        <v>3542.6927264736842</v>
      </c>
    </row>
    <row r="11" spans="1:14" ht="16.5" x14ac:dyDescent="0.15">
      <c r="A11" s="1">
        <v>62</v>
      </c>
      <c r="B11" s="59" t="s">
        <v>237</v>
      </c>
      <c r="C11" s="69" t="s">
        <v>238</v>
      </c>
      <c r="D11" s="69" t="s">
        <v>73</v>
      </c>
      <c r="E11" s="60">
        <f>+F11/9</f>
        <v>729.8</v>
      </c>
      <c r="F11" s="61">
        <v>6568.2</v>
      </c>
      <c r="G11" s="61">
        <v>732.5</v>
      </c>
      <c r="H11" s="61">
        <v>493.5</v>
      </c>
      <c r="I11" s="61">
        <v>7794.2</v>
      </c>
      <c r="J11" s="61">
        <v>1117.58</v>
      </c>
      <c r="K11" s="61">
        <v>689.66</v>
      </c>
      <c r="L11" s="61"/>
      <c r="M11" s="61">
        <v>1807.24</v>
      </c>
      <c r="N11" s="61">
        <v>5986.96</v>
      </c>
    </row>
    <row r="12" spans="1:14" ht="24.75" x14ac:dyDescent="0.15">
      <c r="A12" s="1" t="s">
        <v>119</v>
      </c>
      <c r="B12" s="41" t="s">
        <v>55</v>
      </c>
      <c r="C12" s="20" t="s">
        <v>96</v>
      </c>
      <c r="D12" s="20" t="s">
        <v>77</v>
      </c>
      <c r="E12" s="60">
        <f t="shared" si="3"/>
        <v>253.51973684210529</v>
      </c>
      <c r="F12" s="61">
        <v>3802.7960526315792</v>
      </c>
      <c r="G12" s="61">
        <f>+[1]Hoja1!R13</f>
        <v>333.5</v>
      </c>
      <c r="H12" s="61">
        <f>+[1]Hoja1!S13</f>
        <v>212.5</v>
      </c>
      <c r="I12" s="61">
        <f t="shared" si="4"/>
        <v>4348.7960526315792</v>
      </c>
      <c r="J12" s="61">
        <f>+'[1]CALCULO ISR'!K13</f>
        <v>406.80974063157907</v>
      </c>
      <c r="K12" s="61">
        <f t="shared" si="0"/>
        <v>399.29358552631578</v>
      </c>
      <c r="L12" s="61"/>
      <c r="M12" s="61">
        <f t="shared" si="1"/>
        <v>806.1033261578948</v>
      </c>
      <c r="N12" s="61">
        <f t="shared" si="2"/>
        <v>3542.6927264736842</v>
      </c>
    </row>
    <row r="13" spans="1:14" ht="24.75" x14ac:dyDescent="0.15">
      <c r="A13" s="1" t="s">
        <v>164</v>
      </c>
      <c r="B13" s="41" t="s">
        <v>16</v>
      </c>
      <c r="C13" s="20" t="s">
        <v>79</v>
      </c>
      <c r="D13" s="20" t="s">
        <v>74</v>
      </c>
      <c r="E13" s="60">
        <f t="shared" si="3"/>
        <v>908.7828947368422</v>
      </c>
      <c r="F13" s="61">
        <v>13631.743421052633</v>
      </c>
      <c r="G13" s="61">
        <f>+[1]Hoja1!R14</f>
        <v>832</v>
      </c>
      <c r="H13" s="61">
        <f>+[1]Hoja1!S14</f>
        <v>559.5</v>
      </c>
      <c r="I13" s="61">
        <f t="shared" si="4"/>
        <v>15023.243421052633</v>
      </c>
      <c r="J13" s="61">
        <f>+'[1]CALCULO ISR'!K14</f>
        <v>2764.7790606315793</v>
      </c>
      <c r="K13" s="61">
        <f t="shared" si="0"/>
        <v>1431.3330592105265</v>
      </c>
      <c r="L13" s="61">
        <v>4848.1000000000004</v>
      </c>
      <c r="M13" s="61">
        <f t="shared" si="1"/>
        <v>9044.2121198421064</v>
      </c>
      <c r="N13" s="61">
        <f t="shared" si="2"/>
        <v>5979.0313012105271</v>
      </c>
    </row>
    <row r="14" spans="1:14" ht="24.75" x14ac:dyDescent="0.15">
      <c r="A14" s="1" t="s">
        <v>137</v>
      </c>
      <c r="B14" s="59" t="s">
        <v>33</v>
      </c>
      <c r="C14" s="20" t="s">
        <v>91</v>
      </c>
      <c r="D14" s="20" t="s">
        <v>74</v>
      </c>
      <c r="E14" s="60">
        <f t="shared" si="3"/>
        <v>376.80921052631578</v>
      </c>
      <c r="F14" s="61">
        <v>5652.1381578947367</v>
      </c>
      <c r="G14" s="61">
        <f>+[1]Hoja1!R15</f>
        <v>510.50000000000006</v>
      </c>
      <c r="H14" s="61">
        <f>+[1]Hoja1!S15</f>
        <v>333</v>
      </c>
      <c r="I14" s="61">
        <f t="shared" si="4"/>
        <v>6495.6381578947367</v>
      </c>
      <c r="J14" s="61">
        <f>+'[1]CALCULO ISR'!K15</f>
        <v>840.27913452631583</v>
      </c>
      <c r="K14" s="61">
        <f t="shared" si="0"/>
        <v>593.47450657894728</v>
      </c>
      <c r="L14" s="61"/>
      <c r="M14" s="61">
        <f t="shared" si="1"/>
        <v>1433.7536411052631</v>
      </c>
      <c r="N14" s="61">
        <f t="shared" si="2"/>
        <v>5061.8845167894733</v>
      </c>
    </row>
    <row r="15" spans="1:14" ht="24.75" x14ac:dyDescent="0.15">
      <c r="A15" s="1" t="s">
        <v>138</v>
      </c>
      <c r="B15" s="41" t="s">
        <v>34</v>
      </c>
      <c r="C15" s="20" t="s">
        <v>91</v>
      </c>
      <c r="D15" s="20" t="s">
        <v>74</v>
      </c>
      <c r="E15" s="60">
        <f t="shared" si="3"/>
        <v>376.80921052631578</v>
      </c>
      <c r="F15" s="61">
        <v>5652.1381578947367</v>
      </c>
      <c r="G15" s="61">
        <f>+[1]Hoja1!R16</f>
        <v>510.50000000000006</v>
      </c>
      <c r="H15" s="61">
        <f>+[1]Hoja1!S16</f>
        <v>333</v>
      </c>
      <c r="I15" s="61">
        <f t="shared" si="4"/>
        <v>6495.6381578947367</v>
      </c>
      <c r="J15" s="61">
        <f>+'[1]CALCULO ISR'!K16</f>
        <v>840.27913452631583</v>
      </c>
      <c r="K15" s="61">
        <f t="shared" si="0"/>
        <v>593.47450657894728</v>
      </c>
      <c r="L15" s="61"/>
      <c r="M15" s="61">
        <f t="shared" si="1"/>
        <v>1433.7536411052631</v>
      </c>
      <c r="N15" s="61">
        <f t="shared" si="2"/>
        <v>5061.8845167894733</v>
      </c>
    </row>
    <row r="16" spans="1:14" ht="24.75" x14ac:dyDescent="0.15">
      <c r="A16" s="1" t="s">
        <v>139</v>
      </c>
      <c r="B16" s="41" t="s">
        <v>35</v>
      </c>
      <c r="C16" s="20" t="s">
        <v>91</v>
      </c>
      <c r="D16" s="20" t="s">
        <v>74</v>
      </c>
      <c r="E16" s="60">
        <f t="shared" si="3"/>
        <v>376.80921052631578</v>
      </c>
      <c r="F16" s="61">
        <v>5652.1381578947367</v>
      </c>
      <c r="G16" s="61">
        <f>+[1]Hoja1!R17</f>
        <v>510.50000000000006</v>
      </c>
      <c r="H16" s="61">
        <f>+[1]Hoja1!S17</f>
        <v>333</v>
      </c>
      <c r="I16" s="61">
        <f t="shared" si="4"/>
        <v>6495.6381578947367</v>
      </c>
      <c r="J16" s="61">
        <f>+'[1]CALCULO ISR'!K17</f>
        <v>840.27913452631583</v>
      </c>
      <c r="K16" s="61">
        <f t="shared" si="0"/>
        <v>593.47450657894728</v>
      </c>
      <c r="L16" s="61">
        <v>943</v>
      </c>
      <c r="M16" s="61">
        <f t="shared" si="1"/>
        <v>2376.7536411052633</v>
      </c>
      <c r="N16" s="61">
        <f t="shared" si="2"/>
        <v>4118.8845167894733</v>
      </c>
    </row>
    <row r="17" spans="1:14" ht="24.75" x14ac:dyDescent="0.15">
      <c r="A17" s="1" t="s">
        <v>140</v>
      </c>
      <c r="B17" s="41" t="s">
        <v>32</v>
      </c>
      <c r="C17" s="20" t="s">
        <v>90</v>
      </c>
      <c r="D17" s="20" t="s">
        <v>74</v>
      </c>
      <c r="E17" s="60">
        <f t="shared" si="3"/>
        <v>393.13</v>
      </c>
      <c r="F17" s="61">
        <v>5896.95</v>
      </c>
      <c r="G17" s="61">
        <f>+[1]Hoja1!R18</f>
        <v>510.5</v>
      </c>
      <c r="H17" s="61">
        <f>+[1]Hoja1!S18</f>
        <v>333</v>
      </c>
      <c r="I17" s="61">
        <f t="shared" si="4"/>
        <v>6740.45</v>
      </c>
      <c r="J17" s="61">
        <f>+'[1]CALCULO ISR'!K18</f>
        <v>892.97650294736854</v>
      </c>
      <c r="K17" s="61">
        <f t="shared" si="0"/>
        <v>619.17975000000001</v>
      </c>
      <c r="L17" s="61"/>
      <c r="M17" s="61">
        <f t="shared" si="1"/>
        <v>1512.1562529473686</v>
      </c>
      <c r="N17" s="61">
        <f t="shared" si="2"/>
        <v>5228.2937470526313</v>
      </c>
    </row>
    <row r="18" spans="1:14" ht="24.75" x14ac:dyDescent="0.15">
      <c r="A18" s="1" t="s">
        <v>141</v>
      </c>
      <c r="B18" s="41" t="s">
        <v>36</v>
      </c>
      <c r="C18" s="20" t="s">
        <v>91</v>
      </c>
      <c r="D18" s="20" t="s">
        <v>74</v>
      </c>
      <c r="E18" s="60">
        <f t="shared" si="3"/>
        <v>376.80921052631578</v>
      </c>
      <c r="F18" s="61">
        <v>5652.1381578947367</v>
      </c>
      <c r="G18" s="61">
        <f>+[1]Hoja1!R19</f>
        <v>510.50000000000006</v>
      </c>
      <c r="H18" s="61">
        <f>+[1]Hoja1!S19</f>
        <v>333</v>
      </c>
      <c r="I18" s="61">
        <f t="shared" si="4"/>
        <v>6495.6381578947367</v>
      </c>
      <c r="J18" s="61">
        <f>+'[1]CALCULO ISR'!K19</f>
        <v>840.27913452631583</v>
      </c>
      <c r="K18" s="61">
        <f t="shared" si="0"/>
        <v>593.47450657894728</v>
      </c>
      <c r="L18" s="61">
        <v>943</v>
      </c>
      <c r="M18" s="61">
        <f t="shared" si="1"/>
        <v>2376.7536411052633</v>
      </c>
      <c r="N18" s="61">
        <f t="shared" si="2"/>
        <v>4118.8845167894733</v>
      </c>
    </row>
    <row r="19" spans="1:14" ht="24.75" x14ac:dyDescent="0.15">
      <c r="A19" s="1" t="s">
        <v>142</v>
      </c>
      <c r="B19" s="41" t="s">
        <v>37</v>
      </c>
      <c r="C19" s="20" t="s">
        <v>91</v>
      </c>
      <c r="D19" s="20" t="s">
        <v>74</v>
      </c>
      <c r="E19" s="60">
        <f t="shared" si="3"/>
        <v>376.80921052631578</v>
      </c>
      <c r="F19" s="61">
        <v>5652.1381578947367</v>
      </c>
      <c r="G19" s="61">
        <f>+[1]Hoja1!R20</f>
        <v>510.50000000000006</v>
      </c>
      <c r="H19" s="61">
        <f>+[1]Hoja1!S20</f>
        <v>333</v>
      </c>
      <c r="I19" s="61">
        <f t="shared" si="4"/>
        <v>6495.6381578947367</v>
      </c>
      <c r="J19" s="61">
        <f>+'[1]CALCULO ISR'!K20</f>
        <v>840.27913452631583</v>
      </c>
      <c r="K19" s="61">
        <f t="shared" si="0"/>
        <v>593.47450657894728</v>
      </c>
      <c r="L19" s="61">
        <v>943</v>
      </c>
      <c r="M19" s="61">
        <f t="shared" si="1"/>
        <v>2376.7536411052633</v>
      </c>
      <c r="N19" s="61">
        <f t="shared" si="2"/>
        <v>4118.8845167894733</v>
      </c>
    </row>
    <row r="20" spans="1:14" ht="24.75" x14ac:dyDescent="0.15">
      <c r="A20" s="1" t="s">
        <v>143</v>
      </c>
      <c r="B20" s="41" t="s">
        <v>38</v>
      </c>
      <c r="C20" s="20" t="s">
        <v>91</v>
      </c>
      <c r="D20" s="20" t="s">
        <v>74</v>
      </c>
      <c r="E20" s="60">
        <f t="shared" si="3"/>
        <v>376.80921052631578</v>
      </c>
      <c r="F20" s="61">
        <v>5652.1381578947367</v>
      </c>
      <c r="G20" s="61">
        <f>+[1]Hoja1!R21</f>
        <v>510.50000000000006</v>
      </c>
      <c r="H20" s="61">
        <f>+[1]Hoja1!S21</f>
        <v>333</v>
      </c>
      <c r="I20" s="61">
        <f t="shared" si="4"/>
        <v>6495.6381578947367</v>
      </c>
      <c r="J20" s="61">
        <f>+'[1]CALCULO ISR'!K21</f>
        <v>840.27913452631583</v>
      </c>
      <c r="K20" s="61">
        <f t="shared" si="0"/>
        <v>593.47450657894728</v>
      </c>
      <c r="L20" s="61"/>
      <c r="M20" s="61">
        <f t="shared" si="1"/>
        <v>1433.7536411052631</v>
      </c>
      <c r="N20" s="61">
        <f t="shared" si="2"/>
        <v>5061.8845167894733</v>
      </c>
    </row>
    <row r="21" spans="1:14" ht="24.75" x14ac:dyDescent="0.15">
      <c r="A21" s="1" t="s">
        <v>144</v>
      </c>
      <c r="B21" s="41" t="s">
        <v>39</v>
      </c>
      <c r="C21" s="20" t="s">
        <v>91</v>
      </c>
      <c r="D21" s="20" t="s">
        <v>74</v>
      </c>
      <c r="E21" s="60">
        <f t="shared" si="3"/>
        <v>376.80921052631578</v>
      </c>
      <c r="F21" s="61">
        <v>5652.1381578947367</v>
      </c>
      <c r="G21" s="61">
        <f>+[1]Hoja1!R22</f>
        <v>510.50000000000006</v>
      </c>
      <c r="H21" s="61">
        <f>+[1]Hoja1!S22</f>
        <v>333</v>
      </c>
      <c r="I21" s="61">
        <f t="shared" si="4"/>
        <v>6495.6381578947367</v>
      </c>
      <c r="J21" s="61">
        <f>+'[1]CALCULO ISR'!K22</f>
        <v>840.27913452631583</v>
      </c>
      <c r="K21" s="61">
        <f t="shared" si="0"/>
        <v>593.47450657894728</v>
      </c>
      <c r="L21" s="61">
        <v>908.53</v>
      </c>
      <c r="M21" s="61">
        <f t="shared" si="1"/>
        <v>2342.2836411052631</v>
      </c>
      <c r="N21" s="61">
        <f t="shared" si="2"/>
        <v>4153.3545167894736</v>
      </c>
    </row>
    <row r="22" spans="1:14" ht="24.75" x14ac:dyDescent="0.15">
      <c r="A22" s="1" t="s">
        <v>145</v>
      </c>
      <c r="B22" s="41" t="s">
        <v>40</v>
      </c>
      <c r="C22" s="20" t="s">
        <v>91</v>
      </c>
      <c r="D22" s="20" t="s">
        <v>74</v>
      </c>
      <c r="E22" s="60">
        <f t="shared" si="3"/>
        <v>376.80921052631578</v>
      </c>
      <c r="F22" s="61">
        <v>5652.1381578947367</v>
      </c>
      <c r="G22" s="61">
        <f>+[1]Hoja1!R23</f>
        <v>510.50000000000006</v>
      </c>
      <c r="H22" s="61">
        <f>+[1]Hoja1!S23</f>
        <v>333</v>
      </c>
      <c r="I22" s="61">
        <f t="shared" si="4"/>
        <v>6495.6381578947367</v>
      </c>
      <c r="J22" s="61">
        <f>+'[1]CALCULO ISR'!K23</f>
        <v>840.27913452631583</v>
      </c>
      <c r="K22" s="61">
        <f t="shared" si="0"/>
        <v>593.47450657894728</v>
      </c>
      <c r="L22" s="61"/>
      <c r="M22" s="61">
        <f t="shared" si="1"/>
        <v>1433.7536411052631</v>
      </c>
      <c r="N22" s="61">
        <f t="shared" si="2"/>
        <v>5061.8845167894733</v>
      </c>
    </row>
    <row r="23" spans="1:14" ht="24.75" x14ac:dyDescent="0.15">
      <c r="A23" s="1" t="s">
        <v>146</v>
      </c>
      <c r="B23" s="41" t="s">
        <v>41</v>
      </c>
      <c r="C23" s="20" t="s">
        <v>91</v>
      </c>
      <c r="D23" s="20" t="s">
        <v>74</v>
      </c>
      <c r="E23" s="60">
        <f t="shared" si="3"/>
        <v>376.80921052631578</v>
      </c>
      <c r="F23" s="61">
        <v>5652.1381578947367</v>
      </c>
      <c r="G23" s="61">
        <f>+[1]Hoja1!R24</f>
        <v>510.50000000000006</v>
      </c>
      <c r="H23" s="61">
        <f>+[1]Hoja1!S24</f>
        <v>333</v>
      </c>
      <c r="I23" s="61">
        <f t="shared" si="4"/>
        <v>6495.6381578947367</v>
      </c>
      <c r="J23" s="61">
        <f>+'[1]CALCULO ISR'!K24</f>
        <v>840.27913452631583</v>
      </c>
      <c r="K23" s="61">
        <f t="shared" si="0"/>
        <v>593.47450657894728</v>
      </c>
      <c r="L23" s="61"/>
      <c r="M23" s="61">
        <f t="shared" si="1"/>
        <v>1433.7536411052631</v>
      </c>
      <c r="N23" s="61">
        <f t="shared" si="2"/>
        <v>5061.8845167894733</v>
      </c>
    </row>
    <row r="24" spans="1:14" ht="24.75" x14ac:dyDescent="0.15">
      <c r="A24" s="1" t="s">
        <v>147</v>
      </c>
      <c r="B24" s="41" t="s">
        <v>42</v>
      </c>
      <c r="C24" s="20" t="s">
        <v>91</v>
      </c>
      <c r="D24" s="20" t="s">
        <v>74</v>
      </c>
      <c r="E24" s="60">
        <f t="shared" si="3"/>
        <v>376.80921052631578</v>
      </c>
      <c r="F24" s="61">
        <v>5652.1381578947367</v>
      </c>
      <c r="G24" s="61">
        <f>+[1]Hoja1!R25</f>
        <v>510.50000000000006</v>
      </c>
      <c r="H24" s="61">
        <f>+[1]Hoja1!S25</f>
        <v>333</v>
      </c>
      <c r="I24" s="61">
        <f t="shared" si="4"/>
        <v>6495.6381578947367</v>
      </c>
      <c r="J24" s="61">
        <f>+'[1]CALCULO ISR'!K25</f>
        <v>840.27913452631583</v>
      </c>
      <c r="K24" s="61">
        <f t="shared" si="0"/>
        <v>593.47450657894728</v>
      </c>
      <c r="L24" s="61">
        <v>943</v>
      </c>
      <c r="M24" s="61">
        <f t="shared" si="1"/>
        <v>2376.7536411052633</v>
      </c>
      <c r="N24" s="61">
        <f t="shared" si="2"/>
        <v>4118.8845167894733</v>
      </c>
    </row>
    <row r="25" spans="1:14" ht="24.75" x14ac:dyDescent="0.15">
      <c r="A25" s="1" t="s">
        <v>148</v>
      </c>
      <c r="B25" s="41" t="s">
        <v>56</v>
      </c>
      <c r="C25" s="20" t="s">
        <v>97</v>
      </c>
      <c r="D25" s="20" t="s">
        <v>74</v>
      </c>
      <c r="E25" s="60">
        <f t="shared" si="3"/>
        <v>233.78289473684211</v>
      </c>
      <c r="F25" s="61">
        <v>3506.7434210526317</v>
      </c>
      <c r="G25" s="61">
        <f>+[1]Hoja1!R26</f>
        <v>323.5</v>
      </c>
      <c r="H25" s="61">
        <f>+[1]Hoja1!S26</f>
        <v>208.5</v>
      </c>
      <c r="I25" s="61">
        <f t="shared" si="4"/>
        <v>4038.7434210526317</v>
      </c>
      <c r="J25" s="61">
        <f>+'[1]CALCULO ISR'!K26</f>
        <v>355.28734736842102</v>
      </c>
      <c r="K25" s="61">
        <f t="shared" si="0"/>
        <v>368.2080592105263</v>
      </c>
      <c r="L25" s="61">
        <v>585</v>
      </c>
      <c r="M25" s="61">
        <f t="shared" si="1"/>
        <v>1308.4954065789473</v>
      </c>
      <c r="N25" s="61">
        <f t="shared" si="2"/>
        <v>2730.2480144736846</v>
      </c>
    </row>
    <row r="26" spans="1:14" ht="24.75" x14ac:dyDescent="0.15">
      <c r="A26" s="1" t="s">
        <v>149</v>
      </c>
      <c r="B26" s="41" t="s">
        <v>57</v>
      </c>
      <c r="C26" s="20" t="s">
        <v>97</v>
      </c>
      <c r="D26" s="20" t="s">
        <v>74</v>
      </c>
      <c r="E26" s="60">
        <f t="shared" si="3"/>
        <v>233.78289473684211</v>
      </c>
      <c r="F26" s="61">
        <v>3506.7434210526317</v>
      </c>
      <c r="G26" s="61">
        <f>+[1]Hoja1!R27</f>
        <v>323.5</v>
      </c>
      <c r="H26" s="61">
        <f>+[1]Hoja1!S27</f>
        <v>208.5</v>
      </c>
      <c r="I26" s="61">
        <f t="shared" si="4"/>
        <v>4038.7434210526317</v>
      </c>
      <c r="J26" s="61">
        <f>+'[1]CALCULO ISR'!K27</f>
        <v>355.28734736842102</v>
      </c>
      <c r="K26" s="61">
        <f t="shared" si="0"/>
        <v>368.2080592105263</v>
      </c>
      <c r="L26" s="61">
        <v>585</v>
      </c>
      <c r="M26" s="61">
        <f t="shared" si="1"/>
        <v>1308.4954065789473</v>
      </c>
      <c r="N26" s="61">
        <f t="shared" si="2"/>
        <v>2730.2480144736846</v>
      </c>
    </row>
    <row r="27" spans="1:14" ht="24.75" x14ac:dyDescent="0.15">
      <c r="A27" s="1" t="s">
        <v>150</v>
      </c>
      <c r="B27" s="41" t="s">
        <v>58</v>
      </c>
      <c r="C27" s="20" t="s">
        <v>92</v>
      </c>
      <c r="D27" s="20" t="s">
        <v>74</v>
      </c>
      <c r="E27" s="60">
        <f t="shared" si="3"/>
        <v>233.78289473684211</v>
      </c>
      <c r="F27" s="61">
        <v>3506.7434210526317</v>
      </c>
      <c r="G27" s="61">
        <f>+[1]Hoja1!R28</f>
        <v>323.5</v>
      </c>
      <c r="H27" s="61">
        <f>+[1]Hoja1!S28</f>
        <v>208.5</v>
      </c>
      <c r="I27" s="61">
        <f t="shared" si="4"/>
        <v>4038.7434210526317</v>
      </c>
      <c r="J27" s="61">
        <f>+'[1]CALCULO ISR'!K28</f>
        <v>355.28734736842102</v>
      </c>
      <c r="K27" s="61">
        <f t="shared" si="0"/>
        <v>368.2080592105263</v>
      </c>
      <c r="L27" s="61"/>
      <c r="M27" s="61">
        <f t="shared" si="1"/>
        <v>723.49540657894727</v>
      </c>
      <c r="N27" s="61">
        <f t="shared" si="2"/>
        <v>3315.2480144736846</v>
      </c>
    </row>
    <row r="28" spans="1:14" ht="24.75" x14ac:dyDescent="0.15">
      <c r="A28" s="1" t="s">
        <v>151</v>
      </c>
      <c r="B28" s="41" t="s">
        <v>59</v>
      </c>
      <c r="C28" s="20" t="s">
        <v>92</v>
      </c>
      <c r="D28" s="20" t="s">
        <v>74</v>
      </c>
      <c r="E28" s="60">
        <f t="shared" si="3"/>
        <v>233.78289473684211</v>
      </c>
      <c r="F28" s="61">
        <v>3506.7434210526317</v>
      </c>
      <c r="G28" s="61">
        <f>+[1]Hoja1!R29</f>
        <v>323.5</v>
      </c>
      <c r="H28" s="61">
        <f>+[1]Hoja1!S29</f>
        <v>208.5</v>
      </c>
      <c r="I28" s="61">
        <f t="shared" si="4"/>
        <v>4038.7434210526317</v>
      </c>
      <c r="J28" s="61">
        <f>+'[1]CALCULO ISR'!K29</f>
        <v>355.28734736842102</v>
      </c>
      <c r="K28" s="61">
        <f t="shared" si="0"/>
        <v>368.2080592105263</v>
      </c>
      <c r="L28" s="61">
        <v>585</v>
      </c>
      <c r="M28" s="61">
        <f t="shared" si="1"/>
        <v>1308.4954065789473</v>
      </c>
      <c r="N28" s="61">
        <f t="shared" si="2"/>
        <v>2730.2480144736846</v>
      </c>
    </row>
    <row r="29" spans="1:14" ht="24.75" x14ac:dyDescent="0.15">
      <c r="A29" s="1" t="s">
        <v>152</v>
      </c>
      <c r="B29" s="41" t="s">
        <v>60</v>
      </c>
      <c r="C29" s="20" t="s">
        <v>92</v>
      </c>
      <c r="D29" s="20" t="s">
        <v>74</v>
      </c>
      <c r="E29" s="60">
        <f t="shared" si="3"/>
        <v>233.78289473684211</v>
      </c>
      <c r="F29" s="61">
        <v>3506.7434210526317</v>
      </c>
      <c r="G29" s="61">
        <f>+[1]Hoja1!R30</f>
        <v>323.5</v>
      </c>
      <c r="H29" s="61">
        <f>+[1]Hoja1!S30</f>
        <v>208.5</v>
      </c>
      <c r="I29" s="61">
        <f t="shared" si="4"/>
        <v>4038.7434210526317</v>
      </c>
      <c r="J29" s="61">
        <f>+'[1]CALCULO ISR'!K30</f>
        <v>355.28734736842102</v>
      </c>
      <c r="K29" s="61">
        <f t="shared" si="0"/>
        <v>368.2080592105263</v>
      </c>
      <c r="L29" s="61">
        <v>585</v>
      </c>
      <c r="M29" s="61">
        <f t="shared" si="1"/>
        <v>1308.4954065789473</v>
      </c>
      <c r="N29" s="61">
        <f t="shared" si="2"/>
        <v>2730.2480144736846</v>
      </c>
    </row>
    <row r="30" spans="1:14" ht="24.75" x14ac:dyDescent="0.15">
      <c r="A30" s="1" t="s">
        <v>153</v>
      </c>
      <c r="B30" s="41" t="s">
        <v>61</v>
      </c>
      <c r="C30" s="20" t="s">
        <v>92</v>
      </c>
      <c r="D30" s="20" t="s">
        <v>74</v>
      </c>
      <c r="E30" s="60">
        <f t="shared" si="3"/>
        <v>233.78289473684211</v>
      </c>
      <c r="F30" s="61">
        <v>3506.7434210526317</v>
      </c>
      <c r="G30" s="61">
        <f>+[1]Hoja1!R31</f>
        <v>323.5</v>
      </c>
      <c r="H30" s="61">
        <f>+[1]Hoja1!S31</f>
        <v>208.5</v>
      </c>
      <c r="I30" s="61">
        <f t="shared" si="4"/>
        <v>4038.7434210526317</v>
      </c>
      <c r="J30" s="61">
        <f>+'[1]CALCULO ISR'!K31</f>
        <v>355.28734736842102</v>
      </c>
      <c r="K30" s="61">
        <f t="shared" si="0"/>
        <v>368.2080592105263</v>
      </c>
      <c r="L30" s="61">
        <v>423.92</v>
      </c>
      <c r="M30" s="61">
        <f t="shared" si="1"/>
        <v>1147.4154065789473</v>
      </c>
      <c r="N30" s="61">
        <f t="shared" si="2"/>
        <v>2891.3280144736846</v>
      </c>
    </row>
    <row r="31" spans="1:14" ht="24.75" x14ac:dyDescent="0.15">
      <c r="A31" s="1" t="s">
        <v>173</v>
      </c>
      <c r="B31" s="41" t="s">
        <v>62</v>
      </c>
      <c r="C31" s="20" t="s">
        <v>92</v>
      </c>
      <c r="D31" s="20" t="s">
        <v>74</v>
      </c>
      <c r="E31" s="60">
        <f t="shared" si="3"/>
        <v>233.78289473684211</v>
      </c>
      <c r="F31" s="61">
        <v>3506.7434210526317</v>
      </c>
      <c r="G31" s="61">
        <f>+[1]Hoja1!R32</f>
        <v>323.5</v>
      </c>
      <c r="H31" s="61">
        <f>+[1]Hoja1!S32</f>
        <v>208.5</v>
      </c>
      <c r="I31" s="61">
        <f t="shared" si="4"/>
        <v>4038.7434210526317</v>
      </c>
      <c r="J31" s="61">
        <f>+'[1]CALCULO ISR'!K32</f>
        <v>355.28734736842102</v>
      </c>
      <c r="K31" s="61">
        <f t="shared" si="0"/>
        <v>368.2080592105263</v>
      </c>
      <c r="L31" s="61">
        <v>585</v>
      </c>
      <c r="M31" s="61">
        <f t="shared" si="1"/>
        <v>1308.4954065789473</v>
      </c>
      <c r="N31" s="61">
        <f t="shared" si="2"/>
        <v>2730.2480144736846</v>
      </c>
    </row>
    <row r="32" spans="1:14" ht="15.75" customHeight="1" x14ac:dyDescent="0.15">
      <c r="A32" s="1" t="s">
        <v>154</v>
      </c>
      <c r="B32" s="41" t="s">
        <v>63</v>
      </c>
      <c r="C32" s="20" t="s">
        <v>92</v>
      </c>
      <c r="D32" s="20" t="s">
        <v>74</v>
      </c>
      <c r="E32" s="60">
        <f t="shared" si="3"/>
        <v>233.78289473684211</v>
      </c>
      <c r="F32" s="61">
        <v>3506.7434210526317</v>
      </c>
      <c r="G32" s="61">
        <f>+[1]Hoja1!R34</f>
        <v>323.5</v>
      </c>
      <c r="H32" s="61">
        <f>+[1]Hoja1!S34</f>
        <v>208.5</v>
      </c>
      <c r="I32" s="61">
        <f t="shared" si="4"/>
        <v>4038.7434210526317</v>
      </c>
      <c r="J32" s="61">
        <f>+'[1]CALCULO ISR'!K34</f>
        <v>355.28734736842102</v>
      </c>
      <c r="K32" s="61">
        <f t="shared" si="0"/>
        <v>368.2080592105263</v>
      </c>
      <c r="L32" s="61">
        <v>585</v>
      </c>
      <c r="M32" s="61">
        <f t="shared" si="1"/>
        <v>1308.4954065789473</v>
      </c>
      <c r="N32" s="61">
        <f t="shared" si="2"/>
        <v>2730.2480144736846</v>
      </c>
    </row>
    <row r="33" spans="1:14" ht="15.75" customHeight="1" x14ac:dyDescent="0.15">
      <c r="A33" s="1" t="s">
        <v>165</v>
      </c>
      <c r="B33" s="41" t="s">
        <v>64</v>
      </c>
      <c r="C33" s="20" t="s">
        <v>92</v>
      </c>
      <c r="D33" s="20" t="s">
        <v>74</v>
      </c>
      <c r="E33" s="60">
        <f t="shared" si="3"/>
        <v>233.78289473684211</v>
      </c>
      <c r="F33" s="61">
        <v>3506.7434210526317</v>
      </c>
      <c r="G33" s="61">
        <f>+[1]Hoja1!R35</f>
        <v>323.5</v>
      </c>
      <c r="H33" s="61">
        <f>+[1]Hoja1!S35</f>
        <v>208.5</v>
      </c>
      <c r="I33" s="61">
        <f t="shared" si="4"/>
        <v>4038.7434210526317</v>
      </c>
      <c r="J33" s="61">
        <f>+'[1]CALCULO ISR'!K35</f>
        <v>355.28734736842102</v>
      </c>
      <c r="K33" s="61">
        <f t="shared" si="0"/>
        <v>368.2080592105263</v>
      </c>
      <c r="L33" s="61"/>
      <c r="M33" s="61">
        <f t="shared" si="1"/>
        <v>723.49540657894727</v>
      </c>
      <c r="N33" s="61">
        <f t="shared" si="2"/>
        <v>3315.2480144736846</v>
      </c>
    </row>
    <row r="34" spans="1:14" ht="15.75" customHeight="1" x14ac:dyDescent="0.15">
      <c r="A34" s="1" t="s">
        <v>155</v>
      </c>
      <c r="B34" s="41" t="s">
        <v>65</v>
      </c>
      <c r="C34" s="20" t="s">
        <v>92</v>
      </c>
      <c r="D34" s="20" t="s">
        <v>74</v>
      </c>
      <c r="E34" s="60">
        <f t="shared" si="3"/>
        <v>233.78289473684211</v>
      </c>
      <c r="F34" s="61">
        <v>3506.7434210526317</v>
      </c>
      <c r="G34" s="61">
        <f>+[1]Hoja1!R36</f>
        <v>323.5</v>
      </c>
      <c r="H34" s="61">
        <f>+[1]Hoja1!S36</f>
        <v>208.5</v>
      </c>
      <c r="I34" s="61">
        <f t="shared" si="4"/>
        <v>4038.7434210526317</v>
      </c>
      <c r="J34" s="61">
        <f>+'[1]CALCULO ISR'!K36</f>
        <v>355.28734736842102</v>
      </c>
      <c r="K34" s="61">
        <f t="shared" si="0"/>
        <v>368.2080592105263</v>
      </c>
      <c r="L34" s="61"/>
      <c r="M34" s="61">
        <f t="shared" si="1"/>
        <v>723.49540657894727</v>
      </c>
      <c r="N34" s="61">
        <f t="shared" si="2"/>
        <v>3315.2480144736846</v>
      </c>
    </row>
    <row r="35" spans="1:14" ht="15.75" customHeight="1" x14ac:dyDescent="0.15">
      <c r="A35" s="1" t="s">
        <v>156</v>
      </c>
      <c r="B35" s="41" t="s">
        <v>66</v>
      </c>
      <c r="C35" s="20" t="s">
        <v>92</v>
      </c>
      <c r="D35" s="20" t="s">
        <v>74</v>
      </c>
      <c r="E35" s="60">
        <f t="shared" si="3"/>
        <v>233.78289473684211</v>
      </c>
      <c r="F35" s="61">
        <v>3506.7434210526317</v>
      </c>
      <c r="G35" s="61">
        <f>+[1]Hoja1!R37</f>
        <v>323.5</v>
      </c>
      <c r="H35" s="61">
        <f>+[1]Hoja1!S37</f>
        <v>208.5</v>
      </c>
      <c r="I35" s="61">
        <f t="shared" si="4"/>
        <v>4038.7434210526317</v>
      </c>
      <c r="J35" s="61">
        <f>+'[1]CALCULO ISR'!K37</f>
        <v>355.28734736842102</v>
      </c>
      <c r="K35" s="61">
        <f t="shared" si="0"/>
        <v>368.2080592105263</v>
      </c>
      <c r="L35" s="61">
        <v>663.86</v>
      </c>
      <c r="M35" s="61">
        <f t="shared" si="1"/>
        <v>1387.3554065789472</v>
      </c>
      <c r="N35" s="61">
        <f t="shared" si="2"/>
        <v>2651.3880144736845</v>
      </c>
    </row>
    <row r="36" spans="1:14" ht="15.75" customHeight="1" x14ac:dyDescent="0.15">
      <c r="A36" s="1" t="s">
        <v>157</v>
      </c>
      <c r="B36" s="41" t="s">
        <v>67</v>
      </c>
      <c r="C36" s="20" t="s">
        <v>92</v>
      </c>
      <c r="D36" s="20" t="s">
        <v>74</v>
      </c>
      <c r="E36" s="60">
        <f t="shared" si="3"/>
        <v>233.78289473684211</v>
      </c>
      <c r="F36" s="61">
        <v>3506.7434210526317</v>
      </c>
      <c r="G36" s="61">
        <f>+[1]Hoja1!R38</f>
        <v>323.5</v>
      </c>
      <c r="H36" s="61">
        <f>+[1]Hoja1!S38</f>
        <v>208.5</v>
      </c>
      <c r="I36" s="61">
        <f t="shared" si="4"/>
        <v>4038.7434210526317</v>
      </c>
      <c r="J36" s="61">
        <f>+'[1]CALCULO ISR'!K38</f>
        <v>355.28734736842102</v>
      </c>
      <c r="K36" s="61">
        <f t="shared" si="0"/>
        <v>368.2080592105263</v>
      </c>
      <c r="L36" s="61"/>
      <c r="M36" s="61">
        <f t="shared" si="1"/>
        <v>723.49540657894727</v>
      </c>
      <c r="N36" s="61">
        <f t="shared" si="2"/>
        <v>3315.2480144736846</v>
      </c>
    </row>
    <row r="37" spans="1:14" ht="15.75" customHeight="1" x14ac:dyDescent="0.15">
      <c r="A37" s="1" t="s">
        <v>158</v>
      </c>
      <c r="B37" s="41" t="s">
        <v>68</v>
      </c>
      <c r="C37" s="20" t="s">
        <v>92</v>
      </c>
      <c r="D37" s="20" t="s">
        <v>74</v>
      </c>
      <c r="E37" s="60">
        <f t="shared" si="3"/>
        <v>233.78289473684211</v>
      </c>
      <c r="F37" s="61">
        <v>3506.7434210526317</v>
      </c>
      <c r="G37" s="61">
        <f>+[1]Hoja1!R39</f>
        <v>323.5</v>
      </c>
      <c r="H37" s="61">
        <f>+[1]Hoja1!S39</f>
        <v>208.5</v>
      </c>
      <c r="I37" s="61">
        <f t="shared" si="4"/>
        <v>4038.7434210526317</v>
      </c>
      <c r="J37" s="61">
        <f>+'[1]CALCULO ISR'!K39</f>
        <v>355.28734736842102</v>
      </c>
      <c r="K37" s="61">
        <f t="shared" si="0"/>
        <v>368.2080592105263</v>
      </c>
      <c r="L37" s="61"/>
      <c r="M37" s="61">
        <f t="shared" ref="M37:M64" si="5">SUM(J37:L37)</f>
        <v>723.49540657894727</v>
      </c>
      <c r="N37" s="61">
        <f t="shared" si="2"/>
        <v>3315.2480144736846</v>
      </c>
    </row>
    <row r="38" spans="1:14" ht="15.75" customHeight="1" x14ac:dyDescent="0.15">
      <c r="A38" s="1" t="s">
        <v>159</v>
      </c>
      <c r="B38" s="41" t="s">
        <v>69</v>
      </c>
      <c r="C38" s="20" t="s">
        <v>92</v>
      </c>
      <c r="D38" s="20" t="s">
        <v>74</v>
      </c>
      <c r="E38" s="60">
        <f t="shared" si="3"/>
        <v>233.78289473684211</v>
      </c>
      <c r="F38" s="61">
        <v>3506.7434210526317</v>
      </c>
      <c r="G38" s="61">
        <f>+[1]Hoja1!R40</f>
        <v>323.5</v>
      </c>
      <c r="H38" s="61">
        <f>+[1]Hoja1!S40</f>
        <v>208.5</v>
      </c>
      <c r="I38" s="61">
        <f t="shared" si="4"/>
        <v>4038.7434210526317</v>
      </c>
      <c r="J38" s="61">
        <f>+'[1]CALCULO ISR'!K40</f>
        <v>355.28734736842102</v>
      </c>
      <c r="K38" s="61">
        <f t="shared" si="0"/>
        <v>368.2080592105263</v>
      </c>
      <c r="L38" s="61">
        <v>585</v>
      </c>
      <c r="M38" s="61">
        <f t="shared" si="5"/>
        <v>1308.4954065789473</v>
      </c>
      <c r="N38" s="61">
        <f t="shared" si="2"/>
        <v>2730.2480144736846</v>
      </c>
    </row>
    <row r="39" spans="1:14" ht="15.75" customHeight="1" x14ac:dyDescent="0.15">
      <c r="A39" s="1" t="s">
        <v>160</v>
      </c>
      <c r="B39" s="41" t="s">
        <v>70</v>
      </c>
      <c r="C39" s="20" t="s">
        <v>92</v>
      </c>
      <c r="D39" s="20" t="s">
        <v>74</v>
      </c>
      <c r="E39" s="60">
        <f t="shared" si="3"/>
        <v>233.78</v>
      </c>
      <c r="F39" s="61">
        <v>3506.7</v>
      </c>
      <c r="G39" s="61">
        <f>+[1]Hoja1!R41</f>
        <v>323.5</v>
      </c>
      <c r="H39" s="61">
        <f>+[1]Hoja1!S41</f>
        <v>208.5</v>
      </c>
      <c r="I39" s="61">
        <f t="shared" si="4"/>
        <v>4038.7</v>
      </c>
      <c r="J39" s="61">
        <v>355.22</v>
      </c>
      <c r="K39" s="61">
        <v>368.2</v>
      </c>
      <c r="L39" s="61">
        <v>585</v>
      </c>
      <c r="M39" s="61">
        <f t="shared" si="5"/>
        <v>1308.42</v>
      </c>
      <c r="N39" s="61">
        <f t="shared" si="2"/>
        <v>2730.2799999999997</v>
      </c>
    </row>
    <row r="40" spans="1:14" ht="15.75" customHeight="1" x14ac:dyDescent="0.15">
      <c r="A40" s="1" t="s">
        <v>161</v>
      </c>
      <c r="B40" s="41" t="s">
        <v>71</v>
      </c>
      <c r="C40" s="20" t="s">
        <v>92</v>
      </c>
      <c r="D40" s="20" t="s">
        <v>74</v>
      </c>
      <c r="E40" s="60">
        <f t="shared" si="3"/>
        <v>233.78289473684211</v>
      </c>
      <c r="F40" s="61">
        <v>3506.7434210526317</v>
      </c>
      <c r="G40" s="61">
        <f>+[1]Hoja1!R42</f>
        <v>323.5</v>
      </c>
      <c r="H40" s="61">
        <f>+[1]Hoja1!S42</f>
        <v>208.5</v>
      </c>
      <c r="I40" s="61">
        <f t="shared" si="4"/>
        <v>4038.7434210526317</v>
      </c>
      <c r="J40" s="61">
        <f>+'[1]CALCULO ISR'!K42</f>
        <v>355.28734736842102</v>
      </c>
      <c r="K40" s="61">
        <f t="shared" si="0"/>
        <v>368.2080592105263</v>
      </c>
      <c r="L40" s="61"/>
      <c r="M40" s="61">
        <f t="shared" si="5"/>
        <v>723.49540657894727</v>
      </c>
      <c r="N40" s="61">
        <f t="shared" si="2"/>
        <v>3315.2480144736846</v>
      </c>
    </row>
    <row r="41" spans="1:14" ht="15.75" customHeight="1" x14ac:dyDescent="0.15">
      <c r="A41" s="1" t="s">
        <v>162</v>
      </c>
      <c r="B41" s="41" t="s">
        <v>17</v>
      </c>
      <c r="C41" s="20" t="s">
        <v>79</v>
      </c>
      <c r="D41" s="20" t="s">
        <v>75</v>
      </c>
      <c r="E41" s="60">
        <f t="shared" si="3"/>
        <v>908.7828947368422</v>
      </c>
      <c r="F41" s="61">
        <v>13631.743421052633</v>
      </c>
      <c r="G41" s="61">
        <f>+[1]Hoja1!R43</f>
        <v>832</v>
      </c>
      <c r="H41" s="61">
        <f>+[1]Hoja1!S43</f>
        <v>559.5</v>
      </c>
      <c r="I41" s="61">
        <f t="shared" si="4"/>
        <v>15023.243421052633</v>
      </c>
      <c r="J41" s="61">
        <f>+'[1]CALCULO ISR'!K43</f>
        <v>2764.7790606315793</v>
      </c>
      <c r="K41" s="61">
        <f t="shared" si="0"/>
        <v>1431.3330592105265</v>
      </c>
      <c r="L41" s="61"/>
      <c r="M41" s="61">
        <f t="shared" si="5"/>
        <v>4196.112119842106</v>
      </c>
      <c r="N41" s="61">
        <f t="shared" si="2"/>
        <v>10827.131301210527</v>
      </c>
    </row>
    <row r="42" spans="1:14" ht="15.75" customHeight="1" x14ac:dyDescent="0.15">
      <c r="A42" s="1" t="s">
        <v>163</v>
      </c>
      <c r="B42" s="41" t="s">
        <v>23</v>
      </c>
      <c r="C42" s="20" t="s">
        <v>83</v>
      </c>
      <c r="D42" s="20" t="s">
        <v>75</v>
      </c>
      <c r="E42" s="60">
        <f t="shared" si="3"/>
        <v>459.44078947368422</v>
      </c>
      <c r="F42" s="61">
        <v>6891.6118421052633</v>
      </c>
      <c r="G42" s="61">
        <f>+[1]Hoja1!R44</f>
        <v>581.5</v>
      </c>
      <c r="H42" s="61">
        <f>+[1]Hoja1!S44</f>
        <v>361</v>
      </c>
      <c r="I42" s="61">
        <f t="shared" si="4"/>
        <v>7834.1118421052633</v>
      </c>
      <c r="J42" s="61">
        <f>+'[1]CALCULO ISR'!K44</f>
        <v>1126.1771134736844</v>
      </c>
      <c r="K42" s="61">
        <f t="shared" si="0"/>
        <v>723.6192434210526</v>
      </c>
      <c r="L42" s="61"/>
      <c r="M42" s="61">
        <f t="shared" si="5"/>
        <v>1849.7963568947371</v>
      </c>
      <c r="N42" s="61">
        <f t="shared" si="2"/>
        <v>5984.3154852105263</v>
      </c>
    </row>
    <row r="43" spans="1:14" ht="15.75" customHeight="1" x14ac:dyDescent="0.15">
      <c r="A43" s="1" t="s">
        <v>120</v>
      </c>
      <c r="B43" s="41" t="s">
        <v>107</v>
      </c>
      <c r="C43" s="20" t="s">
        <v>108</v>
      </c>
      <c r="D43" s="20" t="s">
        <v>75</v>
      </c>
      <c r="E43" s="60">
        <f t="shared" si="3"/>
        <v>449.57236842105266</v>
      </c>
      <c r="F43" s="61">
        <v>6743.58552631579</v>
      </c>
      <c r="G43" s="61">
        <f>+[1]Hoja1!R45</f>
        <v>581.5</v>
      </c>
      <c r="H43" s="61">
        <f>+[1]Hoja1!S45</f>
        <v>361</v>
      </c>
      <c r="I43" s="61">
        <f t="shared" si="4"/>
        <v>7686.08552631579</v>
      </c>
      <c r="J43" s="61">
        <f>+'[1]CALCULO ISR'!K45</f>
        <v>1094.5586924210529</v>
      </c>
      <c r="K43" s="61">
        <f t="shared" si="0"/>
        <v>708.07648026315792</v>
      </c>
      <c r="L43" s="61">
        <v>1124</v>
      </c>
      <c r="M43" s="61">
        <f t="shared" si="5"/>
        <v>2926.6351726842108</v>
      </c>
      <c r="N43" s="61">
        <f t="shared" si="2"/>
        <v>4759.4503536315788</v>
      </c>
    </row>
    <row r="44" spans="1:14" ht="15.75" customHeight="1" x14ac:dyDescent="0.15">
      <c r="A44" s="1" t="s">
        <v>121</v>
      </c>
      <c r="B44" s="41" t="s">
        <v>24</v>
      </c>
      <c r="C44" s="20" t="s">
        <v>84</v>
      </c>
      <c r="D44" s="20" t="s">
        <v>75</v>
      </c>
      <c r="E44" s="60">
        <f t="shared" si="3"/>
        <v>459.44078947368422</v>
      </c>
      <c r="F44" s="61">
        <v>6891.6118421052633</v>
      </c>
      <c r="G44" s="61">
        <f>+[1]Hoja1!R46</f>
        <v>581.5</v>
      </c>
      <c r="H44" s="61">
        <f>+[1]Hoja1!S46</f>
        <v>361</v>
      </c>
      <c r="I44" s="61">
        <f t="shared" si="4"/>
        <v>7834.1118421052633</v>
      </c>
      <c r="J44" s="61">
        <f>+'[1]CALCULO ISR'!K46</f>
        <v>1126.1771134736844</v>
      </c>
      <c r="K44" s="61">
        <f t="shared" si="0"/>
        <v>723.6192434210526</v>
      </c>
      <c r="L44" s="61"/>
      <c r="M44" s="61">
        <f t="shared" si="5"/>
        <v>1849.7963568947371</v>
      </c>
      <c r="N44" s="61">
        <f t="shared" si="2"/>
        <v>5984.3154852105263</v>
      </c>
    </row>
    <row r="45" spans="1:14" ht="15.75" customHeight="1" x14ac:dyDescent="0.15">
      <c r="A45" s="1" t="s">
        <v>122</v>
      </c>
      <c r="B45" s="41" t="s">
        <v>18</v>
      </c>
      <c r="C45" s="20" t="s">
        <v>79</v>
      </c>
      <c r="D45" s="20" t="s">
        <v>76</v>
      </c>
      <c r="E45" s="60">
        <f t="shared" si="3"/>
        <v>908.7828947368422</v>
      </c>
      <c r="F45" s="61">
        <v>13631.743421052633</v>
      </c>
      <c r="G45" s="61">
        <f>+[1]Hoja1!R47</f>
        <v>832</v>
      </c>
      <c r="H45" s="61">
        <f>+[1]Hoja1!S47</f>
        <v>559.5</v>
      </c>
      <c r="I45" s="61">
        <f t="shared" si="4"/>
        <v>15023.243421052633</v>
      </c>
      <c r="J45" s="61">
        <f>+'[1]CALCULO ISR'!K47</f>
        <v>2764.7790606315793</v>
      </c>
      <c r="K45" s="61">
        <f t="shared" si="0"/>
        <v>1431.3330592105265</v>
      </c>
      <c r="L45" s="61">
        <v>1945</v>
      </c>
      <c r="M45" s="61">
        <f t="shared" si="5"/>
        <v>6141.112119842106</v>
      </c>
      <c r="N45" s="61">
        <f t="shared" si="2"/>
        <v>8882.1313012105275</v>
      </c>
    </row>
    <row r="46" spans="1:14" ht="15.75" customHeight="1" x14ac:dyDescent="0.15">
      <c r="A46" s="1" t="s">
        <v>123</v>
      </c>
      <c r="B46" s="41" t="s">
        <v>22</v>
      </c>
      <c r="C46" s="20" t="s">
        <v>82</v>
      </c>
      <c r="D46" s="20" t="s">
        <v>76</v>
      </c>
      <c r="E46" s="60">
        <f t="shared" si="3"/>
        <v>566.21710526315792</v>
      </c>
      <c r="F46" s="61">
        <v>8493.2565789473683</v>
      </c>
      <c r="G46" s="61">
        <f>+[1]Hoja1!R48</f>
        <v>623.5</v>
      </c>
      <c r="H46" s="61">
        <f>+[1]Hoja1!S48</f>
        <v>389.5</v>
      </c>
      <c r="I46" s="61">
        <f t="shared" si="4"/>
        <v>9506.2565789473683</v>
      </c>
      <c r="J46" s="61">
        <f>+'[1]CALCULO ISR'!K48</f>
        <v>1483.3472292631582</v>
      </c>
      <c r="K46" s="61">
        <f>+F46*10.5%+1825.92+184.6</f>
        <v>2902.3119407894737</v>
      </c>
      <c r="L46" s="61"/>
      <c r="M46" s="61">
        <f t="shared" si="5"/>
        <v>4385.6591700526315</v>
      </c>
      <c r="N46" s="61">
        <f t="shared" si="2"/>
        <v>5120.5974088947369</v>
      </c>
    </row>
    <row r="47" spans="1:14" ht="15.75" customHeight="1" x14ac:dyDescent="0.15">
      <c r="A47" s="1" t="s">
        <v>124</v>
      </c>
      <c r="B47" s="41" t="s">
        <v>45</v>
      </c>
      <c r="C47" s="20" t="s">
        <v>94</v>
      </c>
      <c r="D47" s="20" t="s">
        <v>76</v>
      </c>
      <c r="E47" s="60">
        <f t="shared" si="3"/>
        <v>258.8486842105263</v>
      </c>
      <c r="F47" s="61">
        <v>3882.7302631578946</v>
      </c>
      <c r="G47" s="61">
        <f>+[1]Hoja1!R49</f>
        <v>359</v>
      </c>
      <c r="H47" s="61">
        <f>+[1]Hoja1!S49</f>
        <v>219</v>
      </c>
      <c r="I47" s="61">
        <f t="shared" si="4"/>
        <v>4460.730263157895</v>
      </c>
      <c r="J47" s="61">
        <f>+'[1]CALCULO ISR'!K49</f>
        <v>426.86835115789484</v>
      </c>
      <c r="K47" s="61">
        <f t="shared" ref="K47:K64" si="6">+F47*10.5%</f>
        <v>407.6866776315789</v>
      </c>
      <c r="L47" s="61">
        <v>648</v>
      </c>
      <c r="M47" s="61">
        <f t="shared" si="5"/>
        <v>1482.5550287894737</v>
      </c>
      <c r="N47" s="61">
        <f t="shared" si="2"/>
        <v>2978.1752343684211</v>
      </c>
    </row>
    <row r="48" spans="1:14" ht="16.5" x14ac:dyDescent="0.15">
      <c r="A48" s="1" t="s">
        <v>125</v>
      </c>
      <c r="B48" s="41" t="s">
        <v>46</v>
      </c>
      <c r="C48" s="20" t="s">
        <v>94</v>
      </c>
      <c r="D48" s="20" t="s">
        <v>76</v>
      </c>
      <c r="E48" s="60">
        <f t="shared" si="3"/>
        <v>258.8486842105263</v>
      </c>
      <c r="F48" s="61">
        <v>3882.7302631578946</v>
      </c>
      <c r="G48" s="61">
        <f>+[1]Hoja1!R50</f>
        <v>359</v>
      </c>
      <c r="H48" s="61">
        <f>+[1]Hoja1!S50</f>
        <v>219</v>
      </c>
      <c r="I48" s="61">
        <f t="shared" si="4"/>
        <v>4460.730263157895</v>
      </c>
      <c r="J48" s="61">
        <f>+'[1]CALCULO ISR'!K50</f>
        <v>426.86835115789484</v>
      </c>
      <c r="K48" s="61">
        <f t="shared" si="6"/>
        <v>407.6866776315789</v>
      </c>
      <c r="L48" s="61">
        <v>648</v>
      </c>
      <c r="M48" s="61">
        <f t="shared" si="5"/>
        <v>1482.5550287894737</v>
      </c>
      <c r="N48" s="61">
        <f t="shared" si="2"/>
        <v>2978.1752343684211</v>
      </c>
    </row>
    <row r="49" spans="1:14" ht="16.5" x14ac:dyDescent="0.15">
      <c r="A49" s="1" t="s">
        <v>126</v>
      </c>
      <c r="B49" s="41" t="s">
        <v>47</v>
      </c>
      <c r="C49" s="20" t="s">
        <v>94</v>
      </c>
      <c r="D49" s="20" t="s">
        <v>76</v>
      </c>
      <c r="E49" s="60">
        <f t="shared" si="3"/>
        <v>258.8486842105263</v>
      </c>
      <c r="F49" s="61">
        <v>3882.7302631578946</v>
      </c>
      <c r="G49" s="61">
        <f>+[1]Hoja1!R51</f>
        <v>359</v>
      </c>
      <c r="H49" s="61">
        <f>+[1]Hoja1!S51</f>
        <v>219</v>
      </c>
      <c r="I49" s="61">
        <f t="shared" si="4"/>
        <v>4460.730263157895</v>
      </c>
      <c r="J49" s="61">
        <f>+'[1]CALCULO ISR'!K51</f>
        <v>426.86835115789484</v>
      </c>
      <c r="K49" s="61">
        <f t="shared" si="6"/>
        <v>407.6866776315789</v>
      </c>
      <c r="L49" s="61">
        <v>648</v>
      </c>
      <c r="M49" s="61">
        <f t="shared" si="5"/>
        <v>1482.5550287894737</v>
      </c>
      <c r="N49" s="61">
        <f t="shared" si="2"/>
        <v>2978.1752343684211</v>
      </c>
    </row>
    <row r="50" spans="1:14" ht="16.5" x14ac:dyDescent="0.15">
      <c r="A50" s="1" t="s">
        <v>127</v>
      </c>
      <c r="B50" s="42" t="s">
        <v>48</v>
      </c>
      <c r="C50" s="20" t="s">
        <v>94</v>
      </c>
      <c r="D50" s="20" t="s">
        <v>76</v>
      </c>
      <c r="E50" s="62">
        <f t="shared" si="3"/>
        <v>258.8486842105263</v>
      </c>
      <c r="F50" s="61">
        <v>3882.7302631578946</v>
      </c>
      <c r="G50" s="61">
        <f>+[1]Hoja1!R52</f>
        <v>359</v>
      </c>
      <c r="H50" s="61">
        <f>+[1]Hoja1!S52</f>
        <v>219</v>
      </c>
      <c r="I50" s="61">
        <f t="shared" si="4"/>
        <v>4460.730263157895</v>
      </c>
      <c r="J50" s="61">
        <f>+'[1]CALCULO ISR'!K52</f>
        <v>426.86835115789484</v>
      </c>
      <c r="K50" s="61">
        <f t="shared" si="6"/>
        <v>407.6866776315789</v>
      </c>
      <c r="L50" s="61">
        <v>648</v>
      </c>
      <c r="M50" s="61">
        <f t="shared" si="5"/>
        <v>1482.5550287894737</v>
      </c>
      <c r="N50" s="61">
        <f t="shared" si="2"/>
        <v>2978.1752343684211</v>
      </c>
    </row>
    <row r="51" spans="1:14" ht="16.5" x14ac:dyDescent="0.15">
      <c r="A51" s="1" t="s">
        <v>128</v>
      </c>
      <c r="B51" s="43" t="s">
        <v>49</v>
      </c>
      <c r="C51" s="42" t="s">
        <v>94</v>
      </c>
      <c r="D51" s="20" t="s">
        <v>76</v>
      </c>
      <c r="E51" s="63">
        <f t="shared" si="3"/>
        <v>258.8486842105263</v>
      </c>
      <c r="F51" s="61">
        <v>3882.7302631578946</v>
      </c>
      <c r="G51" s="61">
        <f>+[1]Hoja1!R53</f>
        <v>359</v>
      </c>
      <c r="H51" s="61">
        <f>+[1]Hoja1!S53</f>
        <v>219</v>
      </c>
      <c r="I51" s="61">
        <f t="shared" si="4"/>
        <v>4460.730263157895</v>
      </c>
      <c r="J51" s="61">
        <f>+'[1]CALCULO ISR'!K53</f>
        <v>426.86835115789484</v>
      </c>
      <c r="K51" s="61">
        <f t="shared" si="6"/>
        <v>407.6866776315789</v>
      </c>
      <c r="L51" s="61">
        <v>648</v>
      </c>
      <c r="M51" s="61">
        <f t="shared" si="5"/>
        <v>1482.5550287894737</v>
      </c>
      <c r="N51" s="61">
        <f t="shared" si="2"/>
        <v>2978.1752343684211</v>
      </c>
    </row>
    <row r="52" spans="1:14" ht="16.5" x14ac:dyDescent="0.15">
      <c r="A52" s="1" t="s">
        <v>129</v>
      </c>
      <c r="B52" s="43" t="s">
        <v>50</v>
      </c>
      <c r="C52" s="43" t="s">
        <v>94</v>
      </c>
      <c r="D52" s="20" t="s">
        <v>76</v>
      </c>
      <c r="E52" s="63">
        <f t="shared" si="3"/>
        <v>258.8486842105263</v>
      </c>
      <c r="F52" s="61">
        <v>3882.7302631578946</v>
      </c>
      <c r="G52" s="61">
        <f>+[1]Hoja1!R54</f>
        <v>359</v>
      </c>
      <c r="H52" s="61">
        <f>+[1]Hoja1!S54</f>
        <v>219</v>
      </c>
      <c r="I52" s="61">
        <f t="shared" si="4"/>
        <v>4460.730263157895</v>
      </c>
      <c r="J52" s="61">
        <f>+'[1]CALCULO ISR'!K54</f>
        <v>426.86835115789484</v>
      </c>
      <c r="K52" s="61">
        <f t="shared" si="6"/>
        <v>407.6866776315789</v>
      </c>
      <c r="L52" s="61">
        <v>514.75</v>
      </c>
      <c r="M52" s="61">
        <f t="shared" si="5"/>
        <v>1349.3050287894737</v>
      </c>
      <c r="N52" s="61">
        <f t="shared" si="2"/>
        <v>3111.4252343684211</v>
      </c>
    </row>
    <row r="53" spans="1:14" ht="16.5" x14ac:dyDescent="0.15">
      <c r="A53" s="1" t="s">
        <v>130</v>
      </c>
      <c r="B53" s="43" t="s">
        <v>51</v>
      </c>
      <c r="C53" s="43" t="s">
        <v>94</v>
      </c>
      <c r="D53" s="20" t="s">
        <v>76</v>
      </c>
      <c r="E53" s="63">
        <f t="shared" si="3"/>
        <v>258.8486842105263</v>
      </c>
      <c r="F53" s="61">
        <v>3882.7302631578946</v>
      </c>
      <c r="G53" s="61">
        <f>+[1]Hoja1!R55</f>
        <v>359</v>
      </c>
      <c r="H53" s="61">
        <f>+[1]Hoja1!S55</f>
        <v>219</v>
      </c>
      <c r="I53" s="61">
        <f t="shared" si="4"/>
        <v>4460.730263157895</v>
      </c>
      <c r="J53" s="61">
        <f>+'[1]CALCULO ISR'!K55</f>
        <v>426.86835115789484</v>
      </c>
      <c r="K53" s="61">
        <f t="shared" si="6"/>
        <v>407.6866776315789</v>
      </c>
      <c r="L53" s="61"/>
      <c r="M53" s="61">
        <f t="shared" si="5"/>
        <v>834.55502878947368</v>
      </c>
      <c r="N53" s="61">
        <f t="shared" si="2"/>
        <v>3626.1752343684211</v>
      </c>
    </row>
    <row r="54" spans="1:14" ht="16.5" x14ac:dyDescent="0.15">
      <c r="A54" s="1" t="s">
        <v>131</v>
      </c>
      <c r="B54" s="43" t="s">
        <v>52</v>
      </c>
      <c r="C54" s="43" t="s">
        <v>94</v>
      </c>
      <c r="D54" s="20" t="s">
        <v>76</v>
      </c>
      <c r="E54" s="63">
        <f t="shared" si="3"/>
        <v>258.8486842105263</v>
      </c>
      <c r="F54" s="61">
        <v>3882.7302631578946</v>
      </c>
      <c r="G54" s="61">
        <f>+[1]Hoja1!R56</f>
        <v>359</v>
      </c>
      <c r="H54" s="61">
        <f>+[1]Hoja1!S56</f>
        <v>219</v>
      </c>
      <c r="I54" s="61">
        <f t="shared" si="4"/>
        <v>4460.730263157895</v>
      </c>
      <c r="J54" s="61">
        <f>+'[1]CALCULO ISR'!K56</f>
        <v>426.86835115789484</v>
      </c>
      <c r="K54" s="61">
        <f t="shared" si="6"/>
        <v>407.6866776315789</v>
      </c>
      <c r="L54" s="61">
        <v>648</v>
      </c>
      <c r="M54" s="61">
        <f t="shared" si="5"/>
        <v>1482.5550287894737</v>
      </c>
      <c r="N54" s="61">
        <f t="shared" si="2"/>
        <v>2978.1752343684211</v>
      </c>
    </row>
    <row r="55" spans="1:14" ht="16.5" x14ac:dyDescent="0.15">
      <c r="A55" s="1" t="s">
        <v>132</v>
      </c>
      <c r="B55" s="43" t="s">
        <v>53</v>
      </c>
      <c r="C55" s="43" t="s">
        <v>94</v>
      </c>
      <c r="D55" s="20" t="s">
        <v>76</v>
      </c>
      <c r="E55" s="63">
        <f t="shared" si="3"/>
        <v>258.8486842105263</v>
      </c>
      <c r="F55" s="61">
        <v>3882.7302631578946</v>
      </c>
      <c r="G55" s="61">
        <f>+[1]Hoja1!R57</f>
        <v>359</v>
      </c>
      <c r="H55" s="61">
        <f>+[1]Hoja1!S57</f>
        <v>219</v>
      </c>
      <c r="I55" s="61">
        <f t="shared" si="4"/>
        <v>4460.730263157895</v>
      </c>
      <c r="J55" s="61">
        <f>+'[1]CALCULO ISR'!K57</f>
        <v>426.86835115789484</v>
      </c>
      <c r="K55" s="61">
        <f t="shared" si="6"/>
        <v>407.6866776315789</v>
      </c>
      <c r="L55" s="61">
        <v>648</v>
      </c>
      <c r="M55" s="61">
        <f t="shared" si="5"/>
        <v>1482.5550287894737</v>
      </c>
      <c r="N55" s="61">
        <f t="shared" si="2"/>
        <v>2978.1752343684211</v>
      </c>
    </row>
    <row r="56" spans="1:14" x14ac:dyDescent="0.15">
      <c r="A56" s="1" t="s">
        <v>133</v>
      </c>
      <c r="B56" s="43" t="s">
        <v>43</v>
      </c>
      <c r="C56" s="43" t="s">
        <v>93</v>
      </c>
      <c r="D56" s="44" t="s">
        <v>76</v>
      </c>
      <c r="E56" s="63">
        <f t="shared" si="3"/>
        <v>280.26315789473688</v>
      </c>
      <c r="F56" s="61">
        <v>4203.9473684210534</v>
      </c>
      <c r="G56" s="61">
        <f>+[1]Hoja1!R58</f>
        <v>366</v>
      </c>
      <c r="H56" s="61">
        <f>+[1]Hoja1!S58</f>
        <v>226</v>
      </c>
      <c r="I56" s="61">
        <f t="shared" si="4"/>
        <v>4795.9473684210534</v>
      </c>
      <c r="J56" s="61">
        <f>+'[1]CALCULO ISR'!K58</f>
        <v>486.93925642105285</v>
      </c>
      <c r="K56" s="61">
        <f t="shared" si="6"/>
        <v>441.41447368421058</v>
      </c>
      <c r="L56" s="61">
        <v>701</v>
      </c>
      <c r="M56" s="61">
        <f t="shared" si="5"/>
        <v>1629.3537301052634</v>
      </c>
      <c r="N56" s="61">
        <f t="shared" si="2"/>
        <v>3166.59363831579</v>
      </c>
    </row>
    <row r="57" spans="1:14" ht="16.5" x14ac:dyDescent="0.15">
      <c r="A57" s="1" t="s">
        <v>134</v>
      </c>
      <c r="B57" s="43" t="s">
        <v>44</v>
      </c>
      <c r="C57" s="43" t="s">
        <v>93</v>
      </c>
      <c r="D57" s="44" t="s">
        <v>76</v>
      </c>
      <c r="E57" s="63">
        <f t="shared" si="3"/>
        <v>280.26315789473688</v>
      </c>
      <c r="F57" s="61">
        <v>4203.9473684210534</v>
      </c>
      <c r="G57" s="61">
        <f>+[1]Hoja1!R59</f>
        <v>366</v>
      </c>
      <c r="H57" s="61">
        <f>+[1]Hoja1!S59</f>
        <v>226</v>
      </c>
      <c r="I57" s="61">
        <f t="shared" si="4"/>
        <v>4795.9473684210534</v>
      </c>
      <c r="J57" s="61">
        <f>+'[1]CALCULO ISR'!K59</f>
        <v>486.93925642105285</v>
      </c>
      <c r="K57" s="61">
        <f t="shared" si="6"/>
        <v>441.41447368421058</v>
      </c>
      <c r="L57" s="61">
        <v>701</v>
      </c>
      <c r="M57" s="61">
        <f t="shared" si="5"/>
        <v>1629.3537301052634</v>
      </c>
      <c r="N57" s="61">
        <f t="shared" si="2"/>
        <v>3166.59363831579</v>
      </c>
    </row>
    <row r="58" spans="1:14" ht="16.5" x14ac:dyDescent="0.15">
      <c r="A58" s="1" t="s">
        <v>135</v>
      </c>
      <c r="B58" s="43" t="s">
        <v>19</v>
      </c>
      <c r="C58" s="43" t="s">
        <v>79</v>
      </c>
      <c r="D58" s="44" t="s">
        <v>77</v>
      </c>
      <c r="E58" s="63">
        <f t="shared" si="3"/>
        <v>908.7828947368422</v>
      </c>
      <c r="F58" s="61">
        <v>13631.743421052633</v>
      </c>
      <c r="G58" s="61">
        <f>+[1]Hoja1!R60</f>
        <v>832</v>
      </c>
      <c r="H58" s="61">
        <f>+[1]Hoja1!S60</f>
        <v>559.5</v>
      </c>
      <c r="I58" s="61">
        <f t="shared" si="4"/>
        <v>15023.243421052633</v>
      </c>
      <c r="J58" s="61">
        <f>+'[1]CALCULO ISR'!K60</f>
        <v>2764.7790606315793</v>
      </c>
      <c r="K58" s="61">
        <f t="shared" si="6"/>
        <v>1431.3330592105265</v>
      </c>
      <c r="L58" s="61">
        <v>2272</v>
      </c>
      <c r="M58" s="61">
        <f t="shared" si="5"/>
        <v>6468.112119842106</v>
      </c>
      <c r="N58" s="61">
        <f t="shared" si="2"/>
        <v>8555.1313012105275</v>
      </c>
    </row>
    <row r="59" spans="1:14" ht="24.75" x14ac:dyDescent="0.15">
      <c r="A59" s="1" t="s">
        <v>136</v>
      </c>
      <c r="B59" s="43" t="s">
        <v>20</v>
      </c>
      <c r="C59" s="20" t="s">
        <v>80</v>
      </c>
      <c r="D59" s="44" t="s">
        <v>77</v>
      </c>
      <c r="E59" s="63">
        <f t="shared" si="3"/>
        <v>807.00657894736844</v>
      </c>
      <c r="F59" s="61">
        <v>12105.098684210527</v>
      </c>
      <c r="G59" s="61">
        <f>+[1]Hoja1!R61</f>
        <v>774.5</v>
      </c>
      <c r="H59" s="61">
        <f>+[1]Hoja1!S61</f>
        <v>508</v>
      </c>
      <c r="I59" s="61">
        <f t="shared" si="4"/>
        <v>13387.598684210527</v>
      </c>
      <c r="J59" s="61">
        <f>+'[1]CALCULO ISR'!K61</f>
        <v>2380.0254185263161</v>
      </c>
      <c r="K59" s="61">
        <f t="shared" si="6"/>
        <v>1271.0353618421052</v>
      </c>
      <c r="L59" s="61">
        <v>1514.2</v>
      </c>
      <c r="M59" s="61">
        <f t="shared" si="5"/>
        <v>5165.2607803684214</v>
      </c>
      <c r="N59" s="61">
        <f t="shared" si="2"/>
        <v>8222.3379038421044</v>
      </c>
    </row>
    <row r="60" spans="1:14" ht="24.75" x14ac:dyDescent="0.15">
      <c r="A60" s="1" t="s">
        <v>166</v>
      </c>
      <c r="B60" s="43" t="s">
        <v>26</v>
      </c>
      <c r="C60" s="43" t="s">
        <v>86</v>
      </c>
      <c r="D60" s="44" t="s">
        <v>77</v>
      </c>
      <c r="E60" s="63">
        <f t="shared" si="3"/>
        <v>449.57236842105266</v>
      </c>
      <c r="F60" s="61">
        <v>6743.58552631579</v>
      </c>
      <c r="G60" s="61">
        <f>+[1]Hoja1!R62</f>
        <v>581.5</v>
      </c>
      <c r="H60" s="61">
        <f>+[1]Hoja1!S62</f>
        <v>361</v>
      </c>
      <c r="I60" s="61">
        <f t="shared" si="4"/>
        <v>7686.08552631579</v>
      </c>
      <c r="J60" s="61">
        <f>+'[1]CALCULO ISR'!K62</f>
        <v>1094.5586924210529</v>
      </c>
      <c r="K60" s="61">
        <f t="shared" si="6"/>
        <v>708.07648026315792</v>
      </c>
      <c r="L60" s="61">
        <v>1000</v>
      </c>
      <c r="M60" s="61">
        <f t="shared" si="5"/>
        <v>2802.6351726842108</v>
      </c>
      <c r="N60" s="61">
        <f t="shared" si="2"/>
        <v>4883.4503536315788</v>
      </c>
    </row>
    <row r="61" spans="1:14" ht="24.75" x14ac:dyDescent="0.15">
      <c r="A61" s="1" t="s">
        <v>167</v>
      </c>
      <c r="B61" s="43" t="s">
        <v>27</v>
      </c>
      <c r="C61" s="43" t="s">
        <v>86</v>
      </c>
      <c r="D61" s="44" t="s">
        <v>77</v>
      </c>
      <c r="E61" s="63">
        <f t="shared" si="3"/>
        <v>449.57236842105266</v>
      </c>
      <c r="F61" s="61">
        <v>6743.58552631579</v>
      </c>
      <c r="G61" s="61">
        <f>+[1]Hoja1!R63</f>
        <v>581.5</v>
      </c>
      <c r="H61" s="61">
        <f>+[1]Hoja1!S63</f>
        <v>361</v>
      </c>
      <c r="I61" s="61">
        <f t="shared" si="4"/>
        <v>7686.08552631579</v>
      </c>
      <c r="J61" s="61">
        <f>+'[1]CALCULO ISR'!K63</f>
        <v>1094.5586924210529</v>
      </c>
      <c r="K61" s="61">
        <f t="shared" si="6"/>
        <v>708.07648026315792</v>
      </c>
      <c r="L61" s="61"/>
      <c r="M61" s="61">
        <f t="shared" si="5"/>
        <v>1802.6351726842108</v>
      </c>
      <c r="N61" s="61">
        <f t="shared" si="2"/>
        <v>5883.4503536315788</v>
      </c>
    </row>
    <row r="62" spans="1:14" ht="24.75" x14ac:dyDescent="0.15">
      <c r="A62" s="1" t="s">
        <v>168</v>
      </c>
      <c r="B62" s="43" t="s">
        <v>28</v>
      </c>
      <c r="C62" s="43" t="s">
        <v>86</v>
      </c>
      <c r="D62" s="44" t="s">
        <v>77</v>
      </c>
      <c r="E62" s="63">
        <f t="shared" si="3"/>
        <v>449.57236842105266</v>
      </c>
      <c r="F62" s="61">
        <v>6743.58552631579</v>
      </c>
      <c r="G62" s="61">
        <f>+[1]Hoja1!R64</f>
        <v>581.5</v>
      </c>
      <c r="H62" s="61">
        <f>+[1]Hoja1!S64</f>
        <v>361</v>
      </c>
      <c r="I62" s="61">
        <f t="shared" si="4"/>
        <v>7686.08552631579</v>
      </c>
      <c r="J62" s="61">
        <f>+'[1]CALCULO ISR'!K64</f>
        <v>1094.5586924210529</v>
      </c>
      <c r="K62" s="61">
        <f t="shared" si="6"/>
        <v>708.07648026315792</v>
      </c>
      <c r="L62" s="61"/>
      <c r="M62" s="61">
        <f t="shared" si="5"/>
        <v>1802.6351726842108</v>
      </c>
      <c r="N62" s="61">
        <f t="shared" si="2"/>
        <v>5883.4503536315788</v>
      </c>
    </row>
    <row r="63" spans="1:14" ht="24.75" x14ac:dyDescent="0.15">
      <c r="A63" s="1" t="s">
        <v>169</v>
      </c>
      <c r="B63" s="43" t="s">
        <v>104</v>
      </c>
      <c r="C63" s="43" t="s">
        <v>86</v>
      </c>
      <c r="D63" s="44" t="s">
        <v>77</v>
      </c>
      <c r="E63" s="63">
        <f t="shared" si="3"/>
        <v>449.57236842105266</v>
      </c>
      <c r="F63" s="61">
        <v>6743.58552631579</v>
      </c>
      <c r="G63" s="61">
        <f>+[1]Hoja1!R65</f>
        <v>581.5</v>
      </c>
      <c r="H63" s="61">
        <f>+[1]Hoja1!S65</f>
        <v>361</v>
      </c>
      <c r="I63" s="61">
        <f t="shared" si="4"/>
        <v>7686.08552631579</v>
      </c>
      <c r="J63" s="61">
        <f>+'[1]CALCULO ISR'!K65</f>
        <v>1094.5586924210529</v>
      </c>
      <c r="K63" s="61">
        <f t="shared" si="6"/>
        <v>708.07648026315792</v>
      </c>
      <c r="L63" s="61"/>
      <c r="M63" s="61">
        <f t="shared" si="5"/>
        <v>1802.6351726842108</v>
      </c>
      <c r="N63" s="61">
        <f t="shared" si="2"/>
        <v>5883.4503536315788</v>
      </c>
    </row>
    <row r="64" spans="1:14" ht="24.75" x14ac:dyDescent="0.15">
      <c r="A64" s="1" t="s">
        <v>170</v>
      </c>
      <c r="B64" s="43" t="s">
        <v>25</v>
      </c>
      <c r="C64" s="43" t="s">
        <v>85</v>
      </c>
      <c r="D64" s="44" t="s">
        <v>77</v>
      </c>
      <c r="E64" s="63">
        <f t="shared" si="3"/>
        <v>459.44078947368422</v>
      </c>
      <c r="F64" s="61">
        <v>6891.6118421052633</v>
      </c>
      <c r="G64" s="61">
        <f>+[1]Hoja1!R66</f>
        <v>581.5</v>
      </c>
      <c r="H64" s="61">
        <f>+[1]Hoja1!S66</f>
        <v>361</v>
      </c>
      <c r="I64" s="61">
        <f t="shared" si="4"/>
        <v>7834.1118421052633</v>
      </c>
      <c r="J64" s="61">
        <f>+'[1]CALCULO ISR'!K66</f>
        <v>1126.1771134736844</v>
      </c>
      <c r="K64" s="61">
        <f t="shared" si="6"/>
        <v>723.6192434210526</v>
      </c>
      <c r="L64" s="61">
        <v>1149</v>
      </c>
      <c r="M64" s="61">
        <f t="shared" si="5"/>
        <v>2998.7963568947371</v>
      </c>
      <c r="N64" s="61">
        <f t="shared" si="2"/>
        <v>4835.3154852105263</v>
      </c>
    </row>
    <row r="65" spans="5:14" x14ac:dyDescent="0.2">
      <c r="E65" s="64"/>
      <c r="F65" s="64">
        <f t="shared" ref="F65:N65" si="7">SUM(F5:F64)</f>
        <v>365999.27368421096</v>
      </c>
      <c r="G65" s="64">
        <f t="shared" si="7"/>
        <v>29146.5</v>
      </c>
      <c r="H65" s="64">
        <f t="shared" si="7"/>
        <v>18768</v>
      </c>
      <c r="I65" s="64">
        <f t="shared" si="7"/>
        <v>413913.77368421102</v>
      </c>
      <c r="J65" s="64">
        <f t="shared" si="7"/>
        <v>58468.86650968418</v>
      </c>
      <c r="K65" s="64">
        <f t="shared" si="7"/>
        <v>40440.439236842132</v>
      </c>
      <c r="L65" s="64">
        <f t="shared" si="7"/>
        <v>33973.410000000003</v>
      </c>
      <c r="M65" s="64">
        <f t="shared" si="7"/>
        <v>132882.71574652632</v>
      </c>
      <c r="N65" s="64">
        <f t="shared" si="7"/>
        <v>281031.05793768418</v>
      </c>
    </row>
    <row r="66" spans="5:14" x14ac:dyDescent="0.2">
      <c r="I66" s="58"/>
    </row>
  </sheetData>
  <mergeCells count="4">
    <mergeCell ref="J3:L3"/>
    <mergeCell ref="M3:N3"/>
    <mergeCell ref="A3:E3"/>
    <mergeCell ref="F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2.5" bestFit="1" customWidth="1"/>
    <col min="2" max="2" width="15.1640625" customWidth="1"/>
    <col min="3" max="3" width="14.6640625" customWidth="1"/>
    <col min="4" max="4" width="13.83203125" style="10" customWidth="1"/>
    <col min="5" max="5" width="5" style="4" customWidth="1"/>
    <col min="6" max="6" width="8.5" style="4" customWidth="1"/>
    <col min="7" max="7" width="6.1640625" style="4" customWidth="1"/>
    <col min="8" max="8" width="8.83203125" style="4" customWidth="1"/>
    <col min="9" max="9" width="10.33203125" style="4" customWidth="1"/>
    <col min="10" max="10" width="6.5" style="4" customWidth="1"/>
    <col min="11" max="11" width="8.1640625" style="4" customWidth="1"/>
    <col min="12" max="12" width="6.1640625" style="4" customWidth="1"/>
    <col min="13" max="13" width="7.6640625" style="4" customWidth="1"/>
    <col min="14" max="14" width="7" style="4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x14ac:dyDescent="0.2">
      <c r="D2" s="48" t="s">
        <v>175</v>
      </c>
      <c r="E2" s="48" t="s">
        <v>239</v>
      </c>
      <c r="F2" s="48"/>
      <c r="G2" s="48"/>
    </row>
    <row r="3" spans="1:14" ht="15.75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 t="s">
        <v>227</v>
      </c>
      <c r="J3" s="91" t="s">
        <v>12</v>
      </c>
      <c r="K3" s="92"/>
      <c r="L3" s="95"/>
      <c r="M3" s="85"/>
      <c r="N3" s="86"/>
    </row>
    <row r="4" spans="1:14" s="8" customFormat="1" ht="33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ht="16.5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60">
        <f>+F5/15</f>
        <v>1932.8618421052633</v>
      </c>
      <c r="F5" s="61">
        <v>28992.92763157895</v>
      </c>
      <c r="G5" s="61">
        <f>+[1]Hoja1!R6</f>
        <v>1144</v>
      </c>
      <c r="H5" s="61">
        <f>+[1]Hoja1!S6</f>
        <v>808.5</v>
      </c>
      <c r="I5" s="61">
        <f>SUM(F5:H5)</f>
        <v>30945.42763157895</v>
      </c>
      <c r="J5" s="61">
        <f>+'[1]CALCULO ISR'!K6</f>
        <v>7470.3676421052633</v>
      </c>
      <c r="K5" s="61">
        <f t="shared" ref="K5:K44" si="0">+F5*10.5%</f>
        <v>3044.2574013157896</v>
      </c>
      <c r="L5" s="61">
        <v>894.05</v>
      </c>
      <c r="M5" s="61">
        <f t="shared" ref="M5:M35" si="1">SUM(J5:L5)</f>
        <v>11408.675043421052</v>
      </c>
      <c r="N5" s="61">
        <f t="shared" ref="N5:N63" si="2">+I5-M5</f>
        <v>19536.752588157899</v>
      </c>
    </row>
    <row r="6" spans="1:14" ht="16.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60">
        <f t="shared" ref="E6:E63" si="3">+F6/15</f>
        <v>376.80921052631578</v>
      </c>
      <c r="F6" s="61">
        <v>5652.1381578947367</v>
      </c>
      <c r="G6" s="61">
        <f>+[1]Hoja1!R7</f>
        <v>510.50000000000006</v>
      </c>
      <c r="H6" s="61">
        <f>+[1]Hoja1!S7</f>
        <v>333</v>
      </c>
      <c r="I6" s="61">
        <f t="shared" ref="I6:I63" si="4">SUM(F6:H6)</f>
        <v>6495.6381578947367</v>
      </c>
      <c r="J6" s="61">
        <f>+'[1]CALCULO ISR'!K7</f>
        <v>840.27913452631583</v>
      </c>
      <c r="K6" s="61">
        <f t="shared" si="0"/>
        <v>593.47450657894728</v>
      </c>
      <c r="L6" s="61">
        <v>1313</v>
      </c>
      <c r="M6" s="61">
        <f t="shared" si="1"/>
        <v>2746.7536411052633</v>
      </c>
      <c r="N6" s="61">
        <f t="shared" si="2"/>
        <v>3748.8845167894733</v>
      </c>
    </row>
    <row r="7" spans="1:14" ht="16.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60">
        <f t="shared" si="3"/>
        <v>405.06578947368422</v>
      </c>
      <c r="F7" s="61">
        <v>6075.9868421052633</v>
      </c>
      <c r="G7" s="61">
        <f>+[1]Hoja1!R9</f>
        <v>564</v>
      </c>
      <c r="H7" s="61">
        <f>+[1]Hoja1!S9</f>
        <v>351.5</v>
      </c>
      <c r="I7" s="61">
        <f t="shared" si="4"/>
        <v>6991.4868421052633</v>
      </c>
      <c r="J7" s="61">
        <f>+'[1]CALCULO ISR'!K9</f>
        <v>946.19241347368438</v>
      </c>
      <c r="K7" s="61">
        <f t="shared" si="0"/>
        <v>637.9786184210526</v>
      </c>
      <c r="L7" s="61">
        <v>1013</v>
      </c>
      <c r="M7" s="61">
        <f t="shared" si="1"/>
        <v>2597.1710318947371</v>
      </c>
      <c r="N7" s="61">
        <f t="shared" si="2"/>
        <v>4394.3158102105263</v>
      </c>
    </row>
    <row r="8" spans="1:14" ht="16.5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60">
        <f t="shared" si="3"/>
        <v>405.06578947368422</v>
      </c>
      <c r="F8" s="61">
        <v>6075.9868421052633</v>
      </c>
      <c r="G8" s="61">
        <f>+[1]Hoja1!R10</f>
        <v>564</v>
      </c>
      <c r="H8" s="61">
        <f>+[1]Hoja1!S10</f>
        <v>351.5</v>
      </c>
      <c r="I8" s="61">
        <f t="shared" si="4"/>
        <v>6991.4868421052633</v>
      </c>
      <c r="J8" s="61">
        <f>+'[1]CALCULO ISR'!K10</f>
        <v>946.19241347368438</v>
      </c>
      <c r="K8" s="61">
        <f t="shared" si="0"/>
        <v>637.9786184210526</v>
      </c>
      <c r="L8" s="61"/>
      <c r="M8" s="61">
        <f t="shared" si="1"/>
        <v>1584.1710318947371</v>
      </c>
      <c r="N8" s="61">
        <f t="shared" si="2"/>
        <v>5407.3158102105263</v>
      </c>
    </row>
    <row r="9" spans="1:14" ht="16.5" x14ac:dyDescent="0.15">
      <c r="A9" s="1" t="s">
        <v>117</v>
      </c>
      <c r="B9" s="41" t="s">
        <v>21</v>
      </c>
      <c r="C9" s="69" t="s">
        <v>79</v>
      </c>
      <c r="D9" s="69" t="s">
        <v>73</v>
      </c>
      <c r="E9" s="60">
        <f t="shared" si="3"/>
        <v>908.78000000000009</v>
      </c>
      <c r="F9" s="61">
        <v>13631.7</v>
      </c>
      <c r="G9" s="61">
        <v>832</v>
      </c>
      <c r="H9" s="61">
        <v>559.5</v>
      </c>
      <c r="I9" s="61">
        <f t="shared" si="4"/>
        <v>15023.2</v>
      </c>
      <c r="J9" s="61">
        <v>2764.83</v>
      </c>
      <c r="K9" s="61">
        <f t="shared" si="0"/>
        <v>1431.3285000000001</v>
      </c>
      <c r="L9" s="61"/>
      <c r="M9" s="61">
        <f t="shared" si="1"/>
        <v>4196.1584999999995</v>
      </c>
      <c r="N9" s="61">
        <f t="shared" si="2"/>
        <v>10827.041500000001</v>
      </c>
    </row>
    <row r="10" spans="1:14" ht="16.5" x14ac:dyDescent="0.15">
      <c r="A10" s="1" t="s">
        <v>118</v>
      </c>
      <c r="B10" s="41" t="s">
        <v>54</v>
      </c>
      <c r="C10" s="20" t="s">
        <v>95</v>
      </c>
      <c r="D10" s="20" t="s">
        <v>73</v>
      </c>
      <c r="E10" s="60">
        <f t="shared" si="3"/>
        <v>253.51973684210529</v>
      </c>
      <c r="F10" s="61">
        <v>3802.7960526315792</v>
      </c>
      <c r="G10" s="61">
        <f>+[1]Hoja1!R12</f>
        <v>333.5</v>
      </c>
      <c r="H10" s="61">
        <f>+[1]Hoja1!S12</f>
        <v>212.5</v>
      </c>
      <c r="I10" s="61">
        <f t="shared" si="4"/>
        <v>4348.7960526315792</v>
      </c>
      <c r="J10" s="61">
        <f>+'[1]CALCULO ISR'!K12</f>
        <v>406.80974063157907</v>
      </c>
      <c r="K10" s="61">
        <f t="shared" si="0"/>
        <v>399.29358552631578</v>
      </c>
      <c r="L10" s="61"/>
      <c r="M10" s="61">
        <f t="shared" si="1"/>
        <v>806.1033261578948</v>
      </c>
      <c r="N10" s="61">
        <f t="shared" si="2"/>
        <v>3542.6927264736842</v>
      </c>
    </row>
    <row r="11" spans="1:14" ht="16.5" x14ac:dyDescent="0.15">
      <c r="A11" s="1">
        <v>62</v>
      </c>
      <c r="B11" s="59" t="s">
        <v>237</v>
      </c>
      <c r="C11" s="69" t="s">
        <v>238</v>
      </c>
      <c r="D11" s="69" t="s">
        <v>73</v>
      </c>
      <c r="E11" s="60">
        <f t="shared" si="3"/>
        <v>729.8</v>
      </c>
      <c r="F11" s="61">
        <v>10947</v>
      </c>
      <c r="G11" s="61">
        <v>732.5</v>
      </c>
      <c r="H11" s="61">
        <v>493.5</v>
      </c>
      <c r="I11" s="61">
        <v>12173</v>
      </c>
      <c r="J11" s="61">
        <v>2094.46</v>
      </c>
      <c r="K11" s="61">
        <v>1149.43</v>
      </c>
      <c r="L11" s="61"/>
      <c r="M11" s="61">
        <v>3243.89</v>
      </c>
      <c r="N11" s="61">
        <v>8929.11</v>
      </c>
    </row>
    <row r="12" spans="1:14" ht="16.5" x14ac:dyDescent="0.15">
      <c r="A12" s="1" t="s">
        <v>119</v>
      </c>
      <c r="B12" s="41" t="s">
        <v>55</v>
      </c>
      <c r="C12" s="20" t="s">
        <v>96</v>
      </c>
      <c r="D12" s="20" t="s">
        <v>77</v>
      </c>
      <c r="E12" s="60">
        <f t="shared" si="3"/>
        <v>253.51973684210529</v>
      </c>
      <c r="F12" s="61">
        <v>3802.7960526315792</v>
      </c>
      <c r="G12" s="61">
        <f>+[1]Hoja1!R13</f>
        <v>333.5</v>
      </c>
      <c r="H12" s="61">
        <f>+[1]Hoja1!S13</f>
        <v>212.5</v>
      </c>
      <c r="I12" s="61">
        <f t="shared" si="4"/>
        <v>4348.7960526315792</v>
      </c>
      <c r="J12" s="61">
        <f>+'[1]CALCULO ISR'!K13</f>
        <v>406.80974063157907</v>
      </c>
      <c r="K12" s="61">
        <f t="shared" si="0"/>
        <v>399.29358552631578</v>
      </c>
      <c r="L12" s="61"/>
      <c r="M12" s="61">
        <f t="shared" si="1"/>
        <v>806.1033261578948</v>
      </c>
      <c r="N12" s="61">
        <f t="shared" si="2"/>
        <v>3542.6927264736842</v>
      </c>
    </row>
    <row r="13" spans="1:14" ht="16.5" x14ac:dyDescent="0.15">
      <c r="A13" s="1" t="s">
        <v>137</v>
      </c>
      <c r="B13" s="59" t="s">
        <v>33</v>
      </c>
      <c r="C13" s="20" t="s">
        <v>91</v>
      </c>
      <c r="D13" s="20" t="s">
        <v>74</v>
      </c>
      <c r="E13" s="60">
        <f t="shared" si="3"/>
        <v>376.80921052631578</v>
      </c>
      <c r="F13" s="61">
        <v>5652.1381578947367</v>
      </c>
      <c r="G13" s="61">
        <f>+[1]Hoja1!R15</f>
        <v>510.50000000000006</v>
      </c>
      <c r="H13" s="61">
        <f>+[1]Hoja1!S15</f>
        <v>333</v>
      </c>
      <c r="I13" s="61">
        <f t="shared" si="4"/>
        <v>6495.6381578947367</v>
      </c>
      <c r="J13" s="61">
        <f>+'[1]CALCULO ISR'!K15</f>
        <v>840.27913452631583</v>
      </c>
      <c r="K13" s="61">
        <f t="shared" si="0"/>
        <v>593.47450657894728</v>
      </c>
      <c r="L13" s="61"/>
      <c r="M13" s="61">
        <f t="shared" si="1"/>
        <v>1433.7536411052631</v>
      </c>
      <c r="N13" s="61">
        <f t="shared" si="2"/>
        <v>5061.8845167894733</v>
      </c>
    </row>
    <row r="14" spans="1:14" ht="16.5" x14ac:dyDescent="0.15">
      <c r="A14" s="1" t="s">
        <v>138</v>
      </c>
      <c r="B14" s="41" t="s">
        <v>34</v>
      </c>
      <c r="C14" s="20" t="s">
        <v>91</v>
      </c>
      <c r="D14" s="20" t="s">
        <v>74</v>
      </c>
      <c r="E14" s="60">
        <f t="shared" si="3"/>
        <v>376.80921052631578</v>
      </c>
      <c r="F14" s="61">
        <v>5652.1381578947367</v>
      </c>
      <c r="G14" s="61">
        <f>+[1]Hoja1!R16</f>
        <v>510.50000000000006</v>
      </c>
      <c r="H14" s="61">
        <f>+[1]Hoja1!S16</f>
        <v>333</v>
      </c>
      <c r="I14" s="61">
        <f t="shared" si="4"/>
        <v>6495.6381578947367</v>
      </c>
      <c r="J14" s="61">
        <f>+'[1]CALCULO ISR'!K16</f>
        <v>840.27913452631583</v>
      </c>
      <c r="K14" s="61">
        <f t="shared" si="0"/>
        <v>593.47450657894728</v>
      </c>
      <c r="L14" s="61"/>
      <c r="M14" s="61">
        <f t="shared" si="1"/>
        <v>1433.7536411052631</v>
      </c>
      <c r="N14" s="61">
        <f t="shared" si="2"/>
        <v>5061.8845167894733</v>
      </c>
    </row>
    <row r="15" spans="1:14" ht="16.5" x14ac:dyDescent="0.15">
      <c r="A15" s="1" t="s">
        <v>139</v>
      </c>
      <c r="B15" s="41" t="s">
        <v>35</v>
      </c>
      <c r="C15" s="20" t="s">
        <v>91</v>
      </c>
      <c r="D15" s="20" t="s">
        <v>74</v>
      </c>
      <c r="E15" s="60">
        <f t="shared" si="3"/>
        <v>376.80921052631578</v>
      </c>
      <c r="F15" s="61">
        <v>5652.1381578947367</v>
      </c>
      <c r="G15" s="61">
        <f>+[1]Hoja1!R17</f>
        <v>510.50000000000006</v>
      </c>
      <c r="H15" s="61">
        <f>+[1]Hoja1!S17</f>
        <v>333</v>
      </c>
      <c r="I15" s="61">
        <f t="shared" si="4"/>
        <v>6495.6381578947367</v>
      </c>
      <c r="J15" s="61">
        <f>+'[1]CALCULO ISR'!K17</f>
        <v>840.27913452631583</v>
      </c>
      <c r="K15" s="61">
        <f t="shared" si="0"/>
        <v>593.47450657894728</v>
      </c>
      <c r="L15" s="61">
        <v>943</v>
      </c>
      <c r="M15" s="61">
        <f t="shared" si="1"/>
        <v>2376.7536411052633</v>
      </c>
      <c r="N15" s="61">
        <f t="shared" si="2"/>
        <v>4118.8845167894733</v>
      </c>
    </row>
    <row r="16" spans="1:14" ht="16.5" x14ac:dyDescent="0.15">
      <c r="A16" s="1" t="s">
        <v>140</v>
      </c>
      <c r="B16" s="41" t="s">
        <v>32</v>
      </c>
      <c r="C16" s="20" t="s">
        <v>90</v>
      </c>
      <c r="D16" s="20" t="s">
        <v>74</v>
      </c>
      <c r="E16" s="60">
        <f t="shared" si="3"/>
        <v>393.13</v>
      </c>
      <c r="F16" s="61">
        <v>5896.95</v>
      </c>
      <c r="G16" s="61">
        <f>+[1]Hoja1!R18</f>
        <v>510.5</v>
      </c>
      <c r="H16" s="61">
        <f>+[1]Hoja1!S18</f>
        <v>333</v>
      </c>
      <c r="I16" s="61">
        <f t="shared" si="4"/>
        <v>6740.45</v>
      </c>
      <c r="J16" s="61">
        <f>+'[1]CALCULO ISR'!K18</f>
        <v>892.97650294736854</v>
      </c>
      <c r="K16" s="61">
        <f t="shared" si="0"/>
        <v>619.17975000000001</v>
      </c>
      <c r="L16" s="61"/>
      <c r="M16" s="61">
        <f t="shared" si="1"/>
        <v>1512.1562529473686</v>
      </c>
      <c r="N16" s="61">
        <f t="shared" si="2"/>
        <v>5228.2937470526313</v>
      </c>
    </row>
    <row r="17" spans="1:14" ht="16.5" x14ac:dyDescent="0.15">
      <c r="A17" s="1" t="s">
        <v>141</v>
      </c>
      <c r="B17" s="41" t="s">
        <v>36</v>
      </c>
      <c r="C17" s="20" t="s">
        <v>91</v>
      </c>
      <c r="D17" s="20" t="s">
        <v>74</v>
      </c>
      <c r="E17" s="60">
        <f t="shared" si="3"/>
        <v>376.80921052631578</v>
      </c>
      <c r="F17" s="61">
        <v>5652.1381578947367</v>
      </c>
      <c r="G17" s="61">
        <f>+[1]Hoja1!R19</f>
        <v>510.50000000000006</v>
      </c>
      <c r="H17" s="61">
        <f>+[1]Hoja1!S19</f>
        <v>333</v>
      </c>
      <c r="I17" s="61">
        <f t="shared" si="4"/>
        <v>6495.6381578947367</v>
      </c>
      <c r="J17" s="61">
        <f>+'[1]CALCULO ISR'!K19</f>
        <v>840.27913452631583</v>
      </c>
      <c r="K17" s="61">
        <f t="shared" si="0"/>
        <v>593.47450657894728</v>
      </c>
      <c r="L17" s="61">
        <v>943</v>
      </c>
      <c r="M17" s="61">
        <f t="shared" si="1"/>
        <v>2376.7536411052633</v>
      </c>
      <c r="N17" s="61">
        <f t="shared" si="2"/>
        <v>4118.8845167894733</v>
      </c>
    </row>
    <row r="18" spans="1:14" ht="16.5" x14ac:dyDescent="0.15">
      <c r="A18" s="1" t="s">
        <v>142</v>
      </c>
      <c r="B18" s="41" t="s">
        <v>37</v>
      </c>
      <c r="C18" s="20" t="s">
        <v>91</v>
      </c>
      <c r="D18" s="20" t="s">
        <v>74</v>
      </c>
      <c r="E18" s="60">
        <f t="shared" si="3"/>
        <v>376.80921052631578</v>
      </c>
      <c r="F18" s="61">
        <v>5652.1381578947367</v>
      </c>
      <c r="G18" s="61">
        <f>+[1]Hoja1!R20</f>
        <v>510.50000000000006</v>
      </c>
      <c r="H18" s="61">
        <f>+[1]Hoja1!S20</f>
        <v>333</v>
      </c>
      <c r="I18" s="61">
        <f t="shared" si="4"/>
        <v>6495.6381578947367</v>
      </c>
      <c r="J18" s="61">
        <f>+'[1]CALCULO ISR'!K20</f>
        <v>840.27913452631583</v>
      </c>
      <c r="K18" s="61">
        <f t="shared" si="0"/>
        <v>593.47450657894728</v>
      </c>
      <c r="L18" s="61">
        <v>943</v>
      </c>
      <c r="M18" s="61">
        <f t="shared" si="1"/>
        <v>2376.7536411052633</v>
      </c>
      <c r="N18" s="61">
        <f t="shared" si="2"/>
        <v>4118.8845167894733</v>
      </c>
    </row>
    <row r="19" spans="1:14" ht="16.5" x14ac:dyDescent="0.15">
      <c r="A19" s="1" t="s">
        <v>143</v>
      </c>
      <c r="B19" s="41" t="s">
        <v>38</v>
      </c>
      <c r="C19" s="20" t="s">
        <v>91</v>
      </c>
      <c r="D19" s="20" t="s">
        <v>74</v>
      </c>
      <c r="E19" s="60">
        <f t="shared" si="3"/>
        <v>376.80921052631578</v>
      </c>
      <c r="F19" s="61">
        <v>5652.1381578947367</v>
      </c>
      <c r="G19" s="61">
        <f>+[1]Hoja1!R21</f>
        <v>510.50000000000006</v>
      </c>
      <c r="H19" s="61">
        <f>+[1]Hoja1!S21</f>
        <v>333</v>
      </c>
      <c r="I19" s="61">
        <f t="shared" si="4"/>
        <v>6495.6381578947367</v>
      </c>
      <c r="J19" s="61">
        <f>+'[1]CALCULO ISR'!K21</f>
        <v>840.27913452631583</v>
      </c>
      <c r="K19" s="61">
        <f t="shared" si="0"/>
        <v>593.47450657894728</v>
      </c>
      <c r="L19" s="61"/>
      <c r="M19" s="61">
        <f t="shared" si="1"/>
        <v>1433.7536411052631</v>
      </c>
      <c r="N19" s="61">
        <f t="shared" si="2"/>
        <v>5061.8845167894733</v>
      </c>
    </row>
    <row r="20" spans="1:14" ht="16.5" x14ac:dyDescent="0.15">
      <c r="A20" s="1" t="s">
        <v>144</v>
      </c>
      <c r="B20" s="41" t="s">
        <v>39</v>
      </c>
      <c r="C20" s="20" t="s">
        <v>91</v>
      </c>
      <c r="D20" s="20" t="s">
        <v>74</v>
      </c>
      <c r="E20" s="60">
        <f t="shared" si="3"/>
        <v>376.80921052631578</v>
      </c>
      <c r="F20" s="61">
        <v>5652.1381578947367</v>
      </c>
      <c r="G20" s="61">
        <f>+[1]Hoja1!R22</f>
        <v>510.50000000000006</v>
      </c>
      <c r="H20" s="61">
        <f>+[1]Hoja1!S22</f>
        <v>333</v>
      </c>
      <c r="I20" s="61">
        <f t="shared" si="4"/>
        <v>6495.6381578947367</v>
      </c>
      <c r="J20" s="61">
        <f>+'[1]CALCULO ISR'!K22</f>
        <v>840.27913452631583</v>
      </c>
      <c r="K20" s="61">
        <f t="shared" si="0"/>
        <v>593.47450657894728</v>
      </c>
      <c r="L20" s="61">
        <v>908.53</v>
      </c>
      <c r="M20" s="61">
        <f t="shared" si="1"/>
        <v>2342.2836411052631</v>
      </c>
      <c r="N20" s="61">
        <f t="shared" si="2"/>
        <v>4153.3545167894736</v>
      </c>
    </row>
    <row r="21" spans="1:14" ht="16.5" x14ac:dyDescent="0.15">
      <c r="A21" s="1" t="s">
        <v>145</v>
      </c>
      <c r="B21" s="41" t="s">
        <v>40</v>
      </c>
      <c r="C21" s="20" t="s">
        <v>91</v>
      </c>
      <c r="D21" s="20" t="s">
        <v>74</v>
      </c>
      <c r="E21" s="60">
        <f t="shared" si="3"/>
        <v>376.80921052631578</v>
      </c>
      <c r="F21" s="61">
        <v>5652.1381578947367</v>
      </c>
      <c r="G21" s="61">
        <f>+[1]Hoja1!R23</f>
        <v>510.50000000000006</v>
      </c>
      <c r="H21" s="61">
        <f>+[1]Hoja1!S23</f>
        <v>333</v>
      </c>
      <c r="I21" s="61">
        <f t="shared" si="4"/>
        <v>6495.6381578947367</v>
      </c>
      <c r="J21" s="61">
        <f>+'[1]CALCULO ISR'!K23</f>
        <v>840.27913452631583</v>
      </c>
      <c r="K21" s="61">
        <f t="shared" si="0"/>
        <v>593.47450657894728</v>
      </c>
      <c r="L21" s="61"/>
      <c r="M21" s="61">
        <f t="shared" si="1"/>
        <v>1433.7536411052631</v>
      </c>
      <c r="N21" s="61">
        <f t="shared" si="2"/>
        <v>5061.8845167894733</v>
      </c>
    </row>
    <row r="22" spans="1:14" ht="16.5" x14ac:dyDescent="0.15">
      <c r="A22" s="1" t="s">
        <v>146</v>
      </c>
      <c r="B22" s="41" t="s">
        <v>41</v>
      </c>
      <c r="C22" s="20" t="s">
        <v>91</v>
      </c>
      <c r="D22" s="20" t="s">
        <v>74</v>
      </c>
      <c r="E22" s="60">
        <f t="shared" si="3"/>
        <v>376.80921052631578</v>
      </c>
      <c r="F22" s="61">
        <v>5652.1381578947367</v>
      </c>
      <c r="G22" s="61">
        <f>+[1]Hoja1!R24</f>
        <v>510.50000000000006</v>
      </c>
      <c r="H22" s="61">
        <f>+[1]Hoja1!S24</f>
        <v>333</v>
      </c>
      <c r="I22" s="61">
        <f t="shared" si="4"/>
        <v>6495.6381578947367</v>
      </c>
      <c r="J22" s="61">
        <f>+'[1]CALCULO ISR'!K24</f>
        <v>840.27913452631583</v>
      </c>
      <c r="K22" s="61">
        <f t="shared" si="0"/>
        <v>593.47450657894728</v>
      </c>
      <c r="L22" s="61"/>
      <c r="M22" s="61">
        <f t="shared" si="1"/>
        <v>1433.7536411052631</v>
      </c>
      <c r="N22" s="61">
        <f t="shared" si="2"/>
        <v>5061.8845167894733</v>
      </c>
    </row>
    <row r="23" spans="1:14" ht="16.5" x14ac:dyDescent="0.15">
      <c r="A23" s="1" t="s">
        <v>147</v>
      </c>
      <c r="B23" s="41" t="s">
        <v>42</v>
      </c>
      <c r="C23" s="20" t="s">
        <v>91</v>
      </c>
      <c r="D23" s="20" t="s">
        <v>74</v>
      </c>
      <c r="E23" s="60">
        <f t="shared" si="3"/>
        <v>376.80921052631578</v>
      </c>
      <c r="F23" s="61">
        <v>5652.1381578947367</v>
      </c>
      <c r="G23" s="61">
        <f>+[1]Hoja1!R25</f>
        <v>510.50000000000006</v>
      </c>
      <c r="H23" s="61">
        <f>+[1]Hoja1!S25</f>
        <v>333</v>
      </c>
      <c r="I23" s="61">
        <f t="shared" si="4"/>
        <v>6495.6381578947367</v>
      </c>
      <c r="J23" s="61">
        <f>+'[1]CALCULO ISR'!K25</f>
        <v>840.27913452631583</v>
      </c>
      <c r="K23" s="61">
        <f t="shared" si="0"/>
        <v>593.47450657894728</v>
      </c>
      <c r="L23" s="61">
        <v>943</v>
      </c>
      <c r="M23" s="61">
        <f t="shared" si="1"/>
        <v>2376.7536411052633</v>
      </c>
      <c r="N23" s="61">
        <f t="shared" si="2"/>
        <v>4118.8845167894733</v>
      </c>
    </row>
    <row r="24" spans="1:14" ht="16.5" x14ac:dyDescent="0.15">
      <c r="A24" s="1" t="s">
        <v>148</v>
      </c>
      <c r="B24" s="41" t="s">
        <v>56</v>
      </c>
      <c r="C24" s="20" t="s">
        <v>97</v>
      </c>
      <c r="D24" s="20" t="s">
        <v>74</v>
      </c>
      <c r="E24" s="60">
        <f t="shared" si="3"/>
        <v>233.78289473684211</v>
      </c>
      <c r="F24" s="61">
        <v>3506.7434210526317</v>
      </c>
      <c r="G24" s="61">
        <f>+[1]Hoja1!R26</f>
        <v>323.5</v>
      </c>
      <c r="H24" s="61">
        <f>+[1]Hoja1!S26</f>
        <v>208.5</v>
      </c>
      <c r="I24" s="61">
        <f t="shared" si="4"/>
        <v>4038.7434210526317</v>
      </c>
      <c r="J24" s="61">
        <f>+'[1]CALCULO ISR'!K26</f>
        <v>355.28734736842102</v>
      </c>
      <c r="K24" s="61">
        <f t="shared" si="0"/>
        <v>368.2080592105263</v>
      </c>
      <c r="L24" s="61">
        <v>585</v>
      </c>
      <c r="M24" s="61">
        <f t="shared" si="1"/>
        <v>1308.4954065789473</v>
      </c>
      <c r="N24" s="61">
        <f t="shared" si="2"/>
        <v>2730.2480144736846</v>
      </c>
    </row>
    <row r="25" spans="1:14" ht="16.5" x14ac:dyDescent="0.15">
      <c r="A25" s="1" t="s">
        <v>149</v>
      </c>
      <c r="B25" s="41" t="s">
        <v>57</v>
      </c>
      <c r="C25" s="20" t="s">
        <v>97</v>
      </c>
      <c r="D25" s="20" t="s">
        <v>74</v>
      </c>
      <c r="E25" s="60">
        <f t="shared" si="3"/>
        <v>233.78289473684211</v>
      </c>
      <c r="F25" s="61">
        <v>3506.7434210526317</v>
      </c>
      <c r="G25" s="61">
        <f>+[1]Hoja1!R27</f>
        <v>323.5</v>
      </c>
      <c r="H25" s="61">
        <f>+[1]Hoja1!S27</f>
        <v>208.5</v>
      </c>
      <c r="I25" s="61">
        <f t="shared" si="4"/>
        <v>4038.7434210526317</v>
      </c>
      <c r="J25" s="61">
        <f>+'[1]CALCULO ISR'!K27</f>
        <v>355.28734736842102</v>
      </c>
      <c r="K25" s="61">
        <f t="shared" si="0"/>
        <v>368.2080592105263</v>
      </c>
      <c r="L25" s="61">
        <v>585</v>
      </c>
      <c r="M25" s="61">
        <f t="shared" si="1"/>
        <v>1308.4954065789473</v>
      </c>
      <c r="N25" s="61">
        <f t="shared" si="2"/>
        <v>2730.2480144736846</v>
      </c>
    </row>
    <row r="26" spans="1:14" ht="16.5" x14ac:dyDescent="0.15">
      <c r="A26" s="1" t="s">
        <v>150</v>
      </c>
      <c r="B26" s="41" t="s">
        <v>58</v>
      </c>
      <c r="C26" s="20" t="s">
        <v>92</v>
      </c>
      <c r="D26" s="20" t="s">
        <v>74</v>
      </c>
      <c r="E26" s="60">
        <f t="shared" si="3"/>
        <v>233.78289473684211</v>
      </c>
      <c r="F26" s="61">
        <v>3506.7434210526317</v>
      </c>
      <c r="G26" s="61">
        <f>+[1]Hoja1!R28</f>
        <v>323.5</v>
      </c>
      <c r="H26" s="61">
        <f>+[1]Hoja1!S28</f>
        <v>208.5</v>
      </c>
      <c r="I26" s="61">
        <f t="shared" si="4"/>
        <v>4038.7434210526317</v>
      </c>
      <c r="J26" s="61">
        <f>+'[1]CALCULO ISR'!K28</f>
        <v>355.28734736842102</v>
      </c>
      <c r="K26" s="61">
        <f t="shared" si="0"/>
        <v>368.2080592105263</v>
      </c>
      <c r="L26" s="61"/>
      <c r="M26" s="61">
        <f t="shared" si="1"/>
        <v>723.49540657894727</v>
      </c>
      <c r="N26" s="61">
        <f t="shared" si="2"/>
        <v>3315.2480144736846</v>
      </c>
    </row>
    <row r="27" spans="1:14" ht="16.5" x14ac:dyDescent="0.15">
      <c r="A27" s="1" t="s">
        <v>151</v>
      </c>
      <c r="B27" s="41" t="s">
        <v>59</v>
      </c>
      <c r="C27" s="20" t="s">
        <v>92</v>
      </c>
      <c r="D27" s="20" t="s">
        <v>74</v>
      </c>
      <c r="E27" s="60">
        <f t="shared" si="3"/>
        <v>233.78289473684211</v>
      </c>
      <c r="F27" s="61">
        <v>3506.7434210526317</v>
      </c>
      <c r="G27" s="61">
        <f>+[1]Hoja1!R29</f>
        <v>323.5</v>
      </c>
      <c r="H27" s="61">
        <f>+[1]Hoja1!S29</f>
        <v>208.5</v>
      </c>
      <c r="I27" s="61">
        <f t="shared" si="4"/>
        <v>4038.7434210526317</v>
      </c>
      <c r="J27" s="61">
        <f>+'[1]CALCULO ISR'!K29</f>
        <v>355.28734736842102</v>
      </c>
      <c r="K27" s="61">
        <f t="shared" si="0"/>
        <v>368.2080592105263</v>
      </c>
      <c r="L27" s="61">
        <v>585</v>
      </c>
      <c r="M27" s="61">
        <f t="shared" si="1"/>
        <v>1308.4954065789473</v>
      </c>
      <c r="N27" s="61">
        <f t="shared" si="2"/>
        <v>2730.2480144736846</v>
      </c>
    </row>
    <row r="28" spans="1:14" ht="16.5" x14ac:dyDescent="0.15">
      <c r="A28" s="1" t="s">
        <v>152</v>
      </c>
      <c r="B28" s="41" t="s">
        <v>60</v>
      </c>
      <c r="C28" s="20" t="s">
        <v>92</v>
      </c>
      <c r="D28" s="20" t="s">
        <v>74</v>
      </c>
      <c r="E28" s="60">
        <f t="shared" si="3"/>
        <v>233.78289473684211</v>
      </c>
      <c r="F28" s="61">
        <v>3506.7434210526317</v>
      </c>
      <c r="G28" s="61">
        <f>+[1]Hoja1!R30</f>
        <v>323.5</v>
      </c>
      <c r="H28" s="61">
        <f>+[1]Hoja1!S30</f>
        <v>208.5</v>
      </c>
      <c r="I28" s="61">
        <f t="shared" si="4"/>
        <v>4038.7434210526317</v>
      </c>
      <c r="J28" s="61">
        <f>+'[1]CALCULO ISR'!K30</f>
        <v>355.28734736842102</v>
      </c>
      <c r="K28" s="61">
        <f t="shared" si="0"/>
        <v>368.2080592105263</v>
      </c>
      <c r="L28" s="61">
        <v>585</v>
      </c>
      <c r="M28" s="61">
        <f t="shared" si="1"/>
        <v>1308.4954065789473</v>
      </c>
      <c r="N28" s="61">
        <f t="shared" si="2"/>
        <v>2730.2480144736846</v>
      </c>
    </row>
    <row r="29" spans="1:14" ht="16.5" x14ac:dyDescent="0.15">
      <c r="A29" s="1" t="s">
        <v>153</v>
      </c>
      <c r="B29" s="41" t="s">
        <v>61</v>
      </c>
      <c r="C29" s="20" t="s">
        <v>92</v>
      </c>
      <c r="D29" s="20" t="s">
        <v>74</v>
      </c>
      <c r="E29" s="60">
        <f t="shared" si="3"/>
        <v>233.78289473684211</v>
      </c>
      <c r="F29" s="61">
        <v>3506.7434210526317</v>
      </c>
      <c r="G29" s="61">
        <f>+[1]Hoja1!R31</f>
        <v>323.5</v>
      </c>
      <c r="H29" s="61">
        <f>+[1]Hoja1!S31</f>
        <v>208.5</v>
      </c>
      <c r="I29" s="61">
        <f t="shared" si="4"/>
        <v>4038.7434210526317</v>
      </c>
      <c r="J29" s="61">
        <f>+'[1]CALCULO ISR'!K31</f>
        <v>355.28734736842102</v>
      </c>
      <c r="K29" s="61">
        <f t="shared" si="0"/>
        <v>368.2080592105263</v>
      </c>
      <c r="L29" s="61">
        <v>423.92</v>
      </c>
      <c r="M29" s="61">
        <f t="shared" si="1"/>
        <v>1147.4154065789473</v>
      </c>
      <c r="N29" s="61">
        <f t="shared" si="2"/>
        <v>2891.3280144736846</v>
      </c>
    </row>
    <row r="30" spans="1:14" ht="16.5" x14ac:dyDescent="0.15">
      <c r="A30" s="1" t="s">
        <v>173</v>
      </c>
      <c r="B30" s="41" t="s">
        <v>62</v>
      </c>
      <c r="C30" s="20" t="s">
        <v>92</v>
      </c>
      <c r="D30" s="20" t="s">
        <v>74</v>
      </c>
      <c r="E30" s="60">
        <f t="shared" si="3"/>
        <v>233.78289473684211</v>
      </c>
      <c r="F30" s="61">
        <v>3506.7434210526317</v>
      </c>
      <c r="G30" s="61">
        <f>+[1]Hoja1!R32</f>
        <v>323.5</v>
      </c>
      <c r="H30" s="61">
        <f>+[1]Hoja1!S32</f>
        <v>208.5</v>
      </c>
      <c r="I30" s="61">
        <f t="shared" si="4"/>
        <v>4038.7434210526317</v>
      </c>
      <c r="J30" s="61">
        <f>+'[1]CALCULO ISR'!K32</f>
        <v>355.28734736842102</v>
      </c>
      <c r="K30" s="61">
        <f t="shared" si="0"/>
        <v>368.2080592105263</v>
      </c>
      <c r="L30" s="61">
        <v>585</v>
      </c>
      <c r="M30" s="61">
        <f t="shared" si="1"/>
        <v>1308.4954065789473</v>
      </c>
      <c r="N30" s="61">
        <f t="shared" si="2"/>
        <v>2730.2480144736846</v>
      </c>
    </row>
    <row r="31" spans="1:14" ht="16.5" x14ac:dyDescent="0.15">
      <c r="A31" s="1" t="s">
        <v>154</v>
      </c>
      <c r="B31" s="41" t="s">
        <v>63</v>
      </c>
      <c r="C31" s="20" t="s">
        <v>92</v>
      </c>
      <c r="D31" s="20" t="s">
        <v>74</v>
      </c>
      <c r="E31" s="60">
        <f t="shared" si="3"/>
        <v>233.78289473684211</v>
      </c>
      <c r="F31" s="61">
        <v>3506.7434210526317</v>
      </c>
      <c r="G31" s="61">
        <f>+[1]Hoja1!R34</f>
        <v>323.5</v>
      </c>
      <c r="H31" s="61">
        <f>+[1]Hoja1!S34</f>
        <v>208.5</v>
      </c>
      <c r="I31" s="61">
        <f t="shared" si="4"/>
        <v>4038.7434210526317</v>
      </c>
      <c r="J31" s="61">
        <f>+'[1]CALCULO ISR'!K34</f>
        <v>355.28734736842102</v>
      </c>
      <c r="K31" s="61">
        <f t="shared" si="0"/>
        <v>368.2080592105263</v>
      </c>
      <c r="L31" s="61">
        <v>585</v>
      </c>
      <c r="M31" s="61">
        <f t="shared" si="1"/>
        <v>1308.4954065789473</v>
      </c>
      <c r="N31" s="61">
        <f t="shared" si="2"/>
        <v>2730.2480144736846</v>
      </c>
    </row>
    <row r="32" spans="1:14" ht="16.5" x14ac:dyDescent="0.15">
      <c r="A32" s="1" t="s">
        <v>165</v>
      </c>
      <c r="B32" s="41" t="s">
        <v>64</v>
      </c>
      <c r="C32" s="20" t="s">
        <v>92</v>
      </c>
      <c r="D32" s="20" t="s">
        <v>74</v>
      </c>
      <c r="E32" s="60">
        <f t="shared" si="3"/>
        <v>233.78289473684211</v>
      </c>
      <c r="F32" s="61">
        <v>3506.7434210526317</v>
      </c>
      <c r="G32" s="61">
        <f>+[1]Hoja1!R35</f>
        <v>323.5</v>
      </c>
      <c r="H32" s="61">
        <f>+[1]Hoja1!S35</f>
        <v>208.5</v>
      </c>
      <c r="I32" s="61">
        <f t="shared" si="4"/>
        <v>4038.7434210526317</v>
      </c>
      <c r="J32" s="61">
        <f>+'[1]CALCULO ISR'!K35</f>
        <v>355.28734736842102</v>
      </c>
      <c r="K32" s="61">
        <f t="shared" si="0"/>
        <v>368.2080592105263</v>
      </c>
      <c r="L32" s="61"/>
      <c r="M32" s="61">
        <f t="shared" si="1"/>
        <v>723.49540657894727</v>
      </c>
      <c r="N32" s="61">
        <f t="shared" si="2"/>
        <v>3315.2480144736846</v>
      </c>
    </row>
    <row r="33" spans="1:14" ht="16.5" x14ac:dyDescent="0.15">
      <c r="A33" s="1" t="s">
        <v>155</v>
      </c>
      <c r="B33" s="41" t="s">
        <v>65</v>
      </c>
      <c r="C33" s="20" t="s">
        <v>92</v>
      </c>
      <c r="D33" s="20" t="s">
        <v>74</v>
      </c>
      <c r="E33" s="60">
        <f t="shared" si="3"/>
        <v>233.78289473684211</v>
      </c>
      <c r="F33" s="61">
        <v>3506.7434210526317</v>
      </c>
      <c r="G33" s="61">
        <f>+[1]Hoja1!R36</f>
        <v>323.5</v>
      </c>
      <c r="H33" s="61">
        <f>+[1]Hoja1!S36</f>
        <v>208.5</v>
      </c>
      <c r="I33" s="61">
        <f t="shared" si="4"/>
        <v>4038.7434210526317</v>
      </c>
      <c r="J33" s="61">
        <f>+'[1]CALCULO ISR'!K36</f>
        <v>355.28734736842102</v>
      </c>
      <c r="K33" s="61">
        <f t="shared" si="0"/>
        <v>368.2080592105263</v>
      </c>
      <c r="L33" s="61"/>
      <c r="M33" s="61">
        <f t="shared" si="1"/>
        <v>723.49540657894727</v>
      </c>
      <c r="N33" s="61">
        <f t="shared" si="2"/>
        <v>3315.2480144736846</v>
      </c>
    </row>
    <row r="34" spans="1:14" ht="16.5" x14ac:dyDescent="0.15">
      <c r="A34" s="1" t="s">
        <v>156</v>
      </c>
      <c r="B34" s="41" t="s">
        <v>66</v>
      </c>
      <c r="C34" s="20" t="s">
        <v>92</v>
      </c>
      <c r="D34" s="20" t="s">
        <v>74</v>
      </c>
      <c r="E34" s="60">
        <f t="shared" si="3"/>
        <v>233.78289473684211</v>
      </c>
      <c r="F34" s="61">
        <v>3506.7434210526317</v>
      </c>
      <c r="G34" s="61">
        <f>+[1]Hoja1!R37</f>
        <v>323.5</v>
      </c>
      <c r="H34" s="61">
        <f>+[1]Hoja1!S37</f>
        <v>208.5</v>
      </c>
      <c r="I34" s="61">
        <f t="shared" si="4"/>
        <v>4038.7434210526317</v>
      </c>
      <c r="J34" s="61">
        <f>+'[1]CALCULO ISR'!K37</f>
        <v>355.28734736842102</v>
      </c>
      <c r="K34" s="61">
        <f t="shared" si="0"/>
        <v>368.2080592105263</v>
      </c>
      <c r="L34" s="61">
        <v>663.86</v>
      </c>
      <c r="M34" s="61">
        <f t="shared" si="1"/>
        <v>1387.3554065789472</v>
      </c>
      <c r="N34" s="61">
        <f t="shared" si="2"/>
        <v>2651.3880144736845</v>
      </c>
    </row>
    <row r="35" spans="1:14" ht="16.5" x14ac:dyDescent="0.15">
      <c r="A35" s="1" t="s">
        <v>157</v>
      </c>
      <c r="B35" s="41" t="s">
        <v>67</v>
      </c>
      <c r="C35" s="20" t="s">
        <v>92</v>
      </c>
      <c r="D35" s="20" t="s">
        <v>74</v>
      </c>
      <c r="E35" s="60">
        <f t="shared" si="3"/>
        <v>233.78289473684211</v>
      </c>
      <c r="F35" s="61">
        <v>3506.7434210526317</v>
      </c>
      <c r="G35" s="61">
        <f>+[1]Hoja1!R38</f>
        <v>323.5</v>
      </c>
      <c r="H35" s="61">
        <f>+[1]Hoja1!S38</f>
        <v>208.5</v>
      </c>
      <c r="I35" s="61">
        <f t="shared" si="4"/>
        <v>4038.7434210526317</v>
      </c>
      <c r="J35" s="61">
        <f>+'[1]CALCULO ISR'!K38</f>
        <v>355.28734736842102</v>
      </c>
      <c r="K35" s="61">
        <f t="shared" si="0"/>
        <v>368.2080592105263</v>
      </c>
      <c r="L35" s="61"/>
      <c r="M35" s="61">
        <f t="shared" si="1"/>
        <v>723.49540657894727</v>
      </c>
      <c r="N35" s="61">
        <f t="shared" si="2"/>
        <v>3315.2480144736846</v>
      </c>
    </row>
    <row r="36" spans="1:14" ht="16.5" x14ac:dyDescent="0.15">
      <c r="A36" s="1" t="s">
        <v>158</v>
      </c>
      <c r="B36" s="41" t="s">
        <v>68</v>
      </c>
      <c r="C36" s="20" t="s">
        <v>92</v>
      </c>
      <c r="D36" s="20" t="s">
        <v>74</v>
      </c>
      <c r="E36" s="60">
        <f t="shared" si="3"/>
        <v>233.78289473684211</v>
      </c>
      <c r="F36" s="61">
        <v>3506.7434210526317</v>
      </c>
      <c r="G36" s="61">
        <f>+[1]Hoja1!R39</f>
        <v>323.5</v>
      </c>
      <c r="H36" s="61">
        <f>+[1]Hoja1!S39</f>
        <v>208.5</v>
      </c>
      <c r="I36" s="61">
        <f t="shared" si="4"/>
        <v>4038.7434210526317</v>
      </c>
      <c r="J36" s="61">
        <f>+'[1]CALCULO ISR'!K39</f>
        <v>355.28734736842102</v>
      </c>
      <c r="K36" s="61">
        <f t="shared" si="0"/>
        <v>368.2080592105263</v>
      </c>
      <c r="L36" s="61"/>
      <c r="M36" s="61">
        <f t="shared" ref="M36:M63" si="5">SUM(J36:L36)</f>
        <v>723.49540657894727</v>
      </c>
      <c r="N36" s="61">
        <f t="shared" si="2"/>
        <v>3315.2480144736846</v>
      </c>
    </row>
    <row r="37" spans="1:14" ht="16.5" x14ac:dyDescent="0.15">
      <c r="A37" s="1" t="s">
        <v>159</v>
      </c>
      <c r="B37" s="41" t="s">
        <v>69</v>
      </c>
      <c r="C37" s="20" t="s">
        <v>92</v>
      </c>
      <c r="D37" s="20" t="s">
        <v>74</v>
      </c>
      <c r="E37" s="60">
        <f t="shared" si="3"/>
        <v>233.78289473684211</v>
      </c>
      <c r="F37" s="61">
        <v>3506.7434210526317</v>
      </c>
      <c r="G37" s="61">
        <f>+[1]Hoja1!R40</f>
        <v>323.5</v>
      </c>
      <c r="H37" s="61">
        <f>+[1]Hoja1!S40</f>
        <v>208.5</v>
      </c>
      <c r="I37" s="61">
        <f t="shared" si="4"/>
        <v>4038.7434210526317</v>
      </c>
      <c r="J37" s="61">
        <f>+'[1]CALCULO ISR'!K40</f>
        <v>355.28734736842102</v>
      </c>
      <c r="K37" s="61">
        <f t="shared" si="0"/>
        <v>368.2080592105263</v>
      </c>
      <c r="L37" s="61">
        <v>585</v>
      </c>
      <c r="M37" s="61">
        <f t="shared" si="5"/>
        <v>1308.4954065789473</v>
      </c>
      <c r="N37" s="61">
        <f t="shared" si="2"/>
        <v>2730.2480144736846</v>
      </c>
    </row>
    <row r="38" spans="1:14" ht="16.5" x14ac:dyDescent="0.15">
      <c r="A38" s="1" t="s">
        <v>160</v>
      </c>
      <c r="B38" s="65" t="s">
        <v>70</v>
      </c>
      <c r="C38" s="20" t="s">
        <v>92</v>
      </c>
      <c r="D38" s="20" t="s">
        <v>74</v>
      </c>
      <c r="E38" s="60">
        <f t="shared" si="3"/>
        <v>233.78</v>
      </c>
      <c r="F38" s="61">
        <v>3506.7</v>
      </c>
      <c r="G38" s="61">
        <f>+[1]Hoja1!R41</f>
        <v>323.5</v>
      </c>
      <c r="H38" s="61">
        <f>+[1]Hoja1!S41</f>
        <v>208.5</v>
      </c>
      <c r="I38" s="61">
        <f t="shared" si="4"/>
        <v>4038.7</v>
      </c>
      <c r="J38" s="61">
        <v>355.22</v>
      </c>
      <c r="K38" s="61">
        <v>368.2</v>
      </c>
      <c r="L38" s="61">
        <v>585</v>
      </c>
      <c r="M38" s="61">
        <f t="shared" si="5"/>
        <v>1308.42</v>
      </c>
      <c r="N38" s="61">
        <f t="shared" si="2"/>
        <v>2730.2799999999997</v>
      </c>
    </row>
    <row r="39" spans="1:14" ht="16.5" x14ac:dyDescent="0.15">
      <c r="A39" s="1" t="s">
        <v>161</v>
      </c>
      <c r="B39" s="41" t="s">
        <v>71</v>
      </c>
      <c r="C39" s="20" t="s">
        <v>92</v>
      </c>
      <c r="D39" s="20" t="s">
        <v>74</v>
      </c>
      <c r="E39" s="60">
        <f t="shared" si="3"/>
        <v>233.78289473684211</v>
      </c>
      <c r="F39" s="61">
        <v>3506.7434210526317</v>
      </c>
      <c r="G39" s="61">
        <f>+[1]Hoja1!R42</f>
        <v>323.5</v>
      </c>
      <c r="H39" s="61">
        <f>+[1]Hoja1!S42</f>
        <v>208.5</v>
      </c>
      <c r="I39" s="61">
        <f t="shared" si="4"/>
        <v>4038.7434210526317</v>
      </c>
      <c r="J39" s="61">
        <f>+'[1]CALCULO ISR'!K42</f>
        <v>355.28734736842102</v>
      </c>
      <c r="K39" s="61">
        <f t="shared" si="0"/>
        <v>368.2080592105263</v>
      </c>
      <c r="L39" s="61"/>
      <c r="M39" s="61">
        <f t="shared" si="5"/>
        <v>723.49540657894727</v>
      </c>
      <c r="N39" s="61">
        <f t="shared" si="2"/>
        <v>3315.2480144736846</v>
      </c>
    </row>
    <row r="40" spans="1:14" ht="16.5" x14ac:dyDescent="0.15">
      <c r="A40" s="1" t="s">
        <v>162</v>
      </c>
      <c r="B40" s="41" t="s">
        <v>17</v>
      </c>
      <c r="C40" s="20" t="s">
        <v>79</v>
      </c>
      <c r="D40" s="20" t="s">
        <v>75</v>
      </c>
      <c r="E40" s="60">
        <f t="shared" si="3"/>
        <v>908.7828947368422</v>
      </c>
      <c r="F40" s="61">
        <v>13631.743421052633</v>
      </c>
      <c r="G40" s="61">
        <f>+[1]Hoja1!R43</f>
        <v>832</v>
      </c>
      <c r="H40" s="61">
        <f>+[1]Hoja1!S43</f>
        <v>559.5</v>
      </c>
      <c r="I40" s="61">
        <f t="shared" si="4"/>
        <v>15023.243421052633</v>
      </c>
      <c r="J40" s="61">
        <f>+'[1]CALCULO ISR'!K43</f>
        <v>2764.7790606315793</v>
      </c>
      <c r="K40" s="61">
        <f t="shared" si="0"/>
        <v>1431.3330592105265</v>
      </c>
      <c r="L40" s="61"/>
      <c r="M40" s="61">
        <f t="shared" si="5"/>
        <v>4196.112119842106</v>
      </c>
      <c r="N40" s="61">
        <f t="shared" si="2"/>
        <v>10827.131301210527</v>
      </c>
    </row>
    <row r="41" spans="1:14" ht="16.5" x14ac:dyDescent="0.15">
      <c r="A41" s="1" t="s">
        <v>163</v>
      </c>
      <c r="B41" s="41" t="s">
        <v>23</v>
      </c>
      <c r="C41" s="20" t="s">
        <v>83</v>
      </c>
      <c r="D41" s="20" t="s">
        <v>75</v>
      </c>
      <c r="E41" s="60">
        <f t="shared" si="3"/>
        <v>459.44078947368422</v>
      </c>
      <c r="F41" s="61">
        <v>6891.6118421052633</v>
      </c>
      <c r="G41" s="61">
        <f>+[1]Hoja1!R44</f>
        <v>581.5</v>
      </c>
      <c r="H41" s="61">
        <f>+[1]Hoja1!S44</f>
        <v>361</v>
      </c>
      <c r="I41" s="61">
        <f t="shared" si="4"/>
        <v>7834.1118421052633</v>
      </c>
      <c r="J41" s="61">
        <f>+'[1]CALCULO ISR'!K44</f>
        <v>1126.1771134736844</v>
      </c>
      <c r="K41" s="61">
        <f t="shared" si="0"/>
        <v>723.6192434210526</v>
      </c>
      <c r="L41" s="61"/>
      <c r="M41" s="61">
        <f t="shared" si="5"/>
        <v>1849.7963568947371</v>
      </c>
      <c r="N41" s="61">
        <f t="shared" si="2"/>
        <v>5984.3154852105263</v>
      </c>
    </row>
    <row r="42" spans="1:14" ht="16.5" x14ac:dyDescent="0.15">
      <c r="A42" s="1" t="s">
        <v>120</v>
      </c>
      <c r="B42" s="41" t="s">
        <v>107</v>
      </c>
      <c r="C42" s="20" t="s">
        <v>108</v>
      </c>
      <c r="D42" s="20" t="s">
        <v>75</v>
      </c>
      <c r="E42" s="60">
        <f t="shared" si="3"/>
        <v>449.57236842105266</v>
      </c>
      <c r="F42" s="61">
        <v>6743.58552631579</v>
      </c>
      <c r="G42" s="61">
        <f>+[1]Hoja1!R45</f>
        <v>581.5</v>
      </c>
      <c r="H42" s="61">
        <f>+[1]Hoja1!S45</f>
        <v>361</v>
      </c>
      <c r="I42" s="61">
        <f t="shared" si="4"/>
        <v>7686.08552631579</v>
      </c>
      <c r="J42" s="61">
        <f>+'[1]CALCULO ISR'!K45</f>
        <v>1094.5586924210529</v>
      </c>
      <c r="K42" s="61">
        <f t="shared" si="0"/>
        <v>708.07648026315792</v>
      </c>
      <c r="L42" s="61">
        <v>1124</v>
      </c>
      <c r="M42" s="61">
        <f t="shared" si="5"/>
        <v>2926.6351726842108</v>
      </c>
      <c r="N42" s="61">
        <f t="shared" si="2"/>
        <v>4759.4503536315788</v>
      </c>
    </row>
    <row r="43" spans="1:14" ht="16.5" x14ac:dyDescent="0.15">
      <c r="A43" s="1" t="s">
        <v>121</v>
      </c>
      <c r="B43" s="41" t="s">
        <v>24</v>
      </c>
      <c r="C43" s="20" t="s">
        <v>84</v>
      </c>
      <c r="D43" s="20" t="s">
        <v>75</v>
      </c>
      <c r="E43" s="60">
        <f t="shared" si="3"/>
        <v>459.44078947368422</v>
      </c>
      <c r="F43" s="61">
        <v>6891.6118421052633</v>
      </c>
      <c r="G43" s="61">
        <f>+[1]Hoja1!R46</f>
        <v>581.5</v>
      </c>
      <c r="H43" s="61">
        <f>+[1]Hoja1!S46</f>
        <v>361</v>
      </c>
      <c r="I43" s="61">
        <f t="shared" si="4"/>
        <v>7834.1118421052633</v>
      </c>
      <c r="J43" s="61">
        <f>+'[1]CALCULO ISR'!K46</f>
        <v>1126.1771134736844</v>
      </c>
      <c r="K43" s="61">
        <f t="shared" si="0"/>
        <v>723.6192434210526</v>
      </c>
      <c r="L43" s="61"/>
      <c r="M43" s="61">
        <f t="shared" si="5"/>
        <v>1849.7963568947371</v>
      </c>
      <c r="N43" s="61">
        <f t="shared" si="2"/>
        <v>5984.3154852105263</v>
      </c>
    </row>
    <row r="44" spans="1:14" ht="16.5" x14ac:dyDescent="0.15">
      <c r="A44" s="1" t="s">
        <v>122</v>
      </c>
      <c r="B44" s="41" t="s">
        <v>18</v>
      </c>
      <c r="C44" s="20" t="s">
        <v>79</v>
      </c>
      <c r="D44" s="20" t="s">
        <v>76</v>
      </c>
      <c r="E44" s="60">
        <f t="shared" si="3"/>
        <v>908.7828947368422</v>
      </c>
      <c r="F44" s="61">
        <v>13631.743421052633</v>
      </c>
      <c r="G44" s="61">
        <f>+[1]Hoja1!R47</f>
        <v>832</v>
      </c>
      <c r="H44" s="61">
        <f>+[1]Hoja1!S47</f>
        <v>559.5</v>
      </c>
      <c r="I44" s="61">
        <f t="shared" si="4"/>
        <v>15023.243421052633</v>
      </c>
      <c r="J44" s="61">
        <f>+'[1]CALCULO ISR'!K47</f>
        <v>2764.7790606315793</v>
      </c>
      <c r="K44" s="61">
        <f t="shared" si="0"/>
        <v>1431.3330592105265</v>
      </c>
      <c r="L44" s="61">
        <v>1945</v>
      </c>
      <c r="M44" s="61">
        <f t="shared" si="5"/>
        <v>6141.112119842106</v>
      </c>
      <c r="N44" s="61">
        <f t="shared" si="2"/>
        <v>8882.1313012105275</v>
      </c>
    </row>
    <row r="45" spans="1:14" ht="16.5" x14ac:dyDescent="0.15">
      <c r="A45" s="1" t="s">
        <v>123</v>
      </c>
      <c r="B45" s="41" t="s">
        <v>22</v>
      </c>
      <c r="C45" s="20" t="s">
        <v>82</v>
      </c>
      <c r="D45" s="20" t="s">
        <v>76</v>
      </c>
      <c r="E45" s="60">
        <f t="shared" si="3"/>
        <v>566.21710526315792</v>
      </c>
      <c r="F45" s="61">
        <v>8493.2565789473683</v>
      </c>
      <c r="G45" s="61">
        <f>+[1]Hoja1!R48</f>
        <v>623.5</v>
      </c>
      <c r="H45" s="61">
        <f>+[1]Hoja1!S48</f>
        <v>389.5</v>
      </c>
      <c r="I45" s="61">
        <f t="shared" si="4"/>
        <v>9506.2565789473683</v>
      </c>
      <c r="J45" s="61">
        <f>+'[1]CALCULO ISR'!K48</f>
        <v>1483.3472292631582</v>
      </c>
      <c r="K45" s="61">
        <f>+F45*10.5%+1825.92+184.6</f>
        <v>2902.3119407894737</v>
      </c>
      <c r="L45" s="61"/>
      <c r="M45" s="61">
        <f t="shared" si="5"/>
        <v>4385.6591700526315</v>
      </c>
      <c r="N45" s="61">
        <f t="shared" si="2"/>
        <v>5120.5974088947369</v>
      </c>
    </row>
    <row r="46" spans="1:14" ht="16.5" x14ac:dyDescent="0.15">
      <c r="A46" s="1" t="s">
        <v>124</v>
      </c>
      <c r="B46" s="41" t="s">
        <v>45</v>
      </c>
      <c r="C46" s="20" t="s">
        <v>94</v>
      </c>
      <c r="D46" s="20" t="s">
        <v>76</v>
      </c>
      <c r="E46" s="60">
        <f t="shared" si="3"/>
        <v>258.8486842105263</v>
      </c>
      <c r="F46" s="61">
        <v>3882.7302631578946</v>
      </c>
      <c r="G46" s="61">
        <f>+[1]Hoja1!R49</f>
        <v>359</v>
      </c>
      <c r="H46" s="61">
        <f>+[1]Hoja1!S49</f>
        <v>219</v>
      </c>
      <c r="I46" s="61">
        <f t="shared" si="4"/>
        <v>4460.730263157895</v>
      </c>
      <c r="J46" s="61">
        <f>+'[1]CALCULO ISR'!K49</f>
        <v>426.86835115789484</v>
      </c>
      <c r="K46" s="61">
        <f t="shared" ref="K46:K63" si="6">+F46*10.5%</f>
        <v>407.6866776315789</v>
      </c>
      <c r="L46" s="61">
        <v>648</v>
      </c>
      <c r="M46" s="61">
        <f t="shared" si="5"/>
        <v>1482.5550287894737</v>
      </c>
      <c r="N46" s="61">
        <f t="shared" si="2"/>
        <v>2978.1752343684211</v>
      </c>
    </row>
    <row r="47" spans="1:14" ht="16.5" x14ac:dyDescent="0.15">
      <c r="A47" s="1" t="s">
        <v>125</v>
      </c>
      <c r="B47" s="41" t="s">
        <v>46</v>
      </c>
      <c r="C47" s="20" t="s">
        <v>94</v>
      </c>
      <c r="D47" s="20" t="s">
        <v>76</v>
      </c>
      <c r="E47" s="60">
        <f t="shared" si="3"/>
        <v>258.8486842105263</v>
      </c>
      <c r="F47" s="61">
        <v>3882.7302631578946</v>
      </c>
      <c r="G47" s="61">
        <f>+[1]Hoja1!R50</f>
        <v>359</v>
      </c>
      <c r="H47" s="61">
        <f>+[1]Hoja1!S50</f>
        <v>219</v>
      </c>
      <c r="I47" s="61">
        <f t="shared" si="4"/>
        <v>4460.730263157895</v>
      </c>
      <c r="J47" s="61">
        <f>+'[1]CALCULO ISR'!K50</f>
        <v>426.86835115789484</v>
      </c>
      <c r="K47" s="61">
        <f t="shared" si="6"/>
        <v>407.6866776315789</v>
      </c>
      <c r="L47" s="61">
        <v>648</v>
      </c>
      <c r="M47" s="61">
        <f t="shared" si="5"/>
        <v>1482.5550287894737</v>
      </c>
      <c r="N47" s="61">
        <f t="shared" si="2"/>
        <v>2978.1752343684211</v>
      </c>
    </row>
    <row r="48" spans="1:14" ht="16.5" x14ac:dyDescent="0.15">
      <c r="A48" s="1" t="s">
        <v>126</v>
      </c>
      <c r="B48" s="41" t="s">
        <v>47</v>
      </c>
      <c r="C48" s="20" t="s">
        <v>94</v>
      </c>
      <c r="D48" s="20" t="s">
        <v>76</v>
      </c>
      <c r="E48" s="60">
        <f t="shared" si="3"/>
        <v>258.8486842105263</v>
      </c>
      <c r="F48" s="61">
        <v>3882.7302631578946</v>
      </c>
      <c r="G48" s="61">
        <f>+[1]Hoja1!R51</f>
        <v>359</v>
      </c>
      <c r="H48" s="61">
        <f>+[1]Hoja1!S51</f>
        <v>219</v>
      </c>
      <c r="I48" s="61">
        <f t="shared" si="4"/>
        <v>4460.730263157895</v>
      </c>
      <c r="J48" s="61">
        <f>+'[1]CALCULO ISR'!K51</f>
        <v>426.86835115789484</v>
      </c>
      <c r="K48" s="61">
        <f t="shared" si="6"/>
        <v>407.6866776315789</v>
      </c>
      <c r="L48" s="61">
        <v>648</v>
      </c>
      <c r="M48" s="61">
        <f t="shared" si="5"/>
        <v>1482.5550287894737</v>
      </c>
      <c r="N48" s="61">
        <f t="shared" si="2"/>
        <v>2978.1752343684211</v>
      </c>
    </row>
    <row r="49" spans="1:14" ht="16.5" x14ac:dyDescent="0.15">
      <c r="A49" s="1" t="s">
        <v>127</v>
      </c>
      <c r="B49" s="42" t="s">
        <v>48</v>
      </c>
      <c r="C49" s="20" t="s">
        <v>94</v>
      </c>
      <c r="D49" s="20" t="s">
        <v>76</v>
      </c>
      <c r="E49" s="62">
        <f t="shared" si="3"/>
        <v>258.8486842105263</v>
      </c>
      <c r="F49" s="61">
        <v>3882.7302631578946</v>
      </c>
      <c r="G49" s="61">
        <f>+[1]Hoja1!R52</f>
        <v>359</v>
      </c>
      <c r="H49" s="61">
        <f>+[1]Hoja1!S52</f>
        <v>219</v>
      </c>
      <c r="I49" s="61">
        <f t="shared" si="4"/>
        <v>4460.730263157895</v>
      </c>
      <c r="J49" s="61">
        <f>+'[1]CALCULO ISR'!K52</f>
        <v>426.86835115789484</v>
      </c>
      <c r="K49" s="61">
        <f t="shared" si="6"/>
        <v>407.6866776315789</v>
      </c>
      <c r="L49" s="61">
        <v>648</v>
      </c>
      <c r="M49" s="61">
        <f t="shared" si="5"/>
        <v>1482.5550287894737</v>
      </c>
      <c r="N49" s="61">
        <f t="shared" si="2"/>
        <v>2978.1752343684211</v>
      </c>
    </row>
    <row r="50" spans="1:14" ht="16.5" x14ac:dyDescent="0.15">
      <c r="A50" s="1" t="s">
        <v>128</v>
      </c>
      <c r="B50" s="43" t="s">
        <v>49</v>
      </c>
      <c r="C50" s="42" t="s">
        <v>94</v>
      </c>
      <c r="D50" s="20" t="s">
        <v>76</v>
      </c>
      <c r="E50" s="63">
        <f t="shared" si="3"/>
        <v>258.8486842105263</v>
      </c>
      <c r="F50" s="61">
        <v>3882.7302631578946</v>
      </c>
      <c r="G50" s="61">
        <f>+[1]Hoja1!R53</f>
        <v>359</v>
      </c>
      <c r="H50" s="61">
        <f>+[1]Hoja1!S53</f>
        <v>219</v>
      </c>
      <c r="I50" s="61">
        <f t="shared" si="4"/>
        <v>4460.730263157895</v>
      </c>
      <c r="J50" s="61">
        <f>+'[1]CALCULO ISR'!K53</f>
        <v>426.86835115789484</v>
      </c>
      <c r="K50" s="61">
        <f t="shared" si="6"/>
        <v>407.6866776315789</v>
      </c>
      <c r="L50" s="61">
        <v>648</v>
      </c>
      <c r="M50" s="61">
        <f t="shared" si="5"/>
        <v>1482.5550287894737</v>
      </c>
      <c r="N50" s="61">
        <f t="shared" si="2"/>
        <v>2978.1752343684211</v>
      </c>
    </row>
    <row r="51" spans="1:14" ht="16.5" x14ac:dyDescent="0.15">
      <c r="A51" s="1" t="s">
        <v>129</v>
      </c>
      <c r="B51" s="43" t="s">
        <v>50</v>
      </c>
      <c r="C51" s="43" t="s">
        <v>94</v>
      </c>
      <c r="D51" s="20" t="s">
        <v>76</v>
      </c>
      <c r="E51" s="63">
        <f t="shared" si="3"/>
        <v>258.8486842105263</v>
      </c>
      <c r="F51" s="61">
        <v>3882.7302631578946</v>
      </c>
      <c r="G51" s="61">
        <f>+[1]Hoja1!R54</f>
        <v>359</v>
      </c>
      <c r="H51" s="61">
        <f>+[1]Hoja1!S54</f>
        <v>219</v>
      </c>
      <c r="I51" s="61">
        <f t="shared" si="4"/>
        <v>4460.730263157895</v>
      </c>
      <c r="J51" s="61">
        <f>+'[1]CALCULO ISR'!K54</f>
        <v>426.86835115789484</v>
      </c>
      <c r="K51" s="61">
        <f t="shared" si="6"/>
        <v>407.6866776315789</v>
      </c>
      <c r="L51" s="61">
        <v>514.75</v>
      </c>
      <c r="M51" s="61">
        <f t="shared" si="5"/>
        <v>1349.3050287894737</v>
      </c>
      <c r="N51" s="61">
        <f t="shared" si="2"/>
        <v>3111.4252343684211</v>
      </c>
    </row>
    <row r="52" spans="1:14" ht="16.5" x14ac:dyDescent="0.15">
      <c r="A52" s="1" t="s">
        <v>130</v>
      </c>
      <c r="B52" s="43" t="s">
        <v>51</v>
      </c>
      <c r="C52" s="43" t="s">
        <v>94</v>
      </c>
      <c r="D52" s="20" t="s">
        <v>76</v>
      </c>
      <c r="E52" s="63">
        <f t="shared" si="3"/>
        <v>258.8486842105263</v>
      </c>
      <c r="F52" s="61">
        <v>3882.7302631578946</v>
      </c>
      <c r="G52" s="61">
        <f>+[1]Hoja1!R55</f>
        <v>359</v>
      </c>
      <c r="H52" s="61">
        <f>+[1]Hoja1!S55</f>
        <v>219</v>
      </c>
      <c r="I52" s="61">
        <f t="shared" si="4"/>
        <v>4460.730263157895</v>
      </c>
      <c r="J52" s="61">
        <f>+'[1]CALCULO ISR'!K55</f>
        <v>426.86835115789484</v>
      </c>
      <c r="K52" s="61">
        <f t="shared" si="6"/>
        <v>407.6866776315789</v>
      </c>
      <c r="L52" s="61"/>
      <c r="M52" s="61">
        <f t="shared" si="5"/>
        <v>834.55502878947368</v>
      </c>
      <c r="N52" s="61">
        <f t="shared" si="2"/>
        <v>3626.1752343684211</v>
      </c>
    </row>
    <row r="53" spans="1:14" ht="16.5" x14ac:dyDescent="0.15">
      <c r="A53" s="1" t="s">
        <v>131</v>
      </c>
      <c r="B53" s="43" t="s">
        <v>52</v>
      </c>
      <c r="C53" s="43" t="s">
        <v>94</v>
      </c>
      <c r="D53" s="20" t="s">
        <v>76</v>
      </c>
      <c r="E53" s="63">
        <f t="shared" si="3"/>
        <v>258.8486842105263</v>
      </c>
      <c r="F53" s="61">
        <v>3882.7302631578946</v>
      </c>
      <c r="G53" s="61">
        <f>+[1]Hoja1!R56</f>
        <v>359</v>
      </c>
      <c r="H53" s="61">
        <f>+[1]Hoja1!S56</f>
        <v>219</v>
      </c>
      <c r="I53" s="61">
        <f t="shared" si="4"/>
        <v>4460.730263157895</v>
      </c>
      <c r="J53" s="61">
        <f>+'[1]CALCULO ISR'!K56</f>
        <v>426.86835115789484</v>
      </c>
      <c r="K53" s="61">
        <f t="shared" si="6"/>
        <v>407.6866776315789</v>
      </c>
      <c r="L53" s="61">
        <v>648</v>
      </c>
      <c r="M53" s="61">
        <f t="shared" si="5"/>
        <v>1482.5550287894737</v>
      </c>
      <c r="N53" s="61">
        <f t="shared" si="2"/>
        <v>2978.1752343684211</v>
      </c>
    </row>
    <row r="54" spans="1:14" ht="16.5" x14ac:dyDescent="0.15">
      <c r="A54" s="1" t="s">
        <v>132</v>
      </c>
      <c r="B54" s="43" t="s">
        <v>53</v>
      </c>
      <c r="C54" s="43" t="s">
        <v>94</v>
      </c>
      <c r="D54" s="20" t="s">
        <v>76</v>
      </c>
      <c r="E54" s="63">
        <f t="shared" si="3"/>
        <v>258.8486842105263</v>
      </c>
      <c r="F54" s="61">
        <v>3882.7302631578946</v>
      </c>
      <c r="G54" s="61">
        <f>+[1]Hoja1!R57</f>
        <v>359</v>
      </c>
      <c r="H54" s="61">
        <f>+[1]Hoja1!S57</f>
        <v>219</v>
      </c>
      <c r="I54" s="61">
        <f t="shared" si="4"/>
        <v>4460.730263157895</v>
      </c>
      <c r="J54" s="61">
        <f>+'[1]CALCULO ISR'!K57</f>
        <v>426.86835115789484</v>
      </c>
      <c r="K54" s="61">
        <f t="shared" si="6"/>
        <v>407.6866776315789</v>
      </c>
      <c r="L54" s="61">
        <v>648</v>
      </c>
      <c r="M54" s="61">
        <f t="shared" si="5"/>
        <v>1482.5550287894737</v>
      </c>
      <c r="N54" s="61">
        <f t="shared" si="2"/>
        <v>2978.1752343684211</v>
      </c>
    </row>
    <row r="55" spans="1:14" ht="16.5" x14ac:dyDescent="0.15">
      <c r="A55" s="1" t="s">
        <v>133</v>
      </c>
      <c r="B55" s="43" t="s">
        <v>43</v>
      </c>
      <c r="C55" s="43" t="s">
        <v>93</v>
      </c>
      <c r="D55" s="44" t="s">
        <v>76</v>
      </c>
      <c r="E55" s="63">
        <f t="shared" si="3"/>
        <v>280.26315789473688</v>
      </c>
      <c r="F55" s="61">
        <v>4203.9473684210534</v>
      </c>
      <c r="G55" s="61">
        <f>+[1]Hoja1!R58</f>
        <v>366</v>
      </c>
      <c r="H55" s="61">
        <f>+[1]Hoja1!S58</f>
        <v>226</v>
      </c>
      <c r="I55" s="61">
        <f t="shared" si="4"/>
        <v>4795.9473684210534</v>
      </c>
      <c r="J55" s="61">
        <f>+'[1]CALCULO ISR'!K58</f>
        <v>486.93925642105285</v>
      </c>
      <c r="K55" s="61">
        <f t="shared" si="6"/>
        <v>441.41447368421058</v>
      </c>
      <c r="L55" s="61">
        <v>701</v>
      </c>
      <c r="M55" s="61">
        <f t="shared" si="5"/>
        <v>1629.3537301052634</v>
      </c>
      <c r="N55" s="61">
        <f t="shared" si="2"/>
        <v>3166.59363831579</v>
      </c>
    </row>
    <row r="56" spans="1:14" ht="16.5" x14ac:dyDescent="0.15">
      <c r="A56" s="1" t="s">
        <v>134</v>
      </c>
      <c r="B56" s="43" t="s">
        <v>44</v>
      </c>
      <c r="C56" s="43" t="s">
        <v>93</v>
      </c>
      <c r="D56" s="44" t="s">
        <v>76</v>
      </c>
      <c r="E56" s="63">
        <f t="shared" si="3"/>
        <v>280.26315789473688</v>
      </c>
      <c r="F56" s="61">
        <v>4203.9473684210534</v>
      </c>
      <c r="G56" s="61">
        <f>+[1]Hoja1!R59</f>
        <v>366</v>
      </c>
      <c r="H56" s="61">
        <f>+[1]Hoja1!S59</f>
        <v>226</v>
      </c>
      <c r="I56" s="61">
        <f t="shared" si="4"/>
        <v>4795.9473684210534</v>
      </c>
      <c r="J56" s="61">
        <f>+'[1]CALCULO ISR'!K59</f>
        <v>486.93925642105285</v>
      </c>
      <c r="K56" s="61">
        <f t="shared" si="6"/>
        <v>441.41447368421058</v>
      </c>
      <c r="L56" s="61">
        <v>701</v>
      </c>
      <c r="M56" s="61">
        <f t="shared" si="5"/>
        <v>1629.3537301052634</v>
      </c>
      <c r="N56" s="61">
        <f t="shared" si="2"/>
        <v>3166.59363831579</v>
      </c>
    </row>
    <row r="57" spans="1:14" ht="16.5" x14ac:dyDescent="0.15">
      <c r="A57" s="1" t="s">
        <v>135</v>
      </c>
      <c r="B57" s="43" t="s">
        <v>19</v>
      </c>
      <c r="C57" s="43" t="s">
        <v>79</v>
      </c>
      <c r="D57" s="44" t="s">
        <v>77</v>
      </c>
      <c r="E57" s="63">
        <f t="shared" si="3"/>
        <v>908.7828947368422</v>
      </c>
      <c r="F57" s="61">
        <v>13631.743421052633</v>
      </c>
      <c r="G57" s="61">
        <f>+[1]Hoja1!R60</f>
        <v>832</v>
      </c>
      <c r="H57" s="61">
        <f>+[1]Hoja1!S60</f>
        <v>559.5</v>
      </c>
      <c r="I57" s="61">
        <f t="shared" si="4"/>
        <v>15023.243421052633</v>
      </c>
      <c r="J57" s="61">
        <f>+'[1]CALCULO ISR'!K60</f>
        <v>2764.7790606315793</v>
      </c>
      <c r="K57" s="61">
        <f t="shared" si="6"/>
        <v>1431.3330592105265</v>
      </c>
      <c r="L57" s="61">
        <v>2272</v>
      </c>
      <c r="M57" s="61">
        <f t="shared" si="5"/>
        <v>6468.112119842106</v>
      </c>
      <c r="N57" s="61">
        <f t="shared" si="2"/>
        <v>8555.1313012105275</v>
      </c>
    </row>
    <row r="58" spans="1:14" ht="16.5" x14ac:dyDescent="0.15">
      <c r="A58" s="1" t="s">
        <v>136</v>
      </c>
      <c r="B58" s="43" t="s">
        <v>20</v>
      </c>
      <c r="C58" s="20" t="s">
        <v>80</v>
      </c>
      <c r="D58" s="44" t="s">
        <v>77</v>
      </c>
      <c r="E58" s="63">
        <f t="shared" si="3"/>
        <v>807.00657894736844</v>
      </c>
      <c r="F58" s="61">
        <v>12105.098684210527</v>
      </c>
      <c r="G58" s="61">
        <f>+[1]Hoja1!R61</f>
        <v>774.5</v>
      </c>
      <c r="H58" s="61">
        <f>+[1]Hoja1!S61</f>
        <v>508</v>
      </c>
      <c r="I58" s="61">
        <f t="shared" si="4"/>
        <v>13387.598684210527</v>
      </c>
      <c r="J58" s="61">
        <f>+'[1]CALCULO ISR'!K61</f>
        <v>2380.0254185263161</v>
      </c>
      <c r="K58" s="61">
        <f t="shared" si="6"/>
        <v>1271.0353618421052</v>
      </c>
      <c r="L58" s="61">
        <v>1514.2</v>
      </c>
      <c r="M58" s="61">
        <f t="shared" si="5"/>
        <v>5165.2607803684214</v>
      </c>
      <c r="N58" s="61">
        <f t="shared" si="2"/>
        <v>8222.3379038421044</v>
      </c>
    </row>
    <row r="59" spans="1:14" ht="16.5" x14ac:dyDescent="0.15">
      <c r="A59" s="1" t="s">
        <v>166</v>
      </c>
      <c r="B59" s="43" t="s">
        <v>26</v>
      </c>
      <c r="C59" s="43" t="s">
        <v>86</v>
      </c>
      <c r="D59" s="44" t="s">
        <v>77</v>
      </c>
      <c r="E59" s="63">
        <f t="shared" si="3"/>
        <v>449.57236842105266</v>
      </c>
      <c r="F59" s="61">
        <v>6743.58552631579</v>
      </c>
      <c r="G59" s="61">
        <f>+[1]Hoja1!R62</f>
        <v>581.5</v>
      </c>
      <c r="H59" s="61">
        <f>+[1]Hoja1!S62</f>
        <v>361</v>
      </c>
      <c r="I59" s="61">
        <f t="shared" si="4"/>
        <v>7686.08552631579</v>
      </c>
      <c r="J59" s="61">
        <f>+'[1]CALCULO ISR'!K62</f>
        <v>1094.5586924210529</v>
      </c>
      <c r="K59" s="61">
        <f t="shared" si="6"/>
        <v>708.07648026315792</v>
      </c>
      <c r="L59" s="61">
        <v>1000</v>
      </c>
      <c r="M59" s="61">
        <f t="shared" si="5"/>
        <v>2802.6351726842108</v>
      </c>
      <c r="N59" s="61">
        <f t="shared" si="2"/>
        <v>4883.4503536315788</v>
      </c>
    </row>
    <row r="60" spans="1:14" ht="16.5" x14ac:dyDescent="0.15">
      <c r="A60" s="1" t="s">
        <v>167</v>
      </c>
      <c r="B60" s="43" t="s">
        <v>27</v>
      </c>
      <c r="C60" s="43" t="s">
        <v>86</v>
      </c>
      <c r="D60" s="44" t="s">
        <v>77</v>
      </c>
      <c r="E60" s="63">
        <f t="shared" si="3"/>
        <v>449.57236842105266</v>
      </c>
      <c r="F60" s="61">
        <v>6743.58552631579</v>
      </c>
      <c r="G60" s="61">
        <f>+[1]Hoja1!R63</f>
        <v>581.5</v>
      </c>
      <c r="H60" s="61">
        <f>+[1]Hoja1!S63</f>
        <v>361</v>
      </c>
      <c r="I60" s="61">
        <f t="shared" si="4"/>
        <v>7686.08552631579</v>
      </c>
      <c r="J60" s="61">
        <f>+'[1]CALCULO ISR'!K63</f>
        <v>1094.5586924210529</v>
      </c>
      <c r="K60" s="61">
        <f t="shared" si="6"/>
        <v>708.07648026315792</v>
      </c>
      <c r="L60" s="61"/>
      <c r="M60" s="61">
        <f t="shared" si="5"/>
        <v>1802.6351726842108</v>
      </c>
      <c r="N60" s="61">
        <f t="shared" si="2"/>
        <v>5883.4503536315788</v>
      </c>
    </row>
    <row r="61" spans="1:14" ht="16.5" x14ac:dyDescent="0.15">
      <c r="A61" s="1" t="s">
        <v>168</v>
      </c>
      <c r="B61" s="43" t="s">
        <v>28</v>
      </c>
      <c r="C61" s="43" t="s">
        <v>86</v>
      </c>
      <c r="D61" s="44" t="s">
        <v>77</v>
      </c>
      <c r="E61" s="63">
        <f t="shared" si="3"/>
        <v>449.57236842105266</v>
      </c>
      <c r="F61" s="61">
        <v>6743.58552631579</v>
      </c>
      <c r="G61" s="61">
        <f>+[1]Hoja1!R64</f>
        <v>581.5</v>
      </c>
      <c r="H61" s="61">
        <f>+[1]Hoja1!S64</f>
        <v>361</v>
      </c>
      <c r="I61" s="61">
        <f t="shared" si="4"/>
        <v>7686.08552631579</v>
      </c>
      <c r="J61" s="61">
        <f>+'[1]CALCULO ISR'!K64</f>
        <v>1094.5586924210529</v>
      </c>
      <c r="K61" s="61">
        <f t="shared" si="6"/>
        <v>708.07648026315792</v>
      </c>
      <c r="L61" s="61"/>
      <c r="M61" s="61">
        <f t="shared" si="5"/>
        <v>1802.6351726842108</v>
      </c>
      <c r="N61" s="61">
        <f t="shared" si="2"/>
        <v>5883.4503536315788</v>
      </c>
    </row>
    <row r="62" spans="1:14" ht="16.5" x14ac:dyDescent="0.15">
      <c r="A62" s="1" t="s">
        <v>169</v>
      </c>
      <c r="B62" s="43" t="s">
        <v>104</v>
      </c>
      <c r="C62" s="43" t="s">
        <v>86</v>
      </c>
      <c r="D62" s="44" t="s">
        <v>77</v>
      </c>
      <c r="E62" s="63">
        <f t="shared" si="3"/>
        <v>449.57236842105266</v>
      </c>
      <c r="F62" s="61">
        <v>6743.58552631579</v>
      </c>
      <c r="G62" s="61">
        <f>+[1]Hoja1!R65</f>
        <v>581.5</v>
      </c>
      <c r="H62" s="61">
        <f>+[1]Hoja1!S65</f>
        <v>361</v>
      </c>
      <c r="I62" s="61">
        <f t="shared" si="4"/>
        <v>7686.08552631579</v>
      </c>
      <c r="J62" s="61">
        <f>+'[1]CALCULO ISR'!K65</f>
        <v>1094.5586924210529</v>
      </c>
      <c r="K62" s="61">
        <f t="shared" si="6"/>
        <v>708.07648026315792</v>
      </c>
      <c r="L62" s="61"/>
      <c r="M62" s="61">
        <f t="shared" si="5"/>
        <v>1802.6351726842108</v>
      </c>
      <c r="N62" s="61">
        <f t="shared" si="2"/>
        <v>5883.4503536315788</v>
      </c>
    </row>
    <row r="63" spans="1:14" ht="16.5" x14ac:dyDescent="0.15">
      <c r="A63" s="1" t="s">
        <v>170</v>
      </c>
      <c r="B63" s="43" t="s">
        <v>25</v>
      </c>
      <c r="C63" s="43" t="s">
        <v>85</v>
      </c>
      <c r="D63" s="44" t="s">
        <v>77</v>
      </c>
      <c r="E63" s="63">
        <f t="shared" si="3"/>
        <v>459.44078947368422</v>
      </c>
      <c r="F63" s="61">
        <v>6891.6118421052633</v>
      </c>
      <c r="G63" s="61">
        <f>+[1]Hoja1!R66</f>
        <v>581.5</v>
      </c>
      <c r="H63" s="61">
        <f>+[1]Hoja1!S66</f>
        <v>361</v>
      </c>
      <c r="I63" s="61">
        <f t="shared" si="4"/>
        <v>7834.1118421052633</v>
      </c>
      <c r="J63" s="61">
        <f>+'[1]CALCULO ISR'!K66</f>
        <v>1126.1771134736844</v>
      </c>
      <c r="K63" s="61">
        <f t="shared" si="6"/>
        <v>723.6192434210526</v>
      </c>
      <c r="L63" s="61">
        <v>1149</v>
      </c>
      <c r="M63" s="61">
        <f t="shared" si="5"/>
        <v>2998.7963568947371</v>
      </c>
      <c r="N63" s="61">
        <f t="shared" si="2"/>
        <v>4835.3154852105263</v>
      </c>
    </row>
    <row r="64" spans="1:14" x14ac:dyDescent="0.2">
      <c r="E64" s="64"/>
      <c r="F64" s="64">
        <f t="shared" ref="F64:N64" si="7">SUM(F5:F63)</f>
        <v>356746.33026315819</v>
      </c>
      <c r="G64" s="64">
        <f t="shared" si="7"/>
        <v>28314.5</v>
      </c>
      <c r="H64" s="64">
        <f t="shared" si="7"/>
        <v>18208.5</v>
      </c>
      <c r="I64" s="64">
        <f t="shared" si="7"/>
        <v>403269.33026315831</v>
      </c>
      <c r="J64" s="64">
        <f t="shared" si="7"/>
        <v>56680.967449052601</v>
      </c>
      <c r="K64" s="64">
        <f t="shared" si="7"/>
        <v>39468.876177631602</v>
      </c>
      <c r="L64" s="64">
        <f t="shared" si="7"/>
        <v>29125.31</v>
      </c>
      <c r="M64" s="64">
        <f t="shared" si="7"/>
        <v>125275.15362668422</v>
      </c>
      <c r="N64" s="64">
        <f t="shared" si="7"/>
        <v>277994.17663647368</v>
      </c>
    </row>
    <row r="65" spans="9:9" x14ac:dyDescent="0.2">
      <c r="I65" s="58"/>
    </row>
  </sheetData>
  <mergeCells count="4">
    <mergeCell ref="A3:E3"/>
    <mergeCell ref="F3:H3"/>
    <mergeCell ref="J3:L3"/>
    <mergeCell ref="M3:N3"/>
  </mergeCells>
  <pageMargins left="0.7" right="0.7" top="0.75" bottom="0.75" header="0.3" footer="0.3"/>
  <drawing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2.5" bestFit="1" customWidth="1"/>
    <col min="2" max="2" width="15.1640625" customWidth="1"/>
    <col min="3" max="3" width="14.6640625" customWidth="1"/>
    <col min="4" max="4" width="13.83203125" style="10" customWidth="1"/>
    <col min="5" max="5" width="5" style="4" customWidth="1"/>
    <col min="6" max="6" width="9.1640625" style="4" bestFit="1" customWidth="1"/>
    <col min="7" max="7" width="8.1640625" style="4" bestFit="1" customWidth="1"/>
    <col min="8" max="8" width="8.83203125" style="4" customWidth="1"/>
    <col min="9" max="9" width="9.6640625" style="4" bestFit="1" customWidth="1"/>
    <col min="10" max="10" width="8.33203125" style="4" bestFit="1" customWidth="1"/>
    <col min="11" max="11" width="8.1640625" style="4" customWidth="1"/>
    <col min="12" max="12" width="8.1640625" style="4" bestFit="1" customWidth="1"/>
    <col min="13" max="13" width="7.6640625" style="4" customWidth="1"/>
    <col min="14" max="14" width="9" style="4" bestFit="1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x14ac:dyDescent="0.2">
      <c r="D2" s="48" t="s">
        <v>175</v>
      </c>
      <c r="E2" s="48" t="s">
        <v>240</v>
      </c>
      <c r="F2" s="48"/>
      <c r="G2" s="48"/>
    </row>
    <row r="3" spans="1:14" ht="15.75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 t="s">
        <v>227</v>
      </c>
      <c r="J3" s="91" t="s">
        <v>12</v>
      </c>
      <c r="K3" s="92"/>
      <c r="L3" s="95"/>
      <c r="M3" s="85"/>
      <c r="N3" s="86"/>
    </row>
    <row r="4" spans="1:14" s="8" customFormat="1" ht="33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ht="16.5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60">
        <f>+F5/15</f>
        <v>1932.8618421052633</v>
      </c>
      <c r="F5" s="61">
        <v>28992.92763157895</v>
      </c>
      <c r="G5" s="61">
        <f>+[1]Hoja1!R6</f>
        <v>1144</v>
      </c>
      <c r="H5" s="61">
        <f>+[1]Hoja1!S6</f>
        <v>808.5</v>
      </c>
      <c r="I5" s="61">
        <f>SUM(F5:H5)</f>
        <v>30945.42763157895</v>
      </c>
      <c r="J5" s="61">
        <f>+'[1]CALCULO ISR'!K6</f>
        <v>7470.3676421052633</v>
      </c>
      <c r="K5" s="61">
        <f t="shared" ref="K5:K44" si="0">+F5*10.5%</f>
        <v>3044.2574013157896</v>
      </c>
      <c r="L5" s="61">
        <v>894.05</v>
      </c>
      <c r="M5" s="61">
        <f t="shared" ref="M5:M35" si="1">SUM(J5:L5)</f>
        <v>11408.675043421052</v>
      </c>
      <c r="N5" s="61">
        <f t="shared" ref="N5:N63" si="2">+I5-M5</f>
        <v>19536.752588157899</v>
      </c>
    </row>
    <row r="6" spans="1:14" ht="16.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60">
        <f t="shared" ref="E6:E63" si="3">+F6/15</f>
        <v>376.80921052631578</v>
      </c>
      <c r="F6" s="61">
        <v>5652.1381578947367</v>
      </c>
      <c r="G6" s="61">
        <f>+[1]Hoja1!R7</f>
        <v>510.50000000000006</v>
      </c>
      <c r="H6" s="61">
        <f>+[1]Hoja1!S7</f>
        <v>333</v>
      </c>
      <c r="I6" s="61">
        <f t="shared" ref="I6:I63" si="4">SUM(F6:H6)</f>
        <v>6495.6381578947367</v>
      </c>
      <c r="J6" s="61">
        <f>+'[1]CALCULO ISR'!K7</f>
        <v>840.27913452631583</v>
      </c>
      <c r="K6" s="61">
        <f t="shared" si="0"/>
        <v>593.47450657894728</v>
      </c>
      <c r="L6" s="61">
        <v>1313</v>
      </c>
      <c r="M6" s="61">
        <f t="shared" si="1"/>
        <v>2746.7536411052633</v>
      </c>
      <c r="N6" s="61">
        <f t="shared" si="2"/>
        <v>3748.8845167894733</v>
      </c>
    </row>
    <row r="7" spans="1:14" ht="16.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60">
        <f t="shared" si="3"/>
        <v>405.06578947368422</v>
      </c>
      <c r="F7" s="61">
        <v>6075.9868421052633</v>
      </c>
      <c r="G7" s="61">
        <f>+[1]Hoja1!R9</f>
        <v>564</v>
      </c>
      <c r="H7" s="61">
        <f>+[1]Hoja1!S9</f>
        <v>351.5</v>
      </c>
      <c r="I7" s="61">
        <f t="shared" si="4"/>
        <v>6991.4868421052633</v>
      </c>
      <c r="J7" s="61">
        <f>+'[1]CALCULO ISR'!K9</f>
        <v>946.19241347368438</v>
      </c>
      <c r="K7" s="61">
        <f t="shared" si="0"/>
        <v>637.9786184210526</v>
      </c>
      <c r="L7" s="61">
        <v>1013</v>
      </c>
      <c r="M7" s="61">
        <f t="shared" si="1"/>
        <v>2597.1710318947371</v>
      </c>
      <c r="N7" s="61">
        <f t="shared" si="2"/>
        <v>4394.3158102105263</v>
      </c>
    </row>
    <row r="8" spans="1:14" ht="16.5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60">
        <f t="shared" si="3"/>
        <v>405.06578947368422</v>
      </c>
      <c r="F8" s="61">
        <v>6075.9868421052633</v>
      </c>
      <c r="G8" s="61">
        <f>+[1]Hoja1!R10</f>
        <v>564</v>
      </c>
      <c r="H8" s="61">
        <f>+[1]Hoja1!S10</f>
        <v>351.5</v>
      </c>
      <c r="I8" s="61">
        <f t="shared" si="4"/>
        <v>6991.4868421052633</v>
      </c>
      <c r="J8" s="61">
        <f>+'[1]CALCULO ISR'!K10</f>
        <v>946.19241347368438</v>
      </c>
      <c r="K8" s="61">
        <f t="shared" si="0"/>
        <v>637.9786184210526</v>
      </c>
      <c r="L8" s="61"/>
      <c r="M8" s="61">
        <f t="shared" si="1"/>
        <v>1584.1710318947371</v>
      </c>
      <c r="N8" s="61">
        <f t="shared" si="2"/>
        <v>5407.3158102105263</v>
      </c>
    </row>
    <row r="9" spans="1:14" ht="16.5" x14ac:dyDescent="0.15">
      <c r="A9" s="1" t="s">
        <v>117</v>
      </c>
      <c r="B9" s="65" t="s">
        <v>21</v>
      </c>
      <c r="C9" s="20"/>
      <c r="D9" s="20" t="s">
        <v>73</v>
      </c>
      <c r="E9" s="67">
        <f t="shared" si="3"/>
        <v>908.78000000000009</v>
      </c>
      <c r="F9" s="68">
        <v>13631.7</v>
      </c>
      <c r="G9" s="68">
        <v>832</v>
      </c>
      <c r="H9" s="68">
        <v>559.5</v>
      </c>
      <c r="I9" s="68">
        <f t="shared" si="4"/>
        <v>15023.2</v>
      </c>
      <c r="J9" s="68">
        <v>2764.83</v>
      </c>
      <c r="K9" s="68">
        <f t="shared" si="0"/>
        <v>1431.3285000000001</v>
      </c>
      <c r="L9" s="68"/>
      <c r="M9" s="68">
        <f t="shared" si="1"/>
        <v>4196.1584999999995</v>
      </c>
      <c r="N9" s="68">
        <f t="shared" si="2"/>
        <v>10827.041500000001</v>
      </c>
    </row>
    <row r="10" spans="1:14" ht="16.5" x14ac:dyDescent="0.15">
      <c r="A10" s="1" t="s">
        <v>118</v>
      </c>
      <c r="B10" s="41" t="s">
        <v>54</v>
      </c>
      <c r="C10" s="20" t="s">
        <v>95</v>
      </c>
      <c r="D10" s="20" t="s">
        <v>73</v>
      </c>
      <c r="E10" s="60">
        <f t="shared" si="3"/>
        <v>253.51973684210529</v>
      </c>
      <c r="F10" s="61">
        <v>3802.7960526315792</v>
      </c>
      <c r="G10" s="61">
        <f>+[1]Hoja1!R12</f>
        <v>333.5</v>
      </c>
      <c r="H10" s="61">
        <f>+[1]Hoja1!S12</f>
        <v>212.5</v>
      </c>
      <c r="I10" s="61">
        <f t="shared" si="4"/>
        <v>4348.7960526315792</v>
      </c>
      <c r="J10" s="61">
        <f>+'[1]CALCULO ISR'!K12</f>
        <v>406.80974063157907</v>
      </c>
      <c r="K10" s="61">
        <f t="shared" si="0"/>
        <v>399.29358552631578</v>
      </c>
      <c r="L10" s="61"/>
      <c r="M10" s="61">
        <f t="shared" si="1"/>
        <v>806.1033261578948</v>
      </c>
      <c r="N10" s="61">
        <f t="shared" si="2"/>
        <v>3542.6927264736842</v>
      </c>
    </row>
    <row r="11" spans="1:14" ht="16.5" x14ac:dyDescent="0.15">
      <c r="A11" s="1">
        <v>62</v>
      </c>
      <c r="B11" s="66" t="s">
        <v>237</v>
      </c>
      <c r="C11" s="20" t="s">
        <v>238</v>
      </c>
      <c r="D11" s="20" t="s">
        <v>73</v>
      </c>
      <c r="E11" s="60">
        <f t="shared" si="3"/>
        <v>729.8</v>
      </c>
      <c r="F11" s="68">
        <v>10947</v>
      </c>
      <c r="G11" s="68">
        <v>732.5</v>
      </c>
      <c r="H11" s="68">
        <v>493.5</v>
      </c>
      <c r="I11" s="68">
        <v>12173</v>
      </c>
      <c r="J11" s="68">
        <v>2094.46</v>
      </c>
      <c r="K11" s="68">
        <v>1149.43</v>
      </c>
      <c r="L11" s="68"/>
      <c r="M11" s="68">
        <v>3243.89</v>
      </c>
      <c r="N11" s="68">
        <v>8929.11</v>
      </c>
    </row>
    <row r="12" spans="1:14" ht="16.5" x14ac:dyDescent="0.15">
      <c r="A12" s="1" t="s">
        <v>119</v>
      </c>
      <c r="B12" s="41" t="s">
        <v>55</v>
      </c>
      <c r="C12" s="20" t="s">
        <v>96</v>
      </c>
      <c r="D12" s="20" t="s">
        <v>77</v>
      </c>
      <c r="E12" s="60">
        <f t="shared" si="3"/>
        <v>253.51973684210529</v>
      </c>
      <c r="F12" s="61">
        <v>3802.7960526315792</v>
      </c>
      <c r="G12" s="61">
        <f>+[1]Hoja1!R13</f>
        <v>333.5</v>
      </c>
      <c r="H12" s="61">
        <f>+[1]Hoja1!S13</f>
        <v>212.5</v>
      </c>
      <c r="I12" s="61">
        <f t="shared" si="4"/>
        <v>4348.7960526315792</v>
      </c>
      <c r="J12" s="61">
        <f>+'[1]CALCULO ISR'!K13</f>
        <v>406.80974063157907</v>
      </c>
      <c r="K12" s="61">
        <f t="shared" si="0"/>
        <v>399.29358552631578</v>
      </c>
      <c r="L12" s="61"/>
      <c r="M12" s="61">
        <f t="shared" si="1"/>
        <v>806.1033261578948</v>
      </c>
      <c r="N12" s="61">
        <f t="shared" si="2"/>
        <v>3542.6927264736842</v>
      </c>
    </row>
    <row r="13" spans="1:14" ht="16.5" x14ac:dyDescent="0.15">
      <c r="A13" s="1" t="s">
        <v>137</v>
      </c>
      <c r="B13" s="59" t="s">
        <v>33</v>
      </c>
      <c r="C13" s="20" t="s">
        <v>91</v>
      </c>
      <c r="D13" s="20" t="s">
        <v>74</v>
      </c>
      <c r="E13" s="60">
        <f t="shared" si="3"/>
        <v>376.80921052631578</v>
      </c>
      <c r="F13" s="61">
        <v>5652.1381578947367</v>
      </c>
      <c r="G13" s="61">
        <f>+[1]Hoja1!R15</f>
        <v>510.50000000000006</v>
      </c>
      <c r="H13" s="61">
        <f>+[1]Hoja1!S15</f>
        <v>333</v>
      </c>
      <c r="I13" s="61">
        <f t="shared" si="4"/>
        <v>6495.6381578947367</v>
      </c>
      <c r="J13" s="61">
        <f>+'[1]CALCULO ISR'!K15</f>
        <v>840.27913452631583</v>
      </c>
      <c r="K13" s="61">
        <f t="shared" si="0"/>
        <v>593.47450657894728</v>
      </c>
      <c r="L13" s="61"/>
      <c r="M13" s="61">
        <f t="shared" si="1"/>
        <v>1433.7536411052631</v>
      </c>
      <c r="N13" s="61">
        <f t="shared" si="2"/>
        <v>5061.8845167894733</v>
      </c>
    </row>
    <row r="14" spans="1:14" ht="16.5" x14ac:dyDescent="0.15">
      <c r="A14" s="1" t="s">
        <v>138</v>
      </c>
      <c r="B14" s="41" t="s">
        <v>34</v>
      </c>
      <c r="C14" s="20" t="s">
        <v>91</v>
      </c>
      <c r="D14" s="20" t="s">
        <v>74</v>
      </c>
      <c r="E14" s="60">
        <f t="shared" si="3"/>
        <v>376.80921052631578</v>
      </c>
      <c r="F14" s="61">
        <v>5652.1381578947367</v>
      </c>
      <c r="G14" s="61">
        <f>+[1]Hoja1!R16</f>
        <v>510.50000000000006</v>
      </c>
      <c r="H14" s="61">
        <f>+[1]Hoja1!S16</f>
        <v>333</v>
      </c>
      <c r="I14" s="61">
        <f t="shared" si="4"/>
        <v>6495.6381578947367</v>
      </c>
      <c r="J14" s="61">
        <f>+'[1]CALCULO ISR'!K16</f>
        <v>840.27913452631583</v>
      </c>
      <c r="K14" s="61">
        <f t="shared" si="0"/>
        <v>593.47450657894728</v>
      </c>
      <c r="L14" s="61"/>
      <c r="M14" s="61">
        <f t="shared" si="1"/>
        <v>1433.7536411052631</v>
      </c>
      <c r="N14" s="61">
        <f t="shared" si="2"/>
        <v>5061.8845167894733</v>
      </c>
    </row>
    <row r="15" spans="1:14" ht="16.5" x14ac:dyDescent="0.15">
      <c r="A15" s="1" t="s">
        <v>139</v>
      </c>
      <c r="B15" s="41" t="s">
        <v>35</v>
      </c>
      <c r="C15" s="20" t="s">
        <v>91</v>
      </c>
      <c r="D15" s="20" t="s">
        <v>74</v>
      </c>
      <c r="E15" s="60">
        <f t="shared" si="3"/>
        <v>376.80921052631578</v>
      </c>
      <c r="F15" s="61">
        <v>5652.1381578947367</v>
      </c>
      <c r="G15" s="61">
        <f>+[1]Hoja1!R17</f>
        <v>510.50000000000006</v>
      </c>
      <c r="H15" s="61">
        <f>+[1]Hoja1!S17</f>
        <v>333</v>
      </c>
      <c r="I15" s="61">
        <f t="shared" si="4"/>
        <v>6495.6381578947367</v>
      </c>
      <c r="J15" s="61">
        <f>+'[1]CALCULO ISR'!K17</f>
        <v>840.27913452631583</v>
      </c>
      <c r="K15" s="61">
        <f t="shared" si="0"/>
        <v>593.47450657894728</v>
      </c>
      <c r="L15" s="61">
        <v>943</v>
      </c>
      <c r="M15" s="61">
        <f t="shared" si="1"/>
        <v>2376.7536411052633</v>
      </c>
      <c r="N15" s="61">
        <f t="shared" si="2"/>
        <v>4118.8845167894733</v>
      </c>
    </row>
    <row r="16" spans="1:14" ht="16.5" x14ac:dyDescent="0.15">
      <c r="A16" s="1" t="s">
        <v>140</v>
      </c>
      <c r="B16" s="41" t="s">
        <v>32</v>
      </c>
      <c r="C16" s="20" t="s">
        <v>90</v>
      </c>
      <c r="D16" s="20" t="s">
        <v>74</v>
      </c>
      <c r="E16" s="60">
        <f t="shared" si="3"/>
        <v>393.13</v>
      </c>
      <c r="F16" s="61">
        <v>5896.95</v>
      </c>
      <c r="G16" s="61">
        <f>+[1]Hoja1!R18</f>
        <v>510.5</v>
      </c>
      <c r="H16" s="61">
        <f>+[1]Hoja1!S18</f>
        <v>333</v>
      </c>
      <c r="I16" s="61">
        <f t="shared" si="4"/>
        <v>6740.45</v>
      </c>
      <c r="J16" s="61">
        <f>+'[1]CALCULO ISR'!K18</f>
        <v>892.97650294736854</v>
      </c>
      <c r="K16" s="61">
        <f t="shared" si="0"/>
        <v>619.17975000000001</v>
      </c>
      <c r="L16" s="61"/>
      <c r="M16" s="61">
        <f t="shared" si="1"/>
        <v>1512.1562529473686</v>
      </c>
      <c r="N16" s="61">
        <f t="shared" si="2"/>
        <v>5228.2937470526313</v>
      </c>
    </row>
    <row r="17" spans="1:14" ht="16.5" x14ac:dyDescent="0.15">
      <c r="A17" s="1" t="s">
        <v>141</v>
      </c>
      <c r="B17" s="41" t="s">
        <v>36</v>
      </c>
      <c r="C17" s="20" t="s">
        <v>91</v>
      </c>
      <c r="D17" s="20" t="s">
        <v>74</v>
      </c>
      <c r="E17" s="60">
        <f t="shared" si="3"/>
        <v>376.80921052631578</v>
      </c>
      <c r="F17" s="61">
        <v>5652.1381578947367</v>
      </c>
      <c r="G17" s="61">
        <f>+[1]Hoja1!R19</f>
        <v>510.50000000000006</v>
      </c>
      <c r="H17" s="61">
        <f>+[1]Hoja1!S19</f>
        <v>333</v>
      </c>
      <c r="I17" s="61">
        <f t="shared" si="4"/>
        <v>6495.6381578947367</v>
      </c>
      <c r="J17" s="61">
        <f>+'[1]CALCULO ISR'!K19</f>
        <v>840.27913452631583</v>
      </c>
      <c r="K17" s="61">
        <f t="shared" si="0"/>
        <v>593.47450657894728</v>
      </c>
      <c r="L17" s="61">
        <v>943</v>
      </c>
      <c r="M17" s="61">
        <f t="shared" si="1"/>
        <v>2376.7536411052633</v>
      </c>
      <c r="N17" s="61">
        <f t="shared" si="2"/>
        <v>4118.8845167894733</v>
      </c>
    </row>
    <row r="18" spans="1:14" ht="16.5" x14ac:dyDescent="0.15">
      <c r="A18" s="1" t="s">
        <v>142</v>
      </c>
      <c r="B18" s="41" t="s">
        <v>37</v>
      </c>
      <c r="C18" s="20" t="s">
        <v>91</v>
      </c>
      <c r="D18" s="20" t="s">
        <v>74</v>
      </c>
      <c r="E18" s="60">
        <f t="shared" si="3"/>
        <v>376.80921052631578</v>
      </c>
      <c r="F18" s="61">
        <v>5652.1381578947367</v>
      </c>
      <c r="G18" s="61">
        <f>+[1]Hoja1!R20</f>
        <v>510.50000000000006</v>
      </c>
      <c r="H18" s="61">
        <f>+[1]Hoja1!S20</f>
        <v>333</v>
      </c>
      <c r="I18" s="61">
        <f t="shared" si="4"/>
        <v>6495.6381578947367</v>
      </c>
      <c r="J18" s="61">
        <f>+'[1]CALCULO ISR'!K20</f>
        <v>840.27913452631583</v>
      </c>
      <c r="K18" s="61">
        <f t="shared" si="0"/>
        <v>593.47450657894728</v>
      </c>
      <c r="L18" s="61">
        <v>943</v>
      </c>
      <c r="M18" s="61">
        <f t="shared" si="1"/>
        <v>2376.7536411052633</v>
      </c>
      <c r="N18" s="61">
        <f t="shared" si="2"/>
        <v>4118.8845167894733</v>
      </c>
    </row>
    <row r="19" spans="1:14" ht="16.5" x14ac:dyDescent="0.15">
      <c r="A19" s="1" t="s">
        <v>143</v>
      </c>
      <c r="B19" s="41" t="s">
        <v>38</v>
      </c>
      <c r="C19" s="20" t="s">
        <v>91</v>
      </c>
      <c r="D19" s="20" t="s">
        <v>74</v>
      </c>
      <c r="E19" s="60">
        <f t="shared" si="3"/>
        <v>376.80921052631578</v>
      </c>
      <c r="F19" s="61">
        <v>5652.1381578947367</v>
      </c>
      <c r="G19" s="61">
        <f>+[1]Hoja1!R21</f>
        <v>510.50000000000006</v>
      </c>
      <c r="H19" s="61">
        <f>+[1]Hoja1!S21</f>
        <v>333</v>
      </c>
      <c r="I19" s="61">
        <f t="shared" si="4"/>
        <v>6495.6381578947367</v>
      </c>
      <c r="J19" s="61">
        <f>+'[1]CALCULO ISR'!K21</f>
        <v>840.27913452631583</v>
      </c>
      <c r="K19" s="61">
        <f t="shared" si="0"/>
        <v>593.47450657894728</v>
      </c>
      <c r="L19" s="61"/>
      <c r="M19" s="61">
        <f t="shared" si="1"/>
        <v>1433.7536411052631</v>
      </c>
      <c r="N19" s="61">
        <f t="shared" si="2"/>
        <v>5061.8845167894733</v>
      </c>
    </row>
    <row r="20" spans="1:14" ht="16.5" x14ac:dyDescent="0.15">
      <c r="A20" s="1" t="s">
        <v>144</v>
      </c>
      <c r="B20" s="41" t="s">
        <v>39</v>
      </c>
      <c r="C20" s="20" t="s">
        <v>91</v>
      </c>
      <c r="D20" s="20" t="s">
        <v>74</v>
      </c>
      <c r="E20" s="60">
        <f t="shared" si="3"/>
        <v>376.80921052631578</v>
      </c>
      <c r="F20" s="61">
        <v>5652.1381578947367</v>
      </c>
      <c r="G20" s="61">
        <f>+[1]Hoja1!R22</f>
        <v>510.50000000000006</v>
      </c>
      <c r="H20" s="61">
        <f>+[1]Hoja1!S22</f>
        <v>333</v>
      </c>
      <c r="I20" s="61">
        <f t="shared" si="4"/>
        <v>6495.6381578947367</v>
      </c>
      <c r="J20" s="61">
        <f>+'[1]CALCULO ISR'!K22</f>
        <v>840.27913452631583</v>
      </c>
      <c r="K20" s="61">
        <f t="shared" si="0"/>
        <v>593.47450657894728</v>
      </c>
      <c r="L20" s="61">
        <v>908.53</v>
      </c>
      <c r="M20" s="61">
        <f t="shared" si="1"/>
        <v>2342.2836411052631</v>
      </c>
      <c r="N20" s="61">
        <f t="shared" si="2"/>
        <v>4153.3545167894736</v>
      </c>
    </row>
    <row r="21" spans="1:14" ht="16.5" x14ac:dyDescent="0.15">
      <c r="A21" s="1" t="s">
        <v>145</v>
      </c>
      <c r="B21" s="41" t="s">
        <v>40</v>
      </c>
      <c r="C21" s="20" t="s">
        <v>91</v>
      </c>
      <c r="D21" s="20" t="s">
        <v>74</v>
      </c>
      <c r="E21" s="60">
        <f t="shared" si="3"/>
        <v>376.80921052631578</v>
      </c>
      <c r="F21" s="61">
        <v>5652.1381578947367</v>
      </c>
      <c r="G21" s="61">
        <f>+[1]Hoja1!R23</f>
        <v>510.50000000000006</v>
      </c>
      <c r="H21" s="61">
        <f>+[1]Hoja1!S23</f>
        <v>333</v>
      </c>
      <c r="I21" s="61">
        <f t="shared" si="4"/>
        <v>6495.6381578947367</v>
      </c>
      <c r="J21" s="61">
        <f>+'[1]CALCULO ISR'!K23</f>
        <v>840.27913452631583</v>
      </c>
      <c r="K21" s="61">
        <f t="shared" si="0"/>
        <v>593.47450657894728</v>
      </c>
      <c r="L21" s="61"/>
      <c r="M21" s="61">
        <f t="shared" si="1"/>
        <v>1433.7536411052631</v>
      </c>
      <c r="N21" s="61">
        <f t="shared" si="2"/>
        <v>5061.8845167894733</v>
      </c>
    </row>
    <row r="22" spans="1:14" ht="16.5" x14ac:dyDescent="0.15">
      <c r="A22" s="1" t="s">
        <v>146</v>
      </c>
      <c r="B22" s="41" t="s">
        <v>41</v>
      </c>
      <c r="C22" s="20" t="s">
        <v>91</v>
      </c>
      <c r="D22" s="20" t="s">
        <v>74</v>
      </c>
      <c r="E22" s="60">
        <f t="shared" si="3"/>
        <v>376.80921052631578</v>
      </c>
      <c r="F22" s="61">
        <v>5652.1381578947367</v>
      </c>
      <c r="G22" s="61">
        <f>+[1]Hoja1!R24</f>
        <v>510.50000000000006</v>
      </c>
      <c r="H22" s="61">
        <f>+[1]Hoja1!S24</f>
        <v>333</v>
      </c>
      <c r="I22" s="61">
        <f t="shared" si="4"/>
        <v>6495.6381578947367</v>
      </c>
      <c r="J22" s="61">
        <f>+'[1]CALCULO ISR'!K24</f>
        <v>840.27913452631583</v>
      </c>
      <c r="K22" s="61">
        <f t="shared" si="0"/>
        <v>593.47450657894728</v>
      </c>
      <c r="L22" s="61"/>
      <c r="M22" s="61">
        <f t="shared" si="1"/>
        <v>1433.7536411052631</v>
      </c>
      <c r="N22" s="61">
        <f t="shared" si="2"/>
        <v>5061.8845167894733</v>
      </c>
    </row>
    <row r="23" spans="1:14" ht="16.5" x14ac:dyDescent="0.15">
      <c r="A23" s="1" t="s">
        <v>147</v>
      </c>
      <c r="B23" s="41" t="s">
        <v>42</v>
      </c>
      <c r="C23" s="20" t="s">
        <v>91</v>
      </c>
      <c r="D23" s="20" t="s">
        <v>74</v>
      </c>
      <c r="E23" s="60">
        <f t="shared" si="3"/>
        <v>376.80921052631578</v>
      </c>
      <c r="F23" s="61">
        <v>5652.1381578947367</v>
      </c>
      <c r="G23" s="61">
        <f>+[1]Hoja1!R25</f>
        <v>510.50000000000006</v>
      </c>
      <c r="H23" s="61">
        <f>+[1]Hoja1!S25</f>
        <v>333</v>
      </c>
      <c r="I23" s="61">
        <f t="shared" si="4"/>
        <v>6495.6381578947367</v>
      </c>
      <c r="J23" s="61">
        <f>+'[1]CALCULO ISR'!K25</f>
        <v>840.27913452631583</v>
      </c>
      <c r="K23" s="61">
        <f t="shared" si="0"/>
        <v>593.47450657894728</v>
      </c>
      <c r="L23" s="61">
        <v>943</v>
      </c>
      <c r="M23" s="61">
        <f t="shared" si="1"/>
        <v>2376.7536411052633</v>
      </c>
      <c r="N23" s="61">
        <f t="shared" si="2"/>
        <v>4118.8845167894733</v>
      </c>
    </row>
    <row r="24" spans="1:14" ht="16.5" x14ac:dyDescent="0.15">
      <c r="A24" s="1" t="s">
        <v>148</v>
      </c>
      <c r="B24" s="41" t="s">
        <v>56</v>
      </c>
      <c r="C24" s="20" t="s">
        <v>97</v>
      </c>
      <c r="D24" s="20" t="s">
        <v>74</v>
      </c>
      <c r="E24" s="60">
        <f t="shared" si="3"/>
        <v>233.78289473684211</v>
      </c>
      <c r="F24" s="61">
        <v>3506.7434210526317</v>
      </c>
      <c r="G24" s="61">
        <f>+[1]Hoja1!R26</f>
        <v>323.5</v>
      </c>
      <c r="H24" s="61">
        <f>+[1]Hoja1!S26</f>
        <v>208.5</v>
      </c>
      <c r="I24" s="61">
        <f t="shared" si="4"/>
        <v>4038.7434210526317</v>
      </c>
      <c r="J24" s="61">
        <f>+'[1]CALCULO ISR'!K26</f>
        <v>355.28734736842102</v>
      </c>
      <c r="K24" s="61">
        <f t="shared" si="0"/>
        <v>368.2080592105263</v>
      </c>
      <c r="L24" s="61">
        <v>585</v>
      </c>
      <c r="M24" s="61">
        <f t="shared" si="1"/>
        <v>1308.4954065789473</v>
      </c>
      <c r="N24" s="61">
        <f t="shared" si="2"/>
        <v>2730.2480144736846</v>
      </c>
    </row>
    <row r="25" spans="1:14" ht="16.5" x14ac:dyDescent="0.15">
      <c r="A25" s="1" t="s">
        <v>149</v>
      </c>
      <c r="B25" s="41" t="s">
        <v>57</v>
      </c>
      <c r="C25" s="20" t="s">
        <v>97</v>
      </c>
      <c r="D25" s="20" t="s">
        <v>74</v>
      </c>
      <c r="E25" s="60">
        <f t="shared" si="3"/>
        <v>233.78289473684211</v>
      </c>
      <c r="F25" s="61">
        <v>3506.7434210526317</v>
      </c>
      <c r="G25" s="61">
        <f>+[1]Hoja1!R27</f>
        <v>323.5</v>
      </c>
      <c r="H25" s="61">
        <f>+[1]Hoja1!S27</f>
        <v>208.5</v>
      </c>
      <c r="I25" s="61">
        <f t="shared" si="4"/>
        <v>4038.7434210526317</v>
      </c>
      <c r="J25" s="61">
        <f>+'[1]CALCULO ISR'!K27</f>
        <v>355.28734736842102</v>
      </c>
      <c r="K25" s="61">
        <f t="shared" si="0"/>
        <v>368.2080592105263</v>
      </c>
      <c r="L25" s="61">
        <v>585</v>
      </c>
      <c r="M25" s="61">
        <f t="shared" si="1"/>
        <v>1308.4954065789473</v>
      </c>
      <c r="N25" s="61">
        <f t="shared" si="2"/>
        <v>2730.2480144736846</v>
      </c>
    </row>
    <row r="26" spans="1:14" ht="16.5" x14ac:dyDescent="0.15">
      <c r="A26" s="1" t="s">
        <v>150</v>
      </c>
      <c r="B26" s="41" t="s">
        <v>58</v>
      </c>
      <c r="C26" s="20" t="s">
        <v>92</v>
      </c>
      <c r="D26" s="20" t="s">
        <v>74</v>
      </c>
      <c r="E26" s="60">
        <f t="shared" si="3"/>
        <v>233.78289473684211</v>
      </c>
      <c r="F26" s="61">
        <v>3506.7434210526317</v>
      </c>
      <c r="G26" s="61">
        <f>+[1]Hoja1!R28</f>
        <v>323.5</v>
      </c>
      <c r="H26" s="61">
        <f>+[1]Hoja1!S28</f>
        <v>208.5</v>
      </c>
      <c r="I26" s="61">
        <f t="shared" si="4"/>
        <v>4038.7434210526317</v>
      </c>
      <c r="J26" s="61">
        <f>+'[1]CALCULO ISR'!K28</f>
        <v>355.28734736842102</v>
      </c>
      <c r="K26" s="61">
        <f t="shared" si="0"/>
        <v>368.2080592105263</v>
      </c>
      <c r="L26" s="61"/>
      <c r="M26" s="61">
        <f t="shared" si="1"/>
        <v>723.49540657894727</v>
      </c>
      <c r="N26" s="61">
        <f t="shared" si="2"/>
        <v>3315.2480144736846</v>
      </c>
    </row>
    <row r="27" spans="1:14" ht="16.5" x14ac:dyDescent="0.15">
      <c r="A27" s="1" t="s">
        <v>151</v>
      </c>
      <c r="B27" s="41" t="s">
        <v>59</v>
      </c>
      <c r="C27" s="20" t="s">
        <v>92</v>
      </c>
      <c r="D27" s="20" t="s">
        <v>74</v>
      </c>
      <c r="E27" s="60">
        <f t="shared" si="3"/>
        <v>233.78289473684211</v>
      </c>
      <c r="F27" s="61">
        <v>3506.7434210526317</v>
      </c>
      <c r="G27" s="61">
        <f>+[1]Hoja1!R29</f>
        <v>323.5</v>
      </c>
      <c r="H27" s="61">
        <f>+[1]Hoja1!S29</f>
        <v>208.5</v>
      </c>
      <c r="I27" s="61">
        <f t="shared" si="4"/>
        <v>4038.7434210526317</v>
      </c>
      <c r="J27" s="61">
        <f>+'[1]CALCULO ISR'!K29</f>
        <v>355.28734736842102</v>
      </c>
      <c r="K27" s="61">
        <f t="shared" si="0"/>
        <v>368.2080592105263</v>
      </c>
      <c r="L27" s="61">
        <v>585</v>
      </c>
      <c r="M27" s="61">
        <f t="shared" si="1"/>
        <v>1308.4954065789473</v>
      </c>
      <c r="N27" s="61">
        <f t="shared" si="2"/>
        <v>2730.2480144736846</v>
      </c>
    </row>
    <row r="28" spans="1:14" ht="16.5" x14ac:dyDescent="0.15">
      <c r="A28" s="1" t="s">
        <v>152</v>
      </c>
      <c r="B28" s="41" t="s">
        <v>60</v>
      </c>
      <c r="C28" s="20" t="s">
        <v>92</v>
      </c>
      <c r="D28" s="20" t="s">
        <v>74</v>
      </c>
      <c r="E28" s="60">
        <f t="shared" si="3"/>
        <v>233.78289473684211</v>
      </c>
      <c r="F28" s="61">
        <v>3506.7434210526317</v>
      </c>
      <c r="G28" s="61">
        <f>+[1]Hoja1!R30</f>
        <v>323.5</v>
      </c>
      <c r="H28" s="61">
        <f>+[1]Hoja1!S30</f>
        <v>208.5</v>
      </c>
      <c r="I28" s="61">
        <f t="shared" si="4"/>
        <v>4038.7434210526317</v>
      </c>
      <c r="J28" s="61">
        <f>+'[1]CALCULO ISR'!K30</f>
        <v>355.28734736842102</v>
      </c>
      <c r="K28" s="61">
        <f t="shared" si="0"/>
        <v>368.2080592105263</v>
      </c>
      <c r="L28" s="61">
        <v>585</v>
      </c>
      <c r="M28" s="61">
        <f t="shared" si="1"/>
        <v>1308.4954065789473</v>
      </c>
      <c r="N28" s="61">
        <f t="shared" si="2"/>
        <v>2730.2480144736846</v>
      </c>
    </row>
    <row r="29" spans="1:14" ht="16.5" x14ac:dyDescent="0.15">
      <c r="A29" s="1" t="s">
        <v>153</v>
      </c>
      <c r="B29" s="41" t="s">
        <v>61</v>
      </c>
      <c r="C29" s="20" t="s">
        <v>92</v>
      </c>
      <c r="D29" s="20" t="s">
        <v>74</v>
      </c>
      <c r="E29" s="60">
        <f t="shared" si="3"/>
        <v>233.78289473684211</v>
      </c>
      <c r="F29" s="61">
        <v>3506.7434210526317</v>
      </c>
      <c r="G29" s="61">
        <f>+[1]Hoja1!R31</f>
        <v>323.5</v>
      </c>
      <c r="H29" s="61">
        <f>+[1]Hoja1!S31</f>
        <v>208.5</v>
      </c>
      <c r="I29" s="61">
        <f t="shared" si="4"/>
        <v>4038.7434210526317</v>
      </c>
      <c r="J29" s="61">
        <f>+'[1]CALCULO ISR'!K31</f>
        <v>355.28734736842102</v>
      </c>
      <c r="K29" s="61">
        <f t="shared" si="0"/>
        <v>368.2080592105263</v>
      </c>
      <c r="L29" s="61">
        <v>423.92</v>
      </c>
      <c r="M29" s="61">
        <f t="shared" si="1"/>
        <v>1147.4154065789473</v>
      </c>
      <c r="N29" s="61">
        <f t="shared" si="2"/>
        <v>2891.3280144736846</v>
      </c>
    </row>
    <row r="30" spans="1:14" ht="16.5" x14ac:dyDescent="0.15">
      <c r="A30" s="1" t="s">
        <v>173</v>
      </c>
      <c r="B30" s="41" t="s">
        <v>62</v>
      </c>
      <c r="C30" s="20" t="s">
        <v>92</v>
      </c>
      <c r="D30" s="20" t="s">
        <v>74</v>
      </c>
      <c r="E30" s="60">
        <f t="shared" si="3"/>
        <v>233.78289473684211</v>
      </c>
      <c r="F30" s="61">
        <v>3506.7434210526317</v>
      </c>
      <c r="G30" s="61">
        <f>+[1]Hoja1!R32</f>
        <v>323.5</v>
      </c>
      <c r="H30" s="61">
        <f>+[1]Hoja1!S32</f>
        <v>208.5</v>
      </c>
      <c r="I30" s="61">
        <f t="shared" si="4"/>
        <v>4038.7434210526317</v>
      </c>
      <c r="J30" s="61">
        <f>+'[1]CALCULO ISR'!K32</f>
        <v>355.28734736842102</v>
      </c>
      <c r="K30" s="61">
        <f t="shared" si="0"/>
        <v>368.2080592105263</v>
      </c>
      <c r="L30" s="61">
        <v>585</v>
      </c>
      <c r="M30" s="61">
        <f t="shared" si="1"/>
        <v>1308.4954065789473</v>
      </c>
      <c r="N30" s="61">
        <f t="shared" si="2"/>
        <v>2730.2480144736846</v>
      </c>
    </row>
    <row r="31" spans="1:14" ht="16.5" x14ac:dyDescent="0.15">
      <c r="A31" s="1" t="s">
        <v>154</v>
      </c>
      <c r="B31" s="41" t="s">
        <v>63</v>
      </c>
      <c r="C31" s="20" t="s">
        <v>92</v>
      </c>
      <c r="D31" s="20" t="s">
        <v>74</v>
      </c>
      <c r="E31" s="60">
        <f t="shared" si="3"/>
        <v>233.78289473684211</v>
      </c>
      <c r="F31" s="61">
        <v>3506.7434210526317</v>
      </c>
      <c r="G31" s="61">
        <f>+[1]Hoja1!R34</f>
        <v>323.5</v>
      </c>
      <c r="H31" s="61">
        <f>+[1]Hoja1!S34</f>
        <v>208.5</v>
      </c>
      <c r="I31" s="61">
        <f t="shared" si="4"/>
        <v>4038.7434210526317</v>
      </c>
      <c r="J31" s="61">
        <f>+'[1]CALCULO ISR'!K34</f>
        <v>355.28734736842102</v>
      </c>
      <c r="K31" s="61">
        <f t="shared" si="0"/>
        <v>368.2080592105263</v>
      </c>
      <c r="L31" s="61">
        <v>585</v>
      </c>
      <c r="M31" s="61">
        <f t="shared" si="1"/>
        <v>1308.4954065789473</v>
      </c>
      <c r="N31" s="61">
        <f t="shared" si="2"/>
        <v>2730.2480144736846</v>
      </c>
    </row>
    <row r="32" spans="1:14" ht="16.5" x14ac:dyDescent="0.15">
      <c r="A32" s="1" t="s">
        <v>165</v>
      </c>
      <c r="B32" s="41" t="s">
        <v>64</v>
      </c>
      <c r="C32" s="20" t="s">
        <v>92</v>
      </c>
      <c r="D32" s="20" t="s">
        <v>74</v>
      </c>
      <c r="E32" s="60">
        <f t="shared" si="3"/>
        <v>233.78289473684211</v>
      </c>
      <c r="F32" s="61">
        <v>3506.7434210526317</v>
      </c>
      <c r="G32" s="61">
        <f>+[1]Hoja1!R35</f>
        <v>323.5</v>
      </c>
      <c r="H32" s="61">
        <f>+[1]Hoja1!S35</f>
        <v>208.5</v>
      </c>
      <c r="I32" s="61">
        <f t="shared" si="4"/>
        <v>4038.7434210526317</v>
      </c>
      <c r="J32" s="61">
        <f>+'[1]CALCULO ISR'!K35</f>
        <v>355.28734736842102</v>
      </c>
      <c r="K32" s="61">
        <f t="shared" si="0"/>
        <v>368.2080592105263</v>
      </c>
      <c r="L32" s="61"/>
      <c r="M32" s="61">
        <f t="shared" si="1"/>
        <v>723.49540657894727</v>
      </c>
      <c r="N32" s="61">
        <f t="shared" si="2"/>
        <v>3315.2480144736846</v>
      </c>
    </row>
    <row r="33" spans="1:14" ht="16.5" x14ac:dyDescent="0.15">
      <c r="A33" s="1" t="s">
        <v>155</v>
      </c>
      <c r="B33" s="41" t="s">
        <v>65</v>
      </c>
      <c r="C33" s="20" t="s">
        <v>92</v>
      </c>
      <c r="D33" s="20" t="s">
        <v>74</v>
      </c>
      <c r="E33" s="60">
        <f t="shared" si="3"/>
        <v>233.78289473684211</v>
      </c>
      <c r="F33" s="61">
        <v>3506.7434210526317</v>
      </c>
      <c r="G33" s="61">
        <f>+[1]Hoja1!R36</f>
        <v>323.5</v>
      </c>
      <c r="H33" s="61">
        <f>+[1]Hoja1!S36</f>
        <v>208.5</v>
      </c>
      <c r="I33" s="61">
        <f t="shared" si="4"/>
        <v>4038.7434210526317</v>
      </c>
      <c r="J33" s="61">
        <f>+'[1]CALCULO ISR'!K36</f>
        <v>355.28734736842102</v>
      </c>
      <c r="K33" s="61">
        <f t="shared" si="0"/>
        <v>368.2080592105263</v>
      </c>
      <c r="L33" s="61"/>
      <c r="M33" s="61">
        <f t="shared" si="1"/>
        <v>723.49540657894727</v>
      </c>
      <c r="N33" s="61">
        <f t="shared" si="2"/>
        <v>3315.2480144736846</v>
      </c>
    </row>
    <row r="34" spans="1:14" ht="16.5" x14ac:dyDescent="0.15">
      <c r="A34" s="1" t="s">
        <v>156</v>
      </c>
      <c r="B34" s="41" t="s">
        <v>66</v>
      </c>
      <c r="C34" s="20" t="s">
        <v>92</v>
      </c>
      <c r="D34" s="20" t="s">
        <v>74</v>
      </c>
      <c r="E34" s="60">
        <f t="shared" si="3"/>
        <v>233.78289473684211</v>
      </c>
      <c r="F34" s="61">
        <v>3506.7434210526317</v>
      </c>
      <c r="G34" s="61">
        <f>+[1]Hoja1!R37</f>
        <v>323.5</v>
      </c>
      <c r="H34" s="61">
        <f>+[1]Hoja1!S37</f>
        <v>208.5</v>
      </c>
      <c r="I34" s="61">
        <f t="shared" si="4"/>
        <v>4038.7434210526317</v>
      </c>
      <c r="J34" s="61">
        <f>+'[1]CALCULO ISR'!K37</f>
        <v>355.28734736842102</v>
      </c>
      <c r="K34" s="61">
        <f t="shared" si="0"/>
        <v>368.2080592105263</v>
      </c>
      <c r="L34" s="61">
        <v>663.86</v>
      </c>
      <c r="M34" s="61">
        <f t="shared" si="1"/>
        <v>1387.3554065789472</v>
      </c>
      <c r="N34" s="61">
        <f t="shared" si="2"/>
        <v>2651.3880144736845</v>
      </c>
    </row>
    <row r="35" spans="1:14" ht="16.5" x14ac:dyDescent="0.15">
      <c r="A35" s="1" t="s">
        <v>157</v>
      </c>
      <c r="B35" s="41" t="s">
        <v>67</v>
      </c>
      <c r="C35" s="20" t="s">
        <v>92</v>
      </c>
      <c r="D35" s="20" t="s">
        <v>74</v>
      </c>
      <c r="E35" s="60">
        <f t="shared" si="3"/>
        <v>233.78289473684211</v>
      </c>
      <c r="F35" s="61">
        <v>3506.7434210526317</v>
      </c>
      <c r="G35" s="61">
        <f>+[1]Hoja1!R38</f>
        <v>323.5</v>
      </c>
      <c r="H35" s="61">
        <f>+[1]Hoja1!S38</f>
        <v>208.5</v>
      </c>
      <c r="I35" s="61">
        <f t="shared" si="4"/>
        <v>4038.7434210526317</v>
      </c>
      <c r="J35" s="61">
        <f>+'[1]CALCULO ISR'!K38</f>
        <v>355.28734736842102</v>
      </c>
      <c r="K35" s="61">
        <f t="shared" si="0"/>
        <v>368.2080592105263</v>
      </c>
      <c r="L35" s="61"/>
      <c r="M35" s="61">
        <f t="shared" si="1"/>
        <v>723.49540657894727</v>
      </c>
      <c r="N35" s="61">
        <f t="shared" si="2"/>
        <v>3315.2480144736846</v>
      </c>
    </row>
    <row r="36" spans="1:14" ht="16.5" x14ac:dyDescent="0.15">
      <c r="A36" s="1" t="s">
        <v>158</v>
      </c>
      <c r="B36" s="41" t="s">
        <v>68</v>
      </c>
      <c r="C36" s="20" t="s">
        <v>92</v>
      </c>
      <c r="D36" s="20" t="s">
        <v>74</v>
      </c>
      <c r="E36" s="60">
        <f t="shared" si="3"/>
        <v>233.78289473684211</v>
      </c>
      <c r="F36" s="61">
        <v>3506.7434210526317</v>
      </c>
      <c r="G36" s="61">
        <f>+[1]Hoja1!R39</f>
        <v>323.5</v>
      </c>
      <c r="H36" s="61">
        <f>+[1]Hoja1!S39</f>
        <v>208.5</v>
      </c>
      <c r="I36" s="61">
        <f t="shared" si="4"/>
        <v>4038.7434210526317</v>
      </c>
      <c r="J36" s="61">
        <f>+'[1]CALCULO ISR'!K39</f>
        <v>355.28734736842102</v>
      </c>
      <c r="K36" s="61">
        <f t="shared" si="0"/>
        <v>368.2080592105263</v>
      </c>
      <c r="L36" s="61"/>
      <c r="M36" s="61">
        <f t="shared" ref="M36:M63" si="5">SUM(J36:L36)</f>
        <v>723.49540657894727</v>
      </c>
      <c r="N36" s="61">
        <f t="shared" si="2"/>
        <v>3315.2480144736846</v>
      </c>
    </row>
    <row r="37" spans="1:14" ht="16.5" x14ac:dyDescent="0.15">
      <c r="A37" s="1" t="s">
        <v>159</v>
      </c>
      <c r="B37" s="41" t="s">
        <v>69</v>
      </c>
      <c r="C37" s="20" t="s">
        <v>92</v>
      </c>
      <c r="D37" s="20" t="s">
        <v>74</v>
      </c>
      <c r="E37" s="60">
        <f t="shared" si="3"/>
        <v>233.78289473684211</v>
      </c>
      <c r="F37" s="61">
        <v>3506.7434210526317</v>
      </c>
      <c r="G37" s="61">
        <f>+[1]Hoja1!R40</f>
        <v>323.5</v>
      </c>
      <c r="H37" s="61">
        <f>+[1]Hoja1!S40</f>
        <v>208.5</v>
      </c>
      <c r="I37" s="61">
        <f t="shared" si="4"/>
        <v>4038.7434210526317</v>
      </c>
      <c r="J37" s="61">
        <f>+'[1]CALCULO ISR'!K40</f>
        <v>355.28734736842102</v>
      </c>
      <c r="K37" s="61">
        <f t="shared" si="0"/>
        <v>368.2080592105263</v>
      </c>
      <c r="L37" s="61">
        <v>585</v>
      </c>
      <c r="M37" s="61">
        <f t="shared" si="5"/>
        <v>1308.4954065789473</v>
      </c>
      <c r="N37" s="61">
        <f t="shared" si="2"/>
        <v>2730.2480144736846</v>
      </c>
    </row>
    <row r="38" spans="1:14" ht="16.5" x14ac:dyDescent="0.15">
      <c r="A38" s="1" t="s">
        <v>160</v>
      </c>
      <c r="B38" s="65" t="s">
        <v>70</v>
      </c>
      <c r="C38" s="20" t="s">
        <v>92</v>
      </c>
      <c r="D38" s="20" t="s">
        <v>74</v>
      </c>
      <c r="E38" s="60">
        <f t="shared" si="3"/>
        <v>233.78</v>
      </c>
      <c r="F38" s="61">
        <v>3506.7</v>
      </c>
      <c r="G38" s="61">
        <f>+[1]Hoja1!R41</f>
        <v>323.5</v>
      </c>
      <c r="H38" s="61">
        <f>+[1]Hoja1!S41</f>
        <v>208.5</v>
      </c>
      <c r="I38" s="61">
        <f t="shared" si="4"/>
        <v>4038.7</v>
      </c>
      <c r="J38" s="61">
        <v>355.22</v>
      </c>
      <c r="K38" s="61">
        <v>368.2</v>
      </c>
      <c r="L38" s="61">
        <v>585</v>
      </c>
      <c r="M38" s="61">
        <f t="shared" si="5"/>
        <v>1308.42</v>
      </c>
      <c r="N38" s="61">
        <f t="shared" si="2"/>
        <v>2730.2799999999997</v>
      </c>
    </row>
    <row r="39" spans="1:14" ht="16.5" x14ac:dyDescent="0.15">
      <c r="A39" s="1" t="s">
        <v>161</v>
      </c>
      <c r="B39" s="41" t="s">
        <v>71</v>
      </c>
      <c r="C39" s="20" t="s">
        <v>92</v>
      </c>
      <c r="D39" s="20" t="s">
        <v>74</v>
      </c>
      <c r="E39" s="60">
        <f t="shared" si="3"/>
        <v>233.78289473684211</v>
      </c>
      <c r="F39" s="61">
        <v>3506.7434210526317</v>
      </c>
      <c r="G39" s="61">
        <f>+[1]Hoja1!R42</f>
        <v>323.5</v>
      </c>
      <c r="H39" s="61">
        <f>+[1]Hoja1!S42</f>
        <v>208.5</v>
      </c>
      <c r="I39" s="61">
        <f t="shared" si="4"/>
        <v>4038.7434210526317</v>
      </c>
      <c r="J39" s="61">
        <f>+'[1]CALCULO ISR'!K42</f>
        <v>355.28734736842102</v>
      </c>
      <c r="K39" s="61">
        <f t="shared" si="0"/>
        <v>368.2080592105263</v>
      </c>
      <c r="L39" s="61"/>
      <c r="M39" s="61">
        <f t="shared" si="5"/>
        <v>723.49540657894727</v>
      </c>
      <c r="N39" s="61">
        <f t="shared" si="2"/>
        <v>3315.2480144736846</v>
      </c>
    </row>
    <row r="40" spans="1:14" ht="16.5" x14ac:dyDescent="0.15">
      <c r="A40" s="1" t="s">
        <v>162</v>
      </c>
      <c r="B40" s="41" t="s">
        <v>17</v>
      </c>
      <c r="C40" s="20" t="s">
        <v>79</v>
      </c>
      <c r="D40" s="20" t="s">
        <v>75</v>
      </c>
      <c r="E40" s="60">
        <f t="shared" si="3"/>
        <v>908.7828947368422</v>
      </c>
      <c r="F40" s="61">
        <v>13631.743421052633</v>
      </c>
      <c r="G40" s="61">
        <f>+[1]Hoja1!R43</f>
        <v>832</v>
      </c>
      <c r="H40" s="61">
        <f>+[1]Hoja1!S43</f>
        <v>559.5</v>
      </c>
      <c r="I40" s="61">
        <f t="shared" si="4"/>
        <v>15023.243421052633</v>
      </c>
      <c r="J40" s="61">
        <f>+'[1]CALCULO ISR'!K43</f>
        <v>2764.7790606315793</v>
      </c>
      <c r="K40" s="61">
        <f t="shared" si="0"/>
        <v>1431.3330592105265</v>
      </c>
      <c r="L40" s="61"/>
      <c r="M40" s="61">
        <f t="shared" si="5"/>
        <v>4196.112119842106</v>
      </c>
      <c r="N40" s="61">
        <f t="shared" si="2"/>
        <v>10827.131301210527</v>
      </c>
    </row>
    <row r="41" spans="1:14" ht="16.5" x14ac:dyDescent="0.15">
      <c r="A41" s="1" t="s">
        <v>163</v>
      </c>
      <c r="B41" s="41" t="s">
        <v>23</v>
      </c>
      <c r="C41" s="20" t="s">
        <v>83</v>
      </c>
      <c r="D41" s="20" t="s">
        <v>75</v>
      </c>
      <c r="E41" s="60">
        <f t="shared" si="3"/>
        <v>459.44078947368422</v>
      </c>
      <c r="F41" s="61">
        <v>6891.6118421052633</v>
      </c>
      <c r="G41" s="61">
        <f>+[1]Hoja1!R44</f>
        <v>581.5</v>
      </c>
      <c r="H41" s="61">
        <f>+[1]Hoja1!S44</f>
        <v>361</v>
      </c>
      <c r="I41" s="61">
        <f t="shared" si="4"/>
        <v>7834.1118421052633</v>
      </c>
      <c r="J41" s="61">
        <f>+'[1]CALCULO ISR'!K44</f>
        <v>1126.1771134736844</v>
      </c>
      <c r="K41" s="61">
        <f t="shared" si="0"/>
        <v>723.6192434210526</v>
      </c>
      <c r="L41" s="61"/>
      <c r="M41" s="61">
        <f t="shared" si="5"/>
        <v>1849.7963568947371</v>
      </c>
      <c r="N41" s="61">
        <f t="shared" si="2"/>
        <v>5984.3154852105263</v>
      </c>
    </row>
    <row r="42" spans="1:14" ht="16.5" x14ac:dyDescent="0.15">
      <c r="A42" s="1" t="s">
        <v>120</v>
      </c>
      <c r="B42" s="41" t="s">
        <v>107</v>
      </c>
      <c r="C42" s="20" t="s">
        <v>108</v>
      </c>
      <c r="D42" s="20" t="s">
        <v>75</v>
      </c>
      <c r="E42" s="60">
        <f t="shared" si="3"/>
        <v>449.57236842105266</v>
      </c>
      <c r="F42" s="61">
        <v>6743.58552631579</v>
      </c>
      <c r="G42" s="61">
        <f>+[1]Hoja1!R45</f>
        <v>581.5</v>
      </c>
      <c r="H42" s="61">
        <f>+[1]Hoja1!S45</f>
        <v>361</v>
      </c>
      <c r="I42" s="61">
        <f t="shared" si="4"/>
        <v>7686.08552631579</v>
      </c>
      <c r="J42" s="61">
        <f>+'[1]CALCULO ISR'!K45</f>
        <v>1094.5586924210529</v>
      </c>
      <c r="K42" s="61">
        <f t="shared" si="0"/>
        <v>708.07648026315792</v>
      </c>
      <c r="L42" s="61">
        <v>1124</v>
      </c>
      <c r="M42" s="61">
        <f t="shared" si="5"/>
        <v>2926.6351726842108</v>
      </c>
      <c r="N42" s="61">
        <f t="shared" si="2"/>
        <v>4759.4503536315788</v>
      </c>
    </row>
    <row r="43" spans="1:14" ht="16.5" x14ac:dyDescent="0.15">
      <c r="A43" s="1" t="s">
        <v>121</v>
      </c>
      <c r="B43" s="41" t="s">
        <v>24</v>
      </c>
      <c r="C43" s="20" t="s">
        <v>84</v>
      </c>
      <c r="D43" s="20" t="s">
        <v>75</v>
      </c>
      <c r="E43" s="60">
        <f t="shared" si="3"/>
        <v>459.44078947368422</v>
      </c>
      <c r="F43" s="61">
        <v>6891.6118421052633</v>
      </c>
      <c r="G43" s="61">
        <f>+[1]Hoja1!R46</f>
        <v>581.5</v>
      </c>
      <c r="H43" s="61">
        <f>+[1]Hoja1!S46</f>
        <v>361</v>
      </c>
      <c r="I43" s="61">
        <f t="shared" si="4"/>
        <v>7834.1118421052633</v>
      </c>
      <c r="J43" s="61">
        <f>+'[1]CALCULO ISR'!K46</f>
        <v>1126.1771134736844</v>
      </c>
      <c r="K43" s="61">
        <f t="shared" si="0"/>
        <v>723.6192434210526</v>
      </c>
      <c r="L43" s="61"/>
      <c r="M43" s="61">
        <f t="shared" si="5"/>
        <v>1849.7963568947371</v>
      </c>
      <c r="N43" s="61">
        <f t="shared" si="2"/>
        <v>5984.3154852105263</v>
      </c>
    </row>
    <row r="44" spans="1:14" ht="16.5" x14ac:dyDescent="0.15">
      <c r="A44" s="1" t="s">
        <v>122</v>
      </c>
      <c r="B44" s="41" t="s">
        <v>18</v>
      </c>
      <c r="C44" s="20" t="s">
        <v>79</v>
      </c>
      <c r="D44" s="20" t="s">
        <v>76</v>
      </c>
      <c r="E44" s="60">
        <f t="shared" si="3"/>
        <v>908.7828947368422</v>
      </c>
      <c r="F44" s="61">
        <v>13631.743421052633</v>
      </c>
      <c r="G44" s="61">
        <f>+[1]Hoja1!R47</f>
        <v>832</v>
      </c>
      <c r="H44" s="61">
        <f>+[1]Hoja1!S47</f>
        <v>559.5</v>
      </c>
      <c r="I44" s="61">
        <f t="shared" si="4"/>
        <v>15023.243421052633</v>
      </c>
      <c r="J44" s="61">
        <f>+'[1]CALCULO ISR'!K47</f>
        <v>2764.7790606315793</v>
      </c>
      <c r="K44" s="61">
        <f t="shared" si="0"/>
        <v>1431.3330592105265</v>
      </c>
      <c r="L44" s="61">
        <v>1945</v>
      </c>
      <c r="M44" s="61">
        <f t="shared" si="5"/>
        <v>6141.112119842106</v>
      </c>
      <c r="N44" s="61">
        <f t="shared" si="2"/>
        <v>8882.1313012105275</v>
      </c>
    </row>
    <row r="45" spans="1:14" ht="16.5" x14ac:dyDescent="0.15">
      <c r="A45" s="1" t="s">
        <v>123</v>
      </c>
      <c r="B45" s="41" t="s">
        <v>22</v>
      </c>
      <c r="C45" s="20" t="s">
        <v>82</v>
      </c>
      <c r="D45" s="20" t="s">
        <v>76</v>
      </c>
      <c r="E45" s="60">
        <f t="shared" si="3"/>
        <v>566.21710526315792</v>
      </c>
      <c r="F45" s="61">
        <v>8493.2565789473683</v>
      </c>
      <c r="G45" s="61">
        <f>+[1]Hoja1!R48</f>
        <v>623.5</v>
      </c>
      <c r="H45" s="61">
        <f>+[1]Hoja1!S48</f>
        <v>389.5</v>
      </c>
      <c r="I45" s="61">
        <f t="shared" si="4"/>
        <v>9506.2565789473683</v>
      </c>
      <c r="J45" s="61">
        <f>+'[1]CALCULO ISR'!K48</f>
        <v>1483.3472292631582</v>
      </c>
      <c r="K45" s="61">
        <f>+F45*10.5%+1825.92+184.6</f>
        <v>2902.3119407894737</v>
      </c>
      <c r="L45" s="61"/>
      <c r="M45" s="61">
        <f t="shared" si="5"/>
        <v>4385.6591700526315</v>
      </c>
      <c r="N45" s="61">
        <f t="shared" si="2"/>
        <v>5120.5974088947369</v>
      </c>
    </row>
    <row r="46" spans="1:14" ht="16.5" x14ac:dyDescent="0.15">
      <c r="A46" s="1" t="s">
        <v>124</v>
      </c>
      <c r="B46" s="41" t="s">
        <v>45</v>
      </c>
      <c r="C46" s="20" t="s">
        <v>94</v>
      </c>
      <c r="D46" s="20" t="s">
        <v>76</v>
      </c>
      <c r="E46" s="60">
        <f t="shared" si="3"/>
        <v>258.8486842105263</v>
      </c>
      <c r="F46" s="61">
        <v>3882.7302631578946</v>
      </c>
      <c r="G46" s="61">
        <f>+[1]Hoja1!R49</f>
        <v>359</v>
      </c>
      <c r="H46" s="61">
        <f>+[1]Hoja1!S49</f>
        <v>219</v>
      </c>
      <c r="I46" s="61">
        <f t="shared" si="4"/>
        <v>4460.730263157895</v>
      </c>
      <c r="J46" s="61">
        <f>+'[1]CALCULO ISR'!K49</f>
        <v>426.86835115789484</v>
      </c>
      <c r="K46" s="61">
        <f t="shared" ref="K46:K63" si="6">+F46*10.5%</f>
        <v>407.6866776315789</v>
      </c>
      <c r="L46" s="61">
        <v>648</v>
      </c>
      <c r="M46" s="61">
        <f t="shared" si="5"/>
        <v>1482.5550287894737</v>
      </c>
      <c r="N46" s="61">
        <f t="shared" si="2"/>
        <v>2978.1752343684211</v>
      </c>
    </row>
    <row r="47" spans="1:14" ht="16.5" x14ac:dyDescent="0.15">
      <c r="A47" s="1" t="s">
        <v>125</v>
      </c>
      <c r="B47" s="41" t="s">
        <v>46</v>
      </c>
      <c r="C47" s="20" t="s">
        <v>94</v>
      </c>
      <c r="D47" s="20" t="s">
        <v>76</v>
      </c>
      <c r="E47" s="60">
        <f t="shared" si="3"/>
        <v>258.8486842105263</v>
      </c>
      <c r="F47" s="61">
        <v>3882.7302631578946</v>
      </c>
      <c r="G47" s="61">
        <f>+[1]Hoja1!R50</f>
        <v>359</v>
      </c>
      <c r="H47" s="61">
        <f>+[1]Hoja1!S50</f>
        <v>219</v>
      </c>
      <c r="I47" s="61">
        <f t="shared" si="4"/>
        <v>4460.730263157895</v>
      </c>
      <c r="J47" s="61">
        <f>+'[1]CALCULO ISR'!K50</f>
        <v>426.86835115789484</v>
      </c>
      <c r="K47" s="61">
        <f t="shared" si="6"/>
        <v>407.6866776315789</v>
      </c>
      <c r="L47" s="61">
        <v>648</v>
      </c>
      <c r="M47" s="61">
        <f t="shared" si="5"/>
        <v>1482.5550287894737</v>
      </c>
      <c r="N47" s="61">
        <f t="shared" si="2"/>
        <v>2978.1752343684211</v>
      </c>
    </row>
    <row r="48" spans="1:14" ht="16.5" x14ac:dyDescent="0.15">
      <c r="A48" s="1" t="s">
        <v>126</v>
      </c>
      <c r="B48" s="41" t="s">
        <v>47</v>
      </c>
      <c r="C48" s="20" t="s">
        <v>94</v>
      </c>
      <c r="D48" s="20" t="s">
        <v>76</v>
      </c>
      <c r="E48" s="60">
        <f t="shared" si="3"/>
        <v>258.8486842105263</v>
      </c>
      <c r="F48" s="61">
        <v>3882.7302631578946</v>
      </c>
      <c r="G48" s="61">
        <f>+[1]Hoja1!R51</f>
        <v>359</v>
      </c>
      <c r="H48" s="61">
        <f>+[1]Hoja1!S51</f>
        <v>219</v>
      </c>
      <c r="I48" s="61">
        <f t="shared" si="4"/>
        <v>4460.730263157895</v>
      </c>
      <c r="J48" s="61">
        <f>+'[1]CALCULO ISR'!K51</f>
        <v>426.86835115789484</v>
      </c>
      <c r="K48" s="61">
        <f t="shared" si="6"/>
        <v>407.6866776315789</v>
      </c>
      <c r="L48" s="61">
        <v>648</v>
      </c>
      <c r="M48" s="61">
        <f t="shared" si="5"/>
        <v>1482.5550287894737</v>
      </c>
      <c r="N48" s="61">
        <f t="shared" si="2"/>
        <v>2978.1752343684211</v>
      </c>
    </row>
    <row r="49" spans="1:14" ht="16.5" x14ac:dyDescent="0.15">
      <c r="A49" s="1" t="s">
        <v>127</v>
      </c>
      <c r="B49" s="42" t="s">
        <v>48</v>
      </c>
      <c r="C49" s="20" t="s">
        <v>94</v>
      </c>
      <c r="D49" s="20" t="s">
        <v>76</v>
      </c>
      <c r="E49" s="62">
        <f t="shared" si="3"/>
        <v>258.8486842105263</v>
      </c>
      <c r="F49" s="61">
        <v>3882.7302631578946</v>
      </c>
      <c r="G49" s="61">
        <f>+[1]Hoja1!R52</f>
        <v>359</v>
      </c>
      <c r="H49" s="61">
        <f>+[1]Hoja1!S52</f>
        <v>219</v>
      </c>
      <c r="I49" s="61">
        <f t="shared" si="4"/>
        <v>4460.730263157895</v>
      </c>
      <c r="J49" s="61">
        <f>+'[1]CALCULO ISR'!K52</f>
        <v>426.86835115789484</v>
      </c>
      <c r="K49" s="61">
        <f t="shared" si="6"/>
        <v>407.6866776315789</v>
      </c>
      <c r="L49" s="61">
        <v>648</v>
      </c>
      <c r="M49" s="61">
        <f t="shared" si="5"/>
        <v>1482.5550287894737</v>
      </c>
      <c r="N49" s="61">
        <f t="shared" si="2"/>
        <v>2978.1752343684211</v>
      </c>
    </row>
    <row r="50" spans="1:14" ht="16.5" x14ac:dyDescent="0.15">
      <c r="A50" s="1" t="s">
        <v>128</v>
      </c>
      <c r="B50" s="43" t="s">
        <v>49</v>
      </c>
      <c r="C50" s="42" t="s">
        <v>94</v>
      </c>
      <c r="D50" s="20" t="s">
        <v>76</v>
      </c>
      <c r="E50" s="63">
        <f t="shared" si="3"/>
        <v>258.8486842105263</v>
      </c>
      <c r="F50" s="61">
        <v>3882.7302631578946</v>
      </c>
      <c r="G50" s="61">
        <f>+[1]Hoja1!R53</f>
        <v>359</v>
      </c>
      <c r="H50" s="61">
        <f>+[1]Hoja1!S53</f>
        <v>219</v>
      </c>
      <c r="I50" s="61">
        <f t="shared" si="4"/>
        <v>4460.730263157895</v>
      </c>
      <c r="J50" s="61">
        <f>+'[1]CALCULO ISR'!K53</f>
        <v>426.86835115789484</v>
      </c>
      <c r="K50" s="61">
        <f t="shared" si="6"/>
        <v>407.6866776315789</v>
      </c>
      <c r="L50" s="61">
        <v>648</v>
      </c>
      <c r="M50" s="61">
        <f t="shared" si="5"/>
        <v>1482.5550287894737</v>
      </c>
      <c r="N50" s="61">
        <f t="shared" si="2"/>
        <v>2978.1752343684211</v>
      </c>
    </row>
    <row r="51" spans="1:14" ht="16.5" x14ac:dyDescent="0.15">
      <c r="A51" s="1" t="s">
        <v>129</v>
      </c>
      <c r="B51" s="43" t="s">
        <v>50</v>
      </c>
      <c r="C51" s="43" t="s">
        <v>94</v>
      </c>
      <c r="D51" s="20" t="s">
        <v>76</v>
      </c>
      <c r="E51" s="63">
        <f t="shared" si="3"/>
        <v>258.8486842105263</v>
      </c>
      <c r="F51" s="61">
        <v>3882.7302631578946</v>
      </c>
      <c r="G51" s="61">
        <f>+[1]Hoja1!R54</f>
        <v>359</v>
      </c>
      <c r="H51" s="61">
        <f>+[1]Hoja1!S54</f>
        <v>219</v>
      </c>
      <c r="I51" s="61">
        <f t="shared" si="4"/>
        <v>4460.730263157895</v>
      </c>
      <c r="J51" s="61">
        <f>+'[1]CALCULO ISR'!K54</f>
        <v>426.86835115789484</v>
      </c>
      <c r="K51" s="61">
        <f t="shared" si="6"/>
        <v>407.6866776315789</v>
      </c>
      <c r="L51" s="61">
        <v>514.75</v>
      </c>
      <c r="M51" s="61">
        <f t="shared" si="5"/>
        <v>1349.3050287894737</v>
      </c>
      <c r="N51" s="61">
        <f t="shared" si="2"/>
        <v>3111.4252343684211</v>
      </c>
    </row>
    <row r="52" spans="1:14" ht="16.5" x14ac:dyDescent="0.15">
      <c r="A52" s="1" t="s">
        <v>130</v>
      </c>
      <c r="B52" s="43" t="s">
        <v>51</v>
      </c>
      <c r="C52" s="43" t="s">
        <v>94</v>
      </c>
      <c r="D52" s="20" t="s">
        <v>76</v>
      </c>
      <c r="E52" s="63">
        <f t="shared" si="3"/>
        <v>258.8486842105263</v>
      </c>
      <c r="F52" s="61">
        <v>3882.7302631578946</v>
      </c>
      <c r="G52" s="61">
        <f>+[1]Hoja1!R55</f>
        <v>359</v>
      </c>
      <c r="H52" s="61">
        <f>+[1]Hoja1!S55</f>
        <v>219</v>
      </c>
      <c r="I52" s="61">
        <f t="shared" si="4"/>
        <v>4460.730263157895</v>
      </c>
      <c r="J52" s="61">
        <f>+'[1]CALCULO ISR'!K55</f>
        <v>426.86835115789484</v>
      </c>
      <c r="K52" s="61">
        <f t="shared" si="6"/>
        <v>407.6866776315789</v>
      </c>
      <c r="L52" s="61"/>
      <c r="M52" s="61">
        <f t="shared" si="5"/>
        <v>834.55502878947368</v>
      </c>
      <c r="N52" s="61">
        <f t="shared" si="2"/>
        <v>3626.1752343684211</v>
      </c>
    </row>
    <row r="53" spans="1:14" ht="16.5" x14ac:dyDescent="0.15">
      <c r="A53" s="1" t="s">
        <v>131</v>
      </c>
      <c r="B53" s="43" t="s">
        <v>52</v>
      </c>
      <c r="C53" s="43" t="s">
        <v>94</v>
      </c>
      <c r="D53" s="20" t="s">
        <v>76</v>
      </c>
      <c r="E53" s="63">
        <f t="shared" si="3"/>
        <v>258.8486842105263</v>
      </c>
      <c r="F53" s="61">
        <v>3882.7302631578946</v>
      </c>
      <c r="G53" s="61">
        <f>+[1]Hoja1!R56</f>
        <v>359</v>
      </c>
      <c r="H53" s="61">
        <f>+[1]Hoja1!S56</f>
        <v>219</v>
      </c>
      <c r="I53" s="61">
        <f t="shared" si="4"/>
        <v>4460.730263157895</v>
      </c>
      <c r="J53" s="61">
        <f>+'[1]CALCULO ISR'!K56</f>
        <v>426.86835115789484</v>
      </c>
      <c r="K53" s="61">
        <f t="shared" si="6"/>
        <v>407.6866776315789</v>
      </c>
      <c r="L53" s="61">
        <v>648</v>
      </c>
      <c r="M53" s="61">
        <f t="shared" si="5"/>
        <v>1482.5550287894737</v>
      </c>
      <c r="N53" s="61">
        <f t="shared" si="2"/>
        <v>2978.1752343684211</v>
      </c>
    </row>
    <row r="54" spans="1:14" ht="16.5" x14ac:dyDescent="0.15">
      <c r="A54" s="1" t="s">
        <v>132</v>
      </c>
      <c r="B54" s="43" t="s">
        <v>53</v>
      </c>
      <c r="C54" s="43" t="s">
        <v>94</v>
      </c>
      <c r="D54" s="69" t="s">
        <v>76</v>
      </c>
      <c r="E54" s="63">
        <f t="shared" si="3"/>
        <v>258.8486842105263</v>
      </c>
      <c r="F54" s="61">
        <v>3882.7302631578946</v>
      </c>
      <c r="G54" s="61">
        <f>+[1]Hoja1!R57</f>
        <v>359</v>
      </c>
      <c r="H54" s="61">
        <f>+[1]Hoja1!S57</f>
        <v>219</v>
      </c>
      <c r="I54" s="61">
        <f t="shared" si="4"/>
        <v>4460.730263157895</v>
      </c>
      <c r="J54" s="61">
        <f>+'[1]CALCULO ISR'!K57</f>
        <v>426.86835115789484</v>
      </c>
      <c r="K54" s="61">
        <f t="shared" si="6"/>
        <v>407.6866776315789</v>
      </c>
      <c r="L54" s="61">
        <v>972</v>
      </c>
      <c r="M54" s="61">
        <f t="shared" si="5"/>
        <v>1806.5550287894737</v>
      </c>
      <c r="N54" s="61">
        <f t="shared" si="2"/>
        <v>2654.1752343684211</v>
      </c>
    </row>
    <row r="55" spans="1:14" ht="16.5" x14ac:dyDescent="0.15">
      <c r="A55" s="1" t="s">
        <v>133</v>
      </c>
      <c r="B55" s="43" t="s">
        <v>43</v>
      </c>
      <c r="C55" s="43" t="s">
        <v>93</v>
      </c>
      <c r="D55" s="44" t="s">
        <v>76</v>
      </c>
      <c r="E55" s="63">
        <f t="shared" si="3"/>
        <v>280.26315789473688</v>
      </c>
      <c r="F55" s="61">
        <v>4203.9473684210534</v>
      </c>
      <c r="G55" s="61">
        <f>+[1]Hoja1!R58</f>
        <v>366</v>
      </c>
      <c r="H55" s="61">
        <f>+[1]Hoja1!S58</f>
        <v>226</v>
      </c>
      <c r="I55" s="61">
        <f t="shared" si="4"/>
        <v>4795.9473684210534</v>
      </c>
      <c r="J55" s="61">
        <f>+'[1]CALCULO ISR'!K58</f>
        <v>486.93925642105285</v>
      </c>
      <c r="K55" s="61">
        <f t="shared" si="6"/>
        <v>441.41447368421058</v>
      </c>
      <c r="L55" s="61">
        <v>701</v>
      </c>
      <c r="M55" s="61">
        <f t="shared" si="5"/>
        <v>1629.3537301052634</v>
      </c>
      <c r="N55" s="61">
        <f t="shared" si="2"/>
        <v>3166.59363831579</v>
      </c>
    </row>
    <row r="56" spans="1:14" ht="16.5" x14ac:dyDescent="0.15">
      <c r="A56" s="1" t="s">
        <v>134</v>
      </c>
      <c r="B56" s="43" t="s">
        <v>44</v>
      </c>
      <c r="C56" s="43" t="s">
        <v>93</v>
      </c>
      <c r="D56" s="44" t="s">
        <v>76</v>
      </c>
      <c r="E56" s="63">
        <f t="shared" si="3"/>
        <v>280.26315789473688</v>
      </c>
      <c r="F56" s="61">
        <v>4203.9473684210534</v>
      </c>
      <c r="G56" s="61">
        <f>+[1]Hoja1!R59</f>
        <v>366</v>
      </c>
      <c r="H56" s="61">
        <f>+[1]Hoja1!S59</f>
        <v>226</v>
      </c>
      <c r="I56" s="61">
        <f t="shared" si="4"/>
        <v>4795.9473684210534</v>
      </c>
      <c r="J56" s="61">
        <f>+'[1]CALCULO ISR'!K59</f>
        <v>486.93925642105285</v>
      </c>
      <c r="K56" s="61">
        <f t="shared" si="6"/>
        <v>441.41447368421058</v>
      </c>
      <c r="L56" s="61">
        <v>701</v>
      </c>
      <c r="M56" s="61">
        <f t="shared" si="5"/>
        <v>1629.3537301052634</v>
      </c>
      <c r="N56" s="61">
        <f t="shared" si="2"/>
        <v>3166.59363831579</v>
      </c>
    </row>
    <row r="57" spans="1:14" ht="16.5" x14ac:dyDescent="0.15">
      <c r="A57" s="1" t="s">
        <v>135</v>
      </c>
      <c r="B57" s="43" t="s">
        <v>19</v>
      </c>
      <c r="C57" s="43" t="s">
        <v>79</v>
      </c>
      <c r="D57" s="44" t="s">
        <v>77</v>
      </c>
      <c r="E57" s="63">
        <f t="shared" si="3"/>
        <v>908.7828947368422</v>
      </c>
      <c r="F57" s="61">
        <v>13631.743421052633</v>
      </c>
      <c r="G57" s="61">
        <f>+[1]Hoja1!R60</f>
        <v>832</v>
      </c>
      <c r="H57" s="61">
        <f>+[1]Hoja1!S60</f>
        <v>559.5</v>
      </c>
      <c r="I57" s="61">
        <f t="shared" si="4"/>
        <v>15023.243421052633</v>
      </c>
      <c r="J57" s="61">
        <f>+'[1]CALCULO ISR'!K60</f>
        <v>2764.7790606315793</v>
      </c>
      <c r="K57" s="61">
        <f t="shared" si="6"/>
        <v>1431.3330592105265</v>
      </c>
      <c r="L57" s="61">
        <v>2272</v>
      </c>
      <c r="M57" s="61">
        <f t="shared" si="5"/>
        <v>6468.112119842106</v>
      </c>
      <c r="N57" s="61">
        <f t="shared" si="2"/>
        <v>8555.1313012105275</v>
      </c>
    </row>
    <row r="58" spans="1:14" ht="16.5" x14ac:dyDescent="0.15">
      <c r="A58" s="1" t="s">
        <v>136</v>
      </c>
      <c r="B58" s="43" t="s">
        <v>20</v>
      </c>
      <c r="C58" s="20" t="s">
        <v>80</v>
      </c>
      <c r="D58" s="44" t="s">
        <v>77</v>
      </c>
      <c r="E58" s="63">
        <f t="shared" si="3"/>
        <v>807.00657894736844</v>
      </c>
      <c r="F58" s="61">
        <v>12105.098684210527</v>
      </c>
      <c r="G58" s="61">
        <f>+[1]Hoja1!R61</f>
        <v>774.5</v>
      </c>
      <c r="H58" s="61">
        <f>+[1]Hoja1!S61</f>
        <v>508</v>
      </c>
      <c r="I58" s="61">
        <f t="shared" si="4"/>
        <v>13387.598684210527</v>
      </c>
      <c r="J58" s="61">
        <f>+'[1]CALCULO ISR'!K61</f>
        <v>2380.0254185263161</v>
      </c>
      <c r="K58" s="61">
        <f t="shared" si="6"/>
        <v>1271.0353618421052</v>
      </c>
      <c r="L58" s="61">
        <v>1514.2</v>
      </c>
      <c r="M58" s="61">
        <f t="shared" si="5"/>
        <v>5165.2607803684214</v>
      </c>
      <c r="N58" s="61">
        <f t="shared" si="2"/>
        <v>8222.3379038421044</v>
      </c>
    </row>
    <row r="59" spans="1:14" ht="16.5" x14ac:dyDescent="0.15">
      <c r="A59" s="1" t="s">
        <v>166</v>
      </c>
      <c r="B59" s="43" t="s">
        <v>26</v>
      </c>
      <c r="C59" s="43" t="s">
        <v>86</v>
      </c>
      <c r="D59" s="44" t="s">
        <v>77</v>
      </c>
      <c r="E59" s="63">
        <f t="shared" si="3"/>
        <v>449.57236842105266</v>
      </c>
      <c r="F59" s="61">
        <v>6743.58552631579</v>
      </c>
      <c r="G59" s="61">
        <f>+[1]Hoja1!R62</f>
        <v>581.5</v>
      </c>
      <c r="H59" s="61">
        <f>+[1]Hoja1!S62</f>
        <v>361</v>
      </c>
      <c r="I59" s="61">
        <f t="shared" si="4"/>
        <v>7686.08552631579</v>
      </c>
      <c r="J59" s="61">
        <f>+'[1]CALCULO ISR'!K62</f>
        <v>1094.5586924210529</v>
      </c>
      <c r="K59" s="61">
        <f t="shared" si="6"/>
        <v>708.07648026315792</v>
      </c>
      <c r="L59" s="61">
        <v>1000</v>
      </c>
      <c r="M59" s="61">
        <f t="shared" si="5"/>
        <v>2802.6351726842108</v>
      </c>
      <c r="N59" s="61">
        <f t="shared" si="2"/>
        <v>4883.4503536315788</v>
      </c>
    </row>
    <row r="60" spans="1:14" ht="16.5" x14ac:dyDescent="0.15">
      <c r="A60" s="1" t="s">
        <v>167</v>
      </c>
      <c r="B60" s="43" t="s">
        <v>27</v>
      </c>
      <c r="C60" s="43" t="s">
        <v>86</v>
      </c>
      <c r="D60" s="44" t="s">
        <v>77</v>
      </c>
      <c r="E60" s="63">
        <f t="shared" si="3"/>
        <v>449.57236842105266</v>
      </c>
      <c r="F60" s="61">
        <v>6743.58552631579</v>
      </c>
      <c r="G60" s="61">
        <f>+[1]Hoja1!R63</f>
        <v>581.5</v>
      </c>
      <c r="H60" s="61">
        <f>+[1]Hoja1!S63</f>
        <v>361</v>
      </c>
      <c r="I60" s="61">
        <f t="shared" si="4"/>
        <v>7686.08552631579</v>
      </c>
      <c r="J60" s="61">
        <f>+'[1]CALCULO ISR'!K63</f>
        <v>1094.5586924210529</v>
      </c>
      <c r="K60" s="61">
        <f t="shared" si="6"/>
        <v>708.07648026315792</v>
      </c>
      <c r="L60" s="61"/>
      <c r="M60" s="61">
        <f t="shared" si="5"/>
        <v>1802.6351726842108</v>
      </c>
      <c r="N60" s="61">
        <f t="shared" si="2"/>
        <v>5883.4503536315788</v>
      </c>
    </row>
    <row r="61" spans="1:14" ht="16.5" x14ac:dyDescent="0.15">
      <c r="A61" s="1" t="s">
        <v>168</v>
      </c>
      <c r="B61" s="43" t="s">
        <v>28</v>
      </c>
      <c r="C61" s="43" t="s">
        <v>86</v>
      </c>
      <c r="D61" s="44" t="s">
        <v>77</v>
      </c>
      <c r="E61" s="63">
        <f t="shared" si="3"/>
        <v>449.57236842105266</v>
      </c>
      <c r="F61" s="61">
        <v>6743.58552631579</v>
      </c>
      <c r="G61" s="61">
        <f>+[1]Hoja1!R64</f>
        <v>581.5</v>
      </c>
      <c r="H61" s="61">
        <f>+[1]Hoja1!S64</f>
        <v>361</v>
      </c>
      <c r="I61" s="61">
        <f t="shared" si="4"/>
        <v>7686.08552631579</v>
      </c>
      <c r="J61" s="61">
        <f>+'[1]CALCULO ISR'!K64</f>
        <v>1094.5586924210529</v>
      </c>
      <c r="K61" s="61">
        <f t="shared" si="6"/>
        <v>708.07648026315792</v>
      </c>
      <c r="L61" s="61"/>
      <c r="M61" s="61">
        <f t="shared" si="5"/>
        <v>1802.6351726842108</v>
      </c>
      <c r="N61" s="61">
        <f t="shared" si="2"/>
        <v>5883.4503536315788</v>
      </c>
    </row>
    <row r="62" spans="1:14" ht="16.5" x14ac:dyDescent="0.15">
      <c r="A62" s="1" t="s">
        <v>169</v>
      </c>
      <c r="B62" s="43" t="s">
        <v>104</v>
      </c>
      <c r="C62" s="43" t="s">
        <v>86</v>
      </c>
      <c r="D62" s="44" t="s">
        <v>77</v>
      </c>
      <c r="E62" s="63">
        <f t="shared" si="3"/>
        <v>449.57236842105266</v>
      </c>
      <c r="F62" s="61">
        <v>6743.58552631579</v>
      </c>
      <c r="G62" s="61">
        <f>+[1]Hoja1!R65</f>
        <v>581.5</v>
      </c>
      <c r="H62" s="61">
        <f>+[1]Hoja1!S65</f>
        <v>361</v>
      </c>
      <c r="I62" s="61">
        <f t="shared" si="4"/>
        <v>7686.08552631579</v>
      </c>
      <c r="J62" s="61">
        <f>+'[1]CALCULO ISR'!K65</f>
        <v>1094.5586924210529</v>
      </c>
      <c r="K62" s="61">
        <f t="shared" si="6"/>
        <v>708.07648026315792</v>
      </c>
      <c r="L62" s="61"/>
      <c r="M62" s="61">
        <f t="shared" si="5"/>
        <v>1802.6351726842108</v>
      </c>
      <c r="N62" s="61">
        <f t="shared" si="2"/>
        <v>5883.4503536315788</v>
      </c>
    </row>
    <row r="63" spans="1:14" ht="16.5" x14ac:dyDescent="0.15">
      <c r="A63" s="1" t="s">
        <v>170</v>
      </c>
      <c r="B63" s="43" t="s">
        <v>25</v>
      </c>
      <c r="C63" s="43" t="s">
        <v>85</v>
      </c>
      <c r="D63" s="44" t="s">
        <v>77</v>
      </c>
      <c r="E63" s="63">
        <f t="shared" si="3"/>
        <v>459.44078947368422</v>
      </c>
      <c r="F63" s="61">
        <v>6891.6118421052633</v>
      </c>
      <c r="G63" s="61">
        <f>+[1]Hoja1!R66</f>
        <v>581.5</v>
      </c>
      <c r="H63" s="61">
        <f>+[1]Hoja1!S66</f>
        <v>361</v>
      </c>
      <c r="I63" s="61">
        <f t="shared" si="4"/>
        <v>7834.1118421052633</v>
      </c>
      <c r="J63" s="61">
        <f>+'[1]CALCULO ISR'!K66</f>
        <v>1126.1771134736844</v>
      </c>
      <c r="K63" s="61">
        <f t="shared" si="6"/>
        <v>723.6192434210526</v>
      </c>
      <c r="L63" s="61">
        <v>1149</v>
      </c>
      <c r="M63" s="61">
        <f t="shared" si="5"/>
        <v>2998.7963568947371</v>
      </c>
      <c r="N63" s="61">
        <f t="shared" si="2"/>
        <v>4835.3154852105263</v>
      </c>
    </row>
    <row r="64" spans="1:14" x14ac:dyDescent="0.2">
      <c r="E64" s="64"/>
      <c r="F64" s="64">
        <f t="shared" ref="F64:N64" si="7">SUM(F5:F63)</f>
        <v>356746.33026315819</v>
      </c>
      <c r="G64" s="64">
        <f t="shared" si="7"/>
        <v>28314.5</v>
      </c>
      <c r="H64" s="64">
        <f t="shared" si="7"/>
        <v>18208.5</v>
      </c>
      <c r="I64" s="64">
        <f t="shared" si="7"/>
        <v>403269.33026315831</v>
      </c>
      <c r="J64" s="64">
        <f t="shared" si="7"/>
        <v>56680.967449052601</v>
      </c>
      <c r="K64" s="64">
        <f t="shared" si="7"/>
        <v>39468.876177631602</v>
      </c>
      <c r="L64" s="64">
        <f t="shared" si="7"/>
        <v>29449.31</v>
      </c>
      <c r="M64" s="64">
        <f t="shared" si="7"/>
        <v>125599.15362668422</v>
      </c>
      <c r="N64" s="64">
        <f t="shared" si="7"/>
        <v>277670.17663647368</v>
      </c>
    </row>
    <row r="65" spans="9:9" x14ac:dyDescent="0.2">
      <c r="I65" s="58"/>
    </row>
  </sheetData>
  <mergeCells count="4">
    <mergeCell ref="A3:E3"/>
    <mergeCell ref="F3:H3"/>
    <mergeCell ref="J3:L3"/>
    <mergeCell ref="M3:N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/>
  </sheetViews>
  <sheetFormatPr baseColWidth="10" defaultColWidth="9.33203125" defaultRowHeight="12.75" x14ac:dyDescent="0.2"/>
  <cols>
    <col min="1" max="1" width="2.5" bestFit="1" customWidth="1"/>
    <col min="2" max="2" width="15.1640625" customWidth="1"/>
    <col min="3" max="3" width="14.6640625" customWidth="1"/>
    <col min="4" max="4" width="13.83203125" style="10" customWidth="1"/>
    <col min="5" max="5" width="5" style="4" customWidth="1"/>
    <col min="6" max="6" width="9.1640625" style="4" bestFit="1" customWidth="1"/>
    <col min="7" max="7" width="8.33203125" style="4" bestFit="1" customWidth="1"/>
    <col min="8" max="9" width="8.83203125" style="4" customWidth="1"/>
    <col min="10" max="10" width="10.33203125" style="4" customWidth="1"/>
    <col min="11" max="11" width="8.33203125" style="4" bestFit="1" customWidth="1"/>
    <col min="12" max="12" width="8.1640625" style="4" customWidth="1"/>
    <col min="13" max="13" width="8.1640625" style="4" bestFit="1" customWidth="1"/>
    <col min="14" max="14" width="7.6640625" style="4" customWidth="1"/>
    <col min="15" max="15" width="9" style="4" bestFit="1" customWidth="1"/>
    <col min="16" max="16" width="2.1640625" customWidth="1"/>
  </cols>
  <sheetData>
    <row r="1" spans="1:15" x14ac:dyDescent="0.2">
      <c r="D1" s="48" t="s">
        <v>174</v>
      </c>
      <c r="E1" s="48"/>
      <c r="F1" s="48"/>
      <c r="G1" s="48"/>
    </row>
    <row r="2" spans="1:15" x14ac:dyDescent="0.2">
      <c r="D2" s="48" t="s">
        <v>175</v>
      </c>
      <c r="E2" s="48" t="s">
        <v>241</v>
      </c>
      <c r="F2" s="48"/>
      <c r="G2" s="48"/>
    </row>
    <row r="3" spans="1:15" ht="15.6" customHeight="1" x14ac:dyDescent="0.2">
      <c r="A3" s="77"/>
      <c r="B3" s="78"/>
      <c r="C3" s="78"/>
      <c r="D3" s="78"/>
      <c r="E3" s="78"/>
      <c r="F3" s="96" t="s">
        <v>9</v>
      </c>
      <c r="G3" s="97"/>
      <c r="H3" s="97"/>
      <c r="I3" s="98"/>
      <c r="J3" s="70" t="s">
        <v>227</v>
      </c>
      <c r="K3" s="91" t="s">
        <v>12</v>
      </c>
      <c r="L3" s="92"/>
      <c r="M3" s="95"/>
      <c r="N3" s="85"/>
      <c r="O3" s="86"/>
    </row>
    <row r="4" spans="1:15" s="8" customFormat="1" ht="33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71" t="s">
        <v>5</v>
      </c>
      <c r="G4" s="71" t="s">
        <v>7</v>
      </c>
      <c r="H4" s="71" t="s">
        <v>8</v>
      </c>
      <c r="I4" s="71" t="s">
        <v>243</v>
      </c>
      <c r="J4" s="5" t="s">
        <v>9</v>
      </c>
      <c r="K4" s="5" t="s">
        <v>10</v>
      </c>
      <c r="L4" s="7" t="s">
        <v>98</v>
      </c>
      <c r="M4" s="7" t="s">
        <v>99</v>
      </c>
      <c r="N4" s="5" t="s">
        <v>12</v>
      </c>
      <c r="O4" s="5" t="s">
        <v>13</v>
      </c>
    </row>
    <row r="5" spans="1:15" ht="16.5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60">
        <f>+F5/15</f>
        <v>1932.8618421052633</v>
      </c>
      <c r="F5" s="61">
        <v>28992.92763157895</v>
      </c>
      <c r="G5" s="61">
        <f>+[1]Hoja1!R6</f>
        <v>1144</v>
      </c>
      <c r="H5" s="61">
        <f>+[1]Hoja1!S6</f>
        <v>808.5</v>
      </c>
      <c r="I5" s="61">
        <v>1051.5</v>
      </c>
      <c r="J5" s="61">
        <f>SUM(F5:I5)</f>
        <v>31996.92763157895</v>
      </c>
      <c r="K5" s="61">
        <f>+'[1]CALCULO ISR'!K6</f>
        <v>7470.3676421052633</v>
      </c>
      <c r="L5" s="61">
        <f>+F5*10.5%</f>
        <v>3044.2574013157896</v>
      </c>
      <c r="M5" s="61">
        <v>894.05</v>
      </c>
      <c r="N5" s="61">
        <f t="shared" ref="N5:N30" si="0">SUM(K5:M5)</f>
        <v>11408.675043421052</v>
      </c>
      <c r="O5" s="61">
        <f t="shared" ref="O5:O52" si="1">+J5-N5</f>
        <v>20588.252588157899</v>
      </c>
    </row>
    <row r="6" spans="1:15" ht="16.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60">
        <f t="shared" ref="E6:E52" si="2">+F6/15</f>
        <v>376.80921052631578</v>
      </c>
      <c r="F6" s="61">
        <v>5652.1381578947367</v>
      </c>
      <c r="G6" s="61">
        <f>+[1]Hoja1!R7</f>
        <v>510.50000000000006</v>
      </c>
      <c r="H6" s="61">
        <f>+[1]Hoja1!S7</f>
        <v>333</v>
      </c>
      <c r="I6" s="61">
        <v>1051.5</v>
      </c>
      <c r="J6" s="61">
        <f t="shared" ref="J6:J52" si="3">SUM(F6:I6)</f>
        <v>7547.1381578947367</v>
      </c>
      <c r="K6" s="61">
        <f>+'[1]CALCULO ISR'!K7</f>
        <v>840.27913452631583</v>
      </c>
      <c r="L6" s="61">
        <f>+F6*10.5%</f>
        <v>593.47450657894728</v>
      </c>
      <c r="M6" s="61">
        <v>1313</v>
      </c>
      <c r="N6" s="61">
        <f t="shared" si="0"/>
        <v>2746.7536411052633</v>
      </c>
      <c r="O6" s="61">
        <f t="shared" si="1"/>
        <v>4800.3845167894733</v>
      </c>
    </row>
    <row r="7" spans="1:15" ht="16.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60">
        <f t="shared" si="2"/>
        <v>405.06578947368422</v>
      </c>
      <c r="F7" s="61">
        <v>6075.9868421052633</v>
      </c>
      <c r="G7" s="61">
        <f>+[1]Hoja1!R9</f>
        <v>564</v>
      </c>
      <c r="H7" s="61">
        <f>+[1]Hoja1!S9</f>
        <v>351.5</v>
      </c>
      <c r="I7" s="61">
        <v>1051.5</v>
      </c>
      <c r="J7" s="61">
        <f t="shared" si="3"/>
        <v>8042.9868421052633</v>
      </c>
      <c r="K7" s="61">
        <f>+'[1]CALCULO ISR'!K9</f>
        <v>946.19241347368438</v>
      </c>
      <c r="L7" s="61">
        <f>+F7*10.5%</f>
        <v>637.9786184210526</v>
      </c>
      <c r="M7" s="61">
        <v>1013</v>
      </c>
      <c r="N7" s="61">
        <f t="shared" si="0"/>
        <v>2597.1710318947371</v>
      </c>
      <c r="O7" s="61">
        <f t="shared" si="1"/>
        <v>5445.8158102105263</v>
      </c>
    </row>
    <row r="8" spans="1:15" ht="16.5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60">
        <f t="shared" si="2"/>
        <v>405.06578947368422</v>
      </c>
      <c r="F8" s="61">
        <v>6075.9868421052633</v>
      </c>
      <c r="G8" s="61">
        <f>+[1]Hoja1!R10</f>
        <v>564</v>
      </c>
      <c r="H8" s="61">
        <f>+[1]Hoja1!S10</f>
        <v>351.5</v>
      </c>
      <c r="I8" s="61">
        <v>1051.5</v>
      </c>
      <c r="J8" s="61">
        <f t="shared" si="3"/>
        <v>8042.9868421052633</v>
      </c>
      <c r="K8" s="61">
        <f>+'[1]CALCULO ISR'!K10</f>
        <v>946.19241347368438</v>
      </c>
      <c r="L8" s="61">
        <f>+F8*10.5%</f>
        <v>637.9786184210526</v>
      </c>
      <c r="M8" s="61"/>
      <c r="N8" s="61">
        <f t="shared" si="0"/>
        <v>1584.1710318947371</v>
      </c>
      <c r="O8" s="61">
        <f t="shared" si="1"/>
        <v>6458.8158102105263</v>
      </c>
    </row>
    <row r="9" spans="1:15" ht="16.5" x14ac:dyDescent="0.15">
      <c r="A9" s="1" t="s">
        <v>117</v>
      </c>
      <c r="B9" s="65" t="s">
        <v>21</v>
      </c>
      <c r="C9" s="20"/>
      <c r="D9" s="20" t="s">
        <v>73</v>
      </c>
      <c r="E9" s="67">
        <f t="shared" si="2"/>
        <v>908.78000000000009</v>
      </c>
      <c r="F9" s="68">
        <v>13631.7</v>
      </c>
      <c r="G9" s="68">
        <v>832</v>
      </c>
      <c r="H9" s="68">
        <v>559.5</v>
      </c>
      <c r="I9" s="61">
        <v>1051.5</v>
      </c>
      <c r="J9" s="61">
        <f t="shared" si="3"/>
        <v>16074.7</v>
      </c>
      <c r="K9" s="68">
        <v>2764.83</v>
      </c>
      <c r="L9" s="68">
        <f>+F9*10.5%</f>
        <v>1431.3285000000001</v>
      </c>
      <c r="M9" s="68"/>
      <c r="N9" s="68">
        <f t="shared" si="0"/>
        <v>4196.1584999999995</v>
      </c>
      <c r="O9" s="61">
        <f t="shared" si="1"/>
        <v>11878.541500000001</v>
      </c>
    </row>
    <row r="10" spans="1:15" ht="16.5" x14ac:dyDescent="0.15">
      <c r="A10" s="1">
        <v>62</v>
      </c>
      <c r="B10" s="59" t="s">
        <v>237</v>
      </c>
      <c r="C10" s="69" t="s">
        <v>238</v>
      </c>
      <c r="D10" s="69" t="s">
        <v>73</v>
      </c>
      <c r="E10" s="60">
        <f t="shared" si="2"/>
        <v>729.8</v>
      </c>
      <c r="F10" s="61">
        <v>10947</v>
      </c>
      <c r="G10" s="61">
        <v>732.5</v>
      </c>
      <c r="H10" s="61">
        <v>493.5</v>
      </c>
      <c r="I10" s="61">
        <v>699.81</v>
      </c>
      <c r="J10" s="61">
        <f t="shared" si="3"/>
        <v>12872.81</v>
      </c>
      <c r="K10" s="61">
        <v>2094.46</v>
      </c>
      <c r="L10" s="61">
        <v>1149.43</v>
      </c>
      <c r="M10" s="61"/>
      <c r="N10" s="61">
        <v>3243.89</v>
      </c>
      <c r="O10" s="61">
        <f t="shared" si="1"/>
        <v>9628.92</v>
      </c>
    </row>
    <row r="11" spans="1:15" ht="16.5" x14ac:dyDescent="0.15">
      <c r="A11" s="1" t="s">
        <v>119</v>
      </c>
      <c r="B11" s="41" t="s">
        <v>55</v>
      </c>
      <c r="C11" s="20" t="s">
        <v>96</v>
      </c>
      <c r="D11" s="20" t="s">
        <v>77</v>
      </c>
      <c r="E11" s="60">
        <f t="shared" si="2"/>
        <v>253.51973684210529</v>
      </c>
      <c r="F11" s="61">
        <v>3802.7960526315792</v>
      </c>
      <c r="G11" s="61">
        <f>+[1]Hoja1!R13</f>
        <v>333.5</v>
      </c>
      <c r="H11" s="61">
        <f>+[1]Hoja1!S13</f>
        <v>212.5</v>
      </c>
      <c r="I11" s="61">
        <v>1051.5</v>
      </c>
      <c r="J11" s="61">
        <f t="shared" si="3"/>
        <v>5400.2960526315792</v>
      </c>
      <c r="K11" s="61">
        <f>+'[1]CALCULO ISR'!K13</f>
        <v>406.80974063157907</v>
      </c>
      <c r="L11" s="61">
        <f t="shared" ref="L11:L32" si="4">+F11*10.5%</f>
        <v>399.29358552631578</v>
      </c>
      <c r="M11" s="61"/>
      <c r="N11" s="61">
        <f t="shared" si="0"/>
        <v>806.1033261578948</v>
      </c>
      <c r="O11" s="61">
        <f t="shared" si="1"/>
        <v>4594.1927264736842</v>
      </c>
    </row>
    <row r="12" spans="1:15" ht="16.5" x14ac:dyDescent="0.15">
      <c r="A12" s="1" t="s">
        <v>137</v>
      </c>
      <c r="B12" s="59" t="s">
        <v>33</v>
      </c>
      <c r="C12" s="20" t="s">
        <v>91</v>
      </c>
      <c r="D12" s="20" t="s">
        <v>74</v>
      </c>
      <c r="E12" s="60">
        <f t="shared" si="2"/>
        <v>376.80921052631578</v>
      </c>
      <c r="F12" s="61">
        <v>5652.1381578947367</v>
      </c>
      <c r="G12" s="61">
        <f>+[1]Hoja1!R15</f>
        <v>510.50000000000006</v>
      </c>
      <c r="H12" s="61">
        <f>+[1]Hoja1!S15</f>
        <v>333</v>
      </c>
      <c r="I12" s="61">
        <v>1051.5</v>
      </c>
      <c r="J12" s="61">
        <f t="shared" si="3"/>
        <v>7547.1381578947367</v>
      </c>
      <c r="K12" s="61">
        <f>+'[1]CALCULO ISR'!K15</f>
        <v>840.27913452631583</v>
      </c>
      <c r="L12" s="61">
        <f t="shared" si="4"/>
        <v>593.47450657894728</v>
      </c>
      <c r="M12" s="61"/>
      <c r="N12" s="61">
        <f t="shared" si="0"/>
        <v>1433.7536411052631</v>
      </c>
      <c r="O12" s="61">
        <f t="shared" si="1"/>
        <v>6113.3845167894733</v>
      </c>
    </row>
    <row r="13" spans="1:15" ht="16.5" x14ac:dyDescent="0.15">
      <c r="A13" s="1" t="s">
        <v>138</v>
      </c>
      <c r="B13" s="41" t="s">
        <v>34</v>
      </c>
      <c r="C13" s="20" t="s">
        <v>91</v>
      </c>
      <c r="D13" s="20" t="s">
        <v>74</v>
      </c>
      <c r="E13" s="60">
        <f t="shared" si="2"/>
        <v>376.80921052631578</v>
      </c>
      <c r="F13" s="61">
        <v>5652.1381578947367</v>
      </c>
      <c r="G13" s="61">
        <f>+[1]Hoja1!R16</f>
        <v>510.50000000000006</v>
      </c>
      <c r="H13" s="61">
        <f>+[1]Hoja1!S16</f>
        <v>333</v>
      </c>
      <c r="I13" s="61">
        <v>1051.5</v>
      </c>
      <c r="J13" s="61">
        <f t="shared" si="3"/>
        <v>7547.1381578947367</v>
      </c>
      <c r="K13" s="61">
        <f>+'[1]CALCULO ISR'!K16</f>
        <v>840.27913452631583</v>
      </c>
      <c r="L13" s="61">
        <f t="shared" si="4"/>
        <v>593.47450657894728</v>
      </c>
      <c r="M13" s="61"/>
      <c r="N13" s="61">
        <f t="shared" si="0"/>
        <v>1433.7536411052631</v>
      </c>
      <c r="O13" s="61">
        <f t="shared" si="1"/>
        <v>6113.3845167894733</v>
      </c>
    </row>
    <row r="14" spans="1:15" ht="16.5" x14ac:dyDescent="0.15">
      <c r="A14" s="1" t="s">
        <v>139</v>
      </c>
      <c r="B14" s="41" t="s">
        <v>35</v>
      </c>
      <c r="C14" s="20" t="s">
        <v>91</v>
      </c>
      <c r="D14" s="20" t="s">
        <v>74</v>
      </c>
      <c r="E14" s="60">
        <f t="shared" si="2"/>
        <v>376.80921052631578</v>
      </c>
      <c r="F14" s="61">
        <v>5652.1381578947367</v>
      </c>
      <c r="G14" s="61">
        <f>+[1]Hoja1!R17</f>
        <v>510.50000000000006</v>
      </c>
      <c r="H14" s="61">
        <f>+[1]Hoja1!S17</f>
        <v>333</v>
      </c>
      <c r="I14" s="61">
        <v>1051.5</v>
      </c>
      <c r="J14" s="61">
        <f t="shared" si="3"/>
        <v>7547.1381578947367</v>
      </c>
      <c r="K14" s="61">
        <f>+'[1]CALCULO ISR'!K17</f>
        <v>840.27913452631583</v>
      </c>
      <c r="L14" s="61">
        <f t="shared" si="4"/>
        <v>593.47450657894728</v>
      </c>
      <c r="M14" s="61">
        <v>943</v>
      </c>
      <c r="N14" s="61">
        <f t="shared" si="0"/>
        <v>2376.7536411052633</v>
      </c>
      <c r="O14" s="61">
        <f t="shared" si="1"/>
        <v>5170.3845167894733</v>
      </c>
    </row>
    <row r="15" spans="1:15" ht="16.5" x14ac:dyDescent="0.15">
      <c r="A15" s="1" t="s">
        <v>140</v>
      </c>
      <c r="B15" s="41" t="s">
        <v>32</v>
      </c>
      <c r="C15" s="20" t="s">
        <v>90</v>
      </c>
      <c r="D15" s="20" t="s">
        <v>74</v>
      </c>
      <c r="E15" s="60">
        <f t="shared" si="2"/>
        <v>393.13</v>
      </c>
      <c r="F15" s="61">
        <v>5896.95</v>
      </c>
      <c r="G15" s="61">
        <f>+[1]Hoja1!R18</f>
        <v>510.5</v>
      </c>
      <c r="H15" s="61">
        <f>+[1]Hoja1!S18</f>
        <v>333</v>
      </c>
      <c r="I15" s="61">
        <v>1051.5</v>
      </c>
      <c r="J15" s="61">
        <f t="shared" si="3"/>
        <v>7791.95</v>
      </c>
      <c r="K15" s="61">
        <f>+'[1]CALCULO ISR'!K18</f>
        <v>892.97650294736854</v>
      </c>
      <c r="L15" s="61">
        <f t="shared" si="4"/>
        <v>619.17975000000001</v>
      </c>
      <c r="M15" s="61"/>
      <c r="N15" s="61">
        <f t="shared" si="0"/>
        <v>1512.1562529473686</v>
      </c>
      <c r="O15" s="61">
        <f t="shared" si="1"/>
        <v>6279.7937470526313</v>
      </c>
    </row>
    <row r="16" spans="1:15" ht="16.5" x14ac:dyDescent="0.15">
      <c r="A16" s="1" t="s">
        <v>141</v>
      </c>
      <c r="B16" s="41" t="s">
        <v>36</v>
      </c>
      <c r="C16" s="20" t="s">
        <v>91</v>
      </c>
      <c r="D16" s="20" t="s">
        <v>74</v>
      </c>
      <c r="E16" s="60">
        <f t="shared" si="2"/>
        <v>376.80921052631578</v>
      </c>
      <c r="F16" s="61">
        <v>5652.1381578947367</v>
      </c>
      <c r="G16" s="61">
        <f>+[1]Hoja1!R19</f>
        <v>510.50000000000006</v>
      </c>
      <c r="H16" s="61">
        <f>+[1]Hoja1!S19</f>
        <v>333</v>
      </c>
      <c r="I16" s="61">
        <v>1051.5</v>
      </c>
      <c r="J16" s="61">
        <f t="shared" si="3"/>
        <v>7547.1381578947367</v>
      </c>
      <c r="K16" s="61">
        <f>+'[1]CALCULO ISR'!K19</f>
        <v>840.27913452631583</v>
      </c>
      <c r="L16" s="61">
        <f t="shared" si="4"/>
        <v>593.47450657894728</v>
      </c>
      <c r="M16" s="61">
        <v>943</v>
      </c>
      <c r="N16" s="61">
        <f t="shared" si="0"/>
        <v>2376.7536411052633</v>
      </c>
      <c r="O16" s="61">
        <f t="shared" si="1"/>
        <v>5170.3845167894733</v>
      </c>
    </row>
    <row r="17" spans="1:15" ht="16.5" x14ac:dyDescent="0.15">
      <c r="A17" s="1" t="s">
        <v>144</v>
      </c>
      <c r="B17" s="41" t="s">
        <v>39</v>
      </c>
      <c r="C17" s="20" t="s">
        <v>91</v>
      </c>
      <c r="D17" s="20" t="s">
        <v>74</v>
      </c>
      <c r="E17" s="60">
        <f t="shared" si="2"/>
        <v>376.80921052631578</v>
      </c>
      <c r="F17" s="61">
        <v>5652.1381578947367</v>
      </c>
      <c r="G17" s="61">
        <f>+[1]Hoja1!R22</f>
        <v>510.50000000000006</v>
      </c>
      <c r="H17" s="61">
        <f>+[1]Hoja1!S22</f>
        <v>333</v>
      </c>
      <c r="I17" s="61">
        <v>1051.5</v>
      </c>
      <c r="J17" s="61">
        <f t="shared" si="3"/>
        <v>7547.1381578947367</v>
      </c>
      <c r="K17" s="61">
        <f>+'[1]CALCULO ISR'!K22</f>
        <v>840.27913452631583</v>
      </c>
      <c r="L17" s="61">
        <f t="shared" si="4"/>
        <v>593.47450657894728</v>
      </c>
      <c r="M17" s="61">
        <v>908.53</v>
      </c>
      <c r="N17" s="61">
        <f t="shared" si="0"/>
        <v>2342.2836411052631</v>
      </c>
      <c r="O17" s="61">
        <f t="shared" si="1"/>
        <v>5204.8545167894736</v>
      </c>
    </row>
    <row r="18" spans="1:15" ht="16.5" x14ac:dyDescent="0.15">
      <c r="A18" s="1" t="s">
        <v>145</v>
      </c>
      <c r="B18" s="41" t="s">
        <v>40</v>
      </c>
      <c r="C18" s="20" t="s">
        <v>91</v>
      </c>
      <c r="D18" s="20" t="s">
        <v>74</v>
      </c>
      <c r="E18" s="60">
        <f t="shared" si="2"/>
        <v>376.80921052631578</v>
      </c>
      <c r="F18" s="61">
        <v>5652.1381578947367</v>
      </c>
      <c r="G18" s="61">
        <f>+[1]Hoja1!R23</f>
        <v>510.50000000000006</v>
      </c>
      <c r="H18" s="61">
        <f>+[1]Hoja1!S23</f>
        <v>333</v>
      </c>
      <c r="I18" s="61">
        <v>1051.5</v>
      </c>
      <c r="J18" s="61">
        <f t="shared" si="3"/>
        <v>7547.1381578947367</v>
      </c>
      <c r="K18" s="61">
        <f>+'[1]CALCULO ISR'!K23</f>
        <v>840.27913452631583</v>
      </c>
      <c r="L18" s="61">
        <f t="shared" si="4"/>
        <v>593.47450657894728</v>
      </c>
      <c r="M18" s="61"/>
      <c r="N18" s="61">
        <f t="shared" si="0"/>
        <v>1433.7536411052631</v>
      </c>
      <c r="O18" s="61">
        <f t="shared" si="1"/>
        <v>6113.3845167894733</v>
      </c>
    </row>
    <row r="19" spans="1:15" ht="16.5" x14ac:dyDescent="0.15">
      <c r="A19" s="1" t="s">
        <v>146</v>
      </c>
      <c r="B19" s="41" t="s">
        <v>41</v>
      </c>
      <c r="C19" s="20" t="s">
        <v>91</v>
      </c>
      <c r="D19" s="20" t="s">
        <v>74</v>
      </c>
      <c r="E19" s="60">
        <f t="shared" si="2"/>
        <v>376.80921052631578</v>
      </c>
      <c r="F19" s="61">
        <v>5652.1381578947367</v>
      </c>
      <c r="G19" s="61">
        <f>+[1]Hoja1!R24</f>
        <v>510.50000000000006</v>
      </c>
      <c r="H19" s="61">
        <f>+[1]Hoja1!S24</f>
        <v>333</v>
      </c>
      <c r="I19" s="61">
        <v>1051.5</v>
      </c>
      <c r="J19" s="61">
        <f t="shared" si="3"/>
        <v>7547.1381578947367</v>
      </c>
      <c r="K19" s="61">
        <f>+'[1]CALCULO ISR'!K24</f>
        <v>840.27913452631583</v>
      </c>
      <c r="L19" s="61">
        <f t="shared" si="4"/>
        <v>593.47450657894728</v>
      </c>
      <c r="M19" s="61"/>
      <c r="N19" s="61">
        <f t="shared" si="0"/>
        <v>1433.7536411052631</v>
      </c>
      <c r="O19" s="61">
        <f t="shared" si="1"/>
        <v>6113.3845167894733</v>
      </c>
    </row>
    <row r="20" spans="1:15" ht="16.5" x14ac:dyDescent="0.15">
      <c r="A20" s="1" t="s">
        <v>147</v>
      </c>
      <c r="B20" s="41" t="s">
        <v>42</v>
      </c>
      <c r="C20" s="20" t="s">
        <v>91</v>
      </c>
      <c r="D20" s="20" t="s">
        <v>74</v>
      </c>
      <c r="E20" s="60">
        <f t="shared" si="2"/>
        <v>376.80921052631578</v>
      </c>
      <c r="F20" s="61">
        <v>5652.1381578947367</v>
      </c>
      <c r="G20" s="61">
        <f>+[1]Hoja1!R25</f>
        <v>510.50000000000006</v>
      </c>
      <c r="H20" s="61">
        <f>+[1]Hoja1!S25</f>
        <v>333</v>
      </c>
      <c r="I20" s="61">
        <v>1051.5</v>
      </c>
      <c r="J20" s="61">
        <f t="shared" si="3"/>
        <v>7547.1381578947367</v>
      </c>
      <c r="K20" s="61">
        <f>+'[1]CALCULO ISR'!K25</f>
        <v>840.27913452631583</v>
      </c>
      <c r="L20" s="61">
        <f t="shared" si="4"/>
        <v>593.47450657894728</v>
      </c>
      <c r="M20" s="61">
        <v>943</v>
      </c>
      <c r="N20" s="61">
        <f t="shared" si="0"/>
        <v>2376.7536411052633</v>
      </c>
      <c r="O20" s="61">
        <f t="shared" si="1"/>
        <v>5170.3845167894733</v>
      </c>
    </row>
    <row r="21" spans="1:15" ht="16.5" x14ac:dyDescent="0.15">
      <c r="A21" s="1" t="s">
        <v>148</v>
      </c>
      <c r="B21" s="41" t="s">
        <v>56</v>
      </c>
      <c r="C21" s="20" t="s">
        <v>97</v>
      </c>
      <c r="D21" s="20" t="s">
        <v>74</v>
      </c>
      <c r="E21" s="60">
        <f t="shared" si="2"/>
        <v>233.78289473684211</v>
      </c>
      <c r="F21" s="61">
        <v>3506.7434210526317</v>
      </c>
      <c r="G21" s="61">
        <f>+[1]Hoja1!R26</f>
        <v>323.5</v>
      </c>
      <c r="H21" s="61">
        <f>+[1]Hoja1!S26</f>
        <v>208.5</v>
      </c>
      <c r="I21" s="61">
        <v>1051.5</v>
      </c>
      <c r="J21" s="61">
        <f t="shared" si="3"/>
        <v>5090.2434210526317</v>
      </c>
      <c r="K21" s="61">
        <f>+'[1]CALCULO ISR'!K26</f>
        <v>355.28734736842102</v>
      </c>
      <c r="L21" s="61">
        <f t="shared" si="4"/>
        <v>368.2080592105263</v>
      </c>
      <c r="M21" s="61">
        <v>585</v>
      </c>
      <c r="N21" s="61">
        <f t="shared" si="0"/>
        <v>1308.4954065789473</v>
      </c>
      <c r="O21" s="61">
        <f t="shared" si="1"/>
        <v>3781.7480144736846</v>
      </c>
    </row>
    <row r="22" spans="1:15" ht="16.5" x14ac:dyDescent="0.15">
      <c r="A22" s="1" t="s">
        <v>149</v>
      </c>
      <c r="B22" s="41" t="s">
        <v>57</v>
      </c>
      <c r="C22" s="20" t="s">
        <v>97</v>
      </c>
      <c r="D22" s="20" t="s">
        <v>74</v>
      </c>
      <c r="E22" s="60">
        <f t="shared" si="2"/>
        <v>233.78289473684211</v>
      </c>
      <c r="F22" s="61">
        <v>3506.7434210526317</v>
      </c>
      <c r="G22" s="61">
        <f>+[1]Hoja1!R27</f>
        <v>323.5</v>
      </c>
      <c r="H22" s="61">
        <f>+[1]Hoja1!S27</f>
        <v>208.5</v>
      </c>
      <c r="I22" s="61">
        <v>1051.5</v>
      </c>
      <c r="J22" s="61">
        <f t="shared" si="3"/>
        <v>5090.2434210526317</v>
      </c>
      <c r="K22" s="61">
        <f>+'[1]CALCULO ISR'!K27</f>
        <v>355.28734736842102</v>
      </c>
      <c r="L22" s="61">
        <f t="shared" si="4"/>
        <v>368.2080592105263</v>
      </c>
      <c r="M22" s="61">
        <v>585</v>
      </c>
      <c r="N22" s="61">
        <f t="shared" si="0"/>
        <v>1308.4954065789473</v>
      </c>
      <c r="O22" s="61">
        <f t="shared" si="1"/>
        <v>3781.7480144736846</v>
      </c>
    </row>
    <row r="23" spans="1:15" ht="16.5" x14ac:dyDescent="0.15">
      <c r="A23" s="1" t="s">
        <v>150</v>
      </c>
      <c r="B23" s="41" t="s">
        <v>58</v>
      </c>
      <c r="C23" s="20" t="s">
        <v>92</v>
      </c>
      <c r="D23" s="20" t="s">
        <v>74</v>
      </c>
      <c r="E23" s="60">
        <f t="shared" si="2"/>
        <v>233.78289473684211</v>
      </c>
      <c r="F23" s="61">
        <v>3506.7434210526317</v>
      </c>
      <c r="G23" s="61">
        <f>+[1]Hoja1!R28</f>
        <v>323.5</v>
      </c>
      <c r="H23" s="61">
        <f>+[1]Hoja1!S28</f>
        <v>208.5</v>
      </c>
      <c r="I23" s="61">
        <v>1051.5</v>
      </c>
      <c r="J23" s="61">
        <f t="shared" si="3"/>
        <v>5090.2434210526317</v>
      </c>
      <c r="K23" s="61">
        <f>+'[1]CALCULO ISR'!K28</f>
        <v>355.28734736842102</v>
      </c>
      <c r="L23" s="61">
        <f t="shared" si="4"/>
        <v>368.2080592105263</v>
      </c>
      <c r="M23" s="61"/>
      <c r="N23" s="61">
        <f t="shared" si="0"/>
        <v>723.49540657894727</v>
      </c>
      <c r="O23" s="61">
        <f t="shared" si="1"/>
        <v>4366.7480144736846</v>
      </c>
    </row>
    <row r="24" spans="1:15" ht="16.5" x14ac:dyDescent="0.15">
      <c r="A24" s="1" t="s">
        <v>151</v>
      </c>
      <c r="B24" s="41" t="s">
        <v>59</v>
      </c>
      <c r="C24" s="20" t="s">
        <v>92</v>
      </c>
      <c r="D24" s="20" t="s">
        <v>74</v>
      </c>
      <c r="E24" s="60">
        <f t="shared" si="2"/>
        <v>233.78289473684211</v>
      </c>
      <c r="F24" s="61">
        <v>3506.7434210526317</v>
      </c>
      <c r="G24" s="61">
        <f>+[1]Hoja1!R29</f>
        <v>323.5</v>
      </c>
      <c r="H24" s="61">
        <f>+[1]Hoja1!S29</f>
        <v>208.5</v>
      </c>
      <c r="I24" s="61">
        <v>1051.5</v>
      </c>
      <c r="J24" s="61">
        <f t="shared" si="3"/>
        <v>5090.2434210526317</v>
      </c>
      <c r="K24" s="61">
        <f>+'[1]CALCULO ISR'!K29</f>
        <v>355.28734736842102</v>
      </c>
      <c r="L24" s="61">
        <f t="shared" si="4"/>
        <v>368.2080592105263</v>
      </c>
      <c r="M24" s="61">
        <v>585</v>
      </c>
      <c r="N24" s="61">
        <f t="shared" si="0"/>
        <v>1308.4954065789473</v>
      </c>
      <c r="O24" s="61">
        <f t="shared" si="1"/>
        <v>3781.7480144736846</v>
      </c>
    </row>
    <row r="25" spans="1:15" ht="16.5" x14ac:dyDescent="0.15">
      <c r="A25" s="1" t="s">
        <v>152</v>
      </c>
      <c r="B25" s="41" t="s">
        <v>60</v>
      </c>
      <c r="C25" s="20" t="s">
        <v>92</v>
      </c>
      <c r="D25" s="20" t="s">
        <v>74</v>
      </c>
      <c r="E25" s="60">
        <f t="shared" si="2"/>
        <v>233.78289473684211</v>
      </c>
      <c r="F25" s="61">
        <v>3506.7434210526317</v>
      </c>
      <c r="G25" s="61">
        <f>+[1]Hoja1!R30</f>
        <v>323.5</v>
      </c>
      <c r="H25" s="61">
        <f>+[1]Hoja1!S30</f>
        <v>208.5</v>
      </c>
      <c r="I25" s="61">
        <v>1051.5</v>
      </c>
      <c r="J25" s="61">
        <f t="shared" si="3"/>
        <v>5090.2434210526317</v>
      </c>
      <c r="K25" s="61">
        <f>+'[1]CALCULO ISR'!K30</f>
        <v>355.28734736842102</v>
      </c>
      <c r="L25" s="61">
        <f t="shared" si="4"/>
        <v>368.2080592105263</v>
      </c>
      <c r="M25" s="61">
        <v>585</v>
      </c>
      <c r="N25" s="61">
        <f t="shared" si="0"/>
        <v>1308.4954065789473</v>
      </c>
      <c r="O25" s="61">
        <f t="shared" si="1"/>
        <v>3781.7480144736846</v>
      </c>
    </row>
    <row r="26" spans="1:15" ht="16.5" x14ac:dyDescent="0.15">
      <c r="A26" s="1" t="s">
        <v>153</v>
      </c>
      <c r="B26" s="41" t="s">
        <v>61</v>
      </c>
      <c r="C26" s="20" t="s">
        <v>92</v>
      </c>
      <c r="D26" s="20" t="s">
        <v>74</v>
      </c>
      <c r="E26" s="60">
        <f t="shared" si="2"/>
        <v>233.78289473684211</v>
      </c>
      <c r="F26" s="61">
        <v>3506.7434210526317</v>
      </c>
      <c r="G26" s="61">
        <f>+[1]Hoja1!R31</f>
        <v>323.5</v>
      </c>
      <c r="H26" s="61">
        <f>+[1]Hoja1!S31</f>
        <v>208.5</v>
      </c>
      <c r="I26" s="61">
        <v>1051.5</v>
      </c>
      <c r="J26" s="61">
        <f t="shared" si="3"/>
        <v>5090.2434210526317</v>
      </c>
      <c r="K26" s="61">
        <f>+'[1]CALCULO ISR'!K31</f>
        <v>355.28734736842102</v>
      </c>
      <c r="L26" s="61">
        <f t="shared" si="4"/>
        <v>368.2080592105263</v>
      </c>
      <c r="M26" s="61">
        <v>423.92</v>
      </c>
      <c r="N26" s="61">
        <f t="shared" si="0"/>
        <v>1147.4154065789473</v>
      </c>
      <c r="O26" s="61">
        <f t="shared" si="1"/>
        <v>3942.8280144736846</v>
      </c>
    </row>
    <row r="27" spans="1:15" ht="16.5" x14ac:dyDescent="0.15">
      <c r="A27" s="1" t="s">
        <v>173</v>
      </c>
      <c r="B27" s="41" t="s">
        <v>62</v>
      </c>
      <c r="C27" s="20" t="s">
        <v>92</v>
      </c>
      <c r="D27" s="20" t="s">
        <v>74</v>
      </c>
      <c r="E27" s="60">
        <f t="shared" si="2"/>
        <v>233.78289473684211</v>
      </c>
      <c r="F27" s="61">
        <v>3506.7434210526317</v>
      </c>
      <c r="G27" s="61">
        <f>+[1]Hoja1!R32</f>
        <v>323.5</v>
      </c>
      <c r="H27" s="61">
        <f>+[1]Hoja1!S32</f>
        <v>208.5</v>
      </c>
      <c r="I27" s="61">
        <v>1051.5</v>
      </c>
      <c r="J27" s="61">
        <f t="shared" si="3"/>
        <v>5090.2434210526317</v>
      </c>
      <c r="K27" s="61">
        <f>+'[1]CALCULO ISR'!K32</f>
        <v>355.28734736842102</v>
      </c>
      <c r="L27" s="61">
        <f t="shared" si="4"/>
        <v>368.2080592105263</v>
      </c>
      <c r="M27" s="61">
        <v>585</v>
      </c>
      <c r="N27" s="61">
        <f t="shared" si="0"/>
        <v>1308.4954065789473</v>
      </c>
      <c r="O27" s="61">
        <f t="shared" si="1"/>
        <v>3781.7480144736846</v>
      </c>
    </row>
    <row r="28" spans="1:15" ht="16.5" x14ac:dyDescent="0.15">
      <c r="A28" s="1" t="s">
        <v>165</v>
      </c>
      <c r="B28" s="41" t="s">
        <v>64</v>
      </c>
      <c r="C28" s="20" t="s">
        <v>92</v>
      </c>
      <c r="D28" s="20" t="s">
        <v>74</v>
      </c>
      <c r="E28" s="60">
        <f t="shared" si="2"/>
        <v>233.78289473684211</v>
      </c>
      <c r="F28" s="61">
        <v>3506.7434210526317</v>
      </c>
      <c r="G28" s="61">
        <f>+[1]Hoja1!R35</f>
        <v>323.5</v>
      </c>
      <c r="H28" s="61">
        <f>+[1]Hoja1!S35</f>
        <v>208.5</v>
      </c>
      <c r="I28" s="61">
        <v>1051.5</v>
      </c>
      <c r="J28" s="61">
        <f t="shared" si="3"/>
        <v>5090.2434210526317</v>
      </c>
      <c r="K28" s="61">
        <f>+'[1]CALCULO ISR'!K35</f>
        <v>355.28734736842102</v>
      </c>
      <c r="L28" s="61">
        <f t="shared" si="4"/>
        <v>368.2080592105263</v>
      </c>
      <c r="M28" s="61"/>
      <c r="N28" s="61">
        <f t="shared" si="0"/>
        <v>723.49540657894727</v>
      </c>
      <c r="O28" s="61">
        <f t="shared" si="1"/>
        <v>4366.7480144736846</v>
      </c>
    </row>
    <row r="29" spans="1:15" ht="16.5" x14ac:dyDescent="0.15">
      <c r="A29" s="1" t="s">
        <v>155</v>
      </c>
      <c r="B29" s="41" t="s">
        <v>65</v>
      </c>
      <c r="C29" s="20" t="s">
        <v>92</v>
      </c>
      <c r="D29" s="20" t="s">
        <v>74</v>
      </c>
      <c r="E29" s="60">
        <f t="shared" si="2"/>
        <v>233.78289473684211</v>
      </c>
      <c r="F29" s="61">
        <v>3506.7434210526317</v>
      </c>
      <c r="G29" s="61">
        <f>+[1]Hoja1!R36</f>
        <v>323.5</v>
      </c>
      <c r="H29" s="61">
        <f>+[1]Hoja1!S36</f>
        <v>208.5</v>
      </c>
      <c r="I29" s="61">
        <v>1051.5</v>
      </c>
      <c r="J29" s="61">
        <f t="shared" si="3"/>
        <v>5090.2434210526317</v>
      </c>
      <c r="K29" s="61">
        <f>+'[1]CALCULO ISR'!K36</f>
        <v>355.28734736842102</v>
      </c>
      <c r="L29" s="61">
        <f t="shared" si="4"/>
        <v>368.2080592105263</v>
      </c>
      <c r="M29" s="61"/>
      <c r="N29" s="61">
        <f t="shared" si="0"/>
        <v>723.49540657894727</v>
      </c>
      <c r="O29" s="61">
        <f t="shared" si="1"/>
        <v>4366.7480144736846</v>
      </c>
    </row>
    <row r="30" spans="1:15" ht="16.5" x14ac:dyDescent="0.15">
      <c r="A30" s="1" t="s">
        <v>156</v>
      </c>
      <c r="B30" s="41" t="s">
        <v>66</v>
      </c>
      <c r="C30" s="20" t="s">
        <v>92</v>
      </c>
      <c r="D30" s="20" t="s">
        <v>74</v>
      </c>
      <c r="E30" s="60">
        <f t="shared" si="2"/>
        <v>233.78289473684211</v>
      </c>
      <c r="F30" s="61">
        <v>3506.7434210526317</v>
      </c>
      <c r="G30" s="61">
        <f>+[1]Hoja1!R37</f>
        <v>323.5</v>
      </c>
      <c r="H30" s="61">
        <f>+[1]Hoja1!S37</f>
        <v>208.5</v>
      </c>
      <c r="I30" s="61">
        <v>1051.5</v>
      </c>
      <c r="J30" s="61">
        <f t="shared" si="3"/>
        <v>5090.2434210526317</v>
      </c>
      <c r="K30" s="61">
        <f>+'[1]CALCULO ISR'!K37</f>
        <v>355.28734736842102</v>
      </c>
      <c r="L30" s="61">
        <f t="shared" si="4"/>
        <v>368.2080592105263</v>
      </c>
      <c r="M30" s="61">
        <v>663.86</v>
      </c>
      <c r="N30" s="61">
        <f t="shared" si="0"/>
        <v>1387.3554065789472</v>
      </c>
      <c r="O30" s="61">
        <f t="shared" si="1"/>
        <v>3702.8880144736845</v>
      </c>
    </row>
    <row r="31" spans="1:15" ht="16.5" x14ac:dyDescent="0.15">
      <c r="A31" s="1" t="s">
        <v>158</v>
      </c>
      <c r="B31" s="41" t="s">
        <v>68</v>
      </c>
      <c r="C31" s="20" t="s">
        <v>92</v>
      </c>
      <c r="D31" s="20" t="s">
        <v>74</v>
      </c>
      <c r="E31" s="60">
        <f t="shared" si="2"/>
        <v>233.78289473684211</v>
      </c>
      <c r="F31" s="61">
        <v>3506.7434210526317</v>
      </c>
      <c r="G31" s="61">
        <f>+[1]Hoja1!R39</f>
        <v>323.5</v>
      </c>
      <c r="H31" s="61">
        <f>+[1]Hoja1!S39</f>
        <v>208.5</v>
      </c>
      <c r="I31" s="61">
        <v>1051.5</v>
      </c>
      <c r="J31" s="61">
        <f t="shared" si="3"/>
        <v>5090.2434210526317</v>
      </c>
      <c r="K31" s="61">
        <f>+'[1]CALCULO ISR'!K39</f>
        <v>355.28734736842102</v>
      </c>
      <c r="L31" s="61">
        <f t="shared" si="4"/>
        <v>368.2080592105263</v>
      </c>
      <c r="M31" s="61"/>
      <c r="N31" s="61">
        <f t="shared" ref="N31:N52" si="5">SUM(K31:M31)</f>
        <v>723.49540657894727</v>
      </c>
      <c r="O31" s="61">
        <f t="shared" si="1"/>
        <v>4366.7480144736846</v>
      </c>
    </row>
    <row r="32" spans="1:15" ht="16.5" x14ac:dyDescent="0.15">
      <c r="A32" s="1" t="s">
        <v>159</v>
      </c>
      <c r="B32" s="41" t="s">
        <v>69</v>
      </c>
      <c r="C32" s="20" t="s">
        <v>92</v>
      </c>
      <c r="D32" s="20" t="s">
        <v>74</v>
      </c>
      <c r="E32" s="60">
        <f t="shared" si="2"/>
        <v>233.78289473684211</v>
      </c>
      <c r="F32" s="61">
        <v>3506.7434210526317</v>
      </c>
      <c r="G32" s="61">
        <f>+[1]Hoja1!R40</f>
        <v>323.5</v>
      </c>
      <c r="H32" s="61">
        <f>+[1]Hoja1!S40</f>
        <v>208.5</v>
      </c>
      <c r="I32" s="61">
        <v>1051.5</v>
      </c>
      <c r="J32" s="61">
        <f t="shared" si="3"/>
        <v>5090.2434210526317</v>
      </c>
      <c r="K32" s="61">
        <f>+'[1]CALCULO ISR'!K40</f>
        <v>355.28734736842102</v>
      </c>
      <c r="L32" s="61">
        <f t="shared" si="4"/>
        <v>368.2080592105263</v>
      </c>
      <c r="M32" s="61">
        <v>585</v>
      </c>
      <c r="N32" s="61">
        <f t="shared" si="5"/>
        <v>1308.4954065789473</v>
      </c>
      <c r="O32" s="61">
        <f t="shared" si="1"/>
        <v>3781.7480144736846</v>
      </c>
    </row>
    <row r="33" spans="1:15" ht="16.5" x14ac:dyDescent="0.15">
      <c r="A33" s="1" t="s">
        <v>160</v>
      </c>
      <c r="B33" s="65" t="s">
        <v>70</v>
      </c>
      <c r="C33" s="20" t="s">
        <v>92</v>
      </c>
      <c r="D33" s="20" t="s">
        <v>74</v>
      </c>
      <c r="E33" s="60">
        <f t="shared" si="2"/>
        <v>233.78</v>
      </c>
      <c r="F33" s="61">
        <v>3506.7</v>
      </c>
      <c r="G33" s="61">
        <f>+[1]Hoja1!R41</f>
        <v>323.5</v>
      </c>
      <c r="H33" s="61">
        <f>+[1]Hoja1!S41</f>
        <v>208.5</v>
      </c>
      <c r="I33" s="61">
        <v>1051.5</v>
      </c>
      <c r="J33" s="61">
        <f t="shared" si="3"/>
        <v>5090.2</v>
      </c>
      <c r="K33" s="61">
        <v>355.22</v>
      </c>
      <c r="L33" s="61">
        <v>368.2</v>
      </c>
      <c r="M33" s="61">
        <v>585</v>
      </c>
      <c r="N33" s="61">
        <f t="shared" si="5"/>
        <v>1308.42</v>
      </c>
      <c r="O33" s="61">
        <f t="shared" si="1"/>
        <v>3781.7799999999997</v>
      </c>
    </row>
    <row r="34" spans="1:15" ht="16.5" x14ac:dyDescent="0.15">
      <c r="A34" s="1" t="s">
        <v>161</v>
      </c>
      <c r="B34" s="41" t="s">
        <v>71</v>
      </c>
      <c r="C34" s="20" t="s">
        <v>92</v>
      </c>
      <c r="D34" s="20" t="s">
        <v>74</v>
      </c>
      <c r="E34" s="60">
        <f t="shared" si="2"/>
        <v>233.78289473684211</v>
      </c>
      <c r="F34" s="61">
        <v>3506.7434210526317</v>
      </c>
      <c r="G34" s="61">
        <f>+[1]Hoja1!R42</f>
        <v>323.5</v>
      </c>
      <c r="H34" s="61">
        <f>+[1]Hoja1!S42</f>
        <v>208.5</v>
      </c>
      <c r="I34" s="61">
        <v>1051.5</v>
      </c>
      <c r="J34" s="61">
        <f t="shared" si="3"/>
        <v>5090.2434210526317</v>
      </c>
      <c r="K34" s="61">
        <f>+'[1]CALCULO ISR'!K42</f>
        <v>355.28734736842102</v>
      </c>
      <c r="L34" s="61">
        <f>+F34*10.5%</f>
        <v>368.2080592105263</v>
      </c>
      <c r="M34" s="61"/>
      <c r="N34" s="61">
        <f t="shared" si="5"/>
        <v>723.49540657894727</v>
      </c>
      <c r="O34" s="61">
        <f t="shared" si="1"/>
        <v>4366.7480144736846</v>
      </c>
    </row>
    <row r="35" spans="1:15" ht="16.5" x14ac:dyDescent="0.15">
      <c r="A35" s="1" t="s">
        <v>162</v>
      </c>
      <c r="B35" s="41" t="s">
        <v>17</v>
      </c>
      <c r="C35" s="20" t="s">
        <v>79</v>
      </c>
      <c r="D35" s="20" t="s">
        <v>75</v>
      </c>
      <c r="E35" s="60">
        <f t="shared" si="2"/>
        <v>908.7828947368422</v>
      </c>
      <c r="F35" s="61">
        <v>13631.743421052633</v>
      </c>
      <c r="G35" s="61">
        <f>+[1]Hoja1!R43</f>
        <v>832</v>
      </c>
      <c r="H35" s="61">
        <f>+[1]Hoja1!S43</f>
        <v>559.5</v>
      </c>
      <c r="I35" s="61">
        <v>1051.5</v>
      </c>
      <c r="J35" s="61">
        <f t="shared" si="3"/>
        <v>16074.743421052633</v>
      </c>
      <c r="K35" s="61">
        <f>+'[1]CALCULO ISR'!K43</f>
        <v>2764.7790606315793</v>
      </c>
      <c r="L35" s="61">
        <f>+F35*10.5%</f>
        <v>1431.3330592105265</v>
      </c>
      <c r="M35" s="61"/>
      <c r="N35" s="61">
        <f t="shared" si="5"/>
        <v>4196.112119842106</v>
      </c>
      <c r="O35" s="61">
        <f t="shared" si="1"/>
        <v>11878.631301210527</v>
      </c>
    </row>
    <row r="36" spans="1:15" ht="16.5" x14ac:dyDescent="0.15">
      <c r="A36" s="1" t="s">
        <v>120</v>
      </c>
      <c r="B36" s="41" t="s">
        <v>107</v>
      </c>
      <c r="C36" s="20" t="s">
        <v>108</v>
      </c>
      <c r="D36" s="20" t="s">
        <v>75</v>
      </c>
      <c r="E36" s="60">
        <f t="shared" si="2"/>
        <v>449.57236842105266</v>
      </c>
      <c r="F36" s="61">
        <v>6743.58552631579</v>
      </c>
      <c r="G36" s="61">
        <f>+[1]Hoja1!R45</f>
        <v>581.5</v>
      </c>
      <c r="H36" s="61">
        <f>+[1]Hoja1!S45</f>
        <v>361</v>
      </c>
      <c r="I36" s="61">
        <v>959.12</v>
      </c>
      <c r="J36" s="61">
        <f t="shared" si="3"/>
        <v>8645.2055263157908</v>
      </c>
      <c r="K36" s="61">
        <f>+'[1]CALCULO ISR'!K45</f>
        <v>1094.5586924210529</v>
      </c>
      <c r="L36" s="61">
        <f>+F36*10.5%</f>
        <v>708.07648026315792</v>
      </c>
      <c r="M36" s="61">
        <v>1124</v>
      </c>
      <c r="N36" s="61">
        <f t="shared" si="5"/>
        <v>2926.6351726842108</v>
      </c>
      <c r="O36" s="61">
        <f t="shared" si="1"/>
        <v>5718.5703536315796</v>
      </c>
    </row>
    <row r="37" spans="1:15" ht="16.5" x14ac:dyDescent="0.15">
      <c r="A37" s="1" t="s">
        <v>121</v>
      </c>
      <c r="B37" s="41" t="s">
        <v>24</v>
      </c>
      <c r="C37" s="20" t="s">
        <v>84</v>
      </c>
      <c r="D37" s="20" t="s">
        <v>75</v>
      </c>
      <c r="E37" s="60">
        <f t="shared" si="2"/>
        <v>459.44078947368422</v>
      </c>
      <c r="F37" s="61">
        <v>6891.6118421052633</v>
      </c>
      <c r="G37" s="61">
        <f>+[1]Hoja1!R46</f>
        <v>581.5</v>
      </c>
      <c r="H37" s="61">
        <f>+[1]Hoja1!S46</f>
        <v>361</v>
      </c>
      <c r="I37" s="61">
        <v>1051.5</v>
      </c>
      <c r="J37" s="61">
        <f t="shared" si="3"/>
        <v>8885.6118421052633</v>
      </c>
      <c r="K37" s="61">
        <f>+'[1]CALCULO ISR'!K46</f>
        <v>1126.1771134736844</v>
      </c>
      <c r="L37" s="61">
        <f>+F37*10.5%</f>
        <v>723.6192434210526</v>
      </c>
      <c r="M37" s="61"/>
      <c r="N37" s="61">
        <f t="shared" si="5"/>
        <v>1849.7963568947371</v>
      </c>
      <c r="O37" s="61">
        <f t="shared" si="1"/>
        <v>7035.8154852105263</v>
      </c>
    </row>
    <row r="38" spans="1:15" ht="16.5" x14ac:dyDescent="0.15">
      <c r="A38" s="1" t="s">
        <v>122</v>
      </c>
      <c r="B38" s="41" t="s">
        <v>18</v>
      </c>
      <c r="C38" s="20" t="s">
        <v>79</v>
      </c>
      <c r="D38" s="20" t="s">
        <v>76</v>
      </c>
      <c r="E38" s="60">
        <f t="shared" si="2"/>
        <v>908.7828947368422</v>
      </c>
      <c r="F38" s="61">
        <v>13631.743421052633</v>
      </c>
      <c r="G38" s="61">
        <f>+[1]Hoja1!R47</f>
        <v>832</v>
      </c>
      <c r="H38" s="61">
        <f>+[1]Hoja1!S47</f>
        <v>559.5</v>
      </c>
      <c r="I38" s="61">
        <v>1051.5</v>
      </c>
      <c r="J38" s="61">
        <f t="shared" si="3"/>
        <v>16074.743421052633</v>
      </c>
      <c r="K38" s="61">
        <f>+'[1]CALCULO ISR'!K47</f>
        <v>2764.7790606315793</v>
      </c>
      <c r="L38" s="61">
        <f>+F38*10.5%</f>
        <v>1431.3330592105265</v>
      </c>
      <c r="M38" s="61">
        <v>1945</v>
      </c>
      <c r="N38" s="61">
        <f t="shared" si="5"/>
        <v>6141.112119842106</v>
      </c>
      <c r="O38" s="61">
        <f t="shared" si="1"/>
        <v>9933.6313012105275</v>
      </c>
    </row>
    <row r="39" spans="1:15" ht="16.5" x14ac:dyDescent="0.15">
      <c r="A39" s="1" t="s">
        <v>123</v>
      </c>
      <c r="B39" s="41" t="s">
        <v>22</v>
      </c>
      <c r="C39" s="20" t="s">
        <v>82</v>
      </c>
      <c r="D39" s="20" t="s">
        <v>76</v>
      </c>
      <c r="E39" s="60">
        <f t="shared" si="2"/>
        <v>566.21710526315792</v>
      </c>
      <c r="F39" s="61">
        <v>8493.2565789473683</v>
      </c>
      <c r="G39" s="61">
        <f>+[1]Hoja1!R48</f>
        <v>623.5</v>
      </c>
      <c r="H39" s="61">
        <f>+[1]Hoja1!S48</f>
        <v>389.5</v>
      </c>
      <c r="I39" s="61">
        <v>1051.5</v>
      </c>
      <c r="J39" s="61">
        <f t="shared" si="3"/>
        <v>10557.756578947368</v>
      </c>
      <c r="K39" s="61">
        <f>+'[1]CALCULO ISR'!K48</f>
        <v>1483.3472292631582</v>
      </c>
      <c r="L39" s="61">
        <f>+F39*10.5%+1825.92+184.6</f>
        <v>2902.3119407894737</v>
      </c>
      <c r="M39" s="61"/>
      <c r="N39" s="61">
        <f t="shared" si="5"/>
        <v>4385.6591700526315</v>
      </c>
      <c r="O39" s="61">
        <f t="shared" si="1"/>
        <v>6172.0974088947369</v>
      </c>
    </row>
    <row r="40" spans="1:15" ht="16.5" x14ac:dyDescent="0.15">
      <c r="A40" s="1" t="s">
        <v>124</v>
      </c>
      <c r="B40" s="41" t="s">
        <v>45</v>
      </c>
      <c r="C40" s="20" t="s">
        <v>94</v>
      </c>
      <c r="D40" s="20" t="s">
        <v>76</v>
      </c>
      <c r="E40" s="60">
        <f t="shared" si="2"/>
        <v>258.8486842105263</v>
      </c>
      <c r="F40" s="61">
        <v>3882.7302631578946</v>
      </c>
      <c r="G40" s="61">
        <f>+[1]Hoja1!R49</f>
        <v>359</v>
      </c>
      <c r="H40" s="61">
        <f>+[1]Hoja1!S49</f>
        <v>219</v>
      </c>
      <c r="I40" s="61">
        <v>1051.5</v>
      </c>
      <c r="J40" s="61">
        <f t="shared" si="3"/>
        <v>5512.230263157895</v>
      </c>
      <c r="K40" s="61">
        <f>+'[1]CALCULO ISR'!K49</f>
        <v>426.86835115789484</v>
      </c>
      <c r="L40" s="61">
        <f t="shared" ref="L40:L52" si="6">+F40*10.5%</f>
        <v>407.6866776315789</v>
      </c>
      <c r="M40" s="61">
        <v>648</v>
      </c>
      <c r="N40" s="61">
        <f t="shared" si="5"/>
        <v>1482.5550287894737</v>
      </c>
      <c r="O40" s="61">
        <f t="shared" si="1"/>
        <v>4029.6752343684211</v>
      </c>
    </row>
    <row r="41" spans="1:15" ht="16.5" x14ac:dyDescent="0.15">
      <c r="A41" s="1" t="s">
        <v>125</v>
      </c>
      <c r="B41" s="41" t="s">
        <v>46</v>
      </c>
      <c r="C41" s="20" t="s">
        <v>94</v>
      </c>
      <c r="D41" s="20" t="s">
        <v>76</v>
      </c>
      <c r="E41" s="60">
        <f t="shared" si="2"/>
        <v>258.8486842105263</v>
      </c>
      <c r="F41" s="61">
        <v>3882.7302631578946</v>
      </c>
      <c r="G41" s="61">
        <f>+[1]Hoja1!R50</f>
        <v>359</v>
      </c>
      <c r="H41" s="61">
        <f>+[1]Hoja1!S50</f>
        <v>219</v>
      </c>
      <c r="I41" s="61">
        <v>1051.5</v>
      </c>
      <c r="J41" s="61">
        <f t="shared" si="3"/>
        <v>5512.230263157895</v>
      </c>
      <c r="K41" s="61">
        <f>+'[1]CALCULO ISR'!K50</f>
        <v>426.86835115789484</v>
      </c>
      <c r="L41" s="61">
        <f t="shared" si="6"/>
        <v>407.6866776315789</v>
      </c>
      <c r="M41" s="61">
        <v>648</v>
      </c>
      <c r="N41" s="61">
        <f t="shared" si="5"/>
        <v>1482.5550287894737</v>
      </c>
      <c r="O41" s="61">
        <f t="shared" si="1"/>
        <v>4029.6752343684211</v>
      </c>
    </row>
    <row r="42" spans="1:15" ht="16.5" x14ac:dyDescent="0.15">
      <c r="A42" s="1" t="s">
        <v>126</v>
      </c>
      <c r="B42" s="41" t="s">
        <v>47</v>
      </c>
      <c r="C42" s="20" t="s">
        <v>94</v>
      </c>
      <c r="D42" s="20" t="s">
        <v>76</v>
      </c>
      <c r="E42" s="60">
        <f t="shared" si="2"/>
        <v>258.8486842105263</v>
      </c>
      <c r="F42" s="61">
        <v>3882.7302631578946</v>
      </c>
      <c r="G42" s="61">
        <f>+[1]Hoja1!R51</f>
        <v>359</v>
      </c>
      <c r="H42" s="61">
        <f>+[1]Hoja1!S51</f>
        <v>219</v>
      </c>
      <c r="I42" s="61">
        <v>1051.5</v>
      </c>
      <c r="J42" s="61">
        <f t="shared" si="3"/>
        <v>5512.230263157895</v>
      </c>
      <c r="K42" s="61">
        <f>+'[1]CALCULO ISR'!K51</f>
        <v>426.86835115789484</v>
      </c>
      <c r="L42" s="61">
        <f t="shared" si="6"/>
        <v>407.6866776315789</v>
      </c>
      <c r="M42" s="61">
        <v>648</v>
      </c>
      <c r="N42" s="61">
        <f t="shared" si="5"/>
        <v>1482.5550287894737</v>
      </c>
      <c r="O42" s="61">
        <f t="shared" si="1"/>
        <v>4029.6752343684211</v>
      </c>
    </row>
    <row r="43" spans="1:15" ht="16.5" x14ac:dyDescent="0.15">
      <c r="A43" s="1" t="s">
        <v>127</v>
      </c>
      <c r="B43" s="42" t="s">
        <v>48</v>
      </c>
      <c r="C43" s="20" t="s">
        <v>94</v>
      </c>
      <c r="D43" s="20" t="s">
        <v>76</v>
      </c>
      <c r="E43" s="62">
        <f t="shared" si="2"/>
        <v>258.8486842105263</v>
      </c>
      <c r="F43" s="61">
        <v>3882.7302631578946</v>
      </c>
      <c r="G43" s="61">
        <f>+[1]Hoja1!R52</f>
        <v>359</v>
      </c>
      <c r="H43" s="61">
        <f>+[1]Hoja1!S52</f>
        <v>219</v>
      </c>
      <c r="I43" s="61">
        <v>1051.5</v>
      </c>
      <c r="J43" s="61">
        <f t="shared" si="3"/>
        <v>5512.230263157895</v>
      </c>
      <c r="K43" s="61">
        <f>+'[1]CALCULO ISR'!K52</f>
        <v>426.86835115789484</v>
      </c>
      <c r="L43" s="61">
        <f t="shared" si="6"/>
        <v>407.6866776315789</v>
      </c>
      <c r="M43" s="61">
        <v>648</v>
      </c>
      <c r="N43" s="61">
        <f t="shared" si="5"/>
        <v>1482.5550287894737</v>
      </c>
      <c r="O43" s="61">
        <f t="shared" si="1"/>
        <v>4029.6752343684211</v>
      </c>
    </row>
    <row r="44" spans="1:15" ht="16.5" x14ac:dyDescent="0.15">
      <c r="A44" s="1" t="s">
        <v>128</v>
      </c>
      <c r="B44" s="43" t="s">
        <v>49</v>
      </c>
      <c r="C44" s="42" t="s">
        <v>94</v>
      </c>
      <c r="D44" s="20" t="s">
        <v>76</v>
      </c>
      <c r="E44" s="63">
        <f t="shared" si="2"/>
        <v>258.8486842105263</v>
      </c>
      <c r="F44" s="61">
        <v>3882.7302631578946</v>
      </c>
      <c r="G44" s="61">
        <f>+[1]Hoja1!R53</f>
        <v>359</v>
      </c>
      <c r="H44" s="61">
        <f>+[1]Hoja1!S53</f>
        <v>219</v>
      </c>
      <c r="I44" s="61">
        <v>1051.5</v>
      </c>
      <c r="J44" s="61">
        <f t="shared" si="3"/>
        <v>5512.230263157895</v>
      </c>
      <c r="K44" s="61">
        <f>+'[1]CALCULO ISR'!K53</f>
        <v>426.86835115789484</v>
      </c>
      <c r="L44" s="61">
        <f t="shared" si="6"/>
        <v>407.6866776315789</v>
      </c>
      <c r="M44" s="61">
        <v>648</v>
      </c>
      <c r="N44" s="61">
        <f t="shared" si="5"/>
        <v>1482.5550287894737</v>
      </c>
      <c r="O44" s="61">
        <f t="shared" si="1"/>
        <v>4029.6752343684211</v>
      </c>
    </row>
    <row r="45" spans="1:15" ht="16.5" x14ac:dyDescent="0.15">
      <c r="A45" s="1" t="s">
        <v>130</v>
      </c>
      <c r="B45" s="43" t="s">
        <v>51</v>
      </c>
      <c r="C45" s="43" t="s">
        <v>94</v>
      </c>
      <c r="D45" s="20" t="s">
        <v>76</v>
      </c>
      <c r="E45" s="63">
        <f t="shared" si="2"/>
        <v>258.8486842105263</v>
      </c>
      <c r="F45" s="61">
        <v>3882.7302631578946</v>
      </c>
      <c r="G45" s="61">
        <f>+[1]Hoja1!R55</f>
        <v>359</v>
      </c>
      <c r="H45" s="61">
        <f>+[1]Hoja1!S55</f>
        <v>219</v>
      </c>
      <c r="I45" s="61">
        <v>1051.5</v>
      </c>
      <c r="J45" s="61">
        <f t="shared" si="3"/>
        <v>5512.230263157895</v>
      </c>
      <c r="K45" s="61">
        <f>+'[1]CALCULO ISR'!K55</f>
        <v>426.86835115789484</v>
      </c>
      <c r="L45" s="61">
        <f t="shared" si="6"/>
        <v>407.6866776315789</v>
      </c>
      <c r="M45" s="61"/>
      <c r="N45" s="61">
        <f t="shared" si="5"/>
        <v>834.55502878947368</v>
      </c>
      <c r="O45" s="61">
        <f t="shared" si="1"/>
        <v>4677.6752343684211</v>
      </c>
    </row>
    <row r="46" spans="1:15" ht="16.5" x14ac:dyDescent="0.15">
      <c r="A46" s="1" t="s">
        <v>131</v>
      </c>
      <c r="B46" s="43" t="s">
        <v>52</v>
      </c>
      <c r="C46" s="43" t="s">
        <v>94</v>
      </c>
      <c r="D46" s="20" t="s">
        <v>76</v>
      </c>
      <c r="E46" s="63">
        <f t="shared" si="2"/>
        <v>258.8486842105263</v>
      </c>
      <c r="F46" s="61">
        <v>3882.7302631578946</v>
      </c>
      <c r="G46" s="61">
        <f>+[1]Hoja1!R56</f>
        <v>359</v>
      </c>
      <c r="H46" s="61">
        <f>+[1]Hoja1!S56</f>
        <v>219</v>
      </c>
      <c r="I46" s="61">
        <v>1051.5</v>
      </c>
      <c r="J46" s="61">
        <f t="shared" si="3"/>
        <v>5512.230263157895</v>
      </c>
      <c r="K46" s="61">
        <f>+'[1]CALCULO ISR'!K56</f>
        <v>426.86835115789484</v>
      </c>
      <c r="L46" s="61">
        <f t="shared" si="6"/>
        <v>407.6866776315789</v>
      </c>
      <c r="M46" s="61">
        <v>648</v>
      </c>
      <c r="N46" s="61">
        <f t="shared" si="5"/>
        <v>1482.5550287894737</v>
      </c>
      <c r="O46" s="61">
        <f t="shared" si="1"/>
        <v>4029.6752343684211</v>
      </c>
    </row>
    <row r="47" spans="1:15" ht="16.5" x14ac:dyDescent="0.15">
      <c r="A47" s="1" t="s">
        <v>133</v>
      </c>
      <c r="B47" s="43" t="s">
        <v>43</v>
      </c>
      <c r="C47" s="43" t="s">
        <v>93</v>
      </c>
      <c r="D47" s="44" t="s">
        <v>76</v>
      </c>
      <c r="E47" s="63">
        <f t="shared" si="2"/>
        <v>280.26315789473688</v>
      </c>
      <c r="F47" s="61">
        <v>4203.9473684210534</v>
      </c>
      <c r="G47" s="61">
        <f>+[1]Hoja1!R58</f>
        <v>366</v>
      </c>
      <c r="H47" s="61">
        <f>+[1]Hoja1!S58</f>
        <v>226</v>
      </c>
      <c r="I47" s="61">
        <v>1051.5</v>
      </c>
      <c r="J47" s="61">
        <f t="shared" si="3"/>
        <v>5847.4473684210534</v>
      </c>
      <c r="K47" s="61">
        <f>+'[1]CALCULO ISR'!K58</f>
        <v>486.93925642105285</v>
      </c>
      <c r="L47" s="61">
        <f t="shared" si="6"/>
        <v>441.41447368421058</v>
      </c>
      <c r="M47" s="61">
        <v>701</v>
      </c>
      <c r="N47" s="61">
        <f t="shared" si="5"/>
        <v>1629.3537301052634</v>
      </c>
      <c r="O47" s="61">
        <f t="shared" si="1"/>
        <v>4218.0936383157896</v>
      </c>
    </row>
    <row r="48" spans="1:15" ht="16.5" x14ac:dyDescent="0.15">
      <c r="A48" s="1" t="s">
        <v>134</v>
      </c>
      <c r="B48" s="43" t="s">
        <v>44</v>
      </c>
      <c r="C48" s="43" t="s">
        <v>93</v>
      </c>
      <c r="D48" s="44" t="s">
        <v>76</v>
      </c>
      <c r="E48" s="63">
        <f t="shared" si="2"/>
        <v>280.26315789473688</v>
      </c>
      <c r="F48" s="61">
        <v>4203.9473684210534</v>
      </c>
      <c r="G48" s="61">
        <f>+[1]Hoja1!R59</f>
        <v>366</v>
      </c>
      <c r="H48" s="61">
        <f>+[1]Hoja1!S59</f>
        <v>226</v>
      </c>
      <c r="I48" s="61">
        <v>1051.5</v>
      </c>
      <c r="J48" s="61">
        <f t="shared" si="3"/>
        <v>5847.4473684210534</v>
      </c>
      <c r="K48" s="61">
        <f>+'[1]CALCULO ISR'!K59</f>
        <v>486.93925642105285</v>
      </c>
      <c r="L48" s="61">
        <f t="shared" si="6"/>
        <v>441.41447368421058</v>
      </c>
      <c r="M48" s="61">
        <v>701</v>
      </c>
      <c r="N48" s="61">
        <f t="shared" si="5"/>
        <v>1629.3537301052634</v>
      </c>
      <c r="O48" s="61">
        <f t="shared" si="1"/>
        <v>4218.0936383157896</v>
      </c>
    </row>
    <row r="49" spans="1:15" ht="16.5" x14ac:dyDescent="0.15">
      <c r="A49" s="1" t="s">
        <v>135</v>
      </c>
      <c r="B49" s="43" t="s">
        <v>19</v>
      </c>
      <c r="C49" s="43" t="s">
        <v>79</v>
      </c>
      <c r="D49" s="44" t="s">
        <v>77</v>
      </c>
      <c r="E49" s="63">
        <f t="shared" si="2"/>
        <v>908.7828947368422</v>
      </c>
      <c r="F49" s="61">
        <v>13631.743421052633</v>
      </c>
      <c r="G49" s="61">
        <f>+[1]Hoja1!R60</f>
        <v>832</v>
      </c>
      <c r="H49" s="61">
        <f>+[1]Hoja1!S60</f>
        <v>559.5</v>
      </c>
      <c r="I49" s="61">
        <v>1051.5</v>
      </c>
      <c r="J49" s="61">
        <f t="shared" si="3"/>
        <v>16074.743421052633</v>
      </c>
      <c r="K49" s="61">
        <f>+'[1]CALCULO ISR'!K60</f>
        <v>2764.7790606315793</v>
      </c>
      <c r="L49" s="61">
        <f t="shared" si="6"/>
        <v>1431.3330592105265</v>
      </c>
      <c r="M49" s="61">
        <v>2272</v>
      </c>
      <c r="N49" s="61">
        <f t="shared" si="5"/>
        <v>6468.112119842106</v>
      </c>
      <c r="O49" s="61">
        <f t="shared" si="1"/>
        <v>9606.6313012105275</v>
      </c>
    </row>
    <row r="50" spans="1:15" ht="16.5" x14ac:dyDescent="0.15">
      <c r="A50" s="1" t="s">
        <v>166</v>
      </c>
      <c r="B50" s="43" t="s">
        <v>26</v>
      </c>
      <c r="C50" s="43" t="s">
        <v>86</v>
      </c>
      <c r="D50" s="44" t="s">
        <v>77</v>
      </c>
      <c r="E50" s="63">
        <f t="shared" si="2"/>
        <v>449.57236842105266</v>
      </c>
      <c r="F50" s="61">
        <v>6743.58552631579</v>
      </c>
      <c r="G50" s="61">
        <f>+[1]Hoja1!R62</f>
        <v>581.5</v>
      </c>
      <c r="H50" s="61">
        <f>+[1]Hoja1!S62</f>
        <v>361</v>
      </c>
      <c r="I50" s="61">
        <v>1051.5</v>
      </c>
      <c r="J50" s="61">
        <f t="shared" si="3"/>
        <v>8737.58552631579</v>
      </c>
      <c r="K50" s="61">
        <f>+'[1]CALCULO ISR'!K62</f>
        <v>1094.5586924210529</v>
      </c>
      <c r="L50" s="61">
        <f t="shared" si="6"/>
        <v>708.07648026315792</v>
      </c>
      <c r="M50" s="61">
        <v>1000</v>
      </c>
      <c r="N50" s="61">
        <f t="shared" si="5"/>
        <v>2802.6351726842108</v>
      </c>
      <c r="O50" s="61">
        <f t="shared" si="1"/>
        <v>5934.9503536315788</v>
      </c>
    </row>
    <row r="51" spans="1:15" ht="16.5" x14ac:dyDescent="0.15">
      <c r="A51" s="1" t="s">
        <v>168</v>
      </c>
      <c r="B51" s="43" t="s">
        <v>28</v>
      </c>
      <c r="C51" s="43" t="s">
        <v>86</v>
      </c>
      <c r="D51" s="44" t="s">
        <v>77</v>
      </c>
      <c r="E51" s="63">
        <f t="shared" si="2"/>
        <v>449.57236842105266</v>
      </c>
      <c r="F51" s="61">
        <v>6743.58552631579</v>
      </c>
      <c r="G51" s="61">
        <f>+[1]Hoja1!R64</f>
        <v>581.5</v>
      </c>
      <c r="H51" s="61">
        <f>+[1]Hoja1!S64</f>
        <v>361</v>
      </c>
      <c r="I51" s="61">
        <v>1051.5</v>
      </c>
      <c r="J51" s="61">
        <f t="shared" si="3"/>
        <v>8737.58552631579</v>
      </c>
      <c r="K51" s="61">
        <f>+'[1]CALCULO ISR'!K64</f>
        <v>1094.5586924210529</v>
      </c>
      <c r="L51" s="61">
        <f t="shared" si="6"/>
        <v>708.07648026315792</v>
      </c>
      <c r="M51" s="61"/>
      <c r="N51" s="61">
        <f t="shared" si="5"/>
        <v>1802.6351726842108</v>
      </c>
      <c r="O51" s="61">
        <f t="shared" si="1"/>
        <v>6934.9503536315788</v>
      </c>
    </row>
    <row r="52" spans="1:15" ht="16.5" x14ac:dyDescent="0.15">
      <c r="A52" s="1" t="s">
        <v>169</v>
      </c>
      <c r="B52" s="43" t="s">
        <v>104</v>
      </c>
      <c r="C52" s="43" t="s">
        <v>86</v>
      </c>
      <c r="D52" s="44" t="s">
        <v>77</v>
      </c>
      <c r="E52" s="63">
        <f t="shared" si="2"/>
        <v>449.57236842105266</v>
      </c>
      <c r="F52" s="61">
        <v>6743.58552631579</v>
      </c>
      <c r="G52" s="61">
        <f>+[1]Hoja1!R65</f>
        <v>581.5</v>
      </c>
      <c r="H52" s="61">
        <f>+[1]Hoja1!S65</f>
        <v>361</v>
      </c>
      <c r="I52" s="61">
        <v>1051.5</v>
      </c>
      <c r="J52" s="61">
        <f t="shared" si="3"/>
        <v>8737.58552631579</v>
      </c>
      <c r="K52" s="61">
        <f>+'[1]CALCULO ISR'!K65</f>
        <v>1094.5586924210529</v>
      </c>
      <c r="L52" s="61">
        <f t="shared" si="6"/>
        <v>708.07648026315792</v>
      </c>
      <c r="M52" s="61"/>
      <c r="N52" s="61">
        <f t="shared" si="5"/>
        <v>1802.6351726842108</v>
      </c>
      <c r="O52" s="61">
        <f t="shared" si="1"/>
        <v>6934.9503536315788</v>
      </c>
    </row>
    <row r="53" spans="1:15" x14ac:dyDescent="0.2">
      <c r="E53" s="64"/>
      <c r="F53" s="64">
        <f t="shared" ref="F53:O53" si="7">SUM(F5:F52)</f>
        <v>294228.40263157903</v>
      </c>
      <c r="G53" s="64">
        <f t="shared" si="7"/>
        <v>23076</v>
      </c>
      <c r="H53" s="64">
        <f t="shared" si="7"/>
        <v>14884</v>
      </c>
      <c r="I53" s="64">
        <f t="shared" si="7"/>
        <v>50027.93</v>
      </c>
      <c r="J53" s="64">
        <f t="shared" si="7"/>
        <v>382216.33263157931</v>
      </c>
      <c r="K53" s="64">
        <f t="shared" si="7"/>
        <v>47302.349704421023</v>
      </c>
      <c r="L53" s="64">
        <f t="shared" si="7"/>
        <v>32904.493776315794</v>
      </c>
      <c r="M53" s="64">
        <f t="shared" si="7"/>
        <v>23771.360000000001</v>
      </c>
      <c r="N53" s="64">
        <f t="shared" si="7"/>
        <v>103978.20348073686</v>
      </c>
      <c r="O53" s="64">
        <f t="shared" si="7"/>
        <v>278238.12915084214</v>
      </c>
    </row>
    <row r="54" spans="1:15" x14ac:dyDescent="0.2">
      <c r="J54" s="58"/>
    </row>
  </sheetData>
  <mergeCells count="4">
    <mergeCell ref="A3:E3"/>
    <mergeCell ref="K3:M3"/>
    <mergeCell ref="N3:O3"/>
    <mergeCell ref="F3:I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B1" workbookViewId="0">
      <selection activeCell="B1" sqref="B1"/>
    </sheetView>
  </sheetViews>
  <sheetFormatPr baseColWidth="10" defaultColWidth="9.33203125" defaultRowHeight="12.75" x14ac:dyDescent="0.2"/>
  <cols>
    <col min="1" max="1" width="2.5" hidden="1" customWidth="1"/>
    <col min="2" max="2" width="15.1640625" customWidth="1"/>
    <col min="3" max="3" width="14.6640625" customWidth="1"/>
    <col min="4" max="4" width="13.83203125" style="10" customWidth="1"/>
    <col min="5" max="5" width="5" style="4" customWidth="1"/>
    <col min="6" max="6" width="7" style="4" customWidth="1"/>
    <col min="7" max="7" width="6.1640625" style="4" customWidth="1"/>
    <col min="8" max="8" width="8.83203125" style="4" customWidth="1"/>
    <col min="9" max="9" width="10.33203125" style="4" customWidth="1"/>
    <col min="10" max="10" width="6.5" style="4" customWidth="1"/>
    <col min="11" max="11" width="8.1640625" style="4" customWidth="1"/>
    <col min="12" max="12" width="6.1640625" style="4" customWidth="1"/>
    <col min="13" max="13" width="7.6640625" style="4" customWidth="1"/>
    <col min="14" max="14" width="9.1640625" style="4" bestFit="1" customWidth="1"/>
    <col min="15" max="15" width="2.1640625" customWidth="1"/>
  </cols>
  <sheetData>
    <row r="1" spans="1:14" x14ac:dyDescent="0.2">
      <c r="D1" s="48" t="s">
        <v>174</v>
      </c>
      <c r="E1" s="48"/>
      <c r="F1" s="48"/>
      <c r="G1" s="48"/>
    </row>
    <row r="2" spans="1:14" x14ac:dyDescent="0.2">
      <c r="D2" s="48" t="s">
        <v>175</v>
      </c>
      <c r="E2" s="48" t="s">
        <v>244</v>
      </c>
      <c r="F2" s="48"/>
      <c r="G2" s="48"/>
    </row>
    <row r="3" spans="1:14" ht="15.75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 t="s">
        <v>227</v>
      </c>
      <c r="J3" s="91" t="s">
        <v>12</v>
      </c>
      <c r="K3" s="92"/>
      <c r="L3" s="95"/>
      <c r="M3" s="85"/>
      <c r="N3" s="86"/>
    </row>
    <row r="4" spans="1:14" s="8" customFormat="1" ht="33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7" t="s">
        <v>98</v>
      </c>
      <c r="L4" s="7" t="s">
        <v>99</v>
      </c>
      <c r="M4" s="5" t="s">
        <v>12</v>
      </c>
      <c r="N4" s="5" t="s">
        <v>13</v>
      </c>
    </row>
    <row r="5" spans="1:14" ht="16.5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60">
        <f>+F5/15</f>
        <v>1932.8618421052633</v>
      </c>
      <c r="F5" s="61">
        <v>28992.92763157895</v>
      </c>
      <c r="G5" s="61">
        <f>+[1]Hoja1!R6</f>
        <v>1144</v>
      </c>
      <c r="H5" s="61">
        <f>+[1]Hoja1!S6</f>
        <v>808.5</v>
      </c>
      <c r="I5" s="61">
        <f>SUM(F5:H5)</f>
        <v>30945.42763157895</v>
      </c>
      <c r="J5" s="61">
        <f>+'[1]CALCULO ISR'!K6</f>
        <v>7470.3676421052633</v>
      </c>
      <c r="K5" s="61">
        <f t="shared" ref="K5:K40" si="0">+F5*10.5%</f>
        <v>3044.2574013157896</v>
      </c>
      <c r="L5" s="61">
        <v>894.05</v>
      </c>
      <c r="M5" s="61">
        <f t="shared" ref="M5:M32" si="1">SUM(J5:L5)</f>
        <v>11408.675043421052</v>
      </c>
      <c r="N5" s="61">
        <f t="shared" ref="N5:N54" si="2">+I5-M5</f>
        <v>19536.752588157899</v>
      </c>
    </row>
    <row r="6" spans="1:14" ht="16.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60">
        <f t="shared" ref="E6:E54" si="3">+F6/15</f>
        <v>376.80921052631578</v>
      </c>
      <c r="F6" s="61">
        <v>5652.1381578947367</v>
      </c>
      <c r="G6" s="61">
        <f>+[1]Hoja1!R7</f>
        <v>510.50000000000006</v>
      </c>
      <c r="H6" s="61">
        <f>+[1]Hoja1!S7</f>
        <v>333</v>
      </c>
      <c r="I6" s="61">
        <f t="shared" ref="I6:I54" si="4">SUM(F6:H6)</f>
        <v>6495.6381578947367</v>
      </c>
      <c r="J6" s="61">
        <f>+'[1]CALCULO ISR'!K7</f>
        <v>840.27913452631583</v>
      </c>
      <c r="K6" s="61">
        <f t="shared" si="0"/>
        <v>593.47450657894728</v>
      </c>
      <c r="L6" s="61">
        <v>1313</v>
      </c>
      <c r="M6" s="61">
        <f t="shared" si="1"/>
        <v>2746.7536411052633</v>
      </c>
      <c r="N6" s="61">
        <f t="shared" si="2"/>
        <v>3748.8845167894733</v>
      </c>
    </row>
    <row r="7" spans="1:14" ht="16.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60">
        <f t="shared" si="3"/>
        <v>405.07</v>
      </c>
      <c r="F7" s="61">
        <v>6076.05</v>
      </c>
      <c r="G7" s="61">
        <f>+[1]Hoja1!R9</f>
        <v>564</v>
      </c>
      <c r="H7" s="61">
        <f>+[1]Hoja1!S9</f>
        <v>351.5</v>
      </c>
      <c r="I7" s="61">
        <f t="shared" si="4"/>
        <v>6991.55</v>
      </c>
      <c r="J7" s="61">
        <f>+'[1]CALCULO ISR'!K9</f>
        <v>946.19241347368438</v>
      </c>
      <c r="K7" s="61">
        <f t="shared" si="0"/>
        <v>637.98524999999995</v>
      </c>
      <c r="L7" s="61">
        <v>1013</v>
      </c>
      <c r="M7" s="61">
        <f t="shared" si="1"/>
        <v>2597.1776634736843</v>
      </c>
      <c r="N7" s="61">
        <f t="shared" si="2"/>
        <v>4394.3723365263158</v>
      </c>
    </row>
    <row r="8" spans="1:14" ht="16.5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60">
        <f t="shared" si="3"/>
        <v>405.07</v>
      </c>
      <c r="F8" s="61">
        <v>6076.05</v>
      </c>
      <c r="G8" s="61">
        <f>+[1]Hoja1!R10</f>
        <v>564</v>
      </c>
      <c r="H8" s="61">
        <f>+[1]Hoja1!S10</f>
        <v>351.5</v>
      </c>
      <c r="I8" s="61">
        <f t="shared" si="4"/>
        <v>6991.55</v>
      </c>
      <c r="J8" s="61">
        <f>+'[1]CALCULO ISR'!K10</f>
        <v>946.19241347368438</v>
      </c>
      <c r="K8" s="61">
        <f t="shared" si="0"/>
        <v>637.98524999999995</v>
      </c>
      <c r="L8" s="61"/>
      <c r="M8" s="61">
        <f t="shared" si="1"/>
        <v>1584.1776634736843</v>
      </c>
      <c r="N8" s="61">
        <f t="shared" si="2"/>
        <v>5407.3723365263158</v>
      </c>
    </row>
    <row r="9" spans="1:14" ht="16.5" x14ac:dyDescent="0.15">
      <c r="A9" s="1" t="s">
        <v>117</v>
      </c>
      <c r="B9" s="65" t="s">
        <v>21</v>
      </c>
      <c r="C9" s="20" t="s">
        <v>79</v>
      </c>
      <c r="D9" s="20" t="s">
        <v>73</v>
      </c>
      <c r="E9" s="67">
        <f t="shared" si="3"/>
        <v>908.78000000000009</v>
      </c>
      <c r="F9" s="68">
        <v>13631.7</v>
      </c>
      <c r="G9" s="68">
        <v>832</v>
      </c>
      <c r="H9" s="68">
        <v>559.5</v>
      </c>
      <c r="I9" s="68">
        <f t="shared" si="4"/>
        <v>15023.2</v>
      </c>
      <c r="J9" s="68">
        <v>2764.83</v>
      </c>
      <c r="K9" s="68">
        <f t="shared" si="0"/>
        <v>1431.3285000000001</v>
      </c>
      <c r="L9" s="68"/>
      <c r="M9" s="68">
        <f t="shared" si="1"/>
        <v>4196.1584999999995</v>
      </c>
      <c r="N9" s="68">
        <f t="shared" si="2"/>
        <v>10827.041500000001</v>
      </c>
    </row>
    <row r="10" spans="1:14" ht="16.5" x14ac:dyDescent="0.15">
      <c r="A10" s="1">
        <v>62</v>
      </c>
      <c r="B10" s="66" t="s">
        <v>237</v>
      </c>
      <c r="C10" s="20" t="s">
        <v>238</v>
      </c>
      <c r="D10" s="20" t="s">
        <v>73</v>
      </c>
      <c r="E10" s="60">
        <f t="shared" si="3"/>
        <v>729.8</v>
      </c>
      <c r="F10" s="68">
        <v>10947</v>
      </c>
      <c r="G10" s="68">
        <v>732.5</v>
      </c>
      <c r="H10" s="68">
        <v>493.5</v>
      </c>
      <c r="I10" s="68">
        <v>12173</v>
      </c>
      <c r="J10" s="68">
        <v>2094.46</v>
      </c>
      <c r="K10" s="68">
        <v>1149.43</v>
      </c>
      <c r="L10" s="68"/>
      <c r="M10" s="68">
        <v>3243.89</v>
      </c>
      <c r="N10" s="68">
        <v>8929.11</v>
      </c>
    </row>
    <row r="11" spans="1:14" ht="16.5" x14ac:dyDescent="0.15">
      <c r="A11" s="1" t="s">
        <v>119</v>
      </c>
      <c r="B11" s="41" t="s">
        <v>55</v>
      </c>
      <c r="C11" s="20" t="s">
        <v>96</v>
      </c>
      <c r="D11" s="20" t="s">
        <v>77</v>
      </c>
      <c r="E11" s="60">
        <f t="shared" si="3"/>
        <v>253.51973684210529</v>
      </c>
      <c r="F11" s="61">
        <v>3802.7960526315792</v>
      </c>
      <c r="G11" s="61">
        <f>+[1]Hoja1!R13</f>
        <v>333.5</v>
      </c>
      <c r="H11" s="61">
        <f>+[1]Hoja1!S13</f>
        <v>212.5</v>
      </c>
      <c r="I11" s="61">
        <f t="shared" si="4"/>
        <v>4348.7960526315792</v>
      </c>
      <c r="J11" s="61">
        <f>+'[1]CALCULO ISR'!K13</f>
        <v>406.80974063157907</v>
      </c>
      <c r="K11" s="61">
        <f t="shared" si="0"/>
        <v>399.29358552631578</v>
      </c>
      <c r="L11" s="61"/>
      <c r="M11" s="61">
        <f t="shared" si="1"/>
        <v>806.1033261578948</v>
      </c>
      <c r="N11" s="61">
        <f t="shared" si="2"/>
        <v>3542.6927264736842</v>
      </c>
    </row>
    <row r="12" spans="1:14" ht="16.5" x14ac:dyDescent="0.15">
      <c r="A12" s="1" t="s">
        <v>137</v>
      </c>
      <c r="B12" s="59" t="s">
        <v>33</v>
      </c>
      <c r="C12" s="69" t="s">
        <v>91</v>
      </c>
      <c r="D12" s="69" t="s">
        <v>74</v>
      </c>
      <c r="E12" s="60">
        <f t="shared" si="3"/>
        <v>908.78000000000009</v>
      </c>
      <c r="F12" s="61">
        <v>13631.7</v>
      </c>
      <c r="G12" s="61">
        <v>832</v>
      </c>
      <c r="H12" s="61">
        <v>559.5</v>
      </c>
      <c r="I12" s="61">
        <f t="shared" si="4"/>
        <v>15023.2</v>
      </c>
      <c r="J12" s="61">
        <v>2841.95</v>
      </c>
      <c r="K12" s="61">
        <f t="shared" si="0"/>
        <v>1431.3285000000001</v>
      </c>
      <c r="L12" s="61"/>
      <c r="M12" s="61">
        <f t="shared" si="1"/>
        <v>4273.2785000000003</v>
      </c>
      <c r="N12" s="61">
        <f t="shared" si="2"/>
        <v>10749.9215</v>
      </c>
    </row>
    <row r="13" spans="1:14" ht="16.5" x14ac:dyDescent="0.15">
      <c r="A13" s="1" t="s">
        <v>138</v>
      </c>
      <c r="B13" s="41" t="s">
        <v>34</v>
      </c>
      <c r="C13" s="20" t="s">
        <v>91</v>
      </c>
      <c r="D13" s="20" t="s">
        <v>74</v>
      </c>
      <c r="E13" s="60">
        <f t="shared" si="3"/>
        <v>376.80921052631578</v>
      </c>
      <c r="F13" s="61">
        <v>5652.1381578947367</v>
      </c>
      <c r="G13" s="61">
        <f>+[1]Hoja1!R16</f>
        <v>510.50000000000006</v>
      </c>
      <c r="H13" s="61">
        <f>+[1]Hoja1!S16</f>
        <v>333</v>
      </c>
      <c r="I13" s="61">
        <f t="shared" si="4"/>
        <v>6495.6381578947367</v>
      </c>
      <c r="J13" s="61">
        <f>+'[1]CALCULO ISR'!K16</f>
        <v>840.27913452631583</v>
      </c>
      <c r="K13" s="61">
        <f t="shared" si="0"/>
        <v>593.47450657894728</v>
      </c>
      <c r="L13" s="61"/>
      <c r="M13" s="61">
        <f t="shared" si="1"/>
        <v>1433.7536411052631</v>
      </c>
      <c r="N13" s="61">
        <f t="shared" si="2"/>
        <v>5061.8845167894733</v>
      </c>
    </row>
    <row r="14" spans="1:14" ht="16.5" x14ac:dyDescent="0.15">
      <c r="A14" s="1" t="s">
        <v>139</v>
      </c>
      <c r="B14" s="41" t="s">
        <v>35</v>
      </c>
      <c r="C14" s="20" t="s">
        <v>91</v>
      </c>
      <c r="D14" s="20" t="s">
        <v>74</v>
      </c>
      <c r="E14" s="60">
        <f t="shared" si="3"/>
        <v>376.80921052631578</v>
      </c>
      <c r="F14" s="61">
        <v>5652.1381578947367</v>
      </c>
      <c r="G14" s="61">
        <f>+[1]Hoja1!R17</f>
        <v>510.50000000000006</v>
      </c>
      <c r="H14" s="61">
        <f>+[1]Hoja1!S17</f>
        <v>333</v>
      </c>
      <c r="I14" s="61">
        <f t="shared" si="4"/>
        <v>6495.6381578947367</v>
      </c>
      <c r="J14" s="61">
        <f>+'[1]CALCULO ISR'!K17</f>
        <v>840.27913452631583</v>
      </c>
      <c r="K14" s="61">
        <f t="shared" si="0"/>
        <v>593.47450657894728</v>
      </c>
      <c r="L14" s="61">
        <v>943</v>
      </c>
      <c r="M14" s="61">
        <f t="shared" si="1"/>
        <v>2376.7536411052633</v>
      </c>
      <c r="N14" s="61">
        <f t="shared" si="2"/>
        <v>4118.8845167894733</v>
      </c>
    </row>
    <row r="15" spans="1:14" ht="16.5" x14ac:dyDescent="0.15">
      <c r="A15" s="1" t="s">
        <v>140</v>
      </c>
      <c r="B15" s="41" t="s">
        <v>32</v>
      </c>
      <c r="C15" s="20" t="s">
        <v>90</v>
      </c>
      <c r="D15" s="20" t="s">
        <v>74</v>
      </c>
      <c r="E15" s="60">
        <f t="shared" si="3"/>
        <v>393.13</v>
      </c>
      <c r="F15" s="61">
        <v>5896.95</v>
      </c>
      <c r="G15" s="61">
        <f>+[1]Hoja1!R18</f>
        <v>510.5</v>
      </c>
      <c r="H15" s="61">
        <f>+[1]Hoja1!S18</f>
        <v>333</v>
      </c>
      <c r="I15" s="61">
        <f t="shared" si="4"/>
        <v>6740.45</v>
      </c>
      <c r="J15" s="61">
        <f>+'[1]CALCULO ISR'!K18</f>
        <v>892.97650294736854</v>
      </c>
      <c r="K15" s="61">
        <f t="shared" si="0"/>
        <v>619.17975000000001</v>
      </c>
      <c r="L15" s="61"/>
      <c r="M15" s="61">
        <f t="shared" si="1"/>
        <v>1512.1562529473686</v>
      </c>
      <c r="N15" s="61">
        <f t="shared" si="2"/>
        <v>5228.2937470526313</v>
      </c>
    </row>
    <row r="16" spans="1:14" ht="16.5" x14ac:dyDescent="0.15">
      <c r="A16" s="1" t="s">
        <v>141</v>
      </c>
      <c r="B16" s="41" t="s">
        <v>36</v>
      </c>
      <c r="C16" s="20" t="s">
        <v>91</v>
      </c>
      <c r="D16" s="20" t="s">
        <v>74</v>
      </c>
      <c r="E16" s="60">
        <f t="shared" si="3"/>
        <v>376.80921052631578</v>
      </c>
      <c r="F16" s="61">
        <v>5652.1381578947367</v>
      </c>
      <c r="G16" s="61">
        <f>+[1]Hoja1!R19</f>
        <v>510.50000000000006</v>
      </c>
      <c r="H16" s="61">
        <f>+[1]Hoja1!S19</f>
        <v>333</v>
      </c>
      <c r="I16" s="61">
        <f t="shared" si="4"/>
        <v>6495.6381578947367</v>
      </c>
      <c r="J16" s="61">
        <f>+'[1]CALCULO ISR'!K19</f>
        <v>840.27913452631583</v>
      </c>
      <c r="K16" s="61">
        <f t="shared" si="0"/>
        <v>593.47450657894728</v>
      </c>
      <c r="L16" s="61">
        <v>943</v>
      </c>
      <c r="M16" s="61">
        <f t="shared" si="1"/>
        <v>2376.7536411052633</v>
      </c>
      <c r="N16" s="61">
        <f t="shared" si="2"/>
        <v>4118.8845167894733</v>
      </c>
    </row>
    <row r="17" spans="1:14" ht="16.5" x14ac:dyDescent="0.15">
      <c r="A17" s="1" t="s">
        <v>143</v>
      </c>
      <c r="B17" s="41" t="s">
        <v>38</v>
      </c>
      <c r="C17" s="20" t="s">
        <v>91</v>
      </c>
      <c r="D17" s="20" t="s">
        <v>74</v>
      </c>
      <c r="E17" s="60">
        <f t="shared" si="3"/>
        <v>376.80921052631578</v>
      </c>
      <c r="F17" s="61">
        <v>5652.1381578947367</v>
      </c>
      <c r="G17" s="61">
        <f>+[1]Hoja1!R21</f>
        <v>510.50000000000006</v>
      </c>
      <c r="H17" s="61">
        <f>+[1]Hoja1!S21</f>
        <v>333</v>
      </c>
      <c r="I17" s="61">
        <f t="shared" si="4"/>
        <v>6495.6381578947367</v>
      </c>
      <c r="J17" s="61">
        <v>889.82</v>
      </c>
      <c r="K17" s="61">
        <f t="shared" si="0"/>
        <v>593.47450657894728</v>
      </c>
      <c r="L17" s="61"/>
      <c r="M17" s="61">
        <f t="shared" si="1"/>
        <v>1483.2945065789472</v>
      </c>
      <c r="N17" s="61">
        <f t="shared" si="2"/>
        <v>5012.3436513157894</v>
      </c>
    </row>
    <row r="18" spans="1:14" ht="16.5" x14ac:dyDescent="0.15">
      <c r="A18" s="1" t="s">
        <v>144</v>
      </c>
      <c r="B18" s="41" t="s">
        <v>39</v>
      </c>
      <c r="C18" s="20" t="s">
        <v>91</v>
      </c>
      <c r="D18" s="20" t="s">
        <v>74</v>
      </c>
      <c r="E18" s="60">
        <f t="shared" si="3"/>
        <v>376.80921052631578</v>
      </c>
      <c r="F18" s="61">
        <v>5652.1381578947367</v>
      </c>
      <c r="G18" s="61">
        <f>+[1]Hoja1!R22</f>
        <v>510.50000000000006</v>
      </c>
      <c r="H18" s="61">
        <f>+[1]Hoja1!S22</f>
        <v>333</v>
      </c>
      <c r="I18" s="61">
        <f t="shared" si="4"/>
        <v>6495.6381578947367</v>
      </c>
      <c r="J18" s="61">
        <f>+'[1]CALCULO ISR'!K22</f>
        <v>840.27913452631583</v>
      </c>
      <c r="K18" s="61">
        <f t="shared" si="0"/>
        <v>593.47450657894728</v>
      </c>
      <c r="L18" s="61">
        <v>908.53</v>
      </c>
      <c r="M18" s="61">
        <f t="shared" si="1"/>
        <v>2342.2836411052631</v>
      </c>
      <c r="N18" s="61">
        <f t="shared" si="2"/>
        <v>4153.3545167894736</v>
      </c>
    </row>
    <row r="19" spans="1:14" ht="16.5" x14ac:dyDescent="0.15">
      <c r="A19" s="1" t="s">
        <v>145</v>
      </c>
      <c r="B19" s="41" t="s">
        <v>40</v>
      </c>
      <c r="C19" s="20" t="s">
        <v>91</v>
      </c>
      <c r="D19" s="20" t="s">
        <v>74</v>
      </c>
      <c r="E19" s="60">
        <f t="shared" si="3"/>
        <v>376.80921052631578</v>
      </c>
      <c r="F19" s="61">
        <v>5652.1381578947367</v>
      </c>
      <c r="G19" s="61">
        <f>+[1]Hoja1!R23</f>
        <v>510.50000000000006</v>
      </c>
      <c r="H19" s="61">
        <f>+[1]Hoja1!S23</f>
        <v>333</v>
      </c>
      <c r="I19" s="61">
        <f t="shared" si="4"/>
        <v>6495.6381578947367</v>
      </c>
      <c r="J19" s="61">
        <f>+'[1]CALCULO ISR'!K23</f>
        <v>840.27913452631583</v>
      </c>
      <c r="K19" s="61">
        <f t="shared" si="0"/>
        <v>593.47450657894728</v>
      </c>
      <c r="L19" s="61"/>
      <c r="M19" s="61">
        <f t="shared" si="1"/>
        <v>1433.7536411052631</v>
      </c>
      <c r="N19" s="61">
        <f t="shared" si="2"/>
        <v>5061.8845167894733</v>
      </c>
    </row>
    <row r="20" spans="1:14" ht="16.5" x14ac:dyDescent="0.15">
      <c r="A20" s="1" t="s">
        <v>146</v>
      </c>
      <c r="B20" s="41" t="s">
        <v>41</v>
      </c>
      <c r="C20" s="20" t="s">
        <v>91</v>
      </c>
      <c r="D20" s="20" t="s">
        <v>74</v>
      </c>
      <c r="E20" s="60">
        <f t="shared" si="3"/>
        <v>376.80921052631578</v>
      </c>
      <c r="F20" s="61">
        <v>5652.1381578947367</v>
      </c>
      <c r="G20" s="61">
        <f>+[1]Hoja1!R24</f>
        <v>510.50000000000006</v>
      </c>
      <c r="H20" s="61">
        <f>+[1]Hoja1!S24</f>
        <v>333</v>
      </c>
      <c r="I20" s="61">
        <f t="shared" si="4"/>
        <v>6495.6381578947367</v>
      </c>
      <c r="J20" s="61">
        <f>+'[1]CALCULO ISR'!K24</f>
        <v>840.27913452631583</v>
      </c>
      <c r="K20" s="61">
        <f t="shared" si="0"/>
        <v>593.47450657894728</v>
      </c>
      <c r="L20" s="61"/>
      <c r="M20" s="61">
        <f t="shared" si="1"/>
        <v>1433.7536411052631</v>
      </c>
      <c r="N20" s="61">
        <f t="shared" si="2"/>
        <v>5061.8845167894733</v>
      </c>
    </row>
    <row r="21" spans="1:14" ht="16.5" x14ac:dyDescent="0.15">
      <c r="A21" s="1" t="s">
        <v>147</v>
      </c>
      <c r="B21" s="41" t="s">
        <v>42</v>
      </c>
      <c r="C21" s="20" t="s">
        <v>91</v>
      </c>
      <c r="D21" s="20" t="s">
        <v>74</v>
      </c>
      <c r="E21" s="60">
        <f t="shared" si="3"/>
        <v>376.80921052631578</v>
      </c>
      <c r="F21" s="61">
        <v>5652.1381578947367</v>
      </c>
      <c r="G21" s="61">
        <f>+[1]Hoja1!R25</f>
        <v>510.50000000000006</v>
      </c>
      <c r="H21" s="61">
        <f>+[1]Hoja1!S25</f>
        <v>333</v>
      </c>
      <c r="I21" s="61">
        <f t="shared" si="4"/>
        <v>6495.6381578947367</v>
      </c>
      <c r="J21" s="61">
        <f>+'[1]CALCULO ISR'!K25</f>
        <v>840.27913452631583</v>
      </c>
      <c r="K21" s="61">
        <f t="shared" si="0"/>
        <v>593.47450657894728</v>
      </c>
      <c r="L21" s="61">
        <v>943</v>
      </c>
      <c r="M21" s="61">
        <f t="shared" si="1"/>
        <v>2376.7536411052633</v>
      </c>
      <c r="N21" s="61">
        <f t="shared" si="2"/>
        <v>4118.8845167894733</v>
      </c>
    </row>
    <row r="22" spans="1:14" ht="16.5" x14ac:dyDescent="0.15">
      <c r="A22" s="1" t="s">
        <v>148</v>
      </c>
      <c r="B22" s="41" t="s">
        <v>56</v>
      </c>
      <c r="C22" s="20" t="s">
        <v>97</v>
      </c>
      <c r="D22" s="20" t="s">
        <v>74</v>
      </c>
      <c r="E22" s="60">
        <f t="shared" si="3"/>
        <v>233.78289473684211</v>
      </c>
      <c r="F22" s="61">
        <v>3506.7434210526317</v>
      </c>
      <c r="G22" s="61">
        <f>+[1]Hoja1!R26</f>
        <v>323.5</v>
      </c>
      <c r="H22" s="61">
        <f>+[1]Hoja1!S26</f>
        <v>208.5</v>
      </c>
      <c r="I22" s="61">
        <f t="shared" si="4"/>
        <v>4038.7434210526317</v>
      </c>
      <c r="J22" s="61">
        <f>+'[1]CALCULO ISR'!K26</f>
        <v>355.28734736842102</v>
      </c>
      <c r="K22" s="61">
        <f t="shared" si="0"/>
        <v>368.2080592105263</v>
      </c>
      <c r="L22" s="61">
        <v>585</v>
      </c>
      <c r="M22" s="61">
        <f t="shared" si="1"/>
        <v>1308.4954065789473</v>
      </c>
      <c r="N22" s="61">
        <f t="shared" si="2"/>
        <v>2730.2480144736846</v>
      </c>
    </row>
    <row r="23" spans="1:14" ht="16.5" x14ac:dyDescent="0.15">
      <c r="A23" s="1" t="s">
        <v>149</v>
      </c>
      <c r="B23" s="41" t="s">
        <v>57</v>
      </c>
      <c r="C23" s="20" t="s">
        <v>97</v>
      </c>
      <c r="D23" s="20" t="s">
        <v>74</v>
      </c>
      <c r="E23" s="60">
        <f t="shared" si="3"/>
        <v>233.78289473684211</v>
      </c>
      <c r="F23" s="61">
        <v>3506.7434210526317</v>
      </c>
      <c r="G23" s="61">
        <f>+[1]Hoja1!R27</f>
        <v>323.5</v>
      </c>
      <c r="H23" s="61">
        <f>+[1]Hoja1!S27</f>
        <v>208.5</v>
      </c>
      <c r="I23" s="61">
        <f t="shared" si="4"/>
        <v>4038.7434210526317</v>
      </c>
      <c r="J23" s="61">
        <f>+'[1]CALCULO ISR'!K27</f>
        <v>355.28734736842102</v>
      </c>
      <c r="K23" s="61">
        <f t="shared" si="0"/>
        <v>368.2080592105263</v>
      </c>
      <c r="L23" s="61">
        <v>585</v>
      </c>
      <c r="M23" s="61">
        <f t="shared" si="1"/>
        <v>1308.4954065789473</v>
      </c>
      <c r="N23" s="61">
        <f t="shared" si="2"/>
        <v>2730.2480144736846</v>
      </c>
    </row>
    <row r="24" spans="1:14" ht="16.5" x14ac:dyDescent="0.15">
      <c r="A24" s="1" t="s">
        <v>150</v>
      </c>
      <c r="B24" s="41" t="s">
        <v>58</v>
      </c>
      <c r="C24" s="20" t="s">
        <v>92</v>
      </c>
      <c r="D24" s="20" t="s">
        <v>74</v>
      </c>
      <c r="E24" s="60">
        <f t="shared" si="3"/>
        <v>233.78289473684211</v>
      </c>
      <c r="F24" s="61">
        <v>3506.7434210526317</v>
      </c>
      <c r="G24" s="61">
        <f>+[1]Hoja1!R28</f>
        <v>323.5</v>
      </c>
      <c r="H24" s="61">
        <f>+[1]Hoja1!S28</f>
        <v>208.5</v>
      </c>
      <c r="I24" s="61">
        <f t="shared" si="4"/>
        <v>4038.7434210526317</v>
      </c>
      <c r="J24" s="61">
        <f>+'[1]CALCULO ISR'!K28</f>
        <v>355.28734736842102</v>
      </c>
      <c r="K24" s="61">
        <f t="shared" si="0"/>
        <v>368.2080592105263</v>
      </c>
      <c r="L24" s="61"/>
      <c r="M24" s="61">
        <f t="shared" si="1"/>
        <v>723.49540657894727</v>
      </c>
      <c r="N24" s="61">
        <f t="shared" si="2"/>
        <v>3315.2480144736846</v>
      </c>
    </row>
    <row r="25" spans="1:14" ht="16.5" x14ac:dyDescent="0.15">
      <c r="A25" s="1" t="s">
        <v>151</v>
      </c>
      <c r="B25" s="41" t="s">
        <v>59</v>
      </c>
      <c r="C25" s="20" t="s">
        <v>92</v>
      </c>
      <c r="D25" s="20" t="s">
        <v>74</v>
      </c>
      <c r="E25" s="60">
        <f t="shared" si="3"/>
        <v>233.78289473684211</v>
      </c>
      <c r="F25" s="61">
        <v>3506.7434210526317</v>
      </c>
      <c r="G25" s="61">
        <f>+[1]Hoja1!R29</f>
        <v>323.5</v>
      </c>
      <c r="H25" s="61">
        <f>+[1]Hoja1!S29</f>
        <v>208.5</v>
      </c>
      <c r="I25" s="61">
        <f t="shared" si="4"/>
        <v>4038.7434210526317</v>
      </c>
      <c r="J25" s="61">
        <f>+'[1]CALCULO ISR'!K29</f>
        <v>355.28734736842102</v>
      </c>
      <c r="K25" s="61">
        <f t="shared" si="0"/>
        <v>368.2080592105263</v>
      </c>
      <c r="L25" s="61">
        <v>585</v>
      </c>
      <c r="M25" s="61">
        <f t="shared" si="1"/>
        <v>1308.4954065789473</v>
      </c>
      <c r="N25" s="61">
        <f t="shared" si="2"/>
        <v>2730.2480144736846</v>
      </c>
    </row>
    <row r="26" spans="1:14" ht="16.5" x14ac:dyDescent="0.15">
      <c r="A26" s="1" t="s">
        <v>152</v>
      </c>
      <c r="B26" s="41" t="s">
        <v>60</v>
      </c>
      <c r="C26" s="20" t="s">
        <v>92</v>
      </c>
      <c r="D26" s="20" t="s">
        <v>74</v>
      </c>
      <c r="E26" s="60">
        <f t="shared" si="3"/>
        <v>233.78289473684211</v>
      </c>
      <c r="F26" s="61">
        <v>3506.7434210526317</v>
      </c>
      <c r="G26" s="61">
        <f>+[1]Hoja1!R30</f>
        <v>323.5</v>
      </c>
      <c r="H26" s="61">
        <f>+[1]Hoja1!S30</f>
        <v>208.5</v>
      </c>
      <c r="I26" s="61">
        <f t="shared" si="4"/>
        <v>4038.7434210526317</v>
      </c>
      <c r="J26" s="61">
        <f>+'[1]CALCULO ISR'!K30</f>
        <v>355.28734736842102</v>
      </c>
      <c r="K26" s="61">
        <f t="shared" si="0"/>
        <v>368.2080592105263</v>
      </c>
      <c r="L26" s="61">
        <v>585</v>
      </c>
      <c r="M26" s="61">
        <f t="shared" si="1"/>
        <v>1308.4954065789473</v>
      </c>
      <c r="N26" s="61">
        <f t="shared" si="2"/>
        <v>2730.2480144736846</v>
      </c>
    </row>
    <row r="27" spans="1:14" ht="16.5" x14ac:dyDescent="0.15">
      <c r="A27" s="1" t="s">
        <v>153</v>
      </c>
      <c r="B27" s="41" t="s">
        <v>61</v>
      </c>
      <c r="C27" s="20" t="s">
        <v>92</v>
      </c>
      <c r="D27" s="20" t="s">
        <v>74</v>
      </c>
      <c r="E27" s="60">
        <f t="shared" si="3"/>
        <v>233.78289473684211</v>
      </c>
      <c r="F27" s="61">
        <v>3506.7434210526317</v>
      </c>
      <c r="G27" s="61">
        <f>+[1]Hoja1!R31</f>
        <v>323.5</v>
      </c>
      <c r="H27" s="61">
        <f>+[1]Hoja1!S31</f>
        <v>208.5</v>
      </c>
      <c r="I27" s="61">
        <f t="shared" si="4"/>
        <v>4038.7434210526317</v>
      </c>
      <c r="J27" s="61">
        <f>+'[1]CALCULO ISR'!K31</f>
        <v>355.28734736842102</v>
      </c>
      <c r="K27" s="61">
        <f t="shared" si="0"/>
        <v>368.2080592105263</v>
      </c>
      <c r="L27" s="61">
        <v>423.92</v>
      </c>
      <c r="M27" s="61">
        <f t="shared" si="1"/>
        <v>1147.4154065789473</v>
      </c>
      <c r="N27" s="61">
        <f t="shared" si="2"/>
        <v>2891.3280144736846</v>
      </c>
    </row>
    <row r="28" spans="1:14" ht="16.5" x14ac:dyDescent="0.15">
      <c r="A28" s="1" t="s">
        <v>173</v>
      </c>
      <c r="B28" s="41" t="s">
        <v>62</v>
      </c>
      <c r="C28" s="20" t="s">
        <v>92</v>
      </c>
      <c r="D28" s="20" t="s">
        <v>74</v>
      </c>
      <c r="E28" s="60">
        <f t="shared" si="3"/>
        <v>233.78289473684211</v>
      </c>
      <c r="F28" s="61">
        <v>3506.7434210526317</v>
      </c>
      <c r="G28" s="61">
        <f>+[1]Hoja1!R32</f>
        <v>323.5</v>
      </c>
      <c r="H28" s="61">
        <f>+[1]Hoja1!S32</f>
        <v>208.5</v>
      </c>
      <c r="I28" s="61">
        <f t="shared" si="4"/>
        <v>4038.7434210526317</v>
      </c>
      <c r="J28" s="61">
        <f>+'[1]CALCULO ISR'!K32</f>
        <v>355.28734736842102</v>
      </c>
      <c r="K28" s="61">
        <f t="shared" si="0"/>
        <v>368.2080592105263</v>
      </c>
      <c r="L28" s="61">
        <v>585</v>
      </c>
      <c r="M28" s="61">
        <f t="shared" si="1"/>
        <v>1308.4954065789473</v>
      </c>
      <c r="N28" s="61">
        <f t="shared" si="2"/>
        <v>2730.2480144736846</v>
      </c>
    </row>
    <row r="29" spans="1:14" ht="16.5" x14ac:dyDescent="0.15">
      <c r="A29" s="1" t="s">
        <v>165</v>
      </c>
      <c r="B29" s="41" t="s">
        <v>64</v>
      </c>
      <c r="C29" s="20" t="s">
        <v>92</v>
      </c>
      <c r="D29" s="20" t="s">
        <v>74</v>
      </c>
      <c r="E29" s="60">
        <f t="shared" si="3"/>
        <v>233.78289473684211</v>
      </c>
      <c r="F29" s="61">
        <v>3506.7434210526317</v>
      </c>
      <c r="G29" s="61">
        <f>+[1]Hoja1!R35</f>
        <v>323.5</v>
      </c>
      <c r="H29" s="61">
        <f>+[1]Hoja1!S35</f>
        <v>208.5</v>
      </c>
      <c r="I29" s="61">
        <f t="shared" si="4"/>
        <v>4038.7434210526317</v>
      </c>
      <c r="J29" s="61">
        <f>+'[1]CALCULO ISR'!K35</f>
        <v>355.28734736842102</v>
      </c>
      <c r="K29" s="61">
        <f t="shared" si="0"/>
        <v>368.2080592105263</v>
      </c>
      <c r="L29" s="61"/>
      <c r="M29" s="61">
        <f t="shared" si="1"/>
        <v>723.49540657894727</v>
      </c>
      <c r="N29" s="61">
        <f t="shared" si="2"/>
        <v>3315.2480144736846</v>
      </c>
    </row>
    <row r="30" spans="1:14" ht="16.5" x14ac:dyDescent="0.15">
      <c r="A30" s="1" t="s">
        <v>155</v>
      </c>
      <c r="B30" s="41" t="s">
        <v>65</v>
      </c>
      <c r="C30" s="20" t="s">
        <v>92</v>
      </c>
      <c r="D30" s="20" t="s">
        <v>74</v>
      </c>
      <c r="E30" s="60">
        <f t="shared" si="3"/>
        <v>233.78289473684211</v>
      </c>
      <c r="F30" s="61">
        <v>3506.7434210526317</v>
      </c>
      <c r="G30" s="61">
        <f>+[1]Hoja1!R36</f>
        <v>323.5</v>
      </c>
      <c r="H30" s="61">
        <f>+[1]Hoja1!S36</f>
        <v>208.5</v>
      </c>
      <c r="I30" s="61">
        <f t="shared" si="4"/>
        <v>4038.7434210526317</v>
      </c>
      <c r="J30" s="61">
        <f>+'[1]CALCULO ISR'!K36</f>
        <v>355.28734736842102</v>
      </c>
      <c r="K30" s="61">
        <f t="shared" si="0"/>
        <v>368.2080592105263</v>
      </c>
      <c r="L30" s="61"/>
      <c r="M30" s="61">
        <f t="shared" si="1"/>
        <v>723.49540657894727</v>
      </c>
      <c r="N30" s="61">
        <f t="shared" si="2"/>
        <v>3315.2480144736846</v>
      </c>
    </row>
    <row r="31" spans="1:14" ht="16.5" x14ac:dyDescent="0.15">
      <c r="A31" s="1" t="s">
        <v>156</v>
      </c>
      <c r="B31" s="41" t="s">
        <v>66</v>
      </c>
      <c r="C31" s="20" t="s">
        <v>92</v>
      </c>
      <c r="D31" s="20" t="s">
        <v>74</v>
      </c>
      <c r="E31" s="60">
        <f t="shared" si="3"/>
        <v>233.78289473684211</v>
      </c>
      <c r="F31" s="61">
        <v>3506.7434210526317</v>
      </c>
      <c r="G31" s="61">
        <f>+[1]Hoja1!R37</f>
        <v>323.5</v>
      </c>
      <c r="H31" s="61">
        <f>+[1]Hoja1!S37</f>
        <v>208.5</v>
      </c>
      <c r="I31" s="61">
        <f t="shared" si="4"/>
        <v>4038.7434210526317</v>
      </c>
      <c r="J31" s="61">
        <f>+'[1]CALCULO ISR'!K37</f>
        <v>355.28734736842102</v>
      </c>
      <c r="K31" s="61">
        <f t="shared" si="0"/>
        <v>368.2080592105263</v>
      </c>
      <c r="L31" s="61">
        <v>663.86</v>
      </c>
      <c r="M31" s="61">
        <f t="shared" si="1"/>
        <v>1387.3554065789472</v>
      </c>
      <c r="N31" s="61">
        <f t="shared" si="2"/>
        <v>2651.3880144736845</v>
      </c>
    </row>
    <row r="32" spans="1:14" ht="16.5" x14ac:dyDescent="0.15">
      <c r="A32" s="1" t="s">
        <v>157</v>
      </c>
      <c r="B32" s="41" t="s">
        <v>67</v>
      </c>
      <c r="C32" s="20" t="s">
        <v>92</v>
      </c>
      <c r="D32" s="20" t="s">
        <v>74</v>
      </c>
      <c r="E32" s="60">
        <f t="shared" si="3"/>
        <v>233.78289473684211</v>
      </c>
      <c r="F32" s="61">
        <v>3506.7434210526317</v>
      </c>
      <c r="G32" s="61">
        <f>+[1]Hoja1!R38</f>
        <v>323.5</v>
      </c>
      <c r="H32" s="61">
        <f>+[1]Hoja1!S38</f>
        <v>208.5</v>
      </c>
      <c r="I32" s="61">
        <f t="shared" si="4"/>
        <v>4038.7434210526317</v>
      </c>
      <c r="J32" s="61">
        <v>378.28</v>
      </c>
      <c r="K32" s="61">
        <f t="shared" si="0"/>
        <v>368.2080592105263</v>
      </c>
      <c r="L32" s="61"/>
      <c r="M32" s="61">
        <f t="shared" si="1"/>
        <v>746.48805921052622</v>
      </c>
      <c r="N32" s="61">
        <f t="shared" si="2"/>
        <v>3292.2553618421052</v>
      </c>
    </row>
    <row r="33" spans="1:14" ht="16.5" x14ac:dyDescent="0.15">
      <c r="A33" s="1" t="s">
        <v>158</v>
      </c>
      <c r="B33" s="41" t="s">
        <v>68</v>
      </c>
      <c r="C33" s="20" t="s">
        <v>92</v>
      </c>
      <c r="D33" s="20" t="s">
        <v>74</v>
      </c>
      <c r="E33" s="60">
        <f t="shared" si="3"/>
        <v>233.78289473684211</v>
      </c>
      <c r="F33" s="61">
        <v>3506.7434210526317</v>
      </c>
      <c r="G33" s="61">
        <f>+[1]Hoja1!R39</f>
        <v>323.5</v>
      </c>
      <c r="H33" s="61">
        <f>+[1]Hoja1!S39</f>
        <v>208.5</v>
      </c>
      <c r="I33" s="61">
        <f t="shared" si="4"/>
        <v>4038.7434210526317</v>
      </c>
      <c r="J33" s="61">
        <f>+'[1]CALCULO ISR'!K39</f>
        <v>355.28734736842102</v>
      </c>
      <c r="K33" s="61">
        <f t="shared" si="0"/>
        <v>368.2080592105263</v>
      </c>
      <c r="L33" s="61"/>
      <c r="M33" s="61">
        <f t="shared" ref="M33:M54" si="5">SUM(J33:L33)</f>
        <v>723.49540657894727</v>
      </c>
      <c r="N33" s="61">
        <f t="shared" si="2"/>
        <v>3315.2480144736846</v>
      </c>
    </row>
    <row r="34" spans="1:14" ht="16.5" x14ac:dyDescent="0.15">
      <c r="A34" s="1" t="s">
        <v>159</v>
      </c>
      <c r="B34" s="41" t="s">
        <v>69</v>
      </c>
      <c r="C34" s="20" t="s">
        <v>92</v>
      </c>
      <c r="D34" s="20" t="s">
        <v>74</v>
      </c>
      <c r="E34" s="60">
        <f t="shared" si="3"/>
        <v>233.78289473684211</v>
      </c>
      <c r="F34" s="61">
        <v>3506.7434210526317</v>
      </c>
      <c r="G34" s="61">
        <f>+[1]Hoja1!R40</f>
        <v>323.5</v>
      </c>
      <c r="H34" s="61">
        <f>+[1]Hoja1!S40</f>
        <v>208.5</v>
      </c>
      <c r="I34" s="61">
        <f t="shared" si="4"/>
        <v>4038.7434210526317</v>
      </c>
      <c r="J34" s="61">
        <f>+'[1]CALCULO ISR'!K40</f>
        <v>355.28734736842102</v>
      </c>
      <c r="K34" s="61">
        <f t="shared" si="0"/>
        <v>368.2080592105263</v>
      </c>
      <c r="L34" s="61">
        <v>585</v>
      </c>
      <c r="M34" s="61">
        <f t="shared" si="5"/>
        <v>1308.4954065789473</v>
      </c>
      <c r="N34" s="61">
        <f t="shared" si="2"/>
        <v>2730.2480144736846</v>
      </c>
    </row>
    <row r="35" spans="1:14" ht="16.5" x14ac:dyDescent="0.15">
      <c r="A35" s="1" t="s">
        <v>160</v>
      </c>
      <c r="B35" s="65" t="s">
        <v>70</v>
      </c>
      <c r="C35" s="20" t="s">
        <v>92</v>
      </c>
      <c r="D35" s="20" t="s">
        <v>74</v>
      </c>
      <c r="E35" s="60">
        <f t="shared" si="3"/>
        <v>233.78</v>
      </c>
      <c r="F35" s="61">
        <v>3506.7</v>
      </c>
      <c r="G35" s="61">
        <f>+[1]Hoja1!R41</f>
        <v>323.5</v>
      </c>
      <c r="H35" s="61">
        <f>+[1]Hoja1!S41</f>
        <v>208.5</v>
      </c>
      <c r="I35" s="61">
        <f t="shared" si="4"/>
        <v>4038.7</v>
      </c>
      <c r="J35" s="61">
        <v>355.22</v>
      </c>
      <c r="K35" s="61">
        <v>368.2</v>
      </c>
      <c r="L35" s="61">
        <v>585</v>
      </c>
      <c r="M35" s="61">
        <f t="shared" si="5"/>
        <v>1308.42</v>
      </c>
      <c r="N35" s="61">
        <f t="shared" si="2"/>
        <v>2730.2799999999997</v>
      </c>
    </row>
    <row r="36" spans="1:14" ht="16.5" x14ac:dyDescent="0.15">
      <c r="A36" s="1" t="s">
        <v>161</v>
      </c>
      <c r="B36" s="41" t="s">
        <v>71</v>
      </c>
      <c r="C36" s="20" t="s">
        <v>92</v>
      </c>
      <c r="D36" s="20" t="s">
        <v>74</v>
      </c>
      <c r="E36" s="60">
        <f t="shared" si="3"/>
        <v>233.78289473684211</v>
      </c>
      <c r="F36" s="61">
        <v>3506.7434210526317</v>
      </c>
      <c r="G36" s="61">
        <f>+[1]Hoja1!R42</f>
        <v>323.5</v>
      </c>
      <c r="H36" s="61">
        <f>+[1]Hoja1!S42</f>
        <v>208.5</v>
      </c>
      <c r="I36" s="61">
        <f t="shared" si="4"/>
        <v>4038.7434210526317</v>
      </c>
      <c r="J36" s="61">
        <f>+'[1]CALCULO ISR'!K42</f>
        <v>355.28734736842102</v>
      </c>
      <c r="K36" s="61">
        <f t="shared" si="0"/>
        <v>368.2080592105263</v>
      </c>
      <c r="L36" s="61"/>
      <c r="M36" s="61">
        <f t="shared" si="5"/>
        <v>723.49540657894727</v>
      </c>
      <c r="N36" s="61">
        <f t="shared" si="2"/>
        <v>3315.2480144736846</v>
      </c>
    </row>
    <row r="37" spans="1:14" ht="16.5" x14ac:dyDescent="0.15">
      <c r="A37" s="1" t="s">
        <v>162</v>
      </c>
      <c r="B37" s="41" t="s">
        <v>17</v>
      </c>
      <c r="C37" s="20" t="s">
        <v>79</v>
      </c>
      <c r="D37" s="20" t="s">
        <v>75</v>
      </c>
      <c r="E37" s="60">
        <f t="shared" si="3"/>
        <v>908.7828947368422</v>
      </c>
      <c r="F37" s="61">
        <v>13631.743421052633</v>
      </c>
      <c r="G37" s="61">
        <f>+[1]Hoja1!R43</f>
        <v>832</v>
      </c>
      <c r="H37" s="61">
        <f>+[1]Hoja1!S43</f>
        <v>559.5</v>
      </c>
      <c r="I37" s="61">
        <f t="shared" si="4"/>
        <v>15023.243421052633</v>
      </c>
      <c r="J37" s="61">
        <f>+'[1]CALCULO ISR'!K43</f>
        <v>2764.7790606315793</v>
      </c>
      <c r="K37" s="61">
        <f t="shared" si="0"/>
        <v>1431.3330592105265</v>
      </c>
      <c r="L37" s="61"/>
      <c r="M37" s="61">
        <f t="shared" si="5"/>
        <v>4196.112119842106</v>
      </c>
      <c r="N37" s="61">
        <f t="shared" si="2"/>
        <v>10827.131301210527</v>
      </c>
    </row>
    <row r="38" spans="1:14" ht="16.5" x14ac:dyDescent="0.15">
      <c r="A38" s="1" t="s">
        <v>120</v>
      </c>
      <c r="B38" s="41" t="s">
        <v>107</v>
      </c>
      <c r="C38" s="20" t="s">
        <v>108</v>
      </c>
      <c r="D38" s="20" t="s">
        <v>75</v>
      </c>
      <c r="E38" s="60">
        <f t="shared" si="3"/>
        <v>449.57236842105266</v>
      </c>
      <c r="F38" s="61">
        <v>6743.58552631579</v>
      </c>
      <c r="G38" s="61">
        <f>+[1]Hoja1!R45</f>
        <v>581.5</v>
      </c>
      <c r="H38" s="61">
        <f>+[1]Hoja1!S45</f>
        <v>361</v>
      </c>
      <c r="I38" s="61">
        <f t="shared" si="4"/>
        <v>7686.08552631579</v>
      </c>
      <c r="J38" s="61">
        <f>+'[1]CALCULO ISR'!K45</f>
        <v>1094.5586924210529</v>
      </c>
      <c r="K38" s="61">
        <f t="shared" si="0"/>
        <v>708.07648026315792</v>
      </c>
      <c r="L38" s="61">
        <v>1124</v>
      </c>
      <c r="M38" s="61">
        <f t="shared" si="5"/>
        <v>2926.6351726842108</v>
      </c>
      <c r="N38" s="61">
        <f t="shared" si="2"/>
        <v>4759.4503536315788</v>
      </c>
    </row>
    <row r="39" spans="1:14" ht="16.5" x14ac:dyDescent="0.15">
      <c r="A39" s="1" t="s">
        <v>121</v>
      </c>
      <c r="B39" s="41" t="s">
        <v>24</v>
      </c>
      <c r="C39" s="20" t="s">
        <v>84</v>
      </c>
      <c r="D39" s="20" t="s">
        <v>75</v>
      </c>
      <c r="E39" s="60">
        <f t="shared" si="3"/>
        <v>459.44078947368422</v>
      </c>
      <c r="F39" s="61">
        <v>6891.6118421052633</v>
      </c>
      <c r="G39" s="61">
        <f>+[1]Hoja1!R46</f>
        <v>581.5</v>
      </c>
      <c r="H39" s="61">
        <f>+[1]Hoja1!S46</f>
        <v>361</v>
      </c>
      <c r="I39" s="61">
        <f t="shared" si="4"/>
        <v>7834.1118421052633</v>
      </c>
      <c r="J39" s="61">
        <f>+'[1]CALCULO ISR'!K46</f>
        <v>1126.1771134736844</v>
      </c>
      <c r="K39" s="61">
        <f t="shared" si="0"/>
        <v>723.6192434210526</v>
      </c>
      <c r="L39" s="61"/>
      <c r="M39" s="61">
        <f t="shared" si="5"/>
        <v>1849.7963568947371</v>
      </c>
      <c r="N39" s="61">
        <f t="shared" si="2"/>
        <v>5984.3154852105263</v>
      </c>
    </row>
    <row r="40" spans="1:14" ht="16.5" x14ac:dyDescent="0.15">
      <c r="A40" s="1" t="s">
        <v>122</v>
      </c>
      <c r="B40" s="41" t="s">
        <v>18</v>
      </c>
      <c r="C40" s="20" t="s">
        <v>79</v>
      </c>
      <c r="D40" s="20" t="s">
        <v>76</v>
      </c>
      <c r="E40" s="60">
        <f t="shared" si="3"/>
        <v>908.7828947368422</v>
      </c>
      <c r="F40" s="61">
        <v>13631.743421052633</v>
      </c>
      <c r="G40" s="61">
        <f>+[1]Hoja1!R47</f>
        <v>832</v>
      </c>
      <c r="H40" s="61">
        <f>+[1]Hoja1!S47</f>
        <v>559.5</v>
      </c>
      <c r="I40" s="61">
        <f t="shared" si="4"/>
        <v>15023.243421052633</v>
      </c>
      <c r="J40" s="61">
        <f>+'[1]CALCULO ISR'!K47</f>
        <v>2764.7790606315793</v>
      </c>
      <c r="K40" s="61">
        <f t="shared" si="0"/>
        <v>1431.3330592105265</v>
      </c>
      <c r="L40" s="61">
        <v>1945</v>
      </c>
      <c r="M40" s="61">
        <f t="shared" si="5"/>
        <v>6141.112119842106</v>
      </c>
      <c r="N40" s="61">
        <f t="shared" si="2"/>
        <v>8882.1313012105275</v>
      </c>
    </row>
    <row r="41" spans="1:14" ht="16.5" x14ac:dyDescent="0.15">
      <c r="A41" s="1" t="s">
        <v>123</v>
      </c>
      <c r="B41" s="41" t="s">
        <v>22</v>
      </c>
      <c r="C41" s="20" t="s">
        <v>82</v>
      </c>
      <c r="D41" s="20" t="s">
        <v>76</v>
      </c>
      <c r="E41" s="60">
        <f t="shared" si="3"/>
        <v>566.21710526315792</v>
      </c>
      <c r="F41" s="61">
        <v>8493.2565789473683</v>
      </c>
      <c r="G41" s="61">
        <f>+[1]Hoja1!R48</f>
        <v>623.5</v>
      </c>
      <c r="H41" s="61">
        <f>+[1]Hoja1!S48</f>
        <v>389.5</v>
      </c>
      <c r="I41" s="61">
        <f t="shared" si="4"/>
        <v>9506.2565789473683</v>
      </c>
      <c r="J41" s="61">
        <f>+'[1]CALCULO ISR'!K48</f>
        <v>1483.3472292631582</v>
      </c>
      <c r="K41" s="61">
        <f>+F41*10.5%+1825.92+184.6</f>
        <v>2902.3119407894737</v>
      </c>
      <c r="L41" s="61"/>
      <c r="M41" s="61">
        <f t="shared" si="5"/>
        <v>4385.6591700526315</v>
      </c>
      <c r="N41" s="61">
        <f t="shared" si="2"/>
        <v>5120.5974088947369</v>
      </c>
    </row>
    <row r="42" spans="1:14" ht="16.5" x14ac:dyDescent="0.15">
      <c r="A42" s="1" t="s">
        <v>124</v>
      </c>
      <c r="B42" s="41" t="s">
        <v>45</v>
      </c>
      <c r="C42" s="20" t="s">
        <v>94</v>
      </c>
      <c r="D42" s="20" t="s">
        <v>76</v>
      </c>
      <c r="E42" s="60">
        <f t="shared" si="3"/>
        <v>258.8486842105263</v>
      </c>
      <c r="F42" s="61">
        <v>3882.7302631578946</v>
      </c>
      <c r="G42" s="61">
        <f>+[1]Hoja1!R49</f>
        <v>359</v>
      </c>
      <c r="H42" s="61">
        <f>+[1]Hoja1!S49</f>
        <v>219</v>
      </c>
      <c r="I42" s="61">
        <f t="shared" si="4"/>
        <v>4460.730263157895</v>
      </c>
      <c r="J42" s="61">
        <f>+'[1]CALCULO ISR'!K49</f>
        <v>426.86835115789484</v>
      </c>
      <c r="K42" s="61">
        <f t="shared" ref="K42:K54" si="6">+F42*10.5%</f>
        <v>407.6866776315789</v>
      </c>
      <c r="L42" s="61">
        <v>648</v>
      </c>
      <c r="M42" s="61">
        <f t="shared" si="5"/>
        <v>1482.5550287894737</v>
      </c>
      <c r="N42" s="61">
        <f t="shared" si="2"/>
        <v>2978.1752343684211</v>
      </c>
    </row>
    <row r="43" spans="1:14" ht="16.5" x14ac:dyDescent="0.15">
      <c r="A43" s="1" t="s">
        <v>125</v>
      </c>
      <c r="B43" s="41" t="s">
        <v>46</v>
      </c>
      <c r="C43" s="20" t="s">
        <v>94</v>
      </c>
      <c r="D43" s="20" t="s">
        <v>76</v>
      </c>
      <c r="E43" s="60">
        <f t="shared" si="3"/>
        <v>258.8486842105263</v>
      </c>
      <c r="F43" s="61">
        <v>3882.7302631578946</v>
      </c>
      <c r="G43" s="61">
        <f>+[1]Hoja1!R50</f>
        <v>359</v>
      </c>
      <c r="H43" s="61">
        <f>+[1]Hoja1!S50</f>
        <v>219</v>
      </c>
      <c r="I43" s="61">
        <f t="shared" si="4"/>
        <v>4460.730263157895</v>
      </c>
      <c r="J43" s="61">
        <f>+'[1]CALCULO ISR'!K50</f>
        <v>426.86835115789484</v>
      </c>
      <c r="K43" s="61">
        <f t="shared" si="6"/>
        <v>407.6866776315789</v>
      </c>
      <c r="L43" s="61">
        <v>648</v>
      </c>
      <c r="M43" s="61">
        <f t="shared" si="5"/>
        <v>1482.5550287894737</v>
      </c>
      <c r="N43" s="61">
        <f t="shared" si="2"/>
        <v>2978.1752343684211</v>
      </c>
    </row>
    <row r="44" spans="1:14" ht="16.5" x14ac:dyDescent="0.15">
      <c r="A44" s="1" t="s">
        <v>126</v>
      </c>
      <c r="B44" s="41" t="s">
        <v>47</v>
      </c>
      <c r="C44" s="20" t="s">
        <v>94</v>
      </c>
      <c r="D44" s="20" t="s">
        <v>76</v>
      </c>
      <c r="E44" s="60">
        <f t="shared" si="3"/>
        <v>258.8486842105263</v>
      </c>
      <c r="F44" s="61">
        <v>3882.7302631578946</v>
      </c>
      <c r="G44" s="61">
        <f>+[1]Hoja1!R51</f>
        <v>359</v>
      </c>
      <c r="H44" s="61">
        <f>+[1]Hoja1!S51</f>
        <v>219</v>
      </c>
      <c r="I44" s="61">
        <f t="shared" si="4"/>
        <v>4460.730263157895</v>
      </c>
      <c r="J44" s="61">
        <f>+'[1]CALCULO ISR'!K51</f>
        <v>426.86835115789484</v>
      </c>
      <c r="K44" s="61">
        <f t="shared" si="6"/>
        <v>407.6866776315789</v>
      </c>
      <c r="L44" s="61">
        <v>648</v>
      </c>
      <c r="M44" s="61">
        <f t="shared" si="5"/>
        <v>1482.5550287894737</v>
      </c>
      <c r="N44" s="61">
        <f t="shared" si="2"/>
        <v>2978.1752343684211</v>
      </c>
    </row>
    <row r="45" spans="1:14" ht="16.5" x14ac:dyDescent="0.15">
      <c r="A45" s="1" t="s">
        <v>127</v>
      </c>
      <c r="B45" s="42" t="s">
        <v>48</v>
      </c>
      <c r="C45" s="20" t="s">
        <v>94</v>
      </c>
      <c r="D45" s="20" t="s">
        <v>76</v>
      </c>
      <c r="E45" s="62">
        <f t="shared" si="3"/>
        <v>258.8486842105263</v>
      </c>
      <c r="F45" s="61">
        <v>3882.7302631578946</v>
      </c>
      <c r="G45" s="61">
        <f>+[1]Hoja1!R52</f>
        <v>359</v>
      </c>
      <c r="H45" s="61">
        <f>+[1]Hoja1!S52</f>
        <v>219</v>
      </c>
      <c r="I45" s="61">
        <f t="shared" si="4"/>
        <v>4460.730263157895</v>
      </c>
      <c r="J45" s="61">
        <f>+'[1]CALCULO ISR'!K52</f>
        <v>426.86835115789484</v>
      </c>
      <c r="K45" s="61">
        <f t="shared" si="6"/>
        <v>407.6866776315789</v>
      </c>
      <c r="L45" s="61">
        <v>648</v>
      </c>
      <c r="M45" s="61">
        <f t="shared" si="5"/>
        <v>1482.5550287894737</v>
      </c>
      <c r="N45" s="61">
        <f t="shared" si="2"/>
        <v>2978.1752343684211</v>
      </c>
    </row>
    <row r="46" spans="1:14" ht="16.5" x14ac:dyDescent="0.15">
      <c r="A46" s="1" t="s">
        <v>128</v>
      </c>
      <c r="B46" s="43" t="s">
        <v>49</v>
      </c>
      <c r="C46" s="42" t="s">
        <v>94</v>
      </c>
      <c r="D46" s="20" t="s">
        <v>76</v>
      </c>
      <c r="E46" s="63">
        <f t="shared" si="3"/>
        <v>258.8486842105263</v>
      </c>
      <c r="F46" s="61">
        <v>3882.7302631578946</v>
      </c>
      <c r="G46" s="61">
        <f>+[1]Hoja1!R53</f>
        <v>359</v>
      </c>
      <c r="H46" s="61">
        <f>+[1]Hoja1!S53</f>
        <v>219</v>
      </c>
      <c r="I46" s="61">
        <f t="shared" si="4"/>
        <v>4460.730263157895</v>
      </c>
      <c r="J46" s="61">
        <f>+'[1]CALCULO ISR'!K53</f>
        <v>426.86835115789484</v>
      </c>
      <c r="K46" s="61">
        <f t="shared" si="6"/>
        <v>407.6866776315789</v>
      </c>
      <c r="L46" s="61">
        <v>648</v>
      </c>
      <c r="M46" s="61">
        <f t="shared" si="5"/>
        <v>1482.5550287894737</v>
      </c>
      <c r="N46" s="61">
        <f t="shared" si="2"/>
        <v>2978.1752343684211</v>
      </c>
    </row>
    <row r="47" spans="1:14" ht="16.5" x14ac:dyDescent="0.15">
      <c r="A47" s="1" t="s">
        <v>130</v>
      </c>
      <c r="B47" s="43" t="s">
        <v>51</v>
      </c>
      <c r="C47" s="43" t="s">
        <v>94</v>
      </c>
      <c r="D47" s="20" t="s">
        <v>76</v>
      </c>
      <c r="E47" s="63">
        <f t="shared" si="3"/>
        <v>258.8486842105263</v>
      </c>
      <c r="F47" s="61">
        <v>3882.7302631578946</v>
      </c>
      <c r="G47" s="61">
        <f>+[1]Hoja1!R55</f>
        <v>359</v>
      </c>
      <c r="H47" s="61">
        <f>+[1]Hoja1!S55</f>
        <v>219</v>
      </c>
      <c r="I47" s="61">
        <f t="shared" si="4"/>
        <v>4460.730263157895</v>
      </c>
      <c r="J47" s="61">
        <f>+'[1]CALCULO ISR'!K55</f>
        <v>426.86835115789484</v>
      </c>
      <c r="K47" s="61">
        <f t="shared" si="6"/>
        <v>407.6866776315789</v>
      </c>
      <c r="L47" s="61"/>
      <c r="M47" s="61">
        <f t="shared" si="5"/>
        <v>834.55502878947368</v>
      </c>
      <c r="N47" s="61">
        <f t="shared" si="2"/>
        <v>3626.1752343684211</v>
      </c>
    </row>
    <row r="48" spans="1:14" ht="16.5" x14ac:dyDescent="0.15">
      <c r="A48" s="1" t="s">
        <v>131</v>
      </c>
      <c r="B48" s="43" t="s">
        <v>52</v>
      </c>
      <c r="C48" s="43" t="s">
        <v>94</v>
      </c>
      <c r="D48" s="20" t="s">
        <v>76</v>
      </c>
      <c r="E48" s="63">
        <f t="shared" si="3"/>
        <v>258.8486842105263</v>
      </c>
      <c r="F48" s="61">
        <v>3882.7302631578946</v>
      </c>
      <c r="G48" s="61">
        <f>+[1]Hoja1!R56</f>
        <v>359</v>
      </c>
      <c r="H48" s="61">
        <f>+[1]Hoja1!S56</f>
        <v>219</v>
      </c>
      <c r="I48" s="61">
        <f t="shared" si="4"/>
        <v>4460.730263157895</v>
      </c>
      <c r="J48" s="61">
        <f>+'[1]CALCULO ISR'!K56</f>
        <v>426.86835115789484</v>
      </c>
      <c r="K48" s="61">
        <f t="shared" si="6"/>
        <v>407.6866776315789</v>
      </c>
      <c r="L48" s="61">
        <v>648</v>
      </c>
      <c r="M48" s="61">
        <f t="shared" si="5"/>
        <v>1482.5550287894737</v>
      </c>
      <c r="N48" s="61">
        <f t="shared" si="2"/>
        <v>2978.1752343684211</v>
      </c>
    </row>
    <row r="49" spans="1:14" ht="16.5" x14ac:dyDescent="0.15">
      <c r="A49" s="1" t="s">
        <v>133</v>
      </c>
      <c r="B49" s="43" t="s">
        <v>43</v>
      </c>
      <c r="C49" s="43" t="s">
        <v>93</v>
      </c>
      <c r="D49" s="44" t="s">
        <v>76</v>
      </c>
      <c r="E49" s="63">
        <f t="shared" si="3"/>
        <v>280.26315789473688</v>
      </c>
      <c r="F49" s="61">
        <v>4203.9473684210534</v>
      </c>
      <c r="G49" s="61">
        <f>+[1]Hoja1!R58</f>
        <v>366</v>
      </c>
      <c r="H49" s="61">
        <f>+[1]Hoja1!S58</f>
        <v>226</v>
      </c>
      <c r="I49" s="61">
        <f t="shared" si="4"/>
        <v>4795.9473684210534</v>
      </c>
      <c r="J49" s="61">
        <f>+'[1]CALCULO ISR'!K58</f>
        <v>486.93925642105285</v>
      </c>
      <c r="K49" s="61">
        <f t="shared" si="6"/>
        <v>441.41447368421058</v>
      </c>
      <c r="L49" s="61">
        <v>701</v>
      </c>
      <c r="M49" s="61">
        <f t="shared" si="5"/>
        <v>1629.3537301052634</v>
      </c>
      <c r="N49" s="61">
        <f t="shared" si="2"/>
        <v>3166.59363831579</v>
      </c>
    </row>
    <row r="50" spans="1:14" ht="16.5" x14ac:dyDescent="0.15">
      <c r="A50" s="1" t="s">
        <v>134</v>
      </c>
      <c r="B50" s="43" t="s">
        <v>44</v>
      </c>
      <c r="C50" s="43" t="s">
        <v>93</v>
      </c>
      <c r="D50" s="44" t="s">
        <v>76</v>
      </c>
      <c r="E50" s="63">
        <f t="shared" si="3"/>
        <v>280.26315789473688</v>
      </c>
      <c r="F50" s="61">
        <v>4203.9473684210534</v>
      </c>
      <c r="G50" s="61">
        <f>+[1]Hoja1!R59</f>
        <v>366</v>
      </c>
      <c r="H50" s="61">
        <f>+[1]Hoja1!S59</f>
        <v>226</v>
      </c>
      <c r="I50" s="61">
        <f t="shared" si="4"/>
        <v>4795.9473684210534</v>
      </c>
      <c r="J50" s="61">
        <f>+'[1]CALCULO ISR'!K59</f>
        <v>486.93925642105285</v>
      </c>
      <c r="K50" s="61">
        <f t="shared" si="6"/>
        <v>441.41447368421058</v>
      </c>
      <c r="L50" s="61">
        <v>701</v>
      </c>
      <c r="M50" s="61">
        <f t="shared" si="5"/>
        <v>1629.3537301052634</v>
      </c>
      <c r="N50" s="61">
        <f t="shared" si="2"/>
        <v>3166.59363831579</v>
      </c>
    </row>
    <row r="51" spans="1:14" ht="16.5" x14ac:dyDescent="0.15">
      <c r="A51" s="1" t="s">
        <v>135</v>
      </c>
      <c r="B51" s="43" t="s">
        <v>19</v>
      </c>
      <c r="C51" s="43" t="s">
        <v>79</v>
      </c>
      <c r="D51" s="44" t="s">
        <v>77</v>
      </c>
      <c r="E51" s="63">
        <f t="shared" si="3"/>
        <v>908.7828947368422</v>
      </c>
      <c r="F51" s="61">
        <v>13631.743421052633</v>
      </c>
      <c r="G51" s="61">
        <f>+[1]Hoja1!R60</f>
        <v>832</v>
      </c>
      <c r="H51" s="61">
        <f>+[1]Hoja1!S60</f>
        <v>559.5</v>
      </c>
      <c r="I51" s="61">
        <f t="shared" si="4"/>
        <v>15023.243421052633</v>
      </c>
      <c r="J51" s="61">
        <f>+'[1]CALCULO ISR'!K60</f>
        <v>2764.7790606315793</v>
      </c>
      <c r="K51" s="61">
        <f t="shared" si="6"/>
        <v>1431.3330592105265</v>
      </c>
      <c r="L51" s="61">
        <v>2272</v>
      </c>
      <c r="M51" s="61">
        <f t="shared" si="5"/>
        <v>6468.112119842106</v>
      </c>
      <c r="N51" s="61">
        <f t="shared" si="2"/>
        <v>8555.1313012105275</v>
      </c>
    </row>
    <row r="52" spans="1:14" ht="16.5" x14ac:dyDescent="0.15">
      <c r="A52" s="1" t="s">
        <v>166</v>
      </c>
      <c r="B52" s="43" t="s">
        <v>26</v>
      </c>
      <c r="C52" s="43" t="s">
        <v>86</v>
      </c>
      <c r="D52" s="44" t="s">
        <v>77</v>
      </c>
      <c r="E52" s="63">
        <f t="shared" si="3"/>
        <v>449.57236842105266</v>
      </c>
      <c r="F52" s="61">
        <v>6743.58552631579</v>
      </c>
      <c r="G52" s="61">
        <f>+[1]Hoja1!R62</f>
        <v>581.5</v>
      </c>
      <c r="H52" s="61">
        <f>+[1]Hoja1!S62</f>
        <v>361</v>
      </c>
      <c r="I52" s="61">
        <f t="shared" si="4"/>
        <v>7686.08552631579</v>
      </c>
      <c r="J52" s="61">
        <f>+'[1]CALCULO ISR'!K62</f>
        <v>1094.5586924210529</v>
      </c>
      <c r="K52" s="61">
        <f t="shared" si="6"/>
        <v>708.07648026315792</v>
      </c>
      <c r="L52" s="61">
        <v>1000</v>
      </c>
      <c r="M52" s="61">
        <f t="shared" si="5"/>
        <v>2802.6351726842108</v>
      </c>
      <c r="N52" s="61">
        <f t="shared" si="2"/>
        <v>4883.4503536315788</v>
      </c>
    </row>
    <row r="53" spans="1:14" ht="16.5" x14ac:dyDescent="0.15">
      <c r="A53" s="1" t="s">
        <v>168</v>
      </c>
      <c r="B53" s="43" t="s">
        <v>28</v>
      </c>
      <c r="C53" s="43" t="s">
        <v>86</v>
      </c>
      <c r="D53" s="44" t="s">
        <v>77</v>
      </c>
      <c r="E53" s="63">
        <f t="shared" si="3"/>
        <v>449.57236842105266</v>
      </c>
      <c r="F53" s="61">
        <v>6743.58552631579</v>
      </c>
      <c r="G53" s="61">
        <f>+[1]Hoja1!R64</f>
        <v>581.5</v>
      </c>
      <c r="H53" s="61">
        <f>+[1]Hoja1!S64</f>
        <v>361</v>
      </c>
      <c r="I53" s="61">
        <f t="shared" si="4"/>
        <v>7686.08552631579</v>
      </c>
      <c r="J53" s="61">
        <f>+'[1]CALCULO ISR'!K64</f>
        <v>1094.5586924210529</v>
      </c>
      <c r="K53" s="61">
        <f t="shared" si="6"/>
        <v>708.07648026315792</v>
      </c>
      <c r="L53" s="61"/>
      <c r="M53" s="61">
        <f t="shared" si="5"/>
        <v>1802.6351726842108</v>
      </c>
      <c r="N53" s="61">
        <f t="shared" si="2"/>
        <v>5883.4503536315788</v>
      </c>
    </row>
    <row r="54" spans="1:14" ht="16.5" x14ac:dyDescent="0.15">
      <c r="A54" s="1" t="s">
        <v>169</v>
      </c>
      <c r="B54" s="43" t="s">
        <v>104</v>
      </c>
      <c r="C54" s="43" t="s">
        <v>86</v>
      </c>
      <c r="D54" s="44" t="s">
        <v>77</v>
      </c>
      <c r="E54" s="63">
        <f t="shared" si="3"/>
        <v>449.57236842105266</v>
      </c>
      <c r="F54" s="61">
        <v>6743.58552631579</v>
      </c>
      <c r="G54" s="61">
        <f>+[1]Hoja1!R65</f>
        <v>581.5</v>
      </c>
      <c r="H54" s="61">
        <f>+[1]Hoja1!S65</f>
        <v>361</v>
      </c>
      <c r="I54" s="61">
        <f t="shared" si="4"/>
        <v>7686.08552631579</v>
      </c>
      <c r="J54" s="61">
        <f>+'[1]CALCULO ISR'!K65</f>
        <v>1094.5586924210529</v>
      </c>
      <c r="K54" s="61">
        <f t="shared" si="6"/>
        <v>708.07648026315792</v>
      </c>
      <c r="L54" s="61"/>
      <c r="M54" s="61">
        <f t="shared" si="5"/>
        <v>1802.6351726842108</v>
      </c>
      <c r="N54" s="61">
        <f t="shared" si="2"/>
        <v>5883.4503536315788</v>
      </c>
    </row>
    <row r="55" spans="1:14" x14ac:dyDescent="0.2">
      <c r="E55" s="64"/>
      <c r="F55" s="64">
        <f t="shared" ref="F55:N55" si="7">SUM(F5:F54)</f>
        <v>311366.97236842127</v>
      </c>
      <c r="G55" s="64">
        <f t="shared" si="7"/>
        <v>24231.5</v>
      </c>
      <c r="H55" s="64">
        <f t="shared" si="7"/>
        <v>15652</v>
      </c>
      <c r="I55" s="64">
        <f t="shared" si="7"/>
        <v>351250.47236842144</v>
      </c>
      <c r="J55" s="64">
        <f t="shared" si="7"/>
        <v>50572.120569894701</v>
      </c>
      <c r="K55" s="64">
        <f t="shared" si="7"/>
        <v>34704.04359868422</v>
      </c>
      <c r="L55" s="64">
        <f t="shared" si="7"/>
        <v>23771.360000000001</v>
      </c>
      <c r="M55" s="64">
        <f t="shared" si="7"/>
        <v>109047.52416857895</v>
      </c>
      <c r="N55" s="64">
        <f t="shared" si="7"/>
        <v>242202.94819984215</v>
      </c>
    </row>
    <row r="56" spans="1:14" x14ac:dyDescent="0.2">
      <c r="I56" s="58"/>
    </row>
  </sheetData>
  <mergeCells count="4">
    <mergeCell ref="A3:E3"/>
    <mergeCell ref="F3:H3"/>
    <mergeCell ref="J3:L3"/>
    <mergeCell ref="M3:N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B1" zoomScale="120" zoomScaleNormal="120" workbookViewId="0">
      <selection activeCell="S19" sqref="S19"/>
    </sheetView>
  </sheetViews>
  <sheetFormatPr baseColWidth="10" defaultColWidth="9.33203125" defaultRowHeight="12.75" x14ac:dyDescent="0.2"/>
  <cols>
    <col min="1" max="1" width="2.5" hidden="1" customWidth="1"/>
    <col min="2" max="2" width="15.1640625" customWidth="1"/>
    <col min="3" max="3" width="14.6640625" customWidth="1"/>
    <col min="4" max="4" width="13.83203125" style="10" customWidth="1"/>
    <col min="5" max="5" width="8.1640625" style="4" customWidth="1"/>
    <col min="6" max="6" width="8.1640625" style="4" bestFit="1" customWidth="1"/>
    <col min="7" max="7" width="8.83203125" style="4" customWidth="1"/>
    <col min="8" max="8" width="10.33203125" style="4" customWidth="1"/>
    <col min="9" max="9" width="9.1640625" style="4" bestFit="1" customWidth="1"/>
    <col min="10" max="10" width="7.6640625" style="4" customWidth="1"/>
    <col min="11" max="11" width="9" style="4" bestFit="1" customWidth="1"/>
    <col min="12" max="12" width="2.1640625" customWidth="1"/>
  </cols>
  <sheetData>
    <row r="1" spans="1:11" x14ac:dyDescent="0.2">
      <c r="D1" s="48" t="s">
        <v>174</v>
      </c>
      <c r="E1" s="48"/>
      <c r="F1" s="48"/>
    </row>
    <row r="2" spans="1:11" x14ac:dyDescent="0.2">
      <c r="D2" s="48" t="s">
        <v>245</v>
      </c>
      <c r="E2" s="48"/>
      <c r="F2" s="48"/>
    </row>
    <row r="3" spans="1:11" ht="19.899999999999999" customHeight="1" x14ac:dyDescent="0.2">
      <c r="A3" s="77"/>
      <c r="B3" s="78"/>
      <c r="C3" s="78"/>
      <c r="D3" s="78"/>
      <c r="E3" s="87" t="s">
        <v>9</v>
      </c>
      <c r="F3" s="88"/>
      <c r="G3" s="88"/>
      <c r="H3" s="15" t="s">
        <v>227</v>
      </c>
      <c r="I3" s="72" t="s">
        <v>12</v>
      </c>
      <c r="J3" s="85"/>
      <c r="K3" s="86"/>
    </row>
    <row r="4" spans="1:11" s="8" customFormat="1" ht="33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232</v>
      </c>
      <c r="F4" s="5" t="s">
        <v>246</v>
      </c>
      <c r="G4" s="5" t="s">
        <v>233</v>
      </c>
      <c r="H4" s="5" t="s">
        <v>9</v>
      </c>
      <c r="I4" s="5" t="s">
        <v>10</v>
      </c>
      <c r="J4" s="5" t="s">
        <v>12</v>
      </c>
      <c r="K4" s="5" t="s">
        <v>13</v>
      </c>
    </row>
    <row r="5" spans="1:11" ht="16.5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61">
        <v>72482.25</v>
      </c>
      <c r="F5" s="61">
        <v>8612.8000000000047</v>
      </c>
      <c r="G5" s="61">
        <v>0</v>
      </c>
      <c r="H5" s="61">
        <f>SUM(E5:G5)</f>
        <v>81095.05</v>
      </c>
      <c r="I5" s="61">
        <v>27078.62</v>
      </c>
      <c r="J5" s="61">
        <f>SUM(I5:I5)</f>
        <v>27078.62</v>
      </c>
      <c r="K5" s="61">
        <f>+H5-J5</f>
        <v>54016.430000000008</v>
      </c>
    </row>
    <row r="6" spans="1:11" ht="16.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61">
        <v>14130.375</v>
      </c>
      <c r="F6" s="61">
        <v>832.55000000000064</v>
      </c>
      <c r="G6" s="61">
        <v>5652.15</v>
      </c>
      <c r="H6" s="61">
        <f t="shared" ref="H6:H54" si="0">SUM(E6:G6)</f>
        <v>20615.075000000001</v>
      </c>
      <c r="I6" s="61">
        <v>4722.3900000000003</v>
      </c>
      <c r="J6" s="61">
        <f t="shared" ref="J6:J54" si="1">SUM(I6:I6)</f>
        <v>4722.3900000000003</v>
      </c>
      <c r="K6" s="61">
        <f t="shared" ref="K6:K54" si="2">+H6-J6</f>
        <v>15892.685000000001</v>
      </c>
    </row>
    <row r="7" spans="1:11" ht="16.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61">
        <v>15190.125</v>
      </c>
      <c r="F7" s="61">
        <v>973.85000000000082</v>
      </c>
      <c r="G7" s="61">
        <v>6076.05</v>
      </c>
      <c r="H7" s="61">
        <f t="shared" si="0"/>
        <v>22240.025000000001</v>
      </c>
      <c r="I7" s="61">
        <v>5295.58</v>
      </c>
      <c r="J7" s="61">
        <f t="shared" si="1"/>
        <v>5295.58</v>
      </c>
      <c r="K7" s="61">
        <f t="shared" si="2"/>
        <v>16944.445</v>
      </c>
    </row>
    <row r="8" spans="1:11" ht="16.5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61">
        <v>15190.125</v>
      </c>
      <c r="F8" s="61">
        <v>973.85000000000082</v>
      </c>
      <c r="G8" s="61">
        <v>6076.05</v>
      </c>
      <c r="H8" s="61">
        <f t="shared" si="0"/>
        <v>22240.025000000001</v>
      </c>
      <c r="I8" s="61">
        <v>5295.58</v>
      </c>
      <c r="J8" s="61">
        <f t="shared" si="1"/>
        <v>5295.58</v>
      </c>
      <c r="K8" s="61">
        <f t="shared" si="2"/>
        <v>16944.445</v>
      </c>
    </row>
    <row r="9" spans="1:11" ht="16.5" x14ac:dyDescent="0.15">
      <c r="A9" s="1" t="s">
        <v>117</v>
      </c>
      <c r="B9" s="65" t="s">
        <v>21</v>
      </c>
      <c r="C9" s="20" t="s">
        <v>79</v>
      </c>
      <c r="D9" s="20" t="s">
        <v>73</v>
      </c>
      <c r="E9" s="61">
        <v>29624.54</v>
      </c>
      <c r="F9" s="61">
        <v>2823.06</v>
      </c>
      <c r="G9" s="61">
        <v>11623.69</v>
      </c>
      <c r="H9" s="61">
        <f t="shared" si="0"/>
        <v>44071.29</v>
      </c>
      <c r="I9" s="61">
        <v>13258.900000000001</v>
      </c>
      <c r="J9" s="61">
        <f t="shared" si="1"/>
        <v>13258.900000000001</v>
      </c>
      <c r="K9" s="61">
        <f t="shared" si="2"/>
        <v>30812.39</v>
      </c>
    </row>
    <row r="10" spans="1:11" ht="16.5" x14ac:dyDescent="0.15">
      <c r="A10" s="1">
        <v>62</v>
      </c>
      <c r="B10" s="66" t="s">
        <v>237</v>
      </c>
      <c r="C10" s="20" t="s">
        <v>238</v>
      </c>
      <c r="D10" s="20" t="s">
        <v>73</v>
      </c>
      <c r="E10" s="61">
        <v>6991.4839999999995</v>
      </c>
      <c r="F10" s="61" t="s">
        <v>247</v>
      </c>
      <c r="G10" s="61">
        <v>2099.42</v>
      </c>
      <c r="H10" s="61">
        <f t="shared" si="0"/>
        <v>9090.9039999999986</v>
      </c>
      <c r="I10" s="61">
        <v>2163.0500000000002</v>
      </c>
      <c r="J10" s="61">
        <f t="shared" si="1"/>
        <v>2163.0500000000002</v>
      </c>
      <c r="K10" s="61">
        <f t="shared" si="2"/>
        <v>6927.8539999999985</v>
      </c>
    </row>
    <row r="11" spans="1:11" ht="16.5" x14ac:dyDescent="0.15">
      <c r="A11" s="1" t="s">
        <v>119</v>
      </c>
      <c r="B11" s="41" t="s">
        <v>55</v>
      </c>
      <c r="C11" s="20" t="s">
        <v>96</v>
      </c>
      <c r="D11" s="20" t="s">
        <v>77</v>
      </c>
      <c r="E11" s="61">
        <v>9507</v>
      </c>
      <c r="F11" s="61">
        <v>216.1</v>
      </c>
      <c r="G11" s="61">
        <v>3802.8</v>
      </c>
      <c r="H11" s="61">
        <f t="shared" si="0"/>
        <v>13525.900000000001</v>
      </c>
      <c r="I11" s="61">
        <v>2855.51</v>
      </c>
      <c r="J11" s="61">
        <f t="shared" si="1"/>
        <v>2855.51</v>
      </c>
      <c r="K11" s="61">
        <f t="shared" si="2"/>
        <v>10670.390000000001</v>
      </c>
    </row>
    <row r="12" spans="1:11" ht="16.5" x14ac:dyDescent="0.15">
      <c r="A12" s="1" t="s">
        <v>137</v>
      </c>
      <c r="B12" s="59" t="s">
        <v>33</v>
      </c>
      <c r="C12" s="69" t="s">
        <v>91</v>
      </c>
      <c r="D12" s="69" t="s">
        <v>74</v>
      </c>
      <c r="E12" s="61">
        <v>15223.47</v>
      </c>
      <c r="F12" s="61">
        <v>941.86</v>
      </c>
      <c r="G12" s="61">
        <v>5980.06</v>
      </c>
      <c r="H12" s="61">
        <f t="shared" si="0"/>
        <v>22145.39</v>
      </c>
      <c r="I12" s="61">
        <v>4722.3900000000003</v>
      </c>
      <c r="J12" s="61">
        <f t="shared" si="1"/>
        <v>4722.3900000000003</v>
      </c>
      <c r="K12" s="61">
        <f t="shared" si="2"/>
        <v>17423</v>
      </c>
    </row>
    <row r="13" spans="1:11" ht="16.5" x14ac:dyDescent="0.15">
      <c r="A13" s="1" t="s">
        <v>138</v>
      </c>
      <c r="B13" s="41" t="s">
        <v>34</v>
      </c>
      <c r="C13" s="20" t="s">
        <v>91</v>
      </c>
      <c r="D13" s="20" t="s">
        <v>74</v>
      </c>
      <c r="E13" s="61">
        <v>14130.375</v>
      </c>
      <c r="F13" s="61">
        <v>832.55000000000064</v>
      </c>
      <c r="G13" s="61">
        <v>5652.15</v>
      </c>
      <c r="H13" s="61">
        <f t="shared" si="0"/>
        <v>20615.075000000001</v>
      </c>
      <c r="I13" s="61">
        <v>4722.3900000000003</v>
      </c>
      <c r="J13" s="61">
        <f t="shared" si="1"/>
        <v>4722.3900000000003</v>
      </c>
      <c r="K13" s="61">
        <f t="shared" si="2"/>
        <v>15892.685000000001</v>
      </c>
    </row>
    <row r="14" spans="1:11" ht="16.5" x14ac:dyDescent="0.15">
      <c r="A14" s="1" t="s">
        <v>139</v>
      </c>
      <c r="B14" s="41" t="s">
        <v>35</v>
      </c>
      <c r="C14" s="20" t="s">
        <v>91</v>
      </c>
      <c r="D14" s="20" t="s">
        <v>74</v>
      </c>
      <c r="E14" s="61">
        <v>14130.375</v>
      </c>
      <c r="F14" s="61">
        <v>832.55000000000064</v>
      </c>
      <c r="G14" s="61">
        <v>5652.15</v>
      </c>
      <c r="H14" s="61">
        <f t="shared" si="0"/>
        <v>20615.075000000001</v>
      </c>
      <c r="I14" s="61">
        <v>4722.3900000000003</v>
      </c>
      <c r="J14" s="61">
        <f t="shared" si="1"/>
        <v>4722.3900000000003</v>
      </c>
      <c r="K14" s="61">
        <f t="shared" si="2"/>
        <v>15892.685000000001</v>
      </c>
    </row>
    <row r="15" spans="1:11" ht="16.5" x14ac:dyDescent="0.15">
      <c r="A15" s="1" t="s">
        <v>140</v>
      </c>
      <c r="B15" s="41" t="s">
        <v>32</v>
      </c>
      <c r="C15" s="20" t="s">
        <v>90</v>
      </c>
      <c r="D15" s="20" t="s">
        <v>74</v>
      </c>
      <c r="E15" s="61">
        <v>14742.375</v>
      </c>
      <c r="F15" s="61">
        <v>914.15000000000077</v>
      </c>
      <c r="G15" s="61">
        <v>5896.95</v>
      </c>
      <c r="H15" s="61">
        <f t="shared" si="0"/>
        <v>21553.475000000002</v>
      </c>
      <c r="I15" s="61">
        <v>5046.21</v>
      </c>
      <c r="J15" s="61">
        <f t="shared" si="1"/>
        <v>5046.21</v>
      </c>
      <c r="K15" s="61">
        <f t="shared" si="2"/>
        <v>16507.265000000003</v>
      </c>
    </row>
    <row r="16" spans="1:11" ht="16.5" x14ac:dyDescent="0.15">
      <c r="A16" s="1" t="s">
        <v>141</v>
      </c>
      <c r="B16" s="41" t="s">
        <v>36</v>
      </c>
      <c r="C16" s="20" t="s">
        <v>91</v>
      </c>
      <c r="D16" s="20" t="s">
        <v>74</v>
      </c>
      <c r="E16" s="61">
        <v>14130.375</v>
      </c>
      <c r="F16" s="61">
        <v>832.55000000000064</v>
      </c>
      <c r="G16" s="61">
        <v>5652.15</v>
      </c>
      <c r="H16" s="61">
        <f t="shared" si="0"/>
        <v>20615.075000000001</v>
      </c>
      <c r="I16" s="61">
        <v>4722.3900000000003</v>
      </c>
      <c r="J16" s="61">
        <f t="shared" si="1"/>
        <v>4722.3900000000003</v>
      </c>
      <c r="K16" s="61">
        <f t="shared" si="2"/>
        <v>15892.685000000001</v>
      </c>
    </row>
    <row r="17" spans="1:11" ht="16.5" x14ac:dyDescent="0.15">
      <c r="A17" s="1" t="s">
        <v>143</v>
      </c>
      <c r="B17" s="41" t="s">
        <v>38</v>
      </c>
      <c r="C17" s="69" t="s">
        <v>91</v>
      </c>
      <c r="D17" s="69" t="s">
        <v>74</v>
      </c>
      <c r="E17" s="61">
        <v>774.27</v>
      </c>
      <c r="F17" s="61">
        <v>77.430000000000007</v>
      </c>
      <c r="G17" s="61">
        <v>232.27</v>
      </c>
      <c r="H17" s="61">
        <f t="shared" si="0"/>
        <v>1083.97</v>
      </c>
      <c r="I17" s="61">
        <v>0</v>
      </c>
      <c r="J17" s="61">
        <f t="shared" si="1"/>
        <v>0</v>
      </c>
      <c r="K17" s="61">
        <f t="shared" si="2"/>
        <v>1083.97</v>
      </c>
    </row>
    <row r="18" spans="1:11" ht="16.5" x14ac:dyDescent="0.15">
      <c r="A18" s="1" t="s">
        <v>144</v>
      </c>
      <c r="B18" s="41" t="s">
        <v>39</v>
      </c>
      <c r="C18" s="20" t="s">
        <v>91</v>
      </c>
      <c r="D18" s="20" t="s">
        <v>74</v>
      </c>
      <c r="E18" s="61">
        <v>14130.375</v>
      </c>
      <c r="F18" s="61">
        <v>832.55000000000064</v>
      </c>
      <c r="G18" s="61">
        <v>5652.15</v>
      </c>
      <c r="H18" s="61">
        <f t="shared" si="0"/>
        <v>20615.075000000001</v>
      </c>
      <c r="I18" s="61">
        <v>4722.3900000000003</v>
      </c>
      <c r="J18" s="61">
        <f t="shared" si="1"/>
        <v>4722.3900000000003</v>
      </c>
      <c r="K18" s="61">
        <f t="shared" si="2"/>
        <v>15892.685000000001</v>
      </c>
    </row>
    <row r="19" spans="1:11" ht="16.5" x14ac:dyDescent="0.15">
      <c r="A19" s="1" t="s">
        <v>145</v>
      </c>
      <c r="B19" s="41" t="s">
        <v>40</v>
      </c>
      <c r="C19" s="20" t="s">
        <v>91</v>
      </c>
      <c r="D19" s="20" t="s">
        <v>74</v>
      </c>
      <c r="E19" s="61">
        <v>14130.375</v>
      </c>
      <c r="F19" s="61">
        <v>832.55000000000064</v>
      </c>
      <c r="G19" s="61">
        <v>5652.15</v>
      </c>
      <c r="H19" s="61">
        <f t="shared" si="0"/>
        <v>20615.075000000001</v>
      </c>
      <c r="I19" s="61">
        <v>4722.3900000000003</v>
      </c>
      <c r="J19" s="61">
        <f t="shared" si="1"/>
        <v>4722.3900000000003</v>
      </c>
      <c r="K19" s="61">
        <f t="shared" si="2"/>
        <v>15892.685000000001</v>
      </c>
    </row>
    <row r="20" spans="1:11" ht="16.5" x14ac:dyDescent="0.15">
      <c r="A20" s="1" t="s">
        <v>146</v>
      </c>
      <c r="B20" s="41" t="s">
        <v>41</v>
      </c>
      <c r="C20" s="20" t="s">
        <v>91</v>
      </c>
      <c r="D20" s="20" t="s">
        <v>74</v>
      </c>
      <c r="E20" s="61">
        <v>14130.375</v>
      </c>
      <c r="F20" s="61">
        <v>832.55000000000064</v>
      </c>
      <c r="G20" s="61">
        <v>5652.15</v>
      </c>
      <c r="H20" s="61">
        <f t="shared" si="0"/>
        <v>20615.075000000001</v>
      </c>
      <c r="I20" s="61">
        <v>4722.3900000000003</v>
      </c>
      <c r="J20" s="61">
        <f t="shared" si="1"/>
        <v>4722.3900000000003</v>
      </c>
      <c r="K20" s="61">
        <f t="shared" si="2"/>
        <v>15892.685000000001</v>
      </c>
    </row>
    <row r="21" spans="1:11" ht="16.5" x14ac:dyDescent="0.15">
      <c r="A21" s="1" t="s">
        <v>147</v>
      </c>
      <c r="B21" s="41" t="s">
        <v>42</v>
      </c>
      <c r="C21" s="20" t="s">
        <v>91</v>
      </c>
      <c r="D21" s="20" t="s">
        <v>74</v>
      </c>
      <c r="E21" s="61">
        <v>14130.375</v>
      </c>
      <c r="F21" s="61">
        <v>832.55000000000064</v>
      </c>
      <c r="G21" s="61">
        <v>5652.15</v>
      </c>
      <c r="H21" s="61">
        <f t="shared" si="0"/>
        <v>20615.075000000001</v>
      </c>
      <c r="I21" s="61">
        <v>4722.3900000000003</v>
      </c>
      <c r="J21" s="61">
        <f t="shared" si="1"/>
        <v>4722.3900000000003</v>
      </c>
      <c r="K21" s="61">
        <f t="shared" si="2"/>
        <v>15892.685000000001</v>
      </c>
    </row>
    <row r="22" spans="1:11" ht="16.5" x14ac:dyDescent="0.15">
      <c r="A22" s="1" t="s">
        <v>148</v>
      </c>
      <c r="B22" s="41" t="s">
        <v>56</v>
      </c>
      <c r="C22" s="20" t="s">
        <v>97</v>
      </c>
      <c r="D22" s="20" t="s">
        <v>74</v>
      </c>
      <c r="E22" s="61">
        <v>8766.75</v>
      </c>
      <c r="F22" s="61">
        <v>117.40000000000055</v>
      </c>
      <c r="G22" s="61">
        <v>3506.7</v>
      </c>
      <c r="H22" s="61">
        <f t="shared" si="0"/>
        <v>12390.850000000002</v>
      </c>
      <c r="I22" s="61">
        <v>2552.46</v>
      </c>
      <c r="J22" s="61">
        <f t="shared" si="1"/>
        <v>2552.46</v>
      </c>
      <c r="K22" s="61">
        <f t="shared" si="2"/>
        <v>9838.3900000000031</v>
      </c>
    </row>
    <row r="23" spans="1:11" ht="16.5" x14ac:dyDescent="0.15">
      <c r="A23" s="1" t="s">
        <v>149</v>
      </c>
      <c r="B23" s="41" t="s">
        <v>57</v>
      </c>
      <c r="C23" s="20" t="s">
        <v>97</v>
      </c>
      <c r="D23" s="20" t="s">
        <v>74</v>
      </c>
      <c r="E23" s="61">
        <v>8766.75</v>
      </c>
      <c r="F23" s="61">
        <v>117.40000000000055</v>
      </c>
      <c r="G23" s="61">
        <v>3506.7</v>
      </c>
      <c r="H23" s="61">
        <f t="shared" si="0"/>
        <v>12390.850000000002</v>
      </c>
      <c r="I23" s="61">
        <v>2552.46</v>
      </c>
      <c r="J23" s="61">
        <f t="shared" si="1"/>
        <v>2552.46</v>
      </c>
      <c r="K23" s="61">
        <f t="shared" si="2"/>
        <v>9838.3900000000031</v>
      </c>
    </row>
    <row r="24" spans="1:11" ht="16.5" x14ac:dyDescent="0.15">
      <c r="A24" s="1" t="s">
        <v>150</v>
      </c>
      <c r="B24" s="41" t="s">
        <v>58</v>
      </c>
      <c r="C24" s="20" t="s">
        <v>92</v>
      </c>
      <c r="D24" s="20" t="s">
        <v>74</v>
      </c>
      <c r="E24" s="61">
        <v>8766.75</v>
      </c>
      <c r="F24" s="61">
        <v>117.40000000000055</v>
      </c>
      <c r="G24" s="61">
        <v>3506.7</v>
      </c>
      <c r="H24" s="61">
        <f t="shared" si="0"/>
        <v>12390.850000000002</v>
      </c>
      <c r="I24" s="61">
        <v>2552.46</v>
      </c>
      <c r="J24" s="61">
        <f t="shared" si="1"/>
        <v>2552.46</v>
      </c>
      <c r="K24" s="61">
        <f t="shared" si="2"/>
        <v>9838.3900000000031</v>
      </c>
    </row>
    <row r="25" spans="1:11" ht="16.5" x14ac:dyDescent="0.15">
      <c r="A25" s="1" t="s">
        <v>151</v>
      </c>
      <c r="B25" s="41" t="s">
        <v>59</v>
      </c>
      <c r="C25" s="20" t="s">
        <v>92</v>
      </c>
      <c r="D25" s="20" t="s">
        <v>74</v>
      </c>
      <c r="E25" s="61">
        <v>8766.75</v>
      </c>
      <c r="F25" s="61">
        <v>117.40000000000055</v>
      </c>
      <c r="G25" s="61">
        <v>3506.7</v>
      </c>
      <c r="H25" s="61">
        <f t="shared" si="0"/>
        <v>12390.850000000002</v>
      </c>
      <c r="I25" s="61">
        <v>2552.46</v>
      </c>
      <c r="J25" s="61">
        <f t="shared" si="1"/>
        <v>2552.46</v>
      </c>
      <c r="K25" s="61">
        <f t="shared" si="2"/>
        <v>9838.3900000000031</v>
      </c>
    </row>
    <row r="26" spans="1:11" ht="16.5" x14ac:dyDescent="0.15">
      <c r="A26" s="1" t="s">
        <v>152</v>
      </c>
      <c r="B26" s="41" t="s">
        <v>60</v>
      </c>
      <c r="C26" s="20" t="s">
        <v>92</v>
      </c>
      <c r="D26" s="20" t="s">
        <v>74</v>
      </c>
      <c r="E26" s="61">
        <v>8766.75</v>
      </c>
      <c r="F26" s="61">
        <v>117.40000000000055</v>
      </c>
      <c r="G26" s="61">
        <v>3506.7</v>
      </c>
      <c r="H26" s="61">
        <f t="shared" si="0"/>
        <v>12390.850000000002</v>
      </c>
      <c r="I26" s="61">
        <v>2552.46</v>
      </c>
      <c r="J26" s="61">
        <f t="shared" si="1"/>
        <v>2552.46</v>
      </c>
      <c r="K26" s="61">
        <f t="shared" si="2"/>
        <v>9838.3900000000031</v>
      </c>
    </row>
    <row r="27" spans="1:11" ht="16.5" x14ac:dyDescent="0.15">
      <c r="A27" s="1" t="s">
        <v>153</v>
      </c>
      <c r="B27" s="41" t="s">
        <v>61</v>
      </c>
      <c r="C27" s="20" t="s">
        <v>92</v>
      </c>
      <c r="D27" s="20" t="s">
        <v>74</v>
      </c>
      <c r="E27" s="61">
        <v>8766.75</v>
      </c>
      <c r="F27" s="61">
        <v>117.4</v>
      </c>
      <c r="G27" s="61">
        <v>3506.7</v>
      </c>
      <c r="H27" s="61">
        <f t="shared" si="0"/>
        <v>12390.849999999999</v>
      </c>
      <c r="I27" s="61">
        <v>2552.46</v>
      </c>
      <c r="J27" s="61">
        <f t="shared" si="1"/>
        <v>2552.46</v>
      </c>
      <c r="K27" s="61">
        <f t="shared" si="2"/>
        <v>9838.39</v>
      </c>
    </row>
    <row r="28" spans="1:11" ht="16.5" x14ac:dyDescent="0.15">
      <c r="A28" s="1" t="s">
        <v>173</v>
      </c>
      <c r="B28" s="41" t="s">
        <v>62</v>
      </c>
      <c r="C28" s="20" t="s">
        <v>92</v>
      </c>
      <c r="D28" s="20" t="s">
        <v>74</v>
      </c>
      <c r="E28" s="61">
        <v>8766.75</v>
      </c>
      <c r="F28" s="61">
        <v>117.40000000000055</v>
      </c>
      <c r="G28" s="61">
        <v>3506.7</v>
      </c>
      <c r="H28" s="61">
        <f t="shared" si="0"/>
        <v>12390.850000000002</v>
      </c>
      <c r="I28" s="61">
        <v>2552.46</v>
      </c>
      <c r="J28" s="61">
        <f t="shared" si="1"/>
        <v>2552.46</v>
      </c>
      <c r="K28" s="61">
        <f t="shared" si="2"/>
        <v>9838.3900000000031</v>
      </c>
    </row>
    <row r="29" spans="1:11" ht="16.5" x14ac:dyDescent="0.15">
      <c r="A29" s="1" t="s">
        <v>165</v>
      </c>
      <c r="B29" s="41" t="s">
        <v>64</v>
      </c>
      <c r="C29" s="20" t="s">
        <v>92</v>
      </c>
      <c r="D29" s="20" t="s">
        <v>74</v>
      </c>
      <c r="E29" s="61">
        <v>8766.75</v>
      </c>
      <c r="F29" s="61">
        <v>117.40000000000055</v>
      </c>
      <c r="G29" s="61">
        <v>3506.7</v>
      </c>
      <c r="H29" s="61">
        <f t="shared" si="0"/>
        <v>12390.850000000002</v>
      </c>
      <c r="I29" s="61">
        <v>2552.46</v>
      </c>
      <c r="J29" s="61">
        <f t="shared" si="1"/>
        <v>2552.46</v>
      </c>
      <c r="K29" s="61">
        <f t="shared" si="2"/>
        <v>9838.3900000000031</v>
      </c>
    </row>
    <row r="30" spans="1:11" ht="16.5" x14ac:dyDescent="0.15">
      <c r="A30" s="1" t="s">
        <v>155</v>
      </c>
      <c r="B30" s="41" t="s">
        <v>65</v>
      </c>
      <c r="C30" s="20" t="s">
        <v>92</v>
      </c>
      <c r="D30" s="20" t="s">
        <v>74</v>
      </c>
      <c r="E30" s="61">
        <v>8766.75</v>
      </c>
      <c r="F30" s="61">
        <v>117.40000000000055</v>
      </c>
      <c r="G30" s="61">
        <v>3506.7</v>
      </c>
      <c r="H30" s="61">
        <f t="shared" si="0"/>
        <v>12390.850000000002</v>
      </c>
      <c r="I30" s="61">
        <v>2552.46</v>
      </c>
      <c r="J30" s="61">
        <f t="shared" si="1"/>
        <v>2552.46</v>
      </c>
      <c r="K30" s="61">
        <f t="shared" si="2"/>
        <v>9838.3900000000031</v>
      </c>
    </row>
    <row r="31" spans="1:11" ht="16.5" x14ac:dyDescent="0.15">
      <c r="A31" s="1" t="s">
        <v>156</v>
      </c>
      <c r="B31" s="41" t="s">
        <v>66</v>
      </c>
      <c r="C31" s="20" t="s">
        <v>92</v>
      </c>
      <c r="D31" s="20" t="s">
        <v>74</v>
      </c>
      <c r="E31" s="61">
        <v>8766.75</v>
      </c>
      <c r="F31" s="61">
        <v>117.40000000000055</v>
      </c>
      <c r="G31" s="61">
        <v>3506.7</v>
      </c>
      <c r="H31" s="61">
        <f t="shared" si="0"/>
        <v>12390.850000000002</v>
      </c>
      <c r="I31" s="61">
        <v>2552.46</v>
      </c>
      <c r="J31" s="61">
        <f t="shared" si="1"/>
        <v>2552.46</v>
      </c>
      <c r="K31" s="61">
        <f t="shared" si="2"/>
        <v>9838.3900000000031</v>
      </c>
    </row>
    <row r="32" spans="1:11" ht="16.5" x14ac:dyDescent="0.15">
      <c r="A32" s="1" t="s">
        <v>157</v>
      </c>
      <c r="B32" s="41" t="s">
        <v>67</v>
      </c>
      <c r="C32" s="69" t="s">
        <v>92</v>
      </c>
      <c r="D32" s="69" t="s">
        <v>74</v>
      </c>
      <c r="E32" s="61">
        <v>480.37</v>
      </c>
      <c r="F32" s="61">
        <v>48</v>
      </c>
      <c r="G32" s="61">
        <v>144.1</v>
      </c>
      <c r="H32" s="61">
        <f t="shared" si="0"/>
        <v>672.47</v>
      </c>
      <c r="I32" s="61">
        <v>0</v>
      </c>
      <c r="J32" s="61">
        <f t="shared" si="1"/>
        <v>0</v>
      </c>
      <c r="K32" s="61">
        <f t="shared" si="2"/>
        <v>672.47</v>
      </c>
    </row>
    <row r="33" spans="1:11" ht="16.5" x14ac:dyDescent="0.15">
      <c r="A33" s="1" t="s">
        <v>158</v>
      </c>
      <c r="B33" s="41" t="s">
        <v>68</v>
      </c>
      <c r="C33" s="20" t="s">
        <v>92</v>
      </c>
      <c r="D33" s="20" t="s">
        <v>74</v>
      </c>
      <c r="E33" s="61">
        <v>8766.75</v>
      </c>
      <c r="F33" s="61">
        <v>117.40000000000055</v>
      </c>
      <c r="G33" s="61">
        <v>3506.7</v>
      </c>
      <c r="H33" s="61">
        <f t="shared" si="0"/>
        <v>12390.850000000002</v>
      </c>
      <c r="I33" s="61">
        <v>2552.46</v>
      </c>
      <c r="J33" s="61">
        <f t="shared" si="1"/>
        <v>2552.46</v>
      </c>
      <c r="K33" s="61">
        <f t="shared" si="2"/>
        <v>9838.3900000000031</v>
      </c>
    </row>
    <row r="34" spans="1:11" ht="16.5" x14ac:dyDescent="0.15">
      <c r="A34" s="1" t="s">
        <v>159</v>
      </c>
      <c r="B34" s="41" t="s">
        <v>69</v>
      </c>
      <c r="C34" s="20" t="s">
        <v>92</v>
      </c>
      <c r="D34" s="20" t="s">
        <v>74</v>
      </c>
      <c r="E34" s="61">
        <v>8766.75</v>
      </c>
      <c r="F34" s="61">
        <v>117.40000000000055</v>
      </c>
      <c r="G34" s="61">
        <v>3506.7</v>
      </c>
      <c r="H34" s="61">
        <f t="shared" si="0"/>
        <v>12390.850000000002</v>
      </c>
      <c r="I34" s="61">
        <v>2552.46</v>
      </c>
      <c r="J34" s="61">
        <f t="shared" si="1"/>
        <v>2552.46</v>
      </c>
      <c r="K34" s="61">
        <f t="shared" si="2"/>
        <v>9838.3900000000031</v>
      </c>
    </row>
    <row r="35" spans="1:11" ht="16.5" x14ac:dyDescent="0.15">
      <c r="A35" s="1" t="s">
        <v>160</v>
      </c>
      <c r="B35" s="65" t="s">
        <v>70</v>
      </c>
      <c r="C35" s="20" t="s">
        <v>92</v>
      </c>
      <c r="D35" s="20" t="s">
        <v>74</v>
      </c>
      <c r="E35" s="61">
        <v>8766.75</v>
      </c>
      <c r="F35" s="61">
        <v>117.40000000000055</v>
      </c>
      <c r="G35" s="61">
        <v>3506.7</v>
      </c>
      <c r="H35" s="61">
        <f t="shared" si="0"/>
        <v>12390.850000000002</v>
      </c>
      <c r="I35" s="61">
        <v>2552.46</v>
      </c>
      <c r="J35" s="61">
        <f t="shared" si="1"/>
        <v>2552.46</v>
      </c>
      <c r="K35" s="61">
        <f t="shared" si="2"/>
        <v>9838.3900000000031</v>
      </c>
    </row>
    <row r="36" spans="1:11" ht="16.5" x14ac:dyDescent="0.15">
      <c r="A36" s="1" t="s">
        <v>161</v>
      </c>
      <c r="B36" s="41" t="s">
        <v>71</v>
      </c>
      <c r="C36" s="20" t="s">
        <v>92</v>
      </c>
      <c r="D36" s="20" t="s">
        <v>74</v>
      </c>
      <c r="E36" s="61">
        <v>8766.75</v>
      </c>
      <c r="F36" s="61">
        <v>117.40000000000055</v>
      </c>
      <c r="G36" s="61">
        <v>3506.7</v>
      </c>
      <c r="H36" s="61">
        <f t="shared" si="0"/>
        <v>12390.850000000002</v>
      </c>
      <c r="I36" s="61">
        <v>2552.46</v>
      </c>
      <c r="J36" s="61">
        <f t="shared" si="1"/>
        <v>2552.46</v>
      </c>
      <c r="K36" s="61">
        <f t="shared" si="2"/>
        <v>9838.3900000000031</v>
      </c>
    </row>
    <row r="37" spans="1:11" ht="16.5" x14ac:dyDescent="0.15">
      <c r="A37" s="1" t="s">
        <v>162</v>
      </c>
      <c r="B37" s="41" t="s">
        <v>17</v>
      </c>
      <c r="C37" s="20" t="s">
        <v>79</v>
      </c>
      <c r="D37" s="20" t="s">
        <v>75</v>
      </c>
      <c r="E37" s="61">
        <v>34079.25</v>
      </c>
      <c r="F37" s="61">
        <v>3492.4000000000024</v>
      </c>
      <c r="G37" s="61">
        <v>13631.7</v>
      </c>
      <c r="H37" s="61">
        <f t="shared" si="0"/>
        <v>51203.350000000006</v>
      </c>
      <c r="I37" s="61">
        <v>15541.16</v>
      </c>
      <c r="J37" s="61">
        <f t="shared" si="1"/>
        <v>15541.16</v>
      </c>
      <c r="K37" s="61">
        <f t="shared" si="2"/>
        <v>35662.19</v>
      </c>
    </row>
    <row r="38" spans="1:11" ht="16.5" x14ac:dyDescent="0.15">
      <c r="A38" s="1" t="s">
        <v>120</v>
      </c>
      <c r="B38" s="41" t="s">
        <v>107</v>
      </c>
      <c r="C38" s="20" t="s">
        <v>108</v>
      </c>
      <c r="D38" s="20" t="s">
        <v>75</v>
      </c>
      <c r="E38" s="61">
        <v>15937.256500000001</v>
      </c>
      <c r="F38" s="61">
        <v>1196.3500000000013</v>
      </c>
      <c r="G38" s="61">
        <v>6466.42</v>
      </c>
      <c r="H38" s="61">
        <f t="shared" si="0"/>
        <v>23600.0265</v>
      </c>
      <c r="I38" s="61">
        <v>5823.58</v>
      </c>
      <c r="J38" s="61">
        <f t="shared" si="1"/>
        <v>5823.58</v>
      </c>
      <c r="K38" s="61">
        <f t="shared" si="2"/>
        <v>17776.446499999998</v>
      </c>
    </row>
    <row r="39" spans="1:11" ht="16.5" x14ac:dyDescent="0.15">
      <c r="A39" s="1" t="s">
        <v>121</v>
      </c>
      <c r="B39" s="41" t="s">
        <v>24</v>
      </c>
      <c r="C39" s="20" t="s">
        <v>84</v>
      </c>
      <c r="D39" s="20" t="s">
        <v>75</v>
      </c>
      <c r="E39" s="61">
        <v>17229</v>
      </c>
      <c r="F39" s="61">
        <v>1245.7000000000012</v>
      </c>
      <c r="G39" s="61">
        <v>6891.6</v>
      </c>
      <c r="H39" s="61">
        <f t="shared" si="0"/>
        <v>25366.300000000003</v>
      </c>
      <c r="I39" s="61">
        <v>6379.05</v>
      </c>
      <c r="J39" s="61">
        <f t="shared" si="1"/>
        <v>6379.05</v>
      </c>
      <c r="K39" s="61">
        <f t="shared" si="2"/>
        <v>18987.250000000004</v>
      </c>
    </row>
    <row r="40" spans="1:11" ht="16.5" x14ac:dyDescent="0.15">
      <c r="A40" s="1" t="s">
        <v>122</v>
      </c>
      <c r="B40" s="41" t="s">
        <v>18</v>
      </c>
      <c r="C40" s="20" t="s">
        <v>79</v>
      </c>
      <c r="D40" s="20" t="s">
        <v>76</v>
      </c>
      <c r="E40" s="61">
        <v>34079.25</v>
      </c>
      <c r="F40" s="61">
        <v>3492.4000000000024</v>
      </c>
      <c r="G40" s="61">
        <v>13631.7</v>
      </c>
      <c r="H40" s="61">
        <f t="shared" si="0"/>
        <v>51203.350000000006</v>
      </c>
      <c r="I40" s="61">
        <v>15541.16</v>
      </c>
      <c r="J40" s="61">
        <f t="shared" si="1"/>
        <v>15541.16</v>
      </c>
      <c r="K40" s="61">
        <f t="shared" si="2"/>
        <v>35662.19</v>
      </c>
    </row>
    <row r="41" spans="1:11" ht="16.5" x14ac:dyDescent="0.15">
      <c r="A41" s="1" t="s">
        <v>123</v>
      </c>
      <c r="B41" s="41" t="s">
        <v>22</v>
      </c>
      <c r="C41" s="20" t="s">
        <v>82</v>
      </c>
      <c r="D41" s="20" t="s">
        <v>76</v>
      </c>
      <c r="E41" s="61">
        <v>21233.249999999996</v>
      </c>
      <c r="F41" s="61">
        <v>1779.6000000000008</v>
      </c>
      <c r="G41" s="61">
        <v>8493.2999999999993</v>
      </c>
      <c r="H41" s="61">
        <f t="shared" si="0"/>
        <v>31506.149999999998</v>
      </c>
      <c r="I41" s="61">
        <v>8509.9600000000009</v>
      </c>
      <c r="J41" s="61">
        <f t="shared" si="1"/>
        <v>8509.9600000000009</v>
      </c>
      <c r="K41" s="61">
        <f t="shared" si="2"/>
        <v>22996.189999999995</v>
      </c>
    </row>
    <row r="42" spans="1:11" ht="16.5" x14ac:dyDescent="0.15">
      <c r="A42" s="1" t="s">
        <v>124</v>
      </c>
      <c r="B42" s="41" t="s">
        <v>45</v>
      </c>
      <c r="C42" s="20" t="s">
        <v>94</v>
      </c>
      <c r="D42" s="20" t="s">
        <v>76</v>
      </c>
      <c r="E42" s="61">
        <v>9706.875</v>
      </c>
      <c r="F42" s="61">
        <v>242.75000000000045</v>
      </c>
      <c r="G42" s="61">
        <v>3882.75</v>
      </c>
      <c r="H42" s="61">
        <f t="shared" si="0"/>
        <v>13832.375</v>
      </c>
      <c r="I42" s="61">
        <v>2940.14</v>
      </c>
      <c r="J42" s="61">
        <f t="shared" si="1"/>
        <v>2940.14</v>
      </c>
      <c r="K42" s="61">
        <f t="shared" si="2"/>
        <v>10892.235000000001</v>
      </c>
    </row>
    <row r="43" spans="1:11" ht="16.5" x14ac:dyDescent="0.15">
      <c r="A43" s="1" t="s">
        <v>125</v>
      </c>
      <c r="B43" s="41" t="s">
        <v>46</v>
      </c>
      <c r="C43" s="20" t="s">
        <v>94</v>
      </c>
      <c r="D43" s="20" t="s">
        <v>76</v>
      </c>
      <c r="E43" s="61">
        <v>9706.875</v>
      </c>
      <c r="F43" s="61">
        <v>242.75000000000045</v>
      </c>
      <c r="G43" s="61">
        <v>3882.75</v>
      </c>
      <c r="H43" s="61">
        <f t="shared" si="0"/>
        <v>13832.375</v>
      </c>
      <c r="I43" s="61">
        <v>2940.14</v>
      </c>
      <c r="J43" s="61">
        <f t="shared" si="1"/>
        <v>2940.14</v>
      </c>
      <c r="K43" s="61">
        <f t="shared" si="2"/>
        <v>10892.235000000001</v>
      </c>
    </row>
    <row r="44" spans="1:11" ht="16.5" x14ac:dyDescent="0.15">
      <c r="A44" s="1" t="s">
        <v>126</v>
      </c>
      <c r="B44" s="41" t="s">
        <v>47</v>
      </c>
      <c r="C44" s="20" t="s">
        <v>94</v>
      </c>
      <c r="D44" s="20" t="s">
        <v>76</v>
      </c>
      <c r="E44" s="61">
        <v>9706.875</v>
      </c>
      <c r="F44" s="61">
        <v>242.75000000000045</v>
      </c>
      <c r="G44" s="61">
        <v>3882.75</v>
      </c>
      <c r="H44" s="61">
        <f t="shared" si="0"/>
        <v>13832.375</v>
      </c>
      <c r="I44" s="61">
        <v>2940.14</v>
      </c>
      <c r="J44" s="61">
        <f t="shared" si="1"/>
        <v>2940.14</v>
      </c>
      <c r="K44" s="61">
        <f t="shared" si="2"/>
        <v>10892.235000000001</v>
      </c>
    </row>
    <row r="45" spans="1:11" ht="16.5" x14ac:dyDescent="0.15">
      <c r="A45" s="1" t="s">
        <v>127</v>
      </c>
      <c r="B45" s="42" t="s">
        <v>48</v>
      </c>
      <c r="C45" s="20" t="s">
        <v>94</v>
      </c>
      <c r="D45" s="20" t="s">
        <v>76</v>
      </c>
      <c r="E45" s="61">
        <v>9706.875</v>
      </c>
      <c r="F45" s="61">
        <v>242.75000000000045</v>
      </c>
      <c r="G45" s="61">
        <v>3882.75</v>
      </c>
      <c r="H45" s="61">
        <f t="shared" si="0"/>
        <v>13832.375</v>
      </c>
      <c r="I45" s="61">
        <v>2940.14</v>
      </c>
      <c r="J45" s="61">
        <f t="shared" si="1"/>
        <v>2940.14</v>
      </c>
      <c r="K45" s="61">
        <f t="shared" si="2"/>
        <v>10892.235000000001</v>
      </c>
    </row>
    <row r="46" spans="1:11" ht="16.5" x14ac:dyDescent="0.15">
      <c r="A46" s="1" t="s">
        <v>128</v>
      </c>
      <c r="B46" s="43" t="s">
        <v>49</v>
      </c>
      <c r="C46" s="42" t="s">
        <v>94</v>
      </c>
      <c r="D46" s="20" t="s">
        <v>76</v>
      </c>
      <c r="E46" s="61">
        <v>9706.875</v>
      </c>
      <c r="F46" s="61">
        <v>242.75000000000045</v>
      </c>
      <c r="G46" s="61">
        <v>3882.75</v>
      </c>
      <c r="H46" s="61">
        <f t="shared" si="0"/>
        <v>13832.375</v>
      </c>
      <c r="I46" s="61">
        <v>2940.14</v>
      </c>
      <c r="J46" s="61">
        <f t="shared" si="1"/>
        <v>2940.14</v>
      </c>
      <c r="K46" s="61">
        <f t="shared" si="2"/>
        <v>10892.235000000001</v>
      </c>
    </row>
    <row r="47" spans="1:11" ht="16.5" x14ac:dyDescent="0.15">
      <c r="A47" s="1" t="s">
        <v>130</v>
      </c>
      <c r="B47" s="43" t="s">
        <v>51</v>
      </c>
      <c r="C47" s="43" t="s">
        <v>94</v>
      </c>
      <c r="D47" s="20" t="s">
        <v>76</v>
      </c>
      <c r="E47" s="61">
        <v>9706.875</v>
      </c>
      <c r="F47" s="61">
        <v>242.75000000000045</v>
      </c>
      <c r="G47" s="61">
        <v>3882.75</v>
      </c>
      <c r="H47" s="61">
        <f t="shared" si="0"/>
        <v>13832.375</v>
      </c>
      <c r="I47" s="61">
        <v>2940.14</v>
      </c>
      <c r="J47" s="61">
        <f t="shared" si="1"/>
        <v>2940.14</v>
      </c>
      <c r="K47" s="61">
        <f t="shared" si="2"/>
        <v>10892.235000000001</v>
      </c>
    </row>
    <row r="48" spans="1:11" ht="16.5" x14ac:dyDescent="0.15">
      <c r="A48" s="1" t="s">
        <v>131</v>
      </c>
      <c r="B48" s="43" t="s">
        <v>52</v>
      </c>
      <c r="C48" s="43" t="s">
        <v>94</v>
      </c>
      <c r="D48" s="20" t="s">
        <v>76</v>
      </c>
      <c r="E48" s="61">
        <v>9706.875</v>
      </c>
      <c r="F48" s="61">
        <v>242.75000000000045</v>
      </c>
      <c r="G48" s="61">
        <v>3882.75</v>
      </c>
      <c r="H48" s="61">
        <f t="shared" si="0"/>
        <v>13832.375</v>
      </c>
      <c r="I48" s="61">
        <v>2940.14</v>
      </c>
      <c r="J48" s="61">
        <f t="shared" si="1"/>
        <v>2940.14</v>
      </c>
      <c r="K48" s="61">
        <f t="shared" si="2"/>
        <v>10892.235000000001</v>
      </c>
    </row>
    <row r="49" spans="1:11" ht="16.5" x14ac:dyDescent="0.15">
      <c r="A49" s="1" t="s">
        <v>133</v>
      </c>
      <c r="B49" s="43" t="s">
        <v>43</v>
      </c>
      <c r="C49" s="43" t="s">
        <v>93</v>
      </c>
      <c r="D49" s="44" t="s">
        <v>76</v>
      </c>
      <c r="E49" s="61">
        <v>10509.75</v>
      </c>
      <c r="F49" s="61">
        <v>349.80000000000064</v>
      </c>
      <c r="G49" s="61">
        <v>4203.8999999999996</v>
      </c>
      <c r="H49" s="61">
        <f t="shared" si="0"/>
        <v>15063.45</v>
      </c>
      <c r="I49" s="61">
        <v>3267.22</v>
      </c>
      <c r="J49" s="61">
        <f t="shared" si="1"/>
        <v>3267.22</v>
      </c>
      <c r="K49" s="61">
        <f t="shared" si="2"/>
        <v>11796.230000000001</v>
      </c>
    </row>
    <row r="50" spans="1:11" ht="16.5" x14ac:dyDescent="0.15">
      <c r="A50" s="1" t="s">
        <v>134</v>
      </c>
      <c r="B50" s="43" t="s">
        <v>44</v>
      </c>
      <c r="C50" s="43" t="s">
        <v>93</v>
      </c>
      <c r="D50" s="44" t="s">
        <v>76</v>
      </c>
      <c r="E50" s="61">
        <v>10509.75</v>
      </c>
      <c r="F50" s="61">
        <v>349.80000000000064</v>
      </c>
      <c r="G50" s="61">
        <v>4203.8999999999996</v>
      </c>
      <c r="H50" s="61">
        <f t="shared" si="0"/>
        <v>15063.45</v>
      </c>
      <c r="I50" s="61">
        <v>3267.22</v>
      </c>
      <c r="J50" s="61">
        <f t="shared" si="1"/>
        <v>3267.22</v>
      </c>
      <c r="K50" s="61">
        <f t="shared" si="2"/>
        <v>11796.230000000001</v>
      </c>
    </row>
    <row r="51" spans="1:11" ht="16.5" x14ac:dyDescent="0.15">
      <c r="A51" s="1" t="s">
        <v>135</v>
      </c>
      <c r="B51" s="43" t="s">
        <v>19</v>
      </c>
      <c r="C51" s="43" t="s">
        <v>79</v>
      </c>
      <c r="D51" s="44" t="s">
        <v>77</v>
      </c>
      <c r="E51" s="61">
        <v>34079.25</v>
      </c>
      <c r="F51" s="61">
        <v>3492.4000000000024</v>
      </c>
      <c r="G51" s="61">
        <v>13631.7</v>
      </c>
      <c r="H51" s="61">
        <f t="shared" si="0"/>
        <v>51203.350000000006</v>
      </c>
      <c r="I51" s="61">
        <v>15541.16</v>
      </c>
      <c r="J51" s="61">
        <f t="shared" si="1"/>
        <v>15541.16</v>
      </c>
      <c r="K51" s="61">
        <f t="shared" si="2"/>
        <v>35662.19</v>
      </c>
    </row>
    <row r="52" spans="1:11" ht="16.5" x14ac:dyDescent="0.15">
      <c r="A52" s="1" t="s">
        <v>166</v>
      </c>
      <c r="B52" s="43" t="s">
        <v>26</v>
      </c>
      <c r="C52" s="43" t="s">
        <v>86</v>
      </c>
      <c r="D52" s="44" t="s">
        <v>77</v>
      </c>
      <c r="E52" s="61">
        <v>16858.875</v>
      </c>
      <c r="F52" s="61">
        <v>1196.3500000000013</v>
      </c>
      <c r="G52" s="61">
        <v>6743.55</v>
      </c>
      <c r="H52" s="61">
        <f t="shared" si="0"/>
        <v>24798.775000000001</v>
      </c>
      <c r="I52" s="61">
        <v>6183.2</v>
      </c>
      <c r="J52" s="61">
        <f t="shared" si="1"/>
        <v>6183.2</v>
      </c>
      <c r="K52" s="61">
        <f t="shared" si="2"/>
        <v>18615.575000000001</v>
      </c>
    </row>
    <row r="53" spans="1:11" ht="16.5" x14ac:dyDescent="0.15">
      <c r="A53" s="1" t="s">
        <v>168</v>
      </c>
      <c r="B53" s="43" t="s">
        <v>28</v>
      </c>
      <c r="C53" s="43" t="s">
        <v>86</v>
      </c>
      <c r="D53" s="44" t="s">
        <v>77</v>
      </c>
      <c r="E53" s="61">
        <v>16858.875</v>
      </c>
      <c r="F53" s="61">
        <v>1196.3500000000013</v>
      </c>
      <c r="G53" s="61">
        <v>6743.55</v>
      </c>
      <c r="H53" s="61">
        <f t="shared" si="0"/>
        <v>24798.775000000001</v>
      </c>
      <c r="I53" s="61">
        <v>6183.2</v>
      </c>
      <c r="J53" s="61">
        <f t="shared" si="1"/>
        <v>6183.2</v>
      </c>
      <c r="K53" s="61">
        <f t="shared" si="2"/>
        <v>18615.575000000001</v>
      </c>
    </row>
    <row r="54" spans="1:11" ht="16.5" x14ac:dyDescent="0.15">
      <c r="A54" s="1" t="s">
        <v>169</v>
      </c>
      <c r="B54" s="43" t="s">
        <v>104</v>
      </c>
      <c r="C54" s="43" t="s">
        <v>86</v>
      </c>
      <c r="D54" s="44" t="s">
        <v>77</v>
      </c>
      <c r="E54" s="61">
        <v>16858.875</v>
      </c>
      <c r="F54" s="61">
        <v>1196.3500000000013</v>
      </c>
      <c r="G54" s="61">
        <v>6743.55</v>
      </c>
      <c r="H54" s="61">
        <f t="shared" si="0"/>
        <v>24798.775000000001</v>
      </c>
      <c r="I54" s="61">
        <v>6183.2</v>
      </c>
      <c r="J54" s="61">
        <f t="shared" si="1"/>
        <v>6183.2</v>
      </c>
      <c r="K54" s="61">
        <f t="shared" si="2"/>
        <v>18615.575000000001</v>
      </c>
    </row>
    <row r="55" spans="1:11" x14ac:dyDescent="0.2">
      <c r="E55" s="64">
        <f t="shared" ref="E55:K55" si="3">SUM(E5:E54)</f>
        <v>712165.01549999998</v>
      </c>
      <c r="F55" s="64">
        <f t="shared" si="3"/>
        <v>44571.850000000035</v>
      </c>
      <c r="G55" s="64">
        <f t="shared" si="3"/>
        <v>254806.50999999995</v>
      </c>
      <c r="H55" s="64">
        <f t="shared" si="3"/>
        <v>1011543.3754999997</v>
      </c>
      <c r="I55" s="64">
        <f t="shared" si="3"/>
        <v>252230.49000000017</v>
      </c>
      <c r="J55" s="64">
        <f t="shared" si="3"/>
        <v>252230.49000000017</v>
      </c>
      <c r="K55" s="64">
        <f t="shared" si="3"/>
        <v>759312.88549999986</v>
      </c>
    </row>
    <row r="56" spans="1:11" x14ac:dyDescent="0.2">
      <c r="E56" s="73"/>
      <c r="H56" s="75"/>
    </row>
    <row r="57" spans="1:11" x14ac:dyDescent="0.2">
      <c r="E57" s="74"/>
    </row>
  </sheetData>
  <mergeCells count="3">
    <mergeCell ref="A3:D3"/>
    <mergeCell ref="E3:G3"/>
    <mergeCell ref="J3:K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C16" sqref="C16"/>
    </sheetView>
  </sheetViews>
  <sheetFormatPr baseColWidth="10" defaultColWidth="9.33203125" defaultRowHeight="12.75" x14ac:dyDescent="0.2"/>
  <cols>
    <col min="1" max="1" width="3.33203125" customWidth="1"/>
    <col min="2" max="2" width="21.1640625" customWidth="1"/>
    <col min="3" max="3" width="19.5" customWidth="1"/>
    <col min="4" max="4" width="19.83203125" style="10" customWidth="1"/>
    <col min="5" max="5" width="8" style="4" customWidth="1"/>
    <col min="6" max="6" width="11" style="4" customWidth="1"/>
    <col min="7" max="7" width="16.5" style="4" customWidth="1"/>
    <col min="8" max="8" width="12.33203125" style="4" customWidth="1"/>
    <col min="9" max="9" width="8" style="4" customWidth="1"/>
    <col min="10" max="10" width="11.33203125" style="4" customWidth="1"/>
    <col min="11" max="11" width="9.33203125" style="4" customWidth="1"/>
    <col min="12" max="12" width="2.1640625" customWidth="1"/>
  </cols>
  <sheetData>
    <row r="1" spans="1:11" x14ac:dyDescent="0.2">
      <c r="C1" s="49" t="s">
        <v>102</v>
      </c>
    </row>
    <row r="2" spans="1:11" ht="9" customHeight="1" x14ac:dyDescent="0.2"/>
    <row r="3" spans="1:11" ht="18" customHeight="1" x14ac:dyDescent="0.2">
      <c r="A3" s="77"/>
      <c r="B3" s="78"/>
      <c r="C3" s="78"/>
      <c r="D3" s="78"/>
      <c r="E3" s="79"/>
      <c r="F3" s="87" t="s">
        <v>9</v>
      </c>
      <c r="G3" s="88"/>
      <c r="H3" s="15"/>
      <c r="I3" s="89" t="s">
        <v>12</v>
      </c>
      <c r="J3" s="90"/>
      <c r="K3" s="46"/>
    </row>
    <row r="4" spans="1:11" s="8" customFormat="1" ht="24.75" customHeight="1" x14ac:dyDescent="0.2">
      <c r="A4" s="5" t="s">
        <v>0</v>
      </c>
      <c r="B4" s="6" t="s">
        <v>1</v>
      </c>
      <c r="C4" s="6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9</v>
      </c>
      <c r="I4" s="5" t="s">
        <v>10</v>
      </c>
      <c r="J4" s="5" t="s">
        <v>12</v>
      </c>
      <c r="K4" s="5" t="s">
        <v>13</v>
      </c>
    </row>
    <row r="5" spans="1:11" ht="24.95" customHeight="1" x14ac:dyDescent="0.15">
      <c r="A5" s="1">
        <v>1</v>
      </c>
      <c r="B5" s="2" t="s">
        <v>14</v>
      </c>
      <c r="C5" s="20" t="s">
        <v>72</v>
      </c>
      <c r="D5" s="20" t="s">
        <v>78</v>
      </c>
      <c r="E5" s="11">
        <f>+F5/15</f>
        <v>1932.8618421052633</v>
      </c>
      <c r="F5" s="12">
        <v>28992.92763157895</v>
      </c>
      <c r="G5" s="13">
        <v>8317.48</v>
      </c>
      <c r="H5" s="12">
        <f t="shared" ref="H5:H36" si="0">SUM(G5)</f>
        <v>8317.48</v>
      </c>
      <c r="I5" s="13">
        <v>798.23</v>
      </c>
      <c r="J5" s="12">
        <f>SUM(I5:I5)</f>
        <v>798.23</v>
      </c>
      <c r="K5" s="12">
        <f t="shared" ref="K5:K36" si="1">+H5-J5</f>
        <v>7519.25</v>
      </c>
    </row>
    <row r="6" spans="1:11" ht="24.95" customHeight="1" x14ac:dyDescent="0.15">
      <c r="A6" s="1">
        <v>2</v>
      </c>
      <c r="B6" s="2" t="s">
        <v>19</v>
      </c>
      <c r="C6" s="20" t="s">
        <v>77</v>
      </c>
      <c r="D6" s="20" t="s">
        <v>79</v>
      </c>
      <c r="E6" s="11">
        <f t="shared" ref="E6:E62" si="2">+F6/15</f>
        <v>908.7828947368422</v>
      </c>
      <c r="F6" s="12">
        <v>13631.743421052633</v>
      </c>
      <c r="G6" s="13">
        <v>3910.67</v>
      </c>
      <c r="H6" s="12">
        <f t="shared" si="0"/>
        <v>3910.67</v>
      </c>
      <c r="I6" s="13">
        <v>110.07</v>
      </c>
      <c r="J6" s="12">
        <f>SUM(I6:I6)</f>
        <v>110.07</v>
      </c>
      <c r="K6" s="12">
        <f t="shared" si="1"/>
        <v>3800.6</v>
      </c>
    </row>
    <row r="7" spans="1:11" ht="24.95" customHeight="1" x14ac:dyDescent="0.15">
      <c r="A7" s="1">
        <v>3</v>
      </c>
      <c r="B7" s="2" t="s">
        <v>18</v>
      </c>
      <c r="C7" s="20" t="s">
        <v>76</v>
      </c>
      <c r="D7" s="20" t="s">
        <v>79</v>
      </c>
      <c r="E7" s="11">
        <f t="shared" si="2"/>
        <v>908.7828947368422</v>
      </c>
      <c r="F7" s="12">
        <v>13631.743421052633</v>
      </c>
      <c r="G7" s="13">
        <v>3910.67</v>
      </c>
      <c r="H7" s="12">
        <f t="shared" si="0"/>
        <v>3910.67</v>
      </c>
      <c r="I7" s="13">
        <v>110.07</v>
      </c>
      <c r="J7" s="12">
        <v>110.07</v>
      </c>
      <c r="K7" s="12">
        <f t="shared" si="1"/>
        <v>3800.6</v>
      </c>
    </row>
    <row r="8" spans="1:11" ht="24.95" customHeight="1" x14ac:dyDescent="0.15">
      <c r="A8" s="1">
        <v>4</v>
      </c>
      <c r="B8" s="2" t="s">
        <v>17</v>
      </c>
      <c r="C8" s="20" t="s">
        <v>75</v>
      </c>
      <c r="D8" s="20" t="s">
        <v>79</v>
      </c>
      <c r="E8" s="11">
        <f t="shared" si="2"/>
        <v>908.7828947368422</v>
      </c>
      <c r="F8" s="12">
        <v>13631.743421052633</v>
      </c>
      <c r="G8" s="13">
        <v>3910.67</v>
      </c>
      <c r="H8" s="12">
        <f t="shared" si="0"/>
        <v>3910.67</v>
      </c>
      <c r="I8" s="13">
        <v>110.07</v>
      </c>
      <c r="J8" s="12">
        <f t="shared" ref="J8:J39" si="3">SUM(I8:I8)</f>
        <v>110.07</v>
      </c>
      <c r="K8" s="12">
        <f t="shared" si="1"/>
        <v>3800.6</v>
      </c>
    </row>
    <row r="9" spans="1:11" ht="24.95" customHeight="1" x14ac:dyDescent="0.15">
      <c r="A9" s="1">
        <v>5</v>
      </c>
      <c r="B9" s="2" t="s">
        <v>16</v>
      </c>
      <c r="C9" s="20" t="s">
        <v>74</v>
      </c>
      <c r="D9" s="20" t="s">
        <v>79</v>
      </c>
      <c r="E9" s="11">
        <f t="shared" si="2"/>
        <v>908.7828947368422</v>
      </c>
      <c r="F9" s="12">
        <v>13631.743421052633</v>
      </c>
      <c r="G9" s="13">
        <v>3910.67</v>
      </c>
      <c r="H9" s="12">
        <f t="shared" si="0"/>
        <v>3910.67</v>
      </c>
      <c r="I9" s="13">
        <v>110.07</v>
      </c>
      <c r="J9" s="12">
        <f t="shared" si="3"/>
        <v>110.07</v>
      </c>
      <c r="K9" s="12">
        <f t="shared" si="1"/>
        <v>3800.6</v>
      </c>
    </row>
    <row r="10" spans="1:11" ht="24.95" customHeight="1" x14ac:dyDescent="0.15">
      <c r="A10" s="1">
        <v>6</v>
      </c>
      <c r="B10" s="2" t="s">
        <v>15</v>
      </c>
      <c r="C10" s="20" t="s">
        <v>73</v>
      </c>
      <c r="D10" s="20" t="s">
        <v>79</v>
      </c>
      <c r="E10" s="11">
        <f t="shared" si="2"/>
        <v>908.7828947368422</v>
      </c>
      <c r="F10" s="12">
        <v>13631.743421052633</v>
      </c>
      <c r="G10" s="13">
        <v>3910.67</v>
      </c>
      <c r="H10" s="12">
        <f t="shared" si="0"/>
        <v>3910.67</v>
      </c>
      <c r="I10" s="13">
        <v>110.07</v>
      </c>
      <c r="J10" s="12">
        <f t="shared" si="3"/>
        <v>110.07</v>
      </c>
      <c r="K10" s="12">
        <f t="shared" si="1"/>
        <v>3800.6</v>
      </c>
    </row>
    <row r="11" spans="1:11" ht="24.95" customHeight="1" x14ac:dyDescent="0.15">
      <c r="A11" s="1">
        <v>7</v>
      </c>
      <c r="B11" s="2" t="s">
        <v>20</v>
      </c>
      <c r="C11" s="20" t="s">
        <v>77</v>
      </c>
      <c r="D11" s="20" t="s">
        <v>80</v>
      </c>
      <c r="E11" s="11">
        <f t="shared" si="2"/>
        <v>807.00657894736844</v>
      </c>
      <c r="F11" s="12">
        <v>12105.098684210527</v>
      </c>
      <c r="G11" s="13">
        <v>3472.71</v>
      </c>
      <c r="H11" s="12">
        <f t="shared" si="0"/>
        <v>3472.71</v>
      </c>
      <c r="I11" s="13">
        <v>82.04</v>
      </c>
      <c r="J11" s="12">
        <f t="shared" si="3"/>
        <v>82.04</v>
      </c>
      <c r="K11" s="12">
        <f t="shared" si="1"/>
        <v>3390.67</v>
      </c>
    </row>
    <row r="12" spans="1:11" ht="24.95" customHeight="1" x14ac:dyDescent="0.15">
      <c r="A12" s="1">
        <v>8</v>
      </c>
      <c r="B12" s="2" t="s">
        <v>21</v>
      </c>
      <c r="C12" s="20" t="s">
        <v>73</v>
      </c>
      <c r="D12" s="20" t="s">
        <v>81</v>
      </c>
      <c r="E12" s="11">
        <f t="shared" si="2"/>
        <v>729.8026315789474</v>
      </c>
      <c r="F12" s="12">
        <v>10947.039473684212</v>
      </c>
      <c r="G12" s="13">
        <v>3140.48</v>
      </c>
      <c r="H12" s="12">
        <f t="shared" si="0"/>
        <v>3140.48</v>
      </c>
      <c r="I12" s="13">
        <v>60.78</v>
      </c>
      <c r="J12" s="12">
        <f t="shared" si="3"/>
        <v>60.78</v>
      </c>
      <c r="K12" s="12">
        <f t="shared" si="1"/>
        <v>3079.7</v>
      </c>
    </row>
    <row r="13" spans="1:11" ht="24.95" customHeight="1" x14ac:dyDescent="0.15">
      <c r="A13" s="1">
        <v>9</v>
      </c>
      <c r="B13" s="2" t="s">
        <v>22</v>
      </c>
      <c r="C13" s="20" t="s">
        <v>76</v>
      </c>
      <c r="D13" s="20" t="s">
        <v>82</v>
      </c>
      <c r="E13" s="11">
        <f t="shared" si="2"/>
        <v>566.21710526315792</v>
      </c>
      <c r="F13" s="12">
        <v>8493.2565789473683</v>
      </c>
      <c r="G13" s="13">
        <v>2436.54</v>
      </c>
      <c r="H13" s="12">
        <f t="shared" si="0"/>
        <v>2436.54</v>
      </c>
      <c r="I13" s="13">
        <v>15.72</v>
      </c>
      <c r="J13" s="12">
        <f t="shared" si="3"/>
        <v>15.72</v>
      </c>
      <c r="K13" s="12">
        <f t="shared" si="1"/>
        <v>2420.8200000000002</v>
      </c>
    </row>
    <row r="14" spans="1:11" ht="24.95" customHeight="1" x14ac:dyDescent="0.15">
      <c r="A14" s="1">
        <v>10</v>
      </c>
      <c r="B14" s="2" t="s">
        <v>25</v>
      </c>
      <c r="C14" s="20" t="s">
        <v>77</v>
      </c>
      <c r="D14" s="20" t="s">
        <v>85</v>
      </c>
      <c r="E14" s="11">
        <f t="shared" si="2"/>
        <v>459.44078947368422</v>
      </c>
      <c r="F14" s="12">
        <v>6891.6118421052633</v>
      </c>
      <c r="G14" s="13">
        <v>1977.06</v>
      </c>
      <c r="H14" s="12">
        <f t="shared" si="0"/>
        <v>1977.06</v>
      </c>
      <c r="I14" s="13">
        <v>0</v>
      </c>
      <c r="J14" s="12">
        <f t="shared" si="3"/>
        <v>0</v>
      </c>
      <c r="K14" s="12">
        <f t="shared" si="1"/>
        <v>1977.06</v>
      </c>
    </row>
    <row r="15" spans="1:11" ht="24.95" customHeight="1" x14ac:dyDescent="0.15">
      <c r="A15" s="1">
        <v>11</v>
      </c>
      <c r="B15" s="2" t="s">
        <v>23</v>
      </c>
      <c r="C15" s="20" t="s">
        <v>75</v>
      </c>
      <c r="D15" s="20" t="s">
        <v>100</v>
      </c>
      <c r="E15" s="11">
        <f t="shared" si="2"/>
        <v>459.44078947368422</v>
      </c>
      <c r="F15" s="12">
        <v>6891.6118421052633</v>
      </c>
      <c r="G15" s="13">
        <v>1977.06</v>
      </c>
      <c r="H15" s="12">
        <f t="shared" si="0"/>
        <v>1977.06</v>
      </c>
      <c r="I15" s="13">
        <v>0</v>
      </c>
      <c r="J15" s="12">
        <f t="shared" si="3"/>
        <v>0</v>
      </c>
      <c r="K15" s="12">
        <f t="shared" si="1"/>
        <v>1977.06</v>
      </c>
    </row>
    <row r="16" spans="1:11" ht="24.95" customHeight="1" x14ac:dyDescent="0.15">
      <c r="A16" s="1">
        <v>12</v>
      </c>
      <c r="B16" s="2" t="s">
        <v>24</v>
      </c>
      <c r="C16" s="20" t="s">
        <v>75</v>
      </c>
      <c r="D16" s="20" t="s">
        <v>84</v>
      </c>
      <c r="E16" s="11">
        <f t="shared" si="2"/>
        <v>459.44078947368422</v>
      </c>
      <c r="F16" s="12">
        <v>6891.6118421052633</v>
      </c>
      <c r="G16" s="13">
        <v>1977.06</v>
      </c>
      <c r="H16" s="12">
        <f t="shared" si="0"/>
        <v>1977.06</v>
      </c>
      <c r="I16" s="13">
        <v>0</v>
      </c>
      <c r="J16" s="12">
        <f t="shared" si="3"/>
        <v>0</v>
      </c>
      <c r="K16" s="12">
        <f t="shared" si="1"/>
        <v>1977.06</v>
      </c>
    </row>
    <row r="17" spans="1:11" ht="24.95" customHeight="1" x14ac:dyDescent="0.15">
      <c r="A17" s="1">
        <v>13</v>
      </c>
      <c r="B17" s="2" t="s">
        <v>26</v>
      </c>
      <c r="C17" s="20" t="s">
        <v>77</v>
      </c>
      <c r="D17" s="20" t="s">
        <v>86</v>
      </c>
      <c r="E17" s="11">
        <f t="shared" si="2"/>
        <v>449.57236842105266</v>
      </c>
      <c r="F17" s="12">
        <v>6743.58552631579</v>
      </c>
      <c r="G17" s="13">
        <v>1934.6</v>
      </c>
      <c r="H17" s="12">
        <f t="shared" si="0"/>
        <v>1934.6</v>
      </c>
      <c r="I17" s="13">
        <v>0</v>
      </c>
      <c r="J17" s="12">
        <f t="shared" si="3"/>
        <v>0</v>
      </c>
      <c r="K17" s="12">
        <f t="shared" si="1"/>
        <v>1934.6</v>
      </c>
    </row>
    <row r="18" spans="1:11" ht="24.95" customHeight="1" x14ac:dyDescent="0.15">
      <c r="A18" s="1">
        <v>14</v>
      </c>
      <c r="B18" s="2" t="s">
        <v>27</v>
      </c>
      <c r="C18" s="20" t="s">
        <v>77</v>
      </c>
      <c r="D18" s="20" t="s">
        <v>86</v>
      </c>
      <c r="E18" s="11">
        <f t="shared" si="2"/>
        <v>449.57236842105266</v>
      </c>
      <c r="F18" s="12">
        <v>6743.58552631579</v>
      </c>
      <c r="G18" s="13">
        <v>1934.6</v>
      </c>
      <c r="H18" s="12">
        <f t="shared" si="0"/>
        <v>1934.6</v>
      </c>
      <c r="I18" s="13">
        <v>0</v>
      </c>
      <c r="J18" s="12">
        <f t="shared" si="3"/>
        <v>0</v>
      </c>
      <c r="K18" s="12">
        <f t="shared" si="1"/>
        <v>1934.6</v>
      </c>
    </row>
    <row r="19" spans="1:11" ht="24.95" customHeight="1" x14ac:dyDescent="0.15">
      <c r="A19" s="1">
        <v>15</v>
      </c>
      <c r="B19" s="2" t="s">
        <v>28</v>
      </c>
      <c r="C19" s="20" t="s">
        <v>77</v>
      </c>
      <c r="D19" s="20" t="s">
        <v>86</v>
      </c>
      <c r="E19" s="11">
        <f t="shared" si="2"/>
        <v>449.57236842105266</v>
      </c>
      <c r="F19" s="12">
        <v>6743.58552631579</v>
      </c>
      <c r="G19" s="13">
        <v>1934.6</v>
      </c>
      <c r="H19" s="12">
        <f t="shared" si="0"/>
        <v>1934.6</v>
      </c>
      <c r="I19" s="13">
        <v>0</v>
      </c>
      <c r="J19" s="12">
        <f t="shared" si="3"/>
        <v>0</v>
      </c>
      <c r="K19" s="12">
        <f t="shared" si="1"/>
        <v>1934.6</v>
      </c>
    </row>
    <row r="20" spans="1:11" ht="24.95" customHeight="1" x14ac:dyDescent="0.15">
      <c r="A20" s="1">
        <v>16</v>
      </c>
      <c r="B20" s="2" t="s">
        <v>29</v>
      </c>
      <c r="C20" s="20" t="s">
        <v>73</v>
      </c>
      <c r="D20" s="20" t="s">
        <v>101</v>
      </c>
      <c r="E20" s="11">
        <f t="shared" si="2"/>
        <v>405.06578947368422</v>
      </c>
      <c r="F20" s="12">
        <v>6075.9868421052633</v>
      </c>
      <c r="G20" s="13">
        <v>1743.08</v>
      </c>
      <c r="H20" s="12">
        <f t="shared" si="0"/>
        <v>1743.08</v>
      </c>
      <c r="I20" s="13">
        <v>0</v>
      </c>
      <c r="J20" s="12">
        <f t="shared" si="3"/>
        <v>0</v>
      </c>
      <c r="K20" s="12">
        <f t="shared" si="1"/>
        <v>1743.08</v>
      </c>
    </row>
    <row r="21" spans="1:11" ht="24.95" customHeight="1" x14ac:dyDescent="0.15">
      <c r="A21" s="1">
        <v>17</v>
      </c>
      <c r="B21" s="2" t="s">
        <v>30</v>
      </c>
      <c r="C21" s="20" t="s">
        <v>73</v>
      </c>
      <c r="D21" s="20" t="s">
        <v>88</v>
      </c>
      <c r="E21" s="11">
        <f t="shared" si="2"/>
        <v>405.06578947368422</v>
      </c>
      <c r="F21" s="12">
        <v>6075.9868421052633</v>
      </c>
      <c r="G21" s="13">
        <v>1743.08</v>
      </c>
      <c r="H21" s="12">
        <f t="shared" si="0"/>
        <v>1743.08</v>
      </c>
      <c r="I21" s="13">
        <v>0</v>
      </c>
      <c r="J21" s="12">
        <f t="shared" si="3"/>
        <v>0</v>
      </c>
      <c r="K21" s="12">
        <f t="shared" si="1"/>
        <v>1743.08</v>
      </c>
    </row>
    <row r="22" spans="1:11" ht="24.95" customHeight="1" x14ac:dyDescent="0.15">
      <c r="A22" s="1">
        <v>18</v>
      </c>
      <c r="B22" s="2" t="s">
        <v>31</v>
      </c>
      <c r="C22" s="20" t="s">
        <v>72</v>
      </c>
      <c r="D22" s="20" t="s">
        <v>89</v>
      </c>
      <c r="E22" s="11">
        <f t="shared" si="2"/>
        <v>376.80921052631578</v>
      </c>
      <c r="F22" s="12">
        <v>5652.1381578947367</v>
      </c>
      <c r="G22" s="13">
        <v>1621.48</v>
      </c>
      <c r="H22" s="12">
        <f t="shared" si="0"/>
        <v>1621.48</v>
      </c>
      <c r="I22" s="13">
        <v>0</v>
      </c>
      <c r="J22" s="12">
        <f t="shared" si="3"/>
        <v>0</v>
      </c>
      <c r="K22" s="12">
        <f t="shared" si="1"/>
        <v>1621.48</v>
      </c>
    </row>
    <row r="23" spans="1:11" ht="24.95" customHeight="1" x14ac:dyDescent="0.15">
      <c r="A23" s="1">
        <v>19</v>
      </c>
      <c r="B23" s="2" t="s">
        <v>32</v>
      </c>
      <c r="C23" s="20" t="s">
        <v>74</v>
      </c>
      <c r="D23" s="20" t="s">
        <v>90</v>
      </c>
      <c r="E23" s="11">
        <f t="shared" si="2"/>
        <v>393.12726076948371</v>
      </c>
      <c r="F23" s="12">
        <v>5896.9089115422557</v>
      </c>
      <c r="G23" s="13">
        <v>1692.26</v>
      </c>
      <c r="H23" s="12">
        <f t="shared" si="0"/>
        <v>1692.26</v>
      </c>
      <c r="I23" s="13">
        <v>0</v>
      </c>
      <c r="J23" s="12">
        <f t="shared" si="3"/>
        <v>0</v>
      </c>
      <c r="K23" s="12">
        <f t="shared" si="1"/>
        <v>1692.26</v>
      </c>
    </row>
    <row r="24" spans="1:11" ht="24.95" customHeight="1" x14ac:dyDescent="0.15">
      <c r="A24" s="1">
        <v>20</v>
      </c>
      <c r="B24" s="2" t="s">
        <v>33</v>
      </c>
      <c r="C24" s="20" t="s">
        <v>74</v>
      </c>
      <c r="D24" s="20" t="s">
        <v>91</v>
      </c>
      <c r="E24" s="11">
        <f t="shared" si="2"/>
        <v>376.80921052631578</v>
      </c>
      <c r="F24" s="12">
        <v>5652.1381578947367</v>
      </c>
      <c r="G24" s="13">
        <v>1621.48</v>
      </c>
      <c r="H24" s="12">
        <f t="shared" si="0"/>
        <v>1621.48</v>
      </c>
      <c r="I24" s="13">
        <v>0</v>
      </c>
      <c r="J24" s="12">
        <f t="shared" si="3"/>
        <v>0</v>
      </c>
      <c r="K24" s="12">
        <f t="shared" si="1"/>
        <v>1621.48</v>
      </c>
    </row>
    <row r="25" spans="1:11" ht="24.95" customHeight="1" x14ac:dyDescent="0.15">
      <c r="A25" s="1">
        <v>21</v>
      </c>
      <c r="B25" s="2" t="s">
        <v>34</v>
      </c>
      <c r="C25" s="20" t="s">
        <v>74</v>
      </c>
      <c r="D25" s="20" t="s">
        <v>91</v>
      </c>
      <c r="E25" s="11">
        <f t="shared" si="2"/>
        <v>376.80921052631578</v>
      </c>
      <c r="F25" s="12">
        <v>5652.1381578947367</v>
      </c>
      <c r="G25" s="13">
        <v>1621.48</v>
      </c>
      <c r="H25" s="12">
        <f t="shared" si="0"/>
        <v>1621.48</v>
      </c>
      <c r="I25" s="13">
        <v>0</v>
      </c>
      <c r="J25" s="12">
        <f t="shared" si="3"/>
        <v>0</v>
      </c>
      <c r="K25" s="12">
        <f t="shared" si="1"/>
        <v>1621.48</v>
      </c>
    </row>
    <row r="26" spans="1:11" ht="24.95" customHeight="1" x14ac:dyDescent="0.15">
      <c r="A26" s="1">
        <v>22</v>
      </c>
      <c r="B26" s="2" t="s">
        <v>35</v>
      </c>
      <c r="C26" s="20" t="s">
        <v>74</v>
      </c>
      <c r="D26" s="20" t="s">
        <v>91</v>
      </c>
      <c r="E26" s="11">
        <f t="shared" si="2"/>
        <v>376.80921052631578</v>
      </c>
      <c r="F26" s="12">
        <v>5652.1381578947367</v>
      </c>
      <c r="G26" s="13">
        <v>1621.48</v>
      </c>
      <c r="H26" s="12">
        <f t="shared" si="0"/>
        <v>1621.48</v>
      </c>
      <c r="I26" s="13">
        <v>0</v>
      </c>
      <c r="J26" s="12">
        <f t="shared" si="3"/>
        <v>0</v>
      </c>
      <c r="K26" s="12">
        <f t="shared" si="1"/>
        <v>1621.48</v>
      </c>
    </row>
    <row r="27" spans="1:11" ht="24.95" customHeight="1" x14ac:dyDescent="0.15">
      <c r="A27" s="1">
        <v>23</v>
      </c>
      <c r="B27" s="2" t="s">
        <v>36</v>
      </c>
      <c r="C27" s="20" t="s">
        <v>74</v>
      </c>
      <c r="D27" s="20" t="s">
        <v>91</v>
      </c>
      <c r="E27" s="11">
        <f t="shared" si="2"/>
        <v>376.80921052631578</v>
      </c>
      <c r="F27" s="12">
        <v>5652.1381578947367</v>
      </c>
      <c r="G27" s="13">
        <v>1621.48</v>
      </c>
      <c r="H27" s="12">
        <f t="shared" si="0"/>
        <v>1621.48</v>
      </c>
      <c r="I27" s="13">
        <v>0</v>
      </c>
      <c r="J27" s="12">
        <f t="shared" si="3"/>
        <v>0</v>
      </c>
      <c r="K27" s="12">
        <f t="shared" si="1"/>
        <v>1621.48</v>
      </c>
    </row>
    <row r="28" spans="1:11" ht="24.95" customHeight="1" x14ac:dyDescent="0.15">
      <c r="A28" s="1">
        <v>24</v>
      </c>
      <c r="B28" s="2" t="s">
        <v>37</v>
      </c>
      <c r="C28" s="20" t="s">
        <v>74</v>
      </c>
      <c r="D28" s="20" t="s">
        <v>91</v>
      </c>
      <c r="E28" s="11">
        <f t="shared" si="2"/>
        <v>376.80921052631578</v>
      </c>
      <c r="F28" s="12">
        <v>5652.1381578947367</v>
      </c>
      <c r="G28" s="13">
        <v>1621.48</v>
      </c>
      <c r="H28" s="12">
        <f t="shared" si="0"/>
        <v>1621.48</v>
      </c>
      <c r="I28" s="13">
        <v>0</v>
      </c>
      <c r="J28" s="12">
        <f t="shared" si="3"/>
        <v>0</v>
      </c>
      <c r="K28" s="12">
        <f t="shared" si="1"/>
        <v>1621.48</v>
      </c>
    </row>
    <row r="29" spans="1:11" ht="24.95" customHeight="1" x14ac:dyDescent="0.15">
      <c r="A29" s="1">
        <v>25</v>
      </c>
      <c r="B29" s="2" t="s">
        <v>38</v>
      </c>
      <c r="C29" s="20" t="s">
        <v>74</v>
      </c>
      <c r="D29" s="20" t="s">
        <v>91</v>
      </c>
      <c r="E29" s="11">
        <f t="shared" si="2"/>
        <v>376.80921052631578</v>
      </c>
      <c r="F29" s="12">
        <v>5652.1381578947367</v>
      </c>
      <c r="G29" s="13">
        <v>1621.48</v>
      </c>
      <c r="H29" s="12">
        <f t="shared" si="0"/>
        <v>1621.48</v>
      </c>
      <c r="I29" s="13">
        <v>0</v>
      </c>
      <c r="J29" s="12">
        <f t="shared" si="3"/>
        <v>0</v>
      </c>
      <c r="K29" s="12">
        <f t="shared" si="1"/>
        <v>1621.48</v>
      </c>
    </row>
    <row r="30" spans="1:11" ht="24.95" customHeight="1" x14ac:dyDescent="0.15">
      <c r="A30" s="1">
        <v>26</v>
      </c>
      <c r="B30" s="2" t="s">
        <v>39</v>
      </c>
      <c r="C30" s="20" t="s">
        <v>74</v>
      </c>
      <c r="D30" s="20" t="s">
        <v>91</v>
      </c>
      <c r="E30" s="11">
        <f t="shared" si="2"/>
        <v>376.80921052631578</v>
      </c>
      <c r="F30" s="12">
        <v>5652.1381578947367</v>
      </c>
      <c r="G30" s="13">
        <v>1621.48</v>
      </c>
      <c r="H30" s="12">
        <f t="shared" si="0"/>
        <v>1621.48</v>
      </c>
      <c r="I30" s="13">
        <v>0</v>
      </c>
      <c r="J30" s="12">
        <f t="shared" si="3"/>
        <v>0</v>
      </c>
      <c r="K30" s="12">
        <f t="shared" si="1"/>
        <v>1621.48</v>
      </c>
    </row>
    <row r="31" spans="1:11" ht="24.95" customHeight="1" x14ac:dyDescent="0.15">
      <c r="A31" s="1">
        <v>27</v>
      </c>
      <c r="B31" s="2" t="s">
        <v>40</v>
      </c>
      <c r="C31" s="20" t="s">
        <v>74</v>
      </c>
      <c r="D31" s="20" t="s">
        <v>91</v>
      </c>
      <c r="E31" s="11">
        <f t="shared" si="2"/>
        <v>376.80921052631578</v>
      </c>
      <c r="F31" s="12">
        <v>5652.1381578947367</v>
      </c>
      <c r="G31" s="13">
        <v>1621.48</v>
      </c>
      <c r="H31" s="12">
        <f t="shared" si="0"/>
        <v>1621.48</v>
      </c>
      <c r="I31" s="13">
        <v>0</v>
      </c>
      <c r="J31" s="12">
        <f t="shared" si="3"/>
        <v>0</v>
      </c>
      <c r="K31" s="12">
        <f t="shared" si="1"/>
        <v>1621.48</v>
      </c>
    </row>
    <row r="32" spans="1:11" ht="24.95" customHeight="1" x14ac:dyDescent="0.15">
      <c r="A32" s="1">
        <v>28</v>
      </c>
      <c r="B32" s="2" t="s">
        <v>41</v>
      </c>
      <c r="C32" s="20" t="s">
        <v>74</v>
      </c>
      <c r="D32" s="20" t="s">
        <v>91</v>
      </c>
      <c r="E32" s="11">
        <f t="shared" si="2"/>
        <v>376.80921052631578</v>
      </c>
      <c r="F32" s="12">
        <v>5652.1381578947367</v>
      </c>
      <c r="G32" s="13">
        <v>1621.48</v>
      </c>
      <c r="H32" s="12">
        <f t="shared" si="0"/>
        <v>1621.48</v>
      </c>
      <c r="I32" s="13">
        <v>0</v>
      </c>
      <c r="J32" s="12">
        <f t="shared" si="3"/>
        <v>0</v>
      </c>
      <c r="K32" s="12">
        <f t="shared" si="1"/>
        <v>1621.48</v>
      </c>
    </row>
    <row r="33" spans="1:11" ht="24.95" customHeight="1" x14ac:dyDescent="0.15">
      <c r="A33" s="1">
        <v>29</v>
      </c>
      <c r="B33" s="2" t="s">
        <v>42</v>
      </c>
      <c r="C33" s="20" t="s">
        <v>74</v>
      </c>
      <c r="D33" s="20" t="s">
        <v>91</v>
      </c>
      <c r="E33" s="11">
        <f t="shared" si="2"/>
        <v>376.80921052631578</v>
      </c>
      <c r="F33" s="12">
        <v>5652.1381578947367</v>
      </c>
      <c r="G33" s="13">
        <v>1621.48</v>
      </c>
      <c r="H33" s="12">
        <f t="shared" si="0"/>
        <v>1621.48</v>
      </c>
      <c r="I33" s="13">
        <v>0</v>
      </c>
      <c r="J33" s="12">
        <f t="shared" si="3"/>
        <v>0</v>
      </c>
      <c r="K33" s="12">
        <f t="shared" si="1"/>
        <v>1621.48</v>
      </c>
    </row>
    <row r="34" spans="1:11" ht="24.95" customHeight="1" x14ac:dyDescent="0.15">
      <c r="A34" s="1">
        <v>30</v>
      </c>
      <c r="B34" s="2" t="s">
        <v>43</v>
      </c>
      <c r="C34" s="20" t="s">
        <v>76</v>
      </c>
      <c r="D34" s="20" t="s">
        <v>93</v>
      </c>
      <c r="E34" s="11">
        <f t="shared" si="2"/>
        <v>280.26315789473688</v>
      </c>
      <c r="F34" s="12">
        <v>4203.9473684210534</v>
      </c>
      <c r="G34" s="13">
        <v>1206.03</v>
      </c>
      <c r="H34" s="12">
        <f t="shared" si="0"/>
        <v>1206.03</v>
      </c>
      <c r="I34" s="13">
        <v>0</v>
      </c>
      <c r="J34" s="12">
        <f t="shared" si="3"/>
        <v>0</v>
      </c>
      <c r="K34" s="12">
        <f t="shared" si="1"/>
        <v>1206.03</v>
      </c>
    </row>
    <row r="35" spans="1:11" ht="24.95" customHeight="1" x14ac:dyDescent="0.15">
      <c r="A35" s="1">
        <v>31</v>
      </c>
      <c r="B35" s="2" t="s">
        <v>44</v>
      </c>
      <c r="C35" s="20" t="s">
        <v>76</v>
      </c>
      <c r="D35" s="20" t="s">
        <v>93</v>
      </c>
      <c r="E35" s="11">
        <f t="shared" si="2"/>
        <v>280.26315789473688</v>
      </c>
      <c r="F35" s="12">
        <v>4203.9473684210534</v>
      </c>
      <c r="G35" s="13">
        <v>1206.03</v>
      </c>
      <c r="H35" s="12">
        <f t="shared" si="0"/>
        <v>1206.03</v>
      </c>
      <c r="I35" s="13">
        <v>0</v>
      </c>
      <c r="J35" s="12">
        <f t="shared" si="3"/>
        <v>0</v>
      </c>
      <c r="K35" s="12">
        <f t="shared" si="1"/>
        <v>1206.03</v>
      </c>
    </row>
    <row r="36" spans="1:11" ht="24.95" customHeight="1" x14ac:dyDescent="0.15">
      <c r="A36" s="1">
        <v>32</v>
      </c>
      <c r="B36" s="2" t="s">
        <v>45</v>
      </c>
      <c r="C36" s="20" t="s">
        <v>76</v>
      </c>
      <c r="D36" s="20" t="s">
        <v>94</v>
      </c>
      <c r="E36" s="11">
        <f t="shared" si="2"/>
        <v>258.8486842105263</v>
      </c>
      <c r="F36" s="12">
        <v>3882.7302631578946</v>
      </c>
      <c r="G36" s="13">
        <v>1113.8800000000001</v>
      </c>
      <c r="H36" s="12">
        <f t="shared" si="0"/>
        <v>1113.8800000000001</v>
      </c>
      <c r="I36" s="13">
        <v>0</v>
      </c>
      <c r="J36" s="12">
        <f t="shared" si="3"/>
        <v>0</v>
      </c>
      <c r="K36" s="12">
        <f t="shared" si="1"/>
        <v>1113.8800000000001</v>
      </c>
    </row>
    <row r="37" spans="1:11" ht="24.95" customHeight="1" x14ac:dyDescent="0.15">
      <c r="A37" s="1">
        <v>33</v>
      </c>
      <c r="B37" s="2" t="s">
        <v>46</v>
      </c>
      <c r="C37" s="20" t="s">
        <v>76</v>
      </c>
      <c r="D37" s="20" t="s">
        <v>94</v>
      </c>
      <c r="E37" s="11">
        <f t="shared" si="2"/>
        <v>258.8486842105263</v>
      </c>
      <c r="F37" s="12">
        <v>3882.7302631578946</v>
      </c>
      <c r="G37" s="13">
        <v>1113.8800000000001</v>
      </c>
      <c r="H37" s="12">
        <f t="shared" ref="H37:H62" si="4">SUM(G37)</f>
        <v>1113.8800000000001</v>
      </c>
      <c r="I37" s="13">
        <v>0</v>
      </c>
      <c r="J37" s="12">
        <f t="shared" si="3"/>
        <v>0</v>
      </c>
      <c r="K37" s="12">
        <f t="shared" ref="K37:K62" si="5">+H37-J37</f>
        <v>1113.8800000000001</v>
      </c>
    </row>
    <row r="38" spans="1:11" ht="24.95" customHeight="1" x14ac:dyDescent="0.15">
      <c r="A38" s="1">
        <v>34</v>
      </c>
      <c r="B38" s="2" t="s">
        <v>47</v>
      </c>
      <c r="C38" s="20" t="s">
        <v>76</v>
      </c>
      <c r="D38" s="20" t="s">
        <v>94</v>
      </c>
      <c r="E38" s="11">
        <f t="shared" si="2"/>
        <v>258.8486842105263</v>
      </c>
      <c r="F38" s="12">
        <v>3882.7302631578946</v>
      </c>
      <c r="G38" s="13">
        <v>1113.8800000000001</v>
      </c>
      <c r="H38" s="12">
        <f t="shared" si="4"/>
        <v>1113.8800000000001</v>
      </c>
      <c r="I38" s="13">
        <v>0</v>
      </c>
      <c r="J38" s="12">
        <f t="shared" si="3"/>
        <v>0</v>
      </c>
      <c r="K38" s="12">
        <f t="shared" si="5"/>
        <v>1113.8800000000001</v>
      </c>
    </row>
    <row r="39" spans="1:11" ht="24.95" customHeight="1" x14ac:dyDescent="0.15">
      <c r="A39" s="1">
        <v>35</v>
      </c>
      <c r="B39" s="2" t="s">
        <v>48</v>
      </c>
      <c r="C39" s="20" t="s">
        <v>76</v>
      </c>
      <c r="D39" s="20" t="s">
        <v>94</v>
      </c>
      <c r="E39" s="11">
        <f t="shared" si="2"/>
        <v>258.8486842105263</v>
      </c>
      <c r="F39" s="12">
        <v>3882.7302631578946</v>
      </c>
      <c r="G39" s="13">
        <v>1113.8800000000001</v>
      </c>
      <c r="H39" s="12">
        <f t="shared" si="4"/>
        <v>1113.8800000000001</v>
      </c>
      <c r="I39" s="13">
        <v>0</v>
      </c>
      <c r="J39" s="12">
        <f t="shared" si="3"/>
        <v>0</v>
      </c>
      <c r="K39" s="12">
        <f t="shared" si="5"/>
        <v>1113.8800000000001</v>
      </c>
    </row>
    <row r="40" spans="1:11" ht="24.95" customHeight="1" x14ac:dyDescent="0.15">
      <c r="A40" s="1">
        <v>36</v>
      </c>
      <c r="B40" s="2" t="s">
        <v>49</v>
      </c>
      <c r="C40" s="20" t="s">
        <v>76</v>
      </c>
      <c r="D40" s="20" t="s">
        <v>94</v>
      </c>
      <c r="E40" s="11">
        <f t="shared" si="2"/>
        <v>258.8486842105263</v>
      </c>
      <c r="F40" s="12">
        <v>3882.7302631578946</v>
      </c>
      <c r="G40" s="13">
        <v>1113.8800000000001</v>
      </c>
      <c r="H40" s="12">
        <f t="shared" si="4"/>
        <v>1113.8800000000001</v>
      </c>
      <c r="I40" s="13">
        <v>0</v>
      </c>
      <c r="J40" s="12">
        <f t="shared" ref="J40:J62" si="6">SUM(I40:I40)</f>
        <v>0</v>
      </c>
      <c r="K40" s="12">
        <f t="shared" si="5"/>
        <v>1113.8800000000001</v>
      </c>
    </row>
    <row r="41" spans="1:11" ht="24.95" customHeight="1" x14ac:dyDescent="0.15">
      <c r="A41" s="1">
        <v>37</v>
      </c>
      <c r="B41" s="2" t="s">
        <v>50</v>
      </c>
      <c r="C41" s="20" t="s">
        <v>76</v>
      </c>
      <c r="D41" s="20" t="s">
        <v>94</v>
      </c>
      <c r="E41" s="11">
        <f t="shared" si="2"/>
        <v>258.8486842105263</v>
      </c>
      <c r="F41" s="12">
        <v>3882.7302631578946</v>
      </c>
      <c r="G41" s="13">
        <v>1113.8800000000001</v>
      </c>
      <c r="H41" s="12">
        <f t="shared" si="4"/>
        <v>1113.8800000000001</v>
      </c>
      <c r="I41" s="13">
        <v>0</v>
      </c>
      <c r="J41" s="12">
        <f t="shared" si="6"/>
        <v>0</v>
      </c>
      <c r="K41" s="12">
        <f t="shared" si="5"/>
        <v>1113.8800000000001</v>
      </c>
    </row>
    <row r="42" spans="1:11" ht="24.95" customHeight="1" x14ac:dyDescent="0.15">
      <c r="A42" s="1">
        <v>38</v>
      </c>
      <c r="B42" s="2" t="s">
        <v>51</v>
      </c>
      <c r="C42" s="20" t="s">
        <v>76</v>
      </c>
      <c r="D42" s="20" t="s">
        <v>94</v>
      </c>
      <c r="E42" s="11">
        <f t="shared" si="2"/>
        <v>258.8486842105263</v>
      </c>
      <c r="F42" s="12">
        <v>3882.7302631578946</v>
      </c>
      <c r="G42" s="13">
        <v>1113.8800000000001</v>
      </c>
      <c r="H42" s="12">
        <f t="shared" si="4"/>
        <v>1113.8800000000001</v>
      </c>
      <c r="I42" s="13">
        <v>0</v>
      </c>
      <c r="J42" s="12">
        <f t="shared" si="6"/>
        <v>0</v>
      </c>
      <c r="K42" s="12">
        <f t="shared" si="5"/>
        <v>1113.8800000000001</v>
      </c>
    </row>
    <row r="43" spans="1:11" ht="24.95" customHeight="1" x14ac:dyDescent="0.15">
      <c r="A43" s="1">
        <v>39</v>
      </c>
      <c r="B43" s="2" t="s">
        <v>52</v>
      </c>
      <c r="C43" s="20" t="s">
        <v>76</v>
      </c>
      <c r="D43" s="20" t="s">
        <v>94</v>
      </c>
      <c r="E43" s="11">
        <f t="shared" si="2"/>
        <v>258.8486842105263</v>
      </c>
      <c r="F43" s="12">
        <v>3882.7302631578946</v>
      </c>
      <c r="G43" s="13">
        <v>1113.8800000000001</v>
      </c>
      <c r="H43" s="12">
        <f t="shared" si="4"/>
        <v>1113.8800000000001</v>
      </c>
      <c r="I43" s="13">
        <v>0</v>
      </c>
      <c r="J43" s="12">
        <f t="shared" si="6"/>
        <v>0</v>
      </c>
      <c r="K43" s="12">
        <f t="shared" si="5"/>
        <v>1113.8800000000001</v>
      </c>
    </row>
    <row r="44" spans="1:11" ht="24.95" customHeight="1" x14ac:dyDescent="0.15">
      <c r="A44" s="1">
        <v>40</v>
      </c>
      <c r="B44" s="2" t="s">
        <v>53</v>
      </c>
      <c r="C44" s="20" t="s">
        <v>76</v>
      </c>
      <c r="D44" s="20" t="s">
        <v>94</v>
      </c>
      <c r="E44" s="11">
        <f t="shared" si="2"/>
        <v>258.8486842105263</v>
      </c>
      <c r="F44" s="12">
        <v>3882.7302631578946</v>
      </c>
      <c r="G44" s="13">
        <v>1113.8800000000001</v>
      </c>
      <c r="H44" s="12">
        <f t="shared" si="4"/>
        <v>1113.8800000000001</v>
      </c>
      <c r="I44" s="13">
        <v>0</v>
      </c>
      <c r="J44" s="12">
        <f t="shared" si="6"/>
        <v>0</v>
      </c>
      <c r="K44" s="12">
        <f t="shared" si="5"/>
        <v>1113.8800000000001</v>
      </c>
    </row>
    <row r="45" spans="1:11" ht="24.95" customHeight="1" x14ac:dyDescent="0.15">
      <c r="A45" s="1">
        <v>41</v>
      </c>
      <c r="B45" s="2" t="s">
        <v>54</v>
      </c>
      <c r="C45" s="20" t="s">
        <v>73</v>
      </c>
      <c r="D45" s="20" t="s">
        <v>95</v>
      </c>
      <c r="E45" s="11">
        <f t="shared" si="2"/>
        <v>253.51973684210529</v>
      </c>
      <c r="F45" s="12">
        <v>3802.7960526315792</v>
      </c>
      <c r="G45" s="13">
        <v>1090.95</v>
      </c>
      <c r="H45" s="12">
        <f t="shared" si="4"/>
        <v>1090.95</v>
      </c>
      <c r="I45" s="13">
        <v>0</v>
      </c>
      <c r="J45" s="12">
        <f t="shared" si="6"/>
        <v>0</v>
      </c>
      <c r="K45" s="12">
        <f t="shared" si="5"/>
        <v>1090.95</v>
      </c>
    </row>
    <row r="46" spans="1:11" ht="24.95" customHeight="1" x14ac:dyDescent="0.15">
      <c r="A46" s="1">
        <v>42</v>
      </c>
      <c r="B46" s="2" t="s">
        <v>55</v>
      </c>
      <c r="C46" s="20" t="s">
        <v>77</v>
      </c>
      <c r="D46" s="20" t="s">
        <v>96</v>
      </c>
      <c r="E46" s="11">
        <f t="shared" si="2"/>
        <v>253.51973684210529</v>
      </c>
      <c r="F46" s="12">
        <v>3802.7960526315792</v>
      </c>
      <c r="G46" s="13">
        <v>1090.95</v>
      </c>
      <c r="H46" s="12">
        <f t="shared" si="4"/>
        <v>1090.95</v>
      </c>
      <c r="I46" s="13">
        <v>0</v>
      </c>
      <c r="J46" s="12">
        <f t="shared" si="6"/>
        <v>0</v>
      </c>
      <c r="K46" s="12">
        <f t="shared" si="5"/>
        <v>1090.95</v>
      </c>
    </row>
    <row r="47" spans="1:11" ht="24.95" customHeight="1" x14ac:dyDescent="0.15">
      <c r="A47" s="1">
        <v>43</v>
      </c>
      <c r="B47" s="2" t="s">
        <v>56</v>
      </c>
      <c r="C47" s="20" t="s">
        <v>74</v>
      </c>
      <c r="D47" s="20" t="s">
        <v>97</v>
      </c>
      <c r="E47" s="11">
        <f t="shared" si="2"/>
        <v>233.78289473684211</v>
      </c>
      <c r="F47" s="12">
        <v>3506.7434210526317</v>
      </c>
      <c r="G47" s="13">
        <v>1006.01</v>
      </c>
      <c r="H47" s="12">
        <f t="shared" si="4"/>
        <v>1006.01</v>
      </c>
      <c r="I47" s="13">
        <v>0</v>
      </c>
      <c r="J47" s="12">
        <f t="shared" si="6"/>
        <v>0</v>
      </c>
      <c r="K47" s="12">
        <f t="shared" si="5"/>
        <v>1006.01</v>
      </c>
    </row>
    <row r="48" spans="1:11" ht="24.95" customHeight="1" x14ac:dyDescent="0.15">
      <c r="A48" s="1">
        <v>44</v>
      </c>
      <c r="B48" s="2" t="s">
        <v>57</v>
      </c>
      <c r="C48" s="20" t="s">
        <v>74</v>
      </c>
      <c r="D48" s="20" t="s">
        <v>97</v>
      </c>
      <c r="E48" s="11">
        <f t="shared" si="2"/>
        <v>233.78289473684211</v>
      </c>
      <c r="F48" s="12">
        <v>3506.7434210526317</v>
      </c>
      <c r="G48" s="13">
        <v>1006.01</v>
      </c>
      <c r="H48" s="12">
        <f t="shared" si="4"/>
        <v>1006.01</v>
      </c>
      <c r="I48" s="13">
        <v>0</v>
      </c>
      <c r="J48" s="12">
        <f t="shared" si="6"/>
        <v>0</v>
      </c>
      <c r="K48" s="12">
        <f t="shared" si="5"/>
        <v>1006.01</v>
      </c>
    </row>
    <row r="49" spans="1:11" ht="24.95" customHeight="1" x14ac:dyDescent="0.15">
      <c r="A49" s="1">
        <v>45</v>
      </c>
      <c r="B49" s="2" t="s">
        <v>58</v>
      </c>
      <c r="C49" s="20" t="s">
        <v>74</v>
      </c>
      <c r="D49" s="20" t="s">
        <v>92</v>
      </c>
      <c r="E49" s="11">
        <f t="shared" si="2"/>
        <v>233.78289473684211</v>
      </c>
      <c r="F49" s="12">
        <v>3506.7434210526317</v>
      </c>
      <c r="G49" s="13">
        <v>1006.01</v>
      </c>
      <c r="H49" s="12">
        <f t="shared" si="4"/>
        <v>1006.01</v>
      </c>
      <c r="I49" s="13">
        <v>0</v>
      </c>
      <c r="J49" s="12">
        <f t="shared" si="6"/>
        <v>0</v>
      </c>
      <c r="K49" s="12">
        <f t="shared" si="5"/>
        <v>1006.01</v>
      </c>
    </row>
    <row r="50" spans="1:11" ht="24.95" customHeight="1" x14ac:dyDescent="0.15">
      <c r="A50" s="1">
        <v>46</v>
      </c>
      <c r="B50" s="2" t="s">
        <v>59</v>
      </c>
      <c r="C50" s="20" t="s">
        <v>74</v>
      </c>
      <c r="D50" s="20" t="s">
        <v>92</v>
      </c>
      <c r="E50" s="11">
        <f t="shared" si="2"/>
        <v>233.78289473684211</v>
      </c>
      <c r="F50" s="12">
        <v>3506.7434210526317</v>
      </c>
      <c r="G50" s="13">
        <v>1006.01</v>
      </c>
      <c r="H50" s="12">
        <f t="shared" si="4"/>
        <v>1006.01</v>
      </c>
      <c r="I50" s="13">
        <v>0</v>
      </c>
      <c r="J50" s="12">
        <f t="shared" si="6"/>
        <v>0</v>
      </c>
      <c r="K50" s="12">
        <f t="shared" si="5"/>
        <v>1006.01</v>
      </c>
    </row>
    <row r="51" spans="1:11" ht="24.95" customHeight="1" x14ac:dyDescent="0.15">
      <c r="A51" s="1">
        <v>47</v>
      </c>
      <c r="B51" s="2" t="s">
        <v>60</v>
      </c>
      <c r="C51" s="20" t="s">
        <v>74</v>
      </c>
      <c r="D51" s="20" t="s">
        <v>92</v>
      </c>
      <c r="E51" s="11">
        <f t="shared" si="2"/>
        <v>233.78289473684211</v>
      </c>
      <c r="F51" s="12">
        <v>3506.7434210526317</v>
      </c>
      <c r="G51" s="13">
        <v>1006.01</v>
      </c>
      <c r="H51" s="12">
        <f t="shared" si="4"/>
        <v>1006.01</v>
      </c>
      <c r="I51" s="13">
        <v>0</v>
      </c>
      <c r="J51" s="12">
        <f t="shared" si="6"/>
        <v>0</v>
      </c>
      <c r="K51" s="12">
        <f t="shared" si="5"/>
        <v>1006.01</v>
      </c>
    </row>
    <row r="52" spans="1:11" ht="24.95" customHeight="1" x14ac:dyDescent="0.15">
      <c r="A52" s="1">
        <v>48</v>
      </c>
      <c r="B52" s="2" t="s">
        <v>61</v>
      </c>
      <c r="C52" s="20" t="s">
        <v>74</v>
      </c>
      <c r="D52" s="20" t="s">
        <v>92</v>
      </c>
      <c r="E52" s="11">
        <f t="shared" si="2"/>
        <v>233.78289473684211</v>
      </c>
      <c r="F52" s="12">
        <v>3506.7434210526317</v>
      </c>
      <c r="G52" s="13">
        <v>1006.01</v>
      </c>
      <c r="H52" s="12">
        <f t="shared" si="4"/>
        <v>1006.01</v>
      </c>
      <c r="I52" s="13">
        <v>0</v>
      </c>
      <c r="J52" s="12">
        <f t="shared" si="6"/>
        <v>0</v>
      </c>
      <c r="K52" s="12">
        <f t="shared" si="5"/>
        <v>1006.01</v>
      </c>
    </row>
    <row r="53" spans="1:11" ht="24.95" customHeight="1" x14ac:dyDescent="0.15">
      <c r="A53" s="1">
        <v>49</v>
      </c>
      <c r="B53" s="2" t="s">
        <v>62</v>
      </c>
      <c r="C53" s="20" t="s">
        <v>74</v>
      </c>
      <c r="D53" s="20" t="s">
        <v>92</v>
      </c>
      <c r="E53" s="11">
        <f t="shared" si="2"/>
        <v>233.78289473684211</v>
      </c>
      <c r="F53" s="12">
        <v>3506.7434210526317</v>
      </c>
      <c r="G53" s="13">
        <v>1006.01</v>
      </c>
      <c r="H53" s="12">
        <f t="shared" si="4"/>
        <v>1006.01</v>
      </c>
      <c r="I53" s="13">
        <v>0</v>
      </c>
      <c r="J53" s="12">
        <f t="shared" si="6"/>
        <v>0</v>
      </c>
      <c r="K53" s="12">
        <f t="shared" si="5"/>
        <v>1006.01</v>
      </c>
    </row>
    <row r="54" spans="1:11" ht="24.95" customHeight="1" x14ac:dyDescent="0.15">
      <c r="A54" s="1">
        <v>50</v>
      </c>
      <c r="B54" s="2" t="s">
        <v>63</v>
      </c>
      <c r="C54" s="20" t="s">
        <v>74</v>
      </c>
      <c r="D54" s="20" t="s">
        <v>92</v>
      </c>
      <c r="E54" s="11">
        <f t="shared" si="2"/>
        <v>233.78289473684211</v>
      </c>
      <c r="F54" s="12">
        <v>3506.7434210526317</v>
      </c>
      <c r="G54" s="13">
        <v>1006.01</v>
      </c>
      <c r="H54" s="12">
        <f t="shared" si="4"/>
        <v>1006.01</v>
      </c>
      <c r="I54" s="13">
        <v>0</v>
      </c>
      <c r="J54" s="12">
        <f t="shared" si="6"/>
        <v>0</v>
      </c>
      <c r="K54" s="12">
        <f t="shared" si="5"/>
        <v>1006.01</v>
      </c>
    </row>
    <row r="55" spans="1:11" ht="24.95" customHeight="1" x14ac:dyDescent="0.15">
      <c r="A55" s="1">
        <v>51</v>
      </c>
      <c r="B55" s="2" t="s">
        <v>64</v>
      </c>
      <c r="C55" s="20" t="s">
        <v>74</v>
      </c>
      <c r="D55" s="20" t="s">
        <v>92</v>
      </c>
      <c r="E55" s="11">
        <f t="shared" si="2"/>
        <v>233.78289473684211</v>
      </c>
      <c r="F55" s="12">
        <v>3506.7434210526317</v>
      </c>
      <c r="G55" s="13">
        <v>1006.01</v>
      </c>
      <c r="H55" s="12">
        <f t="shared" si="4"/>
        <v>1006.01</v>
      </c>
      <c r="I55" s="13">
        <v>0</v>
      </c>
      <c r="J55" s="12">
        <f t="shared" si="6"/>
        <v>0</v>
      </c>
      <c r="K55" s="12">
        <f t="shared" si="5"/>
        <v>1006.01</v>
      </c>
    </row>
    <row r="56" spans="1:11" ht="24.95" customHeight="1" x14ac:dyDescent="0.15">
      <c r="A56" s="1">
        <v>52</v>
      </c>
      <c r="B56" s="2" t="s">
        <v>65</v>
      </c>
      <c r="C56" s="20" t="s">
        <v>74</v>
      </c>
      <c r="D56" s="20" t="s">
        <v>92</v>
      </c>
      <c r="E56" s="11">
        <f t="shared" si="2"/>
        <v>233.78289473684211</v>
      </c>
      <c r="F56" s="12">
        <v>3506.7434210526317</v>
      </c>
      <c r="G56" s="13">
        <v>1006.01</v>
      </c>
      <c r="H56" s="12">
        <f t="shared" si="4"/>
        <v>1006.01</v>
      </c>
      <c r="I56" s="13">
        <v>0</v>
      </c>
      <c r="J56" s="12">
        <f t="shared" si="6"/>
        <v>0</v>
      </c>
      <c r="K56" s="12">
        <f t="shared" si="5"/>
        <v>1006.01</v>
      </c>
    </row>
    <row r="57" spans="1:11" ht="24.95" customHeight="1" x14ac:dyDescent="0.15">
      <c r="A57" s="1">
        <v>53</v>
      </c>
      <c r="B57" s="2" t="s">
        <v>66</v>
      </c>
      <c r="C57" s="20" t="s">
        <v>74</v>
      </c>
      <c r="D57" s="20" t="s">
        <v>92</v>
      </c>
      <c r="E57" s="11">
        <f t="shared" si="2"/>
        <v>233.78289473684211</v>
      </c>
      <c r="F57" s="12">
        <v>3506.7434210526317</v>
      </c>
      <c r="G57" s="13">
        <v>1006.01</v>
      </c>
      <c r="H57" s="12">
        <f t="shared" si="4"/>
        <v>1006.01</v>
      </c>
      <c r="I57" s="13">
        <v>0</v>
      </c>
      <c r="J57" s="12">
        <f t="shared" si="6"/>
        <v>0</v>
      </c>
      <c r="K57" s="12">
        <f t="shared" si="5"/>
        <v>1006.01</v>
      </c>
    </row>
    <row r="58" spans="1:11" ht="24.95" customHeight="1" x14ac:dyDescent="0.15">
      <c r="A58" s="1">
        <v>54</v>
      </c>
      <c r="B58" s="2" t="s">
        <v>67</v>
      </c>
      <c r="C58" s="20" t="s">
        <v>74</v>
      </c>
      <c r="D58" s="20" t="s">
        <v>92</v>
      </c>
      <c r="E58" s="11">
        <f t="shared" si="2"/>
        <v>233.78289473684211</v>
      </c>
      <c r="F58" s="12">
        <v>3506.7434210526317</v>
      </c>
      <c r="G58" s="13">
        <v>1006.01</v>
      </c>
      <c r="H58" s="12">
        <f t="shared" si="4"/>
        <v>1006.01</v>
      </c>
      <c r="I58" s="13">
        <v>0</v>
      </c>
      <c r="J58" s="12">
        <f t="shared" si="6"/>
        <v>0</v>
      </c>
      <c r="K58" s="12">
        <f t="shared" si="5"/>
        <v>1006.01</v>
      </c>
    </row>
    <row r="59" spans="1:11" ht="24.95" customHeight="1" x14ac:dyDescent="0.15">
      <c r="A59" s="1">
        <v>55</v>
      </c>
      <c r="B59" s="2" t="s">
        <v>68</v>
      </c>
      <c r="C59" s="20" t="s">
        <v>74</v>
      </c>
      <c r="D59" s="20" t="s">
        <v>92</v>
      </c>
      <c r="E59" s="11">
        <f t="shared" si="2"/>
        <v>233.78289473684211</v>
      </c>
      <c r="F59" s="12">
        <v>3506.7434210526317</v>
      </c>
      <c r="G59" s="13">
        <v>1006.01</v>
      </c>
      <c r="H59" s="12">
        <f t="shared" si="4"/>
        <v>1006.01</v>
      </c>
      <c r="I59" s="13">
        <v>0</v>
      </c>
      <c r="J59" s="12">
        <f t="shared" si="6"/>
        <v>0</v>
      </c>
      <c r="K59" s="12">
        <f t="shared" si="5"/>
        <v>1006.01</v>
      </c>
    </row>
    <row r="60" spans="1:11" ht="24.95" customHeight="1" x14ac:dyDescent="0.15">
      <c r="A60" s="1">
        <v>56</v>
      </c>
      <c r="B60" s="2" t="s">
        <v>69</v>
      </c>
      <c r="C60" s="20" t="s">
        <v>74</v>
      </c>
      <c r="D60" s="20" t="s">
        <v>92</v>
      </c>
      <c r="E60" s="11">
        <f t="shared" si="2"/>
        <v>233.78289473684211</v>
      </c>
      <c r="F60" s="12">
        <v>3506.7434210526317</v>
      </c>
      <c r="G60" s="13">
        <v>1006.01</v>
      </c>
      <c r="H60" s="12">
        <f t="shared" si="4"/>
        <v>1006.01</v>
      </c>
      <c r="I60" s="13">
        <v>0</v>
      </c>
      <c r="J60" s="12">
        <f t="shared" si="6"/>
        <v>0</v>
      </c>
      <c r="K60" s="12">
        <f t="shared" si="5"/>
        <v>1006.01</v>
      </c>
    </row>
    <row r="61" spans="1:11" ht="24.95" customHeight="1" x14ac:dyDescent="0.15">
      <c r="A61" s="1">
        <v>57</v>
      </c>
      <c r="B61" s="2" t="s">
        <v>70</v>
      </c>
      <c r="C61" s="20" t="s">
        <v>74</v>
      </c>
      <c r="D61" s="20" t="s">
        <v>92</v>
      </c>
      <c r="E61" s="11">
        <f t="shared" si="2"/>
        <v>233.78289473684211</v>
      </c>
      <c r="F61" s="12">
        <v>3506.7434210526317</v>
      </c>
      <c r="G61" s="13">
        <v>1006.01</v>
      </c>
      <c r="H61" s="12">
        <f t="shared" si="4"/>
        <v>1006.01</v>
      </c>
      <c r="I61" s="13">
        <v>0</v>
      </c>
      <c r="J61" s="12">
        <f t="shared" si="6"/>
        <v>0</v>
      </c>
      <c r="K61" s="12">
        <f t="shared" si="5"/>
        <v>1006.01</v>
      </c>
    </row>
    <row r="62" spans="1:11" ht="24.95" customHeight="1" x14ac:dyDescent="0.15">
      <c r="A62" s="1">
        <v>58</v>
      </c>
      <c r="B62" s="2" t="s">
        <v>71</v>
      </c>
      <c r="C62" s="20" t="s">
        <v>74</v>
      </c>
      <c r="D62" s="20" t="s">
        <v>92</v>
      </c>
      <c r="E62" s="11">
        <f t="shared" si="2"/>
        <v>233.78289473684211</v>
      </c>
      <c r="F62" s="12">
        <v>3506.7434210526317</v>
      </c>
      <c r="G62" s="13">
        <v>1006.01</v>
      </c>
      <c r="H62" s="12">
        <f t="shared" si="4"/>
        <v>1006.01</v>
      </c>
      <c r="I62" s="13">
        <v>0</v>
      </c>
      <c r="J62" s="12">
        <f t="shared" si="6"/>
        <v>0</v>
      </c>
      <c r="K62" s="12">
        <f t="shared" si="5"/>
        <v>1006.01</v>
      </c>
    </row>
    <row r="63" spans="1:11" ht="6.95" customHeight="1" x14ac:dyDescent="0.2">
      <c r="A63" s="3"/>
      <c r="B63" s="2"/>
      <c r="C63" s="2"/>
      <c r="D63" s="9"/>
      <c r="E63" s="17">
        <f t="shared" ref="E63:K63" si="7">SUM(E5:E62)</f>
        <v>23792.732523927407</v>
      </c>
      <c r="F63" s="17">
        <f t="shared" si="7"/>
        <v>356890.98785891116</v>
      </c>
      <c r="G63" s="17">
        <f t="shared" si="7"/>
        <v>102385.27999999996</v>
      </c>
      <c r="H63" s="17">
        <f t="shared" si="7"/>
        <v>102385.27999999996</v>
      </c>
      <c r="I63" s="17">
        <f t="shared" si="7"/>
        <v>1507.1199999999997</v>
      </c>
      <c r="J63" s="17">
        <f t="shared" si="7"/>
        <v>1507.1199999999997</v>
      </c>
      <c r="K63" s="17">
        <f t="shared" si="7"/>
        <v>100878.15999999996</v>
      </c>
    </row>
    <row r="64" spans="1:11" ht="6.95" customHeight="1" x14ac:dyDescent="0.2">
      <c r="A64" s="3"/>
      <c r="B64" s="2"/>
      <c r="C64" s="2"/>
      <c r="D64" s="9"/>
      <c r="E64" s="13"/>
      <c r="F64" s="12"/>
      <c r="G64" s="14"/>
      <c r="H64" s="12"/>
      <c r="I64" s="13"/>
      <c r="J64" s="13"/>
      <c r="K64" s="12"/>
    </row>
  </sheetData>
  <mergeCells count="3">
    <mergeCell ref="A3:E3"/>
    <mergeCell ref="F3:G3"/>
    <mergeCell ref="I3:J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B1" zoomScale="170" zoomScaleNormal="170" workbookViewId="0">
      <selection activeCell="M46" sqref="M46"/>
    </sheetView>
  </sheetViews>
  <sheetFormatPr baseColWidth="10" defaultColWidth="9.33203125" defaultRowHeight="12.75" x14ac:dyDescent="0.2"/>
  <cols>
    <col min="1" max="1" width="2.5" hidden="1" customWidth="1"/>
    <col min="2" max="2" width="15.1640625" customWidth="1"/>
    <col min="3" max="3" width="14.6640625" customWidth="1"/>
    <col min="4" max="4" width="13.83203125" style="10" customWidth="1"/>
    <col min="5" max="5" width="8.1640625" style="4" customWidth="1"/>
    <col min="6" max="6" width="10.33203125" style="4" customWidth="1"/>
    <col min="7" max="7" width="9.1640625" style="4" customWidth="1"/>
    <col min="8" max="8" width="7.6640625" style="4" customWidth="1"/>
    <col min="9" max="9" width="9" style="4" customWidth="1"/>
    <col min="10" max="10" width="2.1640625" customWidth="1"/>
  </cols>
  <sheetData>
    <row r="1" spans="1:9" x14ac:dyDescent="0.2">
      <c r="D1" s="48" t="s">
        <v>174</v>
      </c>
      <c r="E1" s="48"/>
    </row>
    <row r="2" spans="1:9" x14ac:dyDescent="0.2">
      <c r="D2" s="48" t="s">
        <v>248</v>
      </c>
      <c r="E2" s="48"/>
    </row>
    <row r="3" spans="1:9" ht="19.899999999999999" customHeight="1" x14ac:dyDescent="0.2">
      <c r="A3" s="77"/>
      <c r="B3" s="78"/>
      <c r="C3" s="78"/>
      <c r="D3" s="78"/>
      <c r="E3" s="76" t="s">
        <v>9</v>
      </c>
      <c r="F3" s="15" t="s">
        <v>227</v>
      </c>
      <c r="G3" s="72" t="s">
        <v>12</v>
      </c>
      <c r="H3" s="85"/>
      <c r="I3" s="86"/>
    </row>
    <row r="4" spans="1:9" s="8" customFormat="1" ht="33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248</v>
      </c>
      <c r="F4" s="5" t="s">
        <v>9</v>
      </c>
      <c r="G4" s="5" t="s">
        <v>10</v>
      </c>
      <c r="H4" s="5" t="s">
        <v>12</v>
      </c>
      <c r="I4" s="5" t="s">
        <v>13</v>
      </c>
    </row>
    <row r="5" spans="1:9" ht="16.5" x14ac:dyDescent="0.15">
      <c r="A5" s="1" t="s">
        <v>113</v>
      </c>
      <c r="B5" s="41" t="s">
        <v>14</v>
      </c>
      <c r="C5" s="20" t="s">
        <v>78</v>
      </c>
      <c r="D5" s="20" t="s">
        <v>72</v>
      </c>
      <c r="E5" s="61">
        <v>10695.63</v>
      </c>
      <c r="F5" s="61">
        <f>SUM(E5:E5)</f>
        <v>10695.63</v>
      </c>
      <c r="G5" s="61">
        <v>1175.47</v>
      </c>
      <c r="H5" s="61">
        <f>SUM(G5:G5)</f>
        <v>1175.47</v>
      </c>
      <c r="I5" s="61">
        <f>+F5-H5</f>
        <v>9520.16</v>
      </c>
    </row>
    <row r="6" spans="1:9" ht="16.5" x14ac:dyDescent="0.15">
      <c r="A6" s="1" t="s">
        <v>114</v>
      </c>
      <c r="B6" s="41" t="s">
        <v>31</v>
      </c>
      <c r="C6" s="20" t="s">
        <v>105</v>
      </c>
      <c r="D6" s="20" t="s">
        <v>72</v>
      </c>
      <c r="E6" s="61">
        <v>9326.83</v>
      </c>
      <c r="F6" s="61">
        <f t="shared" ref="F6:F64" si="0">SUM(E6:E6)</f>
        <v>9326.83</v>
      </c>
      <c r="G6" s="61">
        <v>916.52</v>
      </c>
      <c r="H6" s="61">
        <f t="shared" ref="H6:H64" si="1">SUM(G6:G6)</f>
        <v>916.52</v>
      </c>
      <c r="I6" s="61">
        <f t="shared" ref="I6:I64" si="2">+F6-H6</f>
        <v>8410.31</v>
      </c>
    </row>
    <row r="7" spans="1:9" ht="16.5" x14ac:dyDescent="0.15">
      <c r="A7" s="1" t="s">
        <v>115</v>
      </c>
      <c r="B7" s="41" t="s">
        <v>29</v>
      </c>
      <c r="C7" s="20" t="s">
        <v>106</v>
      </c>
      <c r="D7" s="20" t="s">
        <v>73</v>
      </c>
      <c r="E7" s="61">
        <v>9487.92</v>
      </c>
      <c r="F7" s="61">
        <f t="shared" si="0"/>
        <v>9487.92</v>
      </c>
      <c r="G7" s="61">
        <v>945.38</v>
      </c>
      <c r="H7" s="61">
        <f t="shared" si="1"/>
        <v>945.38</v>
      </c>
      <c r="I7" s="61">
        <f t="shared" si="2"/>
        <v>8542.5400000000009</v>
      </c>
    </row>
    <row r="8" spans="1:9" ht="16.5" x14ac:dyDescent="0.15">
      <c r="A8" s="1" t="s">
        <v>116</v>
      </c>
      <c r="B8" s="41" t="s">
        <v>30</v>
      </c>
      <c r="C8" s="20" t="s">
        <v>88</v>
      </c>
      <c r="D8" s="20" t="s">
        <v>73</v>
      </c>
      <c r="E8" s="61">
        <v>9487.92</v>
      </c>
      <c r="F8" s="61">
        <f t="shared" si="0"/>
        <v>9487.92</v>
      </c>
      <c r="G8" s="61">
        <v>945.38</v>
      </c>
      <c r="H8" s="61">
        <f t="shared" si="1"/>
        <v>945.38</v>
      </c>
      <c r="I8" s="61">
        <f t="shared" si="2"/>
        <v>8542.5400000000009</v>
      </c>
    </row>
    <row r="9" spans="1:9" ht="16.5" x14ac:dyDescent="0.15">
      <c r="A9" s="1" t="s">
        <v>117</v>
      </c>
      <c r="B9" s="65" t="s">
        <v>21</v>
      </c>
      <c r="C9" s="20" t="s">
        <v>79</v>
      </c>
      <c r="D9" s="20" t="s">
        <v>73</v>
      </c>
      <c r="E9" s="61">
        <v>4414.34</v>
      </c>
      <c r="F9" s="61">
        <f t="shared" si="0"/>
        <v>4414.34</v>
      </c>
      <c r="G9" s="61">
        <v>269.43</v>
      </c>
      <c r="H9" s="61">
        <f t="shared" si="1"/>
        <v>269.43</v>
      </c>
      <c r="I9" s="61">
        <f t="shared" si="2"/>
        <v>4144.91</v>
      </c>
    </row>
    <row r="10" spans="1:9" ht="16.5" x14ac:dyDescent="0.15">
      <c r="A10" s="1"/>
      <c r="B10" s="59" t="s">
        <v>191</v>
      </c>
      <c r="C10" s="69" t="s">
        <v>95</v>
      </c>
      <c r="D10" s="69"/>
      <c r="E10" s="61">
        <v>6736.95</v>
      </c>
      <c r="F10" s="61">
        <f t="shared" si="0"/>
        <v>6736.95</v>
      </c>
      <c r="G10" s="61">
        <v>522.13</v>
      </c>
      <c r="H10" s="61">
        <f t="shared" si="1"/>
        <v>522.13</v>
      </c>
      <c r="I10" s="61">
        <f t="shared" si="2"/>
        <v>6214.82</v>
      </c>
    </row>
    <row r="11" spans="1:9" ht="16.5" x14ac:dyDescent="0.15">
      <c r="A11" s="1">
        <v>62</v>
      </c>
      <c r="B11" s="66" t="s">
        <v>237</v>
      </c>
      <c r="C11" s="20" t="s">
        <v>238</v>
      </c>
      <c r="D11" s="20" t="s">
        <v>73</v>
      </c>
      <c r="E11" s="61">
        <v>312.52999999999997</v>
      </c>
      <c r="F11" s="61">
        <f t="shared" si="0"/>
        <v>312.52999999999997</v>
      </c>
      <c r="G11" s="61">
        <v>6</v>
      </c>
      <c r="H11" s="61">
        <f t="shared" si="1"/>
        <v>6</v>
      </c>
      <c r="I11" s="61">
        <f t="shared" si="2"/>
        <v>306.52999999999997</v>
      </c>
    </row>
    <row r="12" spans="1:9" ht="16.5" x14ac:dyDescent="0.15">
      <c r="A12" s="1"/>
      <c r="B12" s="41" t="s">
        <v>242</v>
      </c>
      <c r="C12" s="69" t="s">
        <v>238</v>
      </c>
      <c r="D12" s="69" t="s">
        <v>73</v>
      </c>
      <c r="E12" s="61">
        <v>338.49</v>
      </c>
      <c r="F12" s="61">
        <f t="shared" si="0"/>
        <v>338.49</v>
      </c>
      <c r="G12" s="61">
        <v>6.5</v>
      </c>
      <c r="H12" s="61">
        <f t="shared" si="1"/>
        <v>6.5</v>
      </c>
      <c r="I12" s="61">
        <f t="shared" si="2"/>
        <v>331.99</v>
      </c>
    </row>
    <row r="13" spans="1:9" ht="16.5" x14ac:dyDescent="0.15">
      <c r="A13" s="1" t="s">
        <v>119</v>
      </c>
      <c r="B13" s="41" t="s">
        <v>55</v>
      </c>
      <c r="C13" s="20" t="s">
        <v>96</v>
      </c>
      <c r="D13" s="20" t="s">
        <v>77</v>
      </c>
      <c r="E13" s="61">
        <v>6785.44</v>
      </c>
      <c r="F13" s="61">
        <f t="shared" si="0"/>
        <v>6785.44</v>
      </c>
      <c r="G13" s="61">
        <v>527.4</v>
      </c>
      <c r="H13" s="61">
        <f t="shared" si="1"/>
        <v>527.4</v>
      </c>
      <c r="I13" s="61">
        <f t="shared" si="2"/>
        <v>6258.04</v>
      </c>
    </row>
    <row r="14" spans="1:9" ht="16.5" x14ac:dyDescent="0.15">
      <c r="A14" s="1" t="s">
        <v>137</v>
      </c>
      <c r="B14" s="59" t="s">
        <v>33</v>
      </c>
      <c r="C14" s="69" t="s">
        <v>91</v>
      </c>
      <c r="D14" s="69" t="s">
        <v>74</v>
      </c>
      <c r="E14" s="61">
        <v>8923.1299999999992</v>
      </c>
      <c r="F14" s="61">
        <f t="shared" si="0"/>
        <v>8923.1299999999992</v>
      </c>
      <c r="G14" s="61">
        <v>844.17</v>
      </c>
      <c r="H14" s="61">
        <f t="shared" si="1"/>
        <v>844.17</v>
      </c>
      <c r="I14" s="61">
        <f t="shared" si="2"/>
        <v>8078.9599999999991</v>
      </c>
    </row>
    <row r="15" spans="1:9" ht="16.5" x14ac:dyDescent="0.15">
      <c r="A15" s="1" t="s">
        <v>138</v>
      </c>
      <c r="B15" s="41" t="s">
        <v>34</v>
      </c>
      <c r="C15" s="20" t="s">
        <v>91</v>
      </c>
      <c r="D15" s="20" t="s">
        <v>74</v>
      </c>
      <c r="E15" s="61">
        <v>9326.83</v>
      </c>
      <c r="F15" s="61">
        <f t="shared" si="0"/>
        <v>9326.83</v>
      </c>
      <c r="G15" s="61">
        <v>916.52</v>
      </c>
      <c r="H15" s="61">
        <f t="shared" si="1"/>
        <v>916.52</v>
      </c>
      <c r="I15" s="61">
        <f t="shared" si="2"/>
        <v>8410.31</v>
      </c>
    </row>
    <row r="16" spans="1:9" ht="16.5" x14ac:dyDescent="0.15">
      <c r="A16" s="1" t="s">
        <v>139</v>
      </c>
      <c r="B16" s="41" t="s">
        <v>35</v>
      </c>
      <c r="C16" s="20" t="s">
        <v>91</v>
      </c>
      <c r="D16" s="20" t="s">
        <v>74</v>
      </c>
      <c r="E16" s="61">
        <v>9326.83</v>
      </c>
      <c r="F16" s="61">
        <f t="shared" si="0"/>
        <v>9326.83</v>
      </c>
      <c r="G16" s="61">
        <v>916.52</v>
      </c>
      <c r="H16" s="61">
        <f t="shared" si="1"/>
        <v>916.52</v>
      </c>
      <c r="I16" s="61">
        <f t="shared" si="2"/>
        <v>8410.31</v>
      </c>
    </row>
    <row r="17" spans="1:9" ht="16.5" x14ac:dyDescent="0.15">
      <c r="A17" s="1" t="s">
        <v>140</v>
      </c>
      <c r="B17" s="41" t="s">
        <v>32</v>
      </c>
      <c r="C17" s="20" t="s">
        <v>90</v>
      </c>
      <c r="D17" s="20" t="s">
        <v>74</v>
      </c>
      <c r="E17" s="61">
        <v>2290.4699999999998</v>
      </c>
      <c r="F17" s="61">
        <f t="shared" si="0"/>
        <v>2290.4699999999998</v>
      </c>
      <c r="G17" s="61">
        <v>124.36</v>
      </c>
      <c r="H17" s="61">
        <f t="shared" si="1"/>
        <v>124.36</v>
      </c>
      <c r="I17" s="61">
        <f t="shared" si="2"/>
        <v>2166.1099999999997</v>
      </c>
    </row>
    <row r="18" spans="1:9" ht="16.5" x14ac:dyDescent="0.15">
      <c r="A18" s="1" t="s">
        <v>141</v>
      </c>
      <c r="B18" s="41" t="s">
        <v>36</v>
      </c>
      <c r="C18" s="20" t="s">
        <v>91</v>
      </c>
      <c r="D18" s="20" t="s">
        <v>74</v>
      </c>
      <c r="E18" s="61">
        <v>9326.83</v>
      </c>
      <c r="F18" s="61">
        <f t="shared" si="0"/>
        <v>9326.83</v>
      </c>
      <c r="G18" s="61">
        <v>916.52</v>
      </c>
      <c r="H18" s="61">
        <f t="shared" si="1"/>
        <v>916.52</v>
      </c>
      <c r="I18" s="61">
        <f t="shared" si="2"/>
        <v>8410.31</v>
      </c>
    </row>
    <row r="19" spans="1:9" ht="16.5" x14ac:dyDescent="0.15">
      <c r="A19" s="1"/>
      <c r="B19" s="41" t="s">
        <v>37</v>
      </c>
      <c r="C19" s="20" t="s">
        <v>91</v>
      </c>
      <c r="D19" s="20" t="s">
        <v>74</v>
      </c>
      <c r="E19" s="61">
        <v>8169.89</v>
      </c>
      <c r="F19" s="61">
        <f t="shared" si="0"/>
        <v>8169.89</v>
      </c>
      <c r="G19" s="61">
        <v>717.48</v>
      </c>
      <c r="H19" s="61">
        <f t="shared" si="1"/>
        <v>717.48</v>
      </c>
      <c r="I19" s="61">
        <f t="shared" si="2"/>
        <v>7452.41</v>
      </c>
    </row>
    <row r="20" spans="1:9" ht="16.5" x14ac:dyDescent="0.15">
      <c r="A20" s="1" t="s">
        <v>143</v>
      </c>
      <c r="B20" s="41" t="s">
        <v>38</v>
      </c>
      <c r="C20" s="69" t="s">
        <v>91</v>
      </c>
      <c r="D20" s="69" t="s">
        <v>74</v>
      </c>
      <c r="E20" s="61">
        <v>4588.5600000000004</v>
      </c>
      <c r="F20" s="61">
        <f t="shared" si="0"/>
        <v>4588.5600000000004</v>
      </c>
      <c r="G20" s="61">
        <v>288.38</v>
      </c>
      <c r="H20" s="61">
        <f t="shared" si="1"/>
        <v>288.38</v>
      </c>
      <c r="I20" s="61">
        <f t="shared" si="2"/>
        <v>4300.18</v>
      </c>
    </row>
    <row r="21" spans="1:9" ht="16.5" x14ac:dyDescent="0.15">
      <c r="A21" s="1" t="s">
        <v>144</v>
      </c>
      <c r="B21" s="41" t="s">
        <v>39</v>
      </c>
      <c r="C21" s="20" t="s">
        <v>91</v>
      </c>
      <c r="D21" s="20" t="s">
        <v>74</v>
      </c>
      <c r="E21" s="61">
        <v>9243.5300000000007</v>
      </c>
      <c r="F21" s="61">
        <f t="shared" si="0"/>
        <v>9243.5300000000007</v>
      </c>
      <c r="G21" s="61">
        <v>901.59</v>
      </c>
      <c r="H21" s="61">
        <f t="shared" si="1"/>
        <v>901.59</v>
      </c>
      <c r="I21" s="61">
        <f t="shared" si="2"/>
        <v>8341.94</v>
      </c>
    </row>
    <row r="22" spans="1:9" ht="16.5" x14ac:dyDescent="0.15">
      <c r="A22" s="1" t="s">
        <v>145</v>
      </c>
      <c r="B22" s="41" t="s">
        <v>40</v>
      </c>
      <c r="C22" s="20" t="s">
        <v>91</v>
      </c>
      <c r="D22" s="20" t="s">
        <v>74</v>
      </c>
      <c r="E22" s="61">
        <v>9326.83</v>
      </c>
      <c r="F22" s="61">
        <f t="shared" si="0"/>
        <v>9326.83</v>
      </c>
      <c r="G22" s="61">
        <v>916.52</v>
      </c>
      <c r="H22" s="61">
        <f t="shared" si="1"/>
        <v>916.52</v>
      </c>
      <c r="I22" s="61">
        <f t="shared" si="2"/>
        <v>8410.31</v>
      </c>
    </row>
    <row r="23" spans="1:9" ht="16.5" x14ac:dyDescent="0.15">
      <c r="A23" s="1" t="s">
        <v>146</v>
      </c>
      <c r="B23" s="41" t="s">
        <v>41</v>
      </c>
      <c r="C23" s="20" t="s">
        <v>91</v>
      </c>
      <c r="D23" s="20" t="s">
        <v>74</v>
      </c>
      <c r="E23" s="61">
        <v>9326.83</v>
      </c>
      <c r="F23" s="61">
        <f t="shared" si="0"/>
        <v>9326.83</v>
      </c>
      <c r="G23" s="61">
        <v>916.52</v>
      </c>
      <c r="H23" s="61">
        <f t="shared" si="1"/>
        <v>916.52</v>
      </c>
      <c r="I23" s="61">
        <f t="shared" si="2"/>
        <v>8410.31</v>
      </c>
    </row>
    <row r="24" spans="1:9" ht="16.5" x14ac:dyDescent="0.15">
      <c r="A24" s="1" t="s">
        <v>147</v>
      </c>
      <c r="B24" s="41" t="s">
        <v>42</v>
      </c>
      <c r="C24" s="20" t="s">
        <v>91</v>
      </c>
      <c r="D24" s="20" t="s">
        <v>74</v>
      </c>
      <c r="E24" s="61">
        <v>9326.83</v>
      </c>
      <c r="F24" s="61">
        <f t="shared" si="0"/>
        <v>9326.83</v>
      </c>
      <c r="G24" s="61">
        <v>916.52</v>
      </c>
      <c r="H24" s="61">
        <f t="shared" si="1"/>
        <v>916.52</v>
      </c>
      <c r="I24" s="61">
        <f t="shared" si="2"/>
        <v>8410.31</v>
      </c>
    </row>
    <row r="25" spans="1:9" ht="16.5" x14ac:dyDescent="0.15">
      <c r="A25" s="1" t="s">
        <v>148</v>
      </c>
      <c r="B25" s="41" t="s">
        <v>56</v>
      </c>
      <c r="C25" s="20" t="s">
        <v>97</v>
      </c>
      <c r="D25" s="20" t="s">
        <v>74</v>
      </c>
      <c r="E25" s="61">
        <v>9941.1299999999992</v>
      </c>
      <c r="F25" s="61">
        <f t="shared" si="0"/>
        <v>9941.1299999999992</v>
      </c>
      <c r="G25" s="61">
        <v>1026.5999999999999</v>
      </c>
      <c r="H25" s="61">
        <f t="shared" si="1"/>
        <v>1026.5999999999999</v>
      </c>
      <c r="I25" s="61">
        <f t="shared" si="2"/>
        <v>8914.5299999999988</v>
      </c>
    </row>
    <row r="26" spans="1:9" ht="16.5" x14ac:dyDescent="0.15">
      <c r="A26" s="1" t="s">
        <v>149</v>
      </c>
      <c r="B26" s="41" t="s">
        <v>57</v>
      </c>
      <c r="C26" s="20" t="s">
        <v>97</v>
      </c>
      <c r="D26" s="20" t="s">
        <v>74</v>
      </c>
      <c r="E26" s="61">
        <v>9941.1299999999992</v>
      </c>
      <c r="F26" s="61">
        <f t="shared" si="0"/>
        <v>9941.1299999999992</v>
      </c>
      <c r="G26" s="61">
        <v>1026.5999999999999</v>
      </c>
      <c r="H26" s="61">
        <f t="shared" si="1"/>
        <v>1026.5999999999999</v>
      </c>
      <c r="I26" s="61">
        <f t="shared" si="2"/>
        <v>8914.5299999999988</v>
      </c>
    </row>
    <row r="27" spans="1:9" ht="16.5" x14ac:dyDescent="0.15">
      <c r="A27" s="1" t="s">
        <v>150</v>
      </c>
      <c r="B27" s="41" t="s">
        <v>58</v>
      </c>
      <c r="C27" s="20" t="s">
        <v>92</v>
      </c>
      <c r="D27" s="20" t="s">
        <v>74</v>
      </c>
      <c r="E27" s="61">
        <v>9941.1299999999992</v>
      </c>
      <c r="F27" s="61">
        <f t="shared" si="0"/>
        <v>9941.1299999999992</v>
      </c>
      <c r="G27" s="61">
        <v>1026.5999999999999</v>
      </c>
      <c r="H27" s="61">
        <f t="shared" si="1"/>
        <v>1026.5999999999999</v>
      </c>
      <c r="I27" s="61">
        <f t="shared" si="2"/>
        <v>8914.5299999999988</v>
      </c>
    </row>
    <row r="28" spans="1:9" ht="16.5" x14ac:dyDescent="0.15">
      <c r="A28" s="1" t="s">
        <v>151</v>
      </c>
      <c r="B28" s="41" t="s">
        <v>59</v>
      </c>
      <c r="C28" s="20" t="s">
        <v>92</v>
      </c>
      <c r="D28" s="20" t="s">
        <v>74</v>
      </c>
      <c r="E28" s="61">
        <v>9941.1299999999992</v>
      </c>
      <c r="F28" s="61">
        <f t="shared" si="0"/>
        <v>9941.1299999999992</v>
      </c>
      <c r="G28" s="61">
        <v>1026.5999999999999</v>
      </c>
      <c r="H28" s="61">
        <f t="shared" si="1"/>
        <v>1026.5999999999999</v>
      </c>
      <c r="I28" s="61">
        <f t="shared" si="2"/>
        <v>8914.5299999999988</v>
      </c>
    </row>
    <row r="29" spans="1:9" ht="16.5" x14ac:dyDescent="0.15">
      <c r="A29" s="1" t="s">
        <v>152</v>
      </c>
      <c r="B29" s="41" t="s">
        <v>60</v>
      </c>
      <c r="C29" s="20" t="s">
        <v>92</v>
      </c>
      <c r="D29" s="20" t="s">
        <v>74</v>
      </c>
      <c r="E29" s="61">
        <v>9941.1299999999992</v>
      </c>
      <c r="F29" s="61">
        <f t="shared" si="0"/>
        <v>9941.1299999999992</v>
      </c>
      <c r="G29" s="61">
        <v>1026.5999999999999</v>
      </c>
      <c r="H29" s="61">
        <f t="shared" si="1"/>
        <v>1026.5999999999999</v>
      </c>
      <c r="I29" s="61">
        <f t="shared" si="2"/>
        <v>8914.5299999999988</v>
      </c>
    </row>
    <row r="30" spans="1:9" ht="16.5" x14ac:dyDescent="0.15">
      <c r="A30" s="1" t="s">
        <v>153</v>
      </c>
      <c r="B30" s="41" t="s">
        <v>61</v>
      </c>
      <c r="C30" s="20" t="s">
        <v>92</v>
      </c>
      <c r="D30" s="20" t="s">
        <v>74</v>
      </c>
      <c r="E30" s="61">
        <v>9941.1299999999992</v>
      </c>
      <c r="F30" s="61">
        <f t="shared" si="0"/>
        <v>9941.1299999999992</v>
      </c>
      <c r="G30" s="61">
        <v>1026.5999999999999</v>
      </c>
      <c r="H30" s="61">
        <f t="shared" si="1"/>
        <v>1026.5999999999999</v>
      </c>
      <c r="I30" s="61">
        <f t="shared" si="2"/>
        <v>8914.5299999999988</v>
      </c>
    </row>
    <row r="31" spans="1:9" ht="16.5" x14ac:dyDescent="0.15">
      <c r="A31" s="1" t="s">
        <v>173</v>
      </c>
      <c r="B31" s="41" t="s">
        <v>62</v>
      </c>
      <c r="C31" s="20" t="s">
        <v>92</v>
      </c>
      <c r="D31" s="20" t="s">
        <v>74</v>
      </c>
      <c r="E31" s="61">
        <v>9941.1299999999992</v>
      </c>
      <c r="F31" s="61">
        <f t="shared" si="0"/>
        <v>9941.1299999999992</v>
      </c>
      <c r="G31" s="61">
        <v>1026.5999999999999</v>
      </c>
      <c r="H31" s="61">
        <f t="shared" si="1"/>
        <v>1026.5999999999999</v>
      </c>
      <c r="I31" s="61">
        <f t="shared" si="2"/>
        <v>8914.5299999999988</v>
      </c>
    </row>
    <row r="32" spans="1:9" ht="16.5" x14ac:dyDescent="0.15">
      <c r="A32" s="1"/>
      <c r="B32" s="41" t="s">
        <v>63</v>
      </c>
      <c r="C32" s="69" t="s">
        <v>92</v>
      </c>
      <c r="D32" s="69" t="s">
        <v>74</v>
      </c>
      <c r="E32" s="61">
        <v>9207.3700000000008</v>
      </c>
      <c r="F32" s="61">
        <f t="shared" si="0"/>
        <v>9207.3700000000008</v>
      </c>
      <c r="G32" s="61">
        <v>895.11</v>
      </c>
      <c r="H32" s="61">
        <f t="shared" si="1"/>
        <v>895.11</v>
      </c>
      <c r="I32" s="61">
        <f t="shared" si="2"/>
        <v>8312.26</v>
      </c>
    </row>
    <row r="33" spans="1:9" ht="16.5" x14ac:dyDescent="0.15">
      <c r="A33" s="1" t="s">
        <v>165</v>
      </c>
      <c r="B33" s="41" t="s">
        <v>64</v>
      </c>
      <c r="C33" s="20" t="s">
        <v>92</v>
      </c>
      <c r="D33" s="20" t="s">
        <v>74</v>
      </c>
      <c r="E33" s="61">
        <v>9941.1299999999992</v>
      </c>
      <c r="F33" s="61">
        <f t="shared" si="0"/>
        <v>9941.1299999999992</v>
      </c>
      <c r="G33" s="61">
        <v>1026.5999999999999</v>
      </c>
      <c r="H33" s="61">
        <f t="shared" si="1"/>
        <v>1026.5999999999999</v>
      </c>
      <c r="I33" s="61">
        <f t="shared" si="2"/>
        <v>8914.5299999999988</v>
      </c>
    </row>
    <row r="34" spans="1:9" ht="16.5" x14ac:dyDescent="0.15">
      <c r="A34" s="1" t="s">
        <v>155</v>
      </c>
      <c r="B34" s="41" t="s">
        <v>65</v>
      </c>
      <c r="C34" s="20" t="s">
        <v>92</v>
      </c>
      <c r="D34" s="20" t="s">
        <v>74</v>
      </c>
      <c r="E34" s="61">
        <v>9941.1299999999992</v>
      </c>
      <c r="F34" s="61">
        <f t="shared" si="0"/>
        <v>9941.1299999999992</v>
      </c>
      <c r="G34" s="61">
        <v>1026.5999999999999</v>
      </c>
      <c r="H34" s="61">
        <f t="shared" si="1"/>
        <v>1026.5999999999999</v>
      </c>
      <c r="I34" s="61">
        <f t="shared" si="2"/>
        <v>8914.5299999999988</v>
      </c>
    </row>
    <row r="35" spans="1:9" ht="16.5" x14ac:dyDescent="0.15">
      <c r="A35" s="1" t="s">
        <v>156</v>
      </c>
      <c r="B35" s="41" t="s">
        <v>66</v>
      </c>
      <c r="C35" s="20" t="s">
        <v>92</v>
      </c>
      <c r="D35" s="20" t="s">
        <v>74</v>
      </c>
      <c r="E35" s="61">
        <v>9941.1299999999992</v>
      </c>
      <c r="F35" s="61">
        <f t="shared" si="0"/>
        <v>9941.1299999999992</v>
      </c>
      <c r="G35" s="61">
        <v>1026.5999999999999</v>
      </c>
      <c r="H35" s="61">
        <f t="shared" si="1"/>
        <v>1026.5999999999999</v>
      </c>
      <c r="I35" s="61">
        <f t="shared" si="2"/>
        <v>8914.5299999999988</v>
      </c>
    </row>
    <row r="36" spans="1:9" ht="16.5" x14ac:dyDescent="0.15">
      <c r="A36" s="1" t="s">
        <v>157</v>
      </c>
      <c r="B36" s="41" t="s">
        <v>67</v>
      </c>
      <c r="C36" s="69" t="s">
        <v>92</v>
      </c>
      <c r="D36" s="69" t="s">
        <v>74</v>
      </c>
      <c r="E36" s="61">
        <v>4031.25</v>
      </c>
      <c r="F36" s="61">
        <f t="shared" si="0"/>
        <v>4031.25</v>
      </c>
      <c r="G36" s="61">
        <v>235.77</v>
      </c>
      <c r="H36" s="61">
        <f t="shared" si="1"/>
        <v>235.77</v>
      </c>
      <c r="I36" s="61">
        <f t="shared" si="2"/>
        <v>3795.48</v>
      </c>
    </row>
    <row r="37" spans="1:9" ht="16.5" x14ac:dyDescent="0.15">
      <c r="A37" s="1" t="s">
        <v>158</v>
      </c>
      <c r="B37" s="41" t="s">
        <v>68</v>
      </c>
      <c r="C37" s="20" t="s">
        <v>92</v>
      </c>
      <c r="D37" s="20" t="s">
        <v>74</v>
      </c>
      <c r="E37" s="61">
        <v>9941.1299999999992</v>
      </c>
      <c r="F37" s="61">
        <f t="shared" si="0"/>
        <v>9941.1299999999992</v>
      </c>
      <c r="G37" s="61">
        <v>1026.5999999999999</v>
      </c>
      <c r="H37" s="61">
        <f t="shared" si="1"/>
        <v>1026.5999999999999</v>
      </c>
      <c r="I37" s="61">
        <f t="shared" si="2"/>
        <v>8914.5299999999988</v>
      </c>
    </row>
    <row r="38" spans="1:9" ht="16.5" x14ac:dyDescent="0.15">
      <c r="A38" s="1" t="s">
        <v>159</v>
      </c>
      <c r="B38" s="41" t="s">
        <v>69</v>
      </c>
      <c r="C38" s="20" t="s">
        <v>92</v>
      </c>
      <c r="D38" s="20" t="s">
        <v>74</v>
      </c>
      <c r="E38" s="61">
        <v>9941.1299999999992</v>
      </c>
      <c r="F38" s="61">
        <f t="shared" si="0"/>
        <v>9941.1299999999992</v>
      </c>
      <c r="G38" s="61">
        <v>1026.5999999999999</v>
      </c>
      <c r="H38" s="61">
        <f t="shared" si="1"/>
        <v>1026.5999999999999</v>
      </c>
      <c r="I38" s="61">
        <f t="shared" si="2"/>
        <v>8914.5299999999988</v>
      </c>
    </row>
    <row r="39" spans="1:9" ht="16.5" x14ac:dyDescent="0.15">
      <c r="A39" s="1" t="s">
        <v>160</v>
      </c>
      <c r="B39" s="65" t="s">
        <v>70</v>
      </c>
      <c r="C39" s="20" t="s">
        <v>92</v>
      </c>
      <c r="D39" s="20" t="s">
        <v>74</v>
      </c>
      <c r="E39" s="61">
        <v>10174.91</v>
      </c>
      <c r="F39" s="61">
        <f t="shared" si="0"/>
        <v>10174.91</v>
      </c>
      <c r="G39" s="61">
        <v>1068.49</v>
      </c>
      <c r="H39" s="61">
        <f t="shared" si="1"/>
        <v>1068.49</v>
      </c>
      <c r="I39" s="61">
        <f t="shared" si="2"/>
        <v>9106.42</v>
      </c>
    </row>
    <row r="40" spans="1:9" ht="16.5" x14ac:dyDescent="0.15">
      <c r="A40" s="1" t="s">
        <v>161</v>
      </c>
      <c r="B40" s="41" t="s">
        <v>71</v>
      </c>
      <c r="C40" s="20" t="s">
        <v>92</v>
      </c>
      <c r="D40" s="20" t="s">
        <v>74</v>
      </c>
      <c r="E40" s="61">
        <v>9941.1299999999992</v>
      </c>
      <c r="F40" s="61">
        <f t="shared" si="0"/>
        <v>9941.1299999999992</v>
      </c>
      <c r="G40" s="61">
        <v>1026.5999999999999</v>
      </c>
      <c r="H40" s="61">
        <f t="shared" si="1"/>
        <v>1026.5999999999999</v>
      </c>
      <c r="I40" s="61">
        <f t="shared" si="2"/>
        <v>8914.5299999999988</v>
      </c>
    </row>
    <row r="41" spans="1:9" ht="16.5" x14ac:dyDescent="0.15">
      <c r="A41" s="1" t="s">
        <v>162</v>
      </c>
      <c r="B41" s="41" t="s">
        <v>17</v>
      </c>
      <c r="C41" s="20" t="s">
        <v>79</v>
      </c>
      <c r="D41" s="20" t="s">
        <v>75</v>
      </c>
      <c r="E41" s="61">
        <v>5211.13</v>
      </c>
      <c r="F41" s="61">
        <f t="shared" si="0"/>
        <v>5211.13</v>
      </c>
      <c r="G41" s="61">
        <v>356.12</v>
      </c>
      <c r="H41" s="61">
        <f t="shared" si="1"/>
        <v>356.12</v>
      </c>
      <c r="I41" s="61">
        <f t="shared" si="2"/>
        <v>4855.01</v>
      </c>
    </row>
    <row r="42" spans="1:9" ht="16.5" x14ac:dyDescent="0.15">
      <c r="A42" s="1"/>
      <c r="B42" s="41" t="s">
        <v>23</v>
      </c>
      <c r="C42" s="69" t="s">
        <v>83</v>
      </c>
      <c r="D42" s="69" t="s">
        <v>75</v>
      </c>
      <c r="E42" s="61">
        <v>1748.62</v>
      </c>
      <c r="F42" s="61">
        <f t="shared" si="0"/>
        <v>1748.62</v>
      </c>
      <c r="G42" s="61">
        <v>89.68</v>
      </c>
      <c r="H42" s="61">
        <f t="shared" si="1"/>
        <v>89.68</v>
      </c>
      <c r="I42" s="61">
        <f t="shared" si="2"/>
        <v>1658.9399999999998</v>
      </c>
    </row>
    <row r="43" spans="1:9" ht="16.5" x14ac:dyDescent="0.15">
      <c r="A43" s="1" t="s">
        <v>120</v>
      </c>
      <c r="B43" s="41" t="s">
        <v>107</v>
      </c>
      <c r="C43" s="20" t="s">
        <v>108</v>
      </c>
      <c r="D43" s="20" t="s">
        <v>75</v>
      </c>
      <c r="E43" s="61">
        <v>6571.49</v>
      </c>
      <c r="F43" s="61">
        <f t="shared" si="0"/>
        <v>6571.49</v>
      </c>
      <c r="G43" s="61">
        <v>504.12</v>
      </c>
      <c r="H43" s="61">
        <f t="shared" si="1"/>
        <v>504.12</v>
      </c>
      <c r="I43" s="61">
        <f t="shared" si="2"/>
        <v>6067.37</v>
      </c>
    </row>
    <row r="44" spans="1:9" ht="16.5" x14ac:dyDescent="0.15">
      <c r="A44" s="1" t="s">
        <v>121</v>
      </c>
      <c r="B44" s="41" t="s">
        <v>24</v>
      </c>
      <c r="C44" s="20" t="s">
        <v>84</v>
      </c>
      <c r="D44" s="20" t="s">
        <v>75</v>
      </c>
      <c r="E44" s="61">
        <v>2634.34</v>
      </c>
      <c r="F44" s="61">
        <f t="shared" si="0"/>
        <v>2634.34</v>
      </c>
      <c r="G44" s="61">
        <v>146.37</v>
      </c>
      <c r="H44" s="61">
        <f t="shared" si="1"/>
        <v>146.37</v>
      </c>
      <c r="I44" s="61">
        <f t="shared" si="2"/>
        <v>2487.9700000000003</v>
      </c>
    </row>
    <row r="45" spans="1:9" ht="16.5" x14ac:dyDescent="0.15">
      <c r="A45" s="1" t="s">
        <v>122</v>
      </c>
      <c r="B45" s="41" t="s">
        <v>18</v>
      </c>
      <c r="C45" s="20" t="s">
        <v>79</v>
      </c>
      <c r="D45" s="20" t="s">
        <v>76</v>
      </c>
      <c r="E45" s="61">
        <v>5211.13</v>
      </c>
      <c r="F45" s="61">
        <f t="shared" si="0"/>
        <v>5211.13</v>
      </c>
      <c r="G45" s="61">
        <v>356.12</v>
      </c>
      <c r="H45" s="61">
        <f t="shared" si="1"/>
        <v>356.12</v>
      </c>
      <c r="I45" s="61">
        <f t="shared" si="2"/>
        <v>4855.01</v>
      </c>
    </row>
    <row r="46" spans="1:9" ht="16.5" x14ac:dyDescent="0.15">
      <c r="A46" s="1" t="s">
        <v>123</v>
      </c>
      <c r="B46" s="41" t="s">
        <v>22</v>
      </c>
      <c r="C46" s="20" t="s">
        <v>82</v>
      </c>
      <c r="D46" s="20" t="s">
        <v>76</v>
      </c>
      <c r="E46" s="61">
        <v>3245.54</v>
      </c>
      <c r="F46" s="61">
        <f t="shared" si="0"/>
        <v>3245.54</v>
      </c>
      <c r="G46" s="61">
        <v>185.49</v>
      </c>
      <c r="H46" s="61">
        <f t="shared" si="1"/>
        <v>185.49</v>
      </c>
      <c r="I46" s="61">
        <f t="shared" si="2"/>
        <v>3060.05</v>
      </c>
    </row>
    <row r="47" spans="1:9" ht="16.5" x14ac:dyDescent="0.15">
      <c r="A47" s="1" t="s">
        <v>124</v>
      </c>
      <c r="B47" s="41" t="s">
        <v>45</v>
      </c>
      <c r="C47" s="20" t="s">
        <v>94</v>
      </c>
      <c r="D47" s="20" t="s">
        <v>76</v>
      </c>
      <c r="E47" s="61">
        <v>10083.709999999999</v>
      </c>
      <c r="F47" s="61">
        <f t="shared" si="0"/>
        <v>10083.709999999999</v>
      </c>
      <c r="G47" s="61">
        <v>1052.1500000000001</v>
      </c>
      <c r="H47" s="61">
        <f t="shared" si="1"/>
        <v>1052.1500000000001</v>
      </c>
      <c r="I47" s="61">
        <f t="shared" si="2"/>
        <v>9031.56</v>
      </c>
    </row>
    <row r="48" spans="1:9" ht="16.5" x14ac:dyDescent="0.15">
      <c r="A48" s="1" t="s">
        <v>125</v>
      </c>
      <c r="B48" s="41" t="s">
        <v>46</v>
      </c>
      <c r="C48" s="20" t="s">
        <v>94</v>
      </c>
      <c r="D48" s="20" t="s">
        <v>76</v>
      </c>
      <c r="E48" s="61">
        <v>10083.709999999999</v>
      </c>
      <c r="F48" s="61">
        <f t="shared" si="0"/>
        <v>10083.709999999999</v>
      </c>
      <c r="G48" s="61">
        <v>1052.1500000000001</v>
      </c>
      <c r="H48" s="61">
        <f t="shared" si="1"/>
        <v>1052.1500000000001</v>
      </c>
      <c r="I48" s="61">
        <f t="shared" si="2"/>
        <v>9031.56</v>
      </c>
    </row>
    <row r="49" spans="1:9" ht="16.5" x14ac:dyDescent="0.15">
      <c r="A49" s="1" t="s">
        <v>126</v>
      </c>
      <c r="B49" s="41" t="s">
        <v>47</v>
      </c>
      <c r="C49" s="20" t="s">
        <v>94</v>
      </c>
      <c r="D49" s="20" t="s">
        <v>76</v>
      </c>
      <c r="E49" s="61">
        <v>10083.709999999999</v>
      </c>
      <c r="F49" s="61">
        <f t="shared" si="0"/>
        <v>10083.709999999999</v>
      </c>
      <c r="G49" s="61">
        <v>1052.1500000000001</v>
      </c>
      <c r="H49" s="61">
        <f t="shared" si="1"/>
        <v>1052.1500000000001</v>
      </c>
      <c r="I49" s="61">
        <f t="shared" si="2"/>
        <v>9031.56</v>
      </c>
    </row>
    <row r="50" spans="1:9" ht="16.5" x14ac:dyDescent="0.15">
      <c r="A50" s="1" t="s">
        <v>127</v>
      </c>
      <c r="B50" s="42" t="s">
        <v>48</v>
      </c>
      <c r="C50" s="20" t="s">
        <v>94</v>
      </c>
      <c r="D50" s="20" t="s">
        <v>76</v>
      </c>
      <c r="E50" s="61">
        <v>10083.709999999999</v>
      </c>
      <c r="F50" s="61">
        <f t="shared" si="0"/>
        <v>10083.709999999999</v>
      </c>
      <c r="G50" s="61">
        <v>1052.1500000000001</v>
      </c>
      <c r="H50" s="61">
        <f t="shared" si="1"/>
        <v>1052.1500000000001</v>
      </c>
      <c r="I50" s="61">
        <f t="shared" si="2"/>
        <v>9031.56</v>
      </c>
    </row>
    <row r="51" spans="1:9" ht="16.5" x14ac:dyDescent="0.15">
      <c r="A51" s="1" t="s">
        <v>128</v>
      </c>
      <c r="B51" s="43" t="s">
        <v>49</v>
      </c>
      <c r="C51" s="42" t="s">
        <v>94</v>
      </c>
      <c r="D51" s="20" t="s">
        <v>76</v>
      </c>
      <c r="E51" s="61">
        <v>10083.709999999999</v>
      </c>
      <c r="F51" s="61">
        <f t="shared" si="0"/>
        <v>10083.709999999999</v>
      </c>
      <c r="G51" s="61">
        <v>1052.1500000000001</v>
      </c>
      <c r="H51" s="61">
        <f t="shared" si="1"/>
        <v>1052.1500000000001</v>
      </c>
      <c r="I51" s="61">
        <f t="shared" si="2"/>
        <v>9031.56</v>
      </c>
    </row>
    <row r="52" spans="1:9" ht="16.5" x14ac:dyDescent="0.15">
      <c r="A52" s="1"/>
      <c r="B52" s="43" t="s">
        <v>50</v>
      </c>
      <c r="C52" s="43" t="s">
        <v>94</v>
      </c>
      <c r="D52" s="69" t="s">
        <v>76</v>
      </c>
      <c r="E52" s="61">
        <v>9302.58</v>
      </c>
      <c r="F52" s="61">
        <f t="shared" si="0"/>
        <v>9302.58</v>
      </c>
      <c r="G52" s="61">
        <v>912.17</v>
      </c>
      <c r="H52" s="61">
        <f t="shared" si="1"/>
        <v>912.17</v>
      </c>
      <c r="I52" s="61">
        <f t="shared" si="2"/>
        <v>8390.41</v>
      </c>
    </row>
    <row r="53" spans="1:9" ht="16.5" x14ac:dyDescent="0.15">
      <c r="A53" s="1" t="s">
        <v>130</v>
      </c>
      <c r="B53" s="43" t="s">
        <v>51</v>
      </c>
      <c r="C53" s="43" t="s">
        <v>94</v>
      </c>
      <c r="D53" s="20" t="s">
        <v>76</v>
      </c>
      <c r="E53" s="61">
        <v>10083.709999999999</v>
      </c>
      <c r="F53" s="61">
        <f t="shared" si="0"/>
        <v>10083.709999999999</v>
      </c>
      <c r="G53" s="61">
        <v>1052.1500000000001</v>
      </c>
      <c r="H53" s="61">
        <f t="shared" si="1"/>
        <v>1052.1500000000001</v>
      </c>
      <c r="I53" s="61">
        <f t="shared" si="2"/>
        <v>9031.56</v>
      </c>
    </row>
    <row r="54" spans="1:9" ht="16.5" x14ac:dyDescent="0.15">
      <c r="A54" s="1" t="s">
        <v>131</v>
      </c>
      <c r="B54" s="43" t="s">
        <v>52</v>
      </c>
      <c r="C54" s="43" t="s">
        <v>94</v>
      </c>
      <c r="D54" s="20" t="s">
        <v>76</v>
      </c>
      <c r="E54" s="61">
        <v>10083.709999999999</v>
      </c>
      <c r="F54" s="61">
        <f t="shared" si="0"/>
        <v>10083.709999999999</v>
      </c>
      <c r="G54" s="61">
        <v>1052.1500000000001</v>
      </c>
      <c r="H54" s="61">
        <f t="shared" si="1"/>
        <v>1052.1500000000001</v>
      </c>
      <c r="I54" s="61">
        <f t="shared" si="2"/>
        <v>9031.56</v>
      </c>
    </row>
    <row r="55" spans="1:9" ht="16.5" x14ac:dyDescent="0.15">
      <c r="A55" s="1"/>
      <c r="B55" s="43" t="s">
        <v>53</v>
      </c>
      <c r="C55" s="43" t="s">
        <v>94</v>
      </c>
      <c r="D55" s="69" t="s">
        <v>76</v>
      </c>
      <c r="E55" s="61">
        <v>4950.83</v>
      </c>
      <c r="F55" s="61">
        <f t="shared" si="0"/>
        <v>4950.83</v>
      </c>
      <c r="G55" s="61">
        <v>327.8</v>
      </c>
      <c r="H55" s="61">
        <f t="shared" si="1"/>
        <v>327.8</v>
      </c>
      <c r="I55" s="61">
        <f t="shared" si="2"/>
        <v>4623.03</v>
      </c>
    </row>
    <row r="56" spans="1:9" ht="16.5" x14ac:dyDescent="0.15">
      <c r="A56" s="1" t="s">
        <v>133</v>
      </c>
      <c r="B56" s="43" t="s">
        <v>43</v>
      </c>
      <c r="C56" s="43" t="s">
        <v>93</v>
      </c>
      <c r="D56" s="44" t="s">
        <v>76</v>
      </c>
      <c r="E56" s="61">
        <v>6165.69</v>
      </c>
      <c r="F56" s="61">
        <f t="shared" si="0"/>
        <v>6165.69</v>
      </c>
      <c r="G56" s="61">
        <v>459.97</v>
      </c>
      <c r="H56" s="61">
        <f t="shared" si="1"/>
        <v>459.97</v>
      </c>
      <c r="I56" s="61">
        <f t="shared" si="2"/>
        <v>5705.7199999999993</v>
      </c>
    </row>
    <row r="57" spans="1:9" ht="16.5" x14ac:dyDescent="0.15">
      <c r="A57" s="1" t="s">
        <v>134</v>
      </c>
      <c r="B57" s="43" t="s">
        <v>44</v>
      </c>
      <c r="C57" s="43" t="s">
        <v>93</v>
      </c>
      <c r="D57" s="44" t="s">
        <v>76</v>
      </c>
      <c r="E57" s="61">
        <v>6165.69</v>
      </c>
      <c r="F57" s="61">
        <f t="shared" si="0"/>
        <v>6165.69</v>
      </c>
      <c r="G57" s="61">
        <v>459.97</v>
      </c>
      <c r="H57" s="61">
        <f t="shared" si="1"/>
        <v>459.97</v>
      </c>
      <c r="I57" s="61">
        <f t="shared" si="2"/>
        <v>5705.7199999999993</v>
      </c>
    </row>
    <row r="58" spans="1:9" ht="16.5" x14ac:dyDescent="0.15">
      <c r="A58" s="1" t="s">
        <v>135</v>
      </c>
      <c r="B58" s="43" t="s">
        <v>19</v>
      </c>
      <c r="C58" s="43" t="s">
        <v>79</v>
      </c>
      <c r="D58" s="44" t="s">
        <v>77</v>
      </c>
      <c r="E58" s="61">
        <v>5211.13</v>
      </c>
      <c r="F58" s="61">
        <f t="shared" si="0"/>
        <v>5211.13</v>
      </c>
      <c r="G58" s="61">
        <v>356.12</v>
      </c>
      <c r="H58" s="61">
        <f t="shared" si="1"/>
        <v>356.12</v>
      </c>
      <c r="I58" s="61">
        <f t="shared" si="2"/>
        <v>4855.01</v>
      </c>
    </row>
    <row r="59" spans="1:9" ht="16.5" x14ac:dyDescent="0.15">
      <c r="A59" s="1"/>
      <c r="B59" s="43" t="s">
        <v>229</v>
      </c>
      <c r="C59" s="43"/>
      <c r="D59" s="44"/>
      <c r="E59" s="61">
        <v>3070.39</v>
      </c>
      <c r="F59" s="61">
        <f t="shared" si="0"/>
        <v>3070.39</v>
      </c>
      <c r="G59" s="61">
        <v>174.28</v>
      </c>
      <c r="H59" s="61">
        <f t="shared" si="1"/>
        <v>174.28</v>
      </c>
      <c r="I59" s="61">
        <f t="shared" si="2"/>
        <v>2896.1099999999997</v>
      </c>
    </row>
    <row r="60" spans="1:9" ht="16.5" x14ac:dyDescent="0.15">
      <c r="A60" s="1" t="s">
        <v>166</v>
      </c>
      <c r="B60" s="43" t="s">
        <v>26</v>
      </c>
      <c r="C60" s="43" t="s">
        <v>86</v>
      </c>
      <c r="D60" s="44" t="s">
        <v>77</v>
      </c>
      <c r="E60" s="61">
        <v>6878.18</v>
      </c>
      <c r="F60" s="61">
        <f t="shared" si="0"/>
        <v>6878.18</v>
      </c>
      <c r="G60" s="61">
        <v>537.49</v>
      </c>
      <c r="H60" s="61">
        <f t="shared" si="1"/>
        <v>537.49</v>
      </c>
      <c r="I60" s="61">
        <f t="shared" si="2"/>
        <v>6340.6900000000005</v>
      </c>
    </row>
    <row r="61" spans="1:9" x14ac:dyDescent="0.15">
      <c r="A61" s="1"/>
      <c r="B61" s="43" t="s">
        <v>230</v>
      </c>
      <c r="C61" s="43"/>
      <c r="D61" s="44"/>
      <c r="E61" s="61">
        <v>5785.11</v>
      </c>
      <c r="F61" s="61">
        <f t="shared" si="0"/>
        <v>5785.11</v>
      </c>
      <c r="G61" s="61">
        <v>418.57</v>
      </c>
      <c r="H61" s="61">
        <f t="shared" si="1"/>
        <v>418.57</v>
      </c>
      <c r="I61" s="61">
        <f t="shared" si="2"/>
        <v>5366.54</v>
      </c>
    </row>
    <row r="62" spans="1:9" ht="16.5" x14ac:dyDescent="0.15">
      <c r="A62" s="1" t="s">
        <v>168</v>
      </c>
      <c r="B62" s="43" t="s">
        <v>28</v>
      </c>
      <c r="C62" s="43" t="s">
        <v>86</v>
      </c>
      <c r="D62" s="44" t="s">
        <v>77</v>
      </c>
      <c r="E62" s="61">
        <v>6878.18</v>
      </c>
      <c r="F62" s="61">
        <f t="shared" si="0"/>
        <v>6878.18</v>
      </c>
      <c r="G62" s="61">
        <v>537.49</v>
      </c>
      <c r="H62" s="61">
        <f t="shared" si="1"/>
        <v>537.49</v>
      </c>
      <c r="I62" s="61">
        <f t="shared" si="2"/>
        <v>6340.6900000000005</v>
      </c>
    </row>
    <row r="63" spans="1:9" ht="16.5" x14ac:dyDescent="0.15">
      <c r="A63" s="1"/>
      <c r="B63" s="43" t="s">
        <v>231</v>
      </c>
      <c r="C63" s="43"/>
      <c r="D63" s="44"/>
      <c r="E63" s="61">
        <v>6404.25</v>
      </c>
      <c r="F63" s="61">
        <f t="shared" si="0"/>
        <v>6404.25</v>
      </c>
      <c r="G63" s="61">
        <v>485.93</v>
      </c>
      <c r="H63" s="61">
        <f t="shared" si="1"/>
        <v>485.93</v>
      </c>
      <c r="I63" s="61">
        <f t="shared" si="2"/>
        <v>5918.32</v>
      </c>
    </row>
    <row r="64" spans="1:9" ht="16.5" x14ac:dyDescent="0.15">
      <c r="A64" s="1" t="s">
        <v>169</v>
      </c>
      <c r="B64" s="43" t="s">
        <v>104</v>
      </c>
      <c r="C64" s="43" t="s">
        <v>86</v>
      </c>
      <c r="D64" s="44" t="s">
        <v>77</v>
      </c>
      <c r="E64" s="61">
        <v>6878.18</v>
      </c>
      <c r="F64" s="61">
        <f t="shared" si="0"/>
        <v>6878.18</v>
      </c>
      <c r="G64" s="61">
        <v>537.49</v>
      </c>
      <c r="H64" s="61">
        <f t="shared" si="1"/>
        <v>537.49</v>
      </c>
      <c r="I64" s="61">
        <f t="shared" si="2"/>
        <v>6340.6900000000005</v>
      </c>
    </row>
    <row r="65" spans="5:9" x14ac:dyDescent="0.2">
      <c r="E65" s="64">
        <f t="shared" ref="E65:I65" si="3">SUM(E5:E64)</f>
        <v>462309.26000000018</v>
      </c>
      <c r="F65" s="64">
        <f t="shared" si="3"/>
        <v>462309.26000000018</v>
      </c>
      <c r="G65" s="64">
        <f t="shared" si="3"/>
        <v>43444.709999999992</v>
      </c>
      <c r="H65" s="64">
        <f t="shared" si="3"/>
        <v>43444.709999999992</v>
      </c>
      <c r="I65" s="64">
        <f t="shared" si="3"/>
        <v>418864.54999999987</v>
      </c>
    </row>
    <row r="66" spans="5:9" x14ac:dyDescent="0.2">
      <c r="E66" s="73"/>
      <c r="F66" s="75"/>
    </row>
    <row r="67" spans="5:9" x14ac:dyDescent="0.2">
      <c r="E67" s="74"/>
    </row>
  </sheetData>
  <mergeCells count="2">
    <mergeCell ref="A3:D3"/>
    <mergeCell ref="H3:I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19.8320312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0" width="8" style="4" customWidth="1"/>
    <col min="11" max="11" width="8.6640625" style="22" customWidth="1"/>
    <col min="12" max="12" width="7.6640625" style="4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7" t="s">
        <v>174</v>
      </c>
    </row>
    <row r="2" spans="1:14" ht="10.5" customHeight="1" x14ac:dyDescent="0.2">
      <c r="D2" s="49" t="s">
        <v>175</v>
      </c>
      <c r="F2" s="49" t="s">
        <v>179</v>
      </c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5" t="s">
        <v>2</v>
      </c>
      <c r="D4" s="6" t="s">
        <v>3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72</v>
      </c>
      <c r="D5" s="20" t="s">
        <v>78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3044.2574013157896</v>
      </c>
      <c r="M5" s="12">
        <f t="shared" ref="M5:M36" si="1">SUM(J5:L5)</f>
        <v>10514.625043421052</v>
      </c>
      <c r="N5" s="12">
        <f t="shared" ref="N5:N36" si="2">+I5-M5</f>
        <v>20430.802588157898</v>
      </c>
    </row>
    <row r="6" spans="1:14" ht="24.95" customHeight="1" x14ac:dyDescent="0.15">
      <c r="A6" s="1">
        <v>2</v>
      </c>
      <c r="B6" s="2" t="s">
        <v>31</v>
      </c>
      <c r="C6" s="20" t="s">
        <v>72</v>
      </c>
      <c r="D6" s="20" t="s">
        <v>105</v>
      </c>
      <c r="E6" s="11">
        <f t="shared" ref="E6:E63" si="3">+F6/15</f>
        <v>376.80921052631578</v>
      </c>
      <c r="F6" s="12">
        <v>5652.1381578947367</v>
      </c>
      <c r="G6" s="13">
        <v>510.5</v>
      </c>
      <c r="H6" s="14">
        <v>333</v>
      </c>
      <c r="I6" s="12">
        <f t="shared" si="0"/>
        <v>6495.6381578947367</v>
      </c>
      <c r="J6" s="18">
        <v>840.27913452631583</v>
      </c>
      <c r="K6" s="13">
        <v>0</v>
      </c>
      <c r="L6" s="19">
        <v>593.47450657894728</v>
      </c>
      <c r="M6" s="12">
        <f t="shared" si="1"/>
        <v>1433.7536411052631</v>
      </c>
      <c r="N6" s="12">
        <f t="shared" si="2"/>
        <v>5061.8845167894733</v>
      </c>
    </row>
    <row r="7" spans="1:14" ht="24.95" customHeight="1" x14ac:dyDescent="0.15">
      <c r="A7" s="1">
        <v>3</v>
      </c>
      <c r="B7" s="2" t="s">
        <v>15</v>
      </c>
      <c r="C7" s="20" t="s">
        <v>73</v>
      </c>
      <c r="D7" s="20" t="s">
        <v>79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1431.3330592105265</v>
      </c>
      <c r="M7" s="12">
        <f t="shared" si="1"/>
        <v>4196.112119842106</v>
      </c>
      <c r="N7" s="12">
        <f t="shared" si="2"/>
        <v>10827.131301210527</v>
      </c>
    </row>
    <row r="8" spans="1:14" ht="24.95" customHeight="1" x14ac:dyDescent="0.15">
      <c r="A8" s="1">
        <v>4</v>
      </c>
      <c r="B8" s="2" t="s">
        <v>29</v>
      </c>
      <c r="C8" s="20" t="s">
        <v>73</v>
      </c>
      <c r="D8" s="20" t="s">
        <v>106</v>
      </c>
      <c r="E8" s="11">
        <f t="shared" si="3"/>
        <v>405.06578947368422</v>
      </c>
      <c r="F8" s="12">
        <v>6075.9868421052633</v>
      </c>
      <c r="G8" s="13">
        <v>564</v>
      </c>
      <c r="H8" s="14">
        <v>351.5</v>
      </c>
      <c r="I8" s="12">
        <f t="shared" si="0"/>
        <v>6991.4868421052633</v>
      </c>
      <c r="J8" s="18">
        <v>946.19241347368438</v>
      </c>
      <c r="K8" s="13">
        <v>0</v>
      </c>
      <c r="L8" s="19">
        <v>637.9786184210526</v>
      </c>
      <c r="M8" s="12">
        <f t="shared" si="1"/>
        <v>1584.1710318947371</v>
      </c>
      <c r="N8" s="12">
        <f t="shared" si="2"/>
        <v>5407.3158102105263</v>
      </c>
    </row>
    <row r="9" spans="1:14" ht="24.95" customHeight="1" x14ac:dyDescent="0.15">
      <c r="A9" s="1">
        <v>5</v>
      </c>
      <c r="B9" s="2" t="s">
        <v>30</v>
      </c>
      <c r="C9" s="20" t="s">
        <v>73</v>
      </c>
      <c r="D9" s="20" t="s">
        <v>88</v>
      </c>
      <c r="E9" s="11">
        <f t="shared" si="3"/>
        <v>405.06578947368422</v>
      </c>
      <c r="F9" s="12">
        <v>6075.9868421052633</v>
      </c>
      <c r="G9" s="13">
        <v>564</v>
      </c>
      <c r="H9" s="14">
        <v>351.5</v>
      </c>
      <c r="I9" s="12">
        <f t="shared" si="0"/>
        <v>6991.4868421052633</v>
      </c>
      <c r="J9" s="18">
        <v>946.19241347368438</v>
      </c>
      <c r="K9" s="13">
        <v>0</v>
      </c>
      <c r="L9" s="19">
        <v>637.9786184210526</v>
      </c>
      <c r="M9" s="12">
        <f t="shared" si="1"/>
        <v>1584.1710318947371</v>
      </c>
      <c r="N9" s="12">
        <f t="shared" si="2"/>
        <v>5407.3158102105263</v>
      </c>
    </row>
    <row r="10" spans="1:14" ht="24.95" customHeight="1" x14ac:dyDescent="0.15">
      <c r="A10" s="1">
        <v>6</v>
      </c>
      <c r="B10" s="2" t="s">
        <v>21</v>
      </c>
      <c r="C10" s="20" t="s">
        <v>73</v>
      </c>
      <c r="D10" s="20" t="s">
        <v>81</v>
      </c>
      <c r="E10" s="11">
        <f t="shared" si="3"/>
        <v>729.8026315789474</v>
      </c>
      <c r="F10" s="12">
        <v>10947.039473684212</v>
      </c>
      <c r="G10" s="13">
        <v>732.5</v>
      </c>
      <c r="H10" s="14">
        <v>493.5</v>
      </c>
      <c r="I10" s="12">
        <f t="shared" si="0"/>
        <v>12173.039473684212</v>
      </c>
      <c r="J10" s="18">
        <v>2094.4110922105269</v>
      </c>
      <c r="K10" s="13">
        <v>0</v>
      </c>
      <c r="L10" s="19">
        <v>1149.4391447368421</v>
      </c>
      <c r="M10" s="12">
        <f t="shared" si="1"/>
        <v>3243.850236947369</v>
      </c>
      <c r="N10" s="12">
        <f t="shared" si="2"/>
        <v>8929.1892367368418</v>
      </c>
    </row>
    <row r="11" spans="1:14" ht="24.95" customHeight="1" x14ac:dyDescent="0.15">
      <c r="A11" s="1">
        <v>7</v>
      </c>
      <c r="B11" s="2" t="s">
        <v>54</v>
      </c>
      <c r="C11" s="20" t="s">
        <v>73</v>
      </c>
      <c r="D11" s="20" t="s">
        <v>95</v>
      </c>
      <c r="E11" s="11">
        <f t="shared" si="3"/>
        <v>253.51973684210529</v>
      </c>
      <c r="F11" s="12">
        <v>3802.7960526315792</v>
      </c>
      <c r="G11" s="13">
        <v>333.5</v>
      </c>
      <c r="H11" s="14">
        <v>212.5</v>
      </c>
      <c r="I11" s="12">
        <f t="shared" si="0"/>
        <v>4348.7960526315792</v>
      </c>
      <c r="J11" s="18">
        <v>406.80974063157907</v>
      </c>
      <c r="K11" s="13">
        <v>76.06</v>
      </c>
      <c r="L11" s="19">
        <v>399.29358552631578</v>
      </c>
      <c r="M11" s="12">
        <f t="shared" si="1"/>
        <v>882.16332615789486</v>
      </c>
      <c r="N11" s="12">
        <f t="shared" si="2"/>
        <v>3466.6327264736842</v>
      </c>
    </row>
    <row r="12" spans="1:14" ht="24.95" customHeight="1" x14ac:dyDescent="0.15">
      <c r="A12" s="1">
        <v>8</v>
      </c>
      <c r="B12" s="2" t="s">
        <v>55</v>
      </c>
      <c r="C12" s="20" t="s">
        <v>77</v>
      </c>
      <c r="D12" s="20" t="s">
        <v>96</v>
      </c>
      <c r="E12" s="11">
        <f t="shared" si="3"/>
        <v>253.51973684210529</v>
      </c>
      <c r="F12" s="12">
        <v>3802.7960526315792</v>
      </c>
      <c r="G12" s="13">
        <v>333.5</v>
      </c>
      <c r="H12" s="14">
        <v>212.5</v>
      </c>
      <c r="I12" s="12">
        <f t="shared" si="0"/>
        <v>4348.7960526315792</v>
      </c>
      <c r="J12" s="18">
        <v>406.80974063157907</v>
      </c>
      <c r="K12" s="13">
        <v>76.06</v>
      </c>
      <c r="L12" s="19">
        <v>399.29358552631578</v>
      </c>
      <c r="M12" s="12">
        <f t="shared" si="1"/>
        <v>882.16332615789486</v>
      </c>
      <c r="N12" s="12">
        <f t="shared" si="2"/>
        <v>3466.6327264736842</v>
      </c>
    </row>
    <row r="13" spans="1:14" ht="24.95" customHeight="1" x14ac:dyDescent="0.15">
      <c r="A13" s="1">
        <v>9</v>
      </c>
      <c r="B13" s="2" t="s">
        <v>16</v>
      </c>
      <c r="C13" s="20" t="s">
        <v>74</v>
      </c>
      <c r="D13" s="20" t="s">
        <v>79</v>
      </c>
      <c r="E13" s="11">
        <f t="shared" si="3"/>
        <v>908.7828947368422</v>
      </c>
      <c r="F13" s="12">
        <v>13631.743421052633</v>
      </c>
      <c r="G13" s="13">
        <v>832</v>
      </c>
      <c r="H13" s="14">
        <v>559.5</v>
      </c>
      <c r="I13" s="12">
        <f t="shared" si="0"/>
        <v>15023.243421052633</v>
      </c>
      <c r="J13" s="18">
        <v>2764.7790606315793</v>
      </c>
      <c r="K13" s="13">
        <v>0</v>
      </c>
      <c r="L13" s="19">
        <v>1431.3330592105265</v>
      </c>
      <c r="M13" s="12">
        <f t="shared" si="1"/>
        <v>4196.112119842106</v>
      </c>
      <c r="N13" s="12">
        <f t="shared" si="2"/>
        <v>10827.131301210527</v>
      </c>
    </row>
    <row r="14" spans="1:14" ht="24.95" customHeight="1" x14ac:dyDescent="0.15">
      <c r="A14" s="1">
        <v>10</v>
      </c>
      <c r="B14" s="2" t="s">
        <v>33</v>
      </c>
      <c r="C14" s="20" t="s">
        <v>74</v>
      </c>
      <c r="D14" s="20" t="s">
        <v>91</v>
      </c>
      <c r="E14" s="11">
        <f t="shared" si="3"/>
        <v>376.80921052631578</v>
      </c>
      <c r="F14" s="12">
        <v>5652.1381578947367</v>
      </c>
      <c r="G14" s="13">
        <v>510.5</v>
      </c>
      <c r="H14" s="14">
        <v>333</v>
      </c>
      <c r="I14" s="12">
        <f t="shared" si="0"/>
        <v>6495.6381578947367</v>
      </c>
      <c r="J14" s="18">
        <v>840.27913452631583</v>
      </c>
      <c r="K14" s="13">
        <v>113.04276315789474</v>
      </c>
      <c r="L14" s="19">
        <v>593.47450657894728</v>
      </c>
      <c r="M14" s="12">
        <f t="shared" si="1"/>
        <v>1546.7964042631579</v>
      </c>
      <c r="N14" s="12">
        <f t="shared" si="2"/>
        <v>4948.8417536315792</v>
      </c>
    </row>
    <row r="15" spans="1:14" ht="24.95" customHeight="1" x14ac:dyDescent="0.15">
      <c r="A15" s="1">
        <v>11</v>
      </c>
      <c r="B15" s="2" t="s">
        <v>34</v>
      </c>
      <c r="C15" s="20" t="s">
        <v>74</v>
      </c>
      <c r="D15" s="20" t="s">
        <v>91</v>
      </c>
      <c r="E15" s="11">
        <f t="shared" si="3"/>
        <v>376.80921052631578</v>
      </c>
      <c r="F15" s="12">
        <v>5652.1381578947367</v>
      </c>
      <c r="G15" s="13">
        <v>510.5</v>
      </c>
      <c r="H15" s="14">
        <v>333</v>
      </c>
      <c r="I15" s="12">
        <f t="shared" si="0"/>
        <v>6495.6381578947367</v>
      </c>
      <c r="J15" s="18">
        <v>840.27913452631583</v>
      </c>
      <c r="K15" s="13">
        <v>113.04276315789474</v>
      </c>
      <c r="L15" s="19">
        <v>593.47450657894728</v>
      </c>
      <c r="M15" s="12">
        <f t="shared" si="1"/>
        <v>1546.7964042631579</v>
      </c>
      <c r="N15" s="12">
        <f t="shared" si="2"/>
        <v>4948.8417536315792</v>
      </c>
    </row>
    <row r="16" spans="1:14" ht="24.95" customHeight="1" x14ac:dyDescent="0.15">
      <c r="A16" s="1">
        <v>12</v>
      </c>
      <c r="B16" s="2" t="s">
        <v>35</v>
      </c>
      <c r="C16" s="20" t="s">
        <v>74</v>
      </c>
      <c r="D16" s="20" t="s">
        <v>91</v>
      </c>
      <c r="E16" s="11">
        <f t="shared" si="3"/>
        <v>376.80921052631578</v>
      </c>
      <c r="F16" s="12">
        <v>5652.1381578947367</v>
      </c>
      <c r="G16" s="13">
        <v>510.5</v>
      </c>
      <c r="H16" s="13">
        <v>333</v>
      </c>
      <c r="I16" s="12">
        <f t="shared" si="0"/>
        <v>6495.6381578947367</v>
      </c>
      <c r="J16" s="18">
        <v>840.27913452631583</v>
      </c>
      <c r="K16" s="13">
        <v>113.04276315789474</v>
      </c>
      <c r="L16" s="19">
        <v>593.47450657894728</v>
      </c>
      <c r="M16" s="12">
        <f t="shared" si="1"/>
        <v>1546.7964042631579</v>
      </c>
      <c r="N16" s="12">
        <f t="shared" si="2"/>
        <v>4948.8417536315792</v>
      </c>
    </row>
    <row r="17" spans="1:14" ht="24.95" customHeight="1" x14ac:dyDescent="0.15">
      <c r="A17" s="1">
        <v>13</v>
      </c>
      <c r="B17" s="2" t="s">
        <v>32</v>
      </c>
      <c r="C17" s="20" t="s">
        <v>74</v>
      </c>
      <c r="D17" s="20" t="s">
        <v>90</v>
      </c>
      <c r="E17" s="11">
        <f t="shared" si="3"/>
        <v>393.12726076948371</v>
      </c>
      <c r="F17" s="12">
        <v>5896.9089115422557</v>
      </c>
      <c r="G17" s="13">
        <v>510.5</v>
      </c>
      <c r="H17" s="14">
        <v>333</v>
      </c>
      <c r="I17" s="12">
        <f t="shared" si="0"/>
        <v>6740.4089115422557</v>
      </c>
      <c r="J17" s="18">
        <v>892.56216750542592</v>
      </c>
      <c r="K17" s="13">
        <v>117.93817823084511</v>
      </c>
      <c r="L17" s="19">
        <v>619.17543571193687</v>
      </c>
      <c r="M17" s="12">
        <f t="shared" si="1"/>
        <v>1629.675781448208</v>
      </c>
      <c r="N17" s="12">
        <f t="shared" si="2"/>
        <v>5110.7331300940477</v>
      </c>
    </row>
    <row r="18" spans="1:14" ht="24.95" customHeight="1" x14ac:dyDescent="0.15">
      <c r="A18" s="1">
        <v>14</v>
      </c>
      <c r="B18" s="2" t="s">
        <v>36</v>
      </c>
      <c r="C18" s="20" t="s">
        <v>74</v>
      </c>
      <c r="D18" s="20" t="s">
        <v>91</v>
      </c>
      <c r="E18" s="11">
        <f t="shared" si="3"/>
        <v>376.80921052631578</v>
      </c>
      <c r="F18" s="12">
        <v>5652.1381578947367</v>
      </c>
      <c r="G18" s="13">
        <v>510.5</v>
      </c>
      <c r="H18" s="14">
        <v>333</v>
      </c>
      <c r="I18" s="12">
        <f t="shared" si="0"/>
        <v>6495.6381578947367</v>
      </c>
      <c r="J18" s="18">
        <v>840.27913452631583</v>
      </c>
      <c r="K18" s="13">
        <v>113.04276315789474</v>
      </c>
      <c r="L18" s="19">
        <v>593.47450657894728</v>
      </c>
      <c r="M18" s="12">
        <f t="shared" si="1"/>
        <v>1546.7964042631579</v>
      </c>
      <c r="N18" s="12">
        <f t="shared" si="2"/>
        <v>4948.8417536315792</v>
      </c>
    </row>
    <row r="19" spans="1:14" ht="24.95" customHeight="1" x14ac:dyDescent="0.15">
      <c r="A19" s="1">
        <v>15</v>
      </c>
      <c r="B19" s="2" t="s">
        <v>37</v>
      </c>
      <c r="C19" s="20" t="s">
        <v>74</v>
      </c>
      <c r="D19" s="20" t="s">
        <v>91</v>
      </c>
      <c r="E19" s="11">
        <f t="shared" si="3"/>
        <v>376.80921052631578</v>
      </c>
      <c r="F19" s="12">
        <v>5652.1381578947367</v>
      </c>
      <c r="G19" s="13">
        <v>510.5</v>
      </c>
      <c r="H19" s="14">
        <v>333</v>
      </c>
      <c r="I19" s="12">
        <f t="shared" si="0"/>
        <v>6495.6381578947367</v>
      </c>
      <c r="J19" s="18">
        <v>840.27913452631583</v>
      </c>
      <c r="K19" s="13">
        <v>113.04276315789474</v>
      </c>
      <c r="L19" s="19">
        <v>593.47450657894728</v>
      </c>
      <c r="M19" s="12">
        <f t="shared" si="1"/>
        <v>1546.7964042631579</v>
      </c>
      <c r="N19" s="12">
        <f t="shared" si="2"/>
        <v>4948.8417536315792</v>
      </c>
    </row>
    <row r="20" spans="1:14" ht="24.95" customHeight="1" x14ac:dyDescent="0.15">
      <c r="A20" s="1">
        <v>16</v>
      </c>
      <c r="B20" s="2" t="s">
        <v>38</v>
      </c>
      <c r="C20" s="20" t="s">
        <v>74</v>
      </c>
      <c r="D20" s="20" t="s">
        <v>91</v>
      </c>
      <c r="E20" s="11">
        <f t="shared" si="3"/>
        <v>376.80921052631578</v>
      </c>
      <c r="F20" s="12">
        <v>5652.1381578947367</v>
      </c>
      <c r="G20" s="13">
        <v>510.5</v>
      </c>
      <c r="H20" s="14">
        <v>333</v>
      </c>
      <c r="I20" s="12">
        <f t="shared" si="0"/>
        <v>6495.6381578947367</v>
      </c>
      <c r="J20" s="18">
        <v>840.27913452631583</v>
      </c>
      <c r="K20" s="13">
        <v>113.04276315789474</v>
      </c>
      <c r="L20" s="19">
        <v>593.47450657894728</v>
      </c>
      <c r="M20" s="12">
        <f t="shared" si="1"/>
        <v>1546.7964042631579</v>
      </c>
      <c r="N20" s="12">
        <f t="shared" si="2"/>
        <v>4948.8417536315792</v>
      </c>
    </row>
    <row r="21" spans="1:14" ht="24.95" customHeight="1" x14ac:dyDescent="0.15">
      <c r="A21" s="1">
        <v>17</v>
      </c>
      <c r="B21" s="2" t="s">
        <v>39</v>
      </c>
      <c r="C21" s="20" t="s">
        <v>74</v>
      </c>
      <c r="D21" s="20" t="s">
        <v>91</v>
      </c>
      <c r="E21" s="11">
        <f t="shared" si="3"/>
        <v>376.80921052631578</v>
      </c>
      <c r="F21" s="12">
        <v>5652.1381578947367</v>
      </c>
      <c r="G21" s="13">
        <v>510.5</v>
      </c>
      <c r="H21" s="14">
        <v>333</v>
      </c>
      <c r="I21" s="12">
        <f t="shared" si="0"/>
        <v>6495.6381578947367</v>
      </c>
      <c r="J21" s="18">
        <v>840.27913452631583</v>
      </c>
      <c r="K21" s="13">
        <v>113.04276315789474</v>
      </c>
      <c r="L21" s="19">
        <v>593.47450657894728</v>
      </c>
      <c r="M21" s="12">
        <f t="shared" si="1"/>
        <v>1546.7964042631579</v>
      </c>
      <c r="N21" s="12">
        <f t="shared" si="2"/>
        <v>4948.8417536315792</v>
      </c>
    </row>
    <row r="22" spans="1:14" ht="24.95" customHeight="1" x14ac:dyDescent="0.15">
      <c r="A22" s="1">
        <v>18</v>
      </c>
      <c r="B22" s="2" t="s">
        <v>40</v>
      </c>
      <c r="C22" s="20" t="s">
        <v>74</v>
      </c>
      <c r="D22" s="20" t="s">
        <v>91</v>
      </c>
      <c r="E22" s="11">
        <f t="shared" si="3"/>
        <v>376.80921052631578</v>
      </c>
      <c r="F22" s="12">
        <v>5652.1381578947367</v>
      </c>
      <c r="G22" s="13">
        <v>510.5</v>
      </c>
      <c r="H22" s="14">
        <v>333</v>
      </c>
      <c r="I22" s="12">
        <f t="shared" si="0"/>
        <v>6495.6381578947367</v>
      </c>
      <c r="J22" s="18">
        <v>840.27913452631583</v>
      </c>
      <c r="K22" s="13">
        <v>113.04276315789474</v>
      </c>
      <c r="L22" s="19">
        <v>593.47450657894728</v>
      </c>
      <c r="M22" s="12">
        <f t="shared" si="1"/>
        <v>1546.7964042631579</v>
      </c>
      <c r="N22" s="12">
        <f t="shared" si="2"/>
        <v>4948.8417536315792</v>
      </c>
    </row>
    <row r="23" spans="1:14" ht="24.95" customHeight="1" x14ac:dyDescent="0.15">
      <c r="A23" s="1">
        <v>19</v>
      </c>
      <c r="B23" s="2" t="s">
        <v>41</v>
      </c>
      <c r="C23" s="20" t="s">
        <v>74</v>
      </c>
      <c r="D23" s="20" t="s">
        <v>91</v>
      </c>
      <c r="E23" s="11">
        <f t="shared" si="3"/>
        <v>376.80921052631578</v>
      </c>
      <c r="F23" s="12">
        <v>5652.1381578947367</v>
      </c>
      <c r="G23" s="13">
        <v>510.5</v>
      </c>
      <c r="H23" s="14">
        <v>333</v>
      </c>
      <c r="I23" s="12">
        <f t="shared" si="0"/>
        <v>6495.6381578947367</v>
      </c>
      <c r="J23" s="18">
        <v>840.27913452631583</v>
      </c>
      <c r="K23" s="13">
        <v>113.04276315789474</v>
      </c>
      <c r="L23" s="19">
        <v>593.47450657894728</v>
      </c>
      <c r="M23" s="12">
        <f t="shared" si="1"/>
        <v>1546.7964042631579</v>
      </c>
      <c r="N23" s="12">
        <f t="shared" si="2"/>
        <v>4948.8417536315792</v>
      </c>
    </row>
    <row r="24" spans="1:14" ht="24.95" customHeight="1" x14ac:dyDescent="0.15">
      <c r="A24" s="1">
        <v>20</v>
      </c>
      <c r="B24" s="2" t="s">
        <v>42</v>
      </c>
      <c r="C24" s="20" t="s">
        <v>74</v>
      </c>
      <c r="D24" s="20" t="s">
        <v>91</v>
      </c>
      <c r="E24" s="11">
        <f t="shared" si="3"/>
        <v>376.80921052631578</v>
      </c>
      <c r="F24" s="12">
        <v>5652.1381578947367</v>
      </c>
      <c r="G24" s="13">
        <v>510.5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593.47450657894728</v>
      </c>
      <c r="M24" s="12">
        <f t="shared" si="1"/>
        <v>1546.7964042631579</v>
      </c>
      <c r="N24" s="12">
        <f t="shared" si="2"/>
        <v>4948.8417536315792</v>
      </c>
    </row>
    <row r="25" spans="1:14" ht="24.95" customHeight="1" x14ac:dyDescent="0.15">
      <c r="A25" s="1">
        <v>21</v>
      </c>
      <c r="B25" s="2" t="s">
        <v>56</v>
      </c>
      <c r="C25" s="20" t="s">
        <v>74</v>
      </c>
      <c r="D25" s="20" t="s">
        <v>97</v>
      </c>
      <c r="E25" s="11">
        <f t="shared" si="3"/>
        <v>233.78289473684211</v>
      </c>
      <c r="F25" s="12">
        <v>3506.7434210526317</v>
      </c>
      <c r="G25" s="13">
        <v>323.5</v>
      </c>
      <c r="H25" s="13">
        <v>208.5</v>
      </c>
      <c r="I25" s="12">
        <f t="shared" si="0"/>
        <v>4038.7434210526317</v>
      </c>
      <c r="J25" s="18">
        <v>355.28734736842102</v>
      </c>
      <c r="K25" s="13">
        <v>70.13486842105263</v>
      </c>
      <c r="L25" s="19">
        <v>368.2080592105263</v>
      </c>
      <c r="M25" s="12">
        <f t="shared" si="1"/>
        <v>793.63027499999998</v>
      </c>
      <c r="N25" s="12">
        <f t="shared" si="2"/>
        <v>3245.1131460526317</v>
      </c>
    </row>
    <row r="26" spans="1:14" ht="24.95" customHeight="1" x14ac:dyDescent="0.15">
      <c r="A26" s="1">
        <v>22</v>
      </c>
      <c r="B26" s="2" t="s">
        <v>57</v>
      </c>
      <c r="C26" s="20" t="s">
        <v>74</v>
      </c>
      <c r="D26" s="20" t="s">
        <v>97</v>
      </c>
      <c r="E26" s="11">
        <f t="shared" si="3"/>
        <v>233.78289473684211</v>
      </c>
      <c r="F26" s="12">
        <v>3506.7434210526317</v>
      </c>
      <c r="G26" s="13">
        <v>323.5</v>
      </c>
      <c r="H26" s="14">
        <v>208.5</v>
      </c>
      <c r="I26" s="12">
        <f t="shared" si="0"/>
        <v>4038.7434210526317</v>
      </c>
      <c r="J26" s="18">
        <v>355.28734736842102</v>
      </c>
      <c r="K26" s="23">
        <v>70.13486842105263</v>
      </c>
      <c r="L26" s="19">
        <v>368.2080592105263</v>
      </c>
      <c r="M26" s="12">
        <f t="shared" si="1"/>
        <v>793.63027499999998</v>
      </c>
      <c r="N26" s="12">
        <f t="shared" si="2"/>
        <v>3245.1131460526317</v>
      </c>
    </row>
    <row r="27" spans="1:14" ht="24.95" customHeight="1" x14ac:dyDescent="0.15">
      <c r="A27" s="1">
        <v>23</v>
      </c>
      <c r="B27" s="2" t="s">
        <v>58</v>
      </c>
      <c r="C27" s="20" t="s">
        <v>74</v>
      </c>
      <c r="D27" s="20" t="s">
        <v>92</v>
      </c>
      <c r="E27" s="11">
        <f t="shared" si="3"/>
        <v>233.78289473684211</v>
      </c>
      <c r="F27" s="12">
        <v>3506.7434210526317</v>
      </c>
      <c r="G27" s="13">
        <v>323.5</v>
      </c>
      <c r="H27" s="14">
        <v>208.5</v>
      </c>
      <c r="I27" s="12">
        <f t="shared" si="0"/>
        <v>4038.7434210526317</v>
      </c>
      <c r="J27" s="18">
        <v>355.28734736842102</v>
      </c>
      <c r="K27" s="13">
        <v>70.13486842105263</v>
      </c>
      <c r="L27" s="19">
        <v>368.2080592105263</v>
      </c>
      <c r="M27" s="12">
        <f t="shared" si="1"/>
        <v>793.63027499999998</v>
      </c>
      <c r="N27" s="12">
        <f t="shared" si="2"/>
        <v>3245.1131460526317</v>
      </c>
    </row>
    <row r="28" spans="1:14" ht="24.95" customHeight="1" x14ac:dyDescent="0.15">
      <c r="A28" s="1">
        <v>24</v>
      </c>
      <c r="B28" s="2" t="s">
        <v>59</v>
      </c>
      <c r="C28" s="20" t="s">
        <v>74</v>
      </c>
      <c r="D28" s="20" t="s">
        <v>92</v>
      </c>
      <c r="E28" s="11">
        <f t="shared" si="3"/>
        <v>233.78289473684211</v>
      </c>
      <c r="F28" s="12">
        <v>3506.7434210526317</v>
      </c>
      <c r="G28" s="13">
        <v>323.5</v>
      </c>
      <c r="H28" s="14">
        <v>208.5</v>
      </c>
      <c r="I28" s="12">
        <f t="shared" si="0"/>
        <v>4038.7434210526317</v>
      </c>
      <c r="J28" s="18">
        <v>355.28734736842102</v>
      </c>
      <c r="K28" s="13">
        <v>70.13486842105263</v>
      </c>
      <c r="L28" s="19">
        <v>368.2080592105263</v>
      </c>
      <c r="M28" s="12">
        <f t="shared" si="1"/>
        <v>793.63027499999998</v>
      </c>
      <c r="N28" s="12">
        <f t="shared" si="2"/>
        <v>3245.1131460526317</v>
      </c>
    </row>
    <row r="29" spans="1:14" ht="24.95" customHeight="1" x14ac:dyDescent="0.15">
      <c r="A29" s="1">
        <v>25</v>
      </c>
      <c r="B29" s="2" t="s">
        <v>60</v>
      </c>
      <c r="C29" s="20" t="s">
        <v>74</v>
      </c>
      <c r="D29" s="20" t="s">
        <v>92</v>
      </c>
      <c r="E29" s="11">
        <f t="shared" si="3"/>
        <v>233.78289473684211</v>
      </c>
      <c r="F29" s="12">
        <v>3506.7434210526317</v>
      </c>
      <c r="G29" s="13">
        <v>323.5</v>
      </c>
      <c r="H29" s="14">
        <v>208.5</v>
      </c>
      <c r="I29" s="12">
        <f t="shared" si="0"/>
        <v>4038.7434210526317</v>
      </c>
      <c r="J29" s="18">
        <v>355.28734736842102</v>
      </c>
      <c r="K29" s="13">
        <v>70.13486842105263</v>
      </c>
      <c r="L29" s="19">
        <v>368.2080592105263</v>
      </c>
      <c r="M29" s="12">
        <f t="shared" si="1"/>
        <v>793.63027499999998</v>
      </c>
      <c r="N29" s="12">
        <f t="shared" si="2"/>
        <v>3245.1131460526317</v>
      </c>
    </row>
    <row r="30" spans="1:14" ht="24.95" customHeight="1" x14ac:dyDescent="0.15">
      <c r="A30" s="1">
        <v>26</v>
      </c>
      <c r="B30" s="2" t="s">
        <v>61</v>
      </c>
      <c r="C30" s="20" t="s">
        <v>74</v>
      </c>
      <c r="D30" s="20" t="s">
        <v>92</v>
      </c>
      <c r="E30" s="11">
        <f t="shared" si="3"/>
        <v>233.78289473684211</v>
      </c>
      <c r="F30" s="12">
        <v>3506.7434210526317</v>
      </c>
      <c r="G30" s="13">
        <v>323.5</v>
      </c>
      <c r="H30" s="14">
        <v>208.5</v>
      </c>
      <c r="I30" s="12">
        <f t="shared" si="0"/>
        <v>4038.7434210526317</v>
      </c>
      <c r="J30" s="18">
        <v>355.28734736842102</v>
      </c>
      <c r="K30" s="13">
        <v>70.13486842105263</v>
      </c>
      <c r="L30" s="19">
        <v>368.2080592105263</v>
      </c>
      <c r="M30" s="12">
        <f t="shared" si="1"/>
        <v>793.63027499999998</v>
      </c>
      <c r="N30" s="12">
        <f t="shared" si="2"/>
        <v>3245.1131460526317</v>
      </c>
    </row>
    <row r="31" spans="1:14" ht="24.95" customHeight="1" x14ac:dyDescent="0.15">
      <c r="A31" s="1">
        <v>27</v>
      </c>
      <c r="B31" s="2" t="s">
        <v>62</v>
      </c>
      <c r="C31" s="20" t="s">
        <v>74</v>
      </c>
      <c r="D31" s="20" t="s">
        <v>92</v>
      </c>
      <c r="E31" s="11">
        <f t="shared" si="3"/>
        <v>233.78289473684211</v>
      </c>
      <c r="F31" s="12">
        <v>3506.7434210526317</v>
      </c>
      <c r="G31" s="13">
        <v>323.5</v>
      </c>
      <c r="H31" s="14">
        <v>208.5</v>
      </c>
      <c r="I31" s="12">
        <f t="shared" si="0"/>
        <v>4038.7434210526317</v>
      </c>
      <c r="J31" s="18">
        <v>355.28734736842102</v>
      </c>
      <c r="K31" s="13">
        <v>70.13486842105263</v>
      </c>
      <c r="L31" s="19">
        <v>368.2080592105263</v>
      </c>
      <c r="M31" s="12">
        <f t="shared" si="1"/>
        <v>793.63027499999998</v>
      </c>
      <c r="N31" s="12">
        <f t="shared" si="2"/>
        <v>3245.1131460526317</v>
      </c>
    </row>
    <row r="32" spans="1:14" ht="24.95" customHeight="1" x14ac:dyDescent="0.15">
      <c r="A32" s="1">
        <v>28</v>
      </c>
      <c r="B32" s="2" t="s">
        <v>63</v>
      </c>
      <c r="C32" s="20" t="s">
        <v>74</v>
      </c>
      <c r="D32" s="20" t="s">
        <v>92</v>
      </c>
      <c r="E32" s="11">
        <f t="shared" si="3"/>
        <v>233.78289473684211</v>
      </c>
      <c r="F32" s="12">
        <v>3506.7434210526317</v>
      </c>
      <c r="G32" s="13">
        <v>323.5</v>
      </c>
      <c r="H32" s="14">
        <v>208.5</v>
      </c>
      <c r="I32" s="12">
        <f t="shared" si="0"/>
        <v>4038.7434210526317</v>
      </c>
      <c r="J32" s="18">
        <v>355.28734736842102</v>
      </c>
      <c r="K32" s="13">
        <v>70.13486842105263</v>
      </c>
      <c r="L32" s="19">
        <v>368.2080592105263</v>
      </c>
      <c r="M32" s="12">
        <f t="shared" si="1"/>
        <v>793.63027499999998</v>
      </c>
      <c r="N32" s="12">
        <f t="shared" si="2"/>
        <v>3245.1131460526317</v>
      </c>
    </row>
    <row r="33" spans="1:14" ht="24.95" customHeight="1" x14ac:dyDescent="0.15">
      <c r="A33" s="1">
        <v>29</v>
      </c>
      <c r="B33" s="2" t="s">
        <v>64</v>
      </c>
      <c r="C33" s="20" t="s">
        <v>74</v>
      </c>
      <c r="D33" s="20" t="s">
        <v>92</v>
      </c>
      <c r="E33" s="11">
        <f t="shared" si="3"/>
        <v>233.78289473684211</v>
      </c>
      <c r="F33" s="12">
        <v>3506.7434210526317</v>
      </c>
      <c r="G33" s="13">
        <v>323.5</v>
      </c>
      <c r="H33" s="14">
        <v>208.5</v>
      </c>
      <c r="I33" s="12">
        <f t="shared" si="0"/>
        <v>4038.7434210526317</v>
      </c>
      <c r="J33" s="18">
        <v>355.28734736842102</v>
      </c>
      <c r="K33" s="13">
        <v>70.13486842105263</v>
      </c>
      <c r="L33" s="19">
        <v>368.2080592105263</v>
      </c>
      <c r="M33" s="12">
        <f t="shared" si="1"/>
        <v>793.63027499999998</v>
      </c>
      <c r="N33" s="12">
        <f t="shared" si="2"/>
        <v>3245.1131460526317</v>
      </c>
    </row>
    <row r="34" spans="1:14" ht="24.95" customHeight="1" x14ac:dyDescent="0.15">
      <c r="A34" s="1">
        <v>30</v>
      </c>
      <c r="B34" s="2" t="s">
        <v>65</v>
      </c>
      <c r="C34" s="20" t="s">
        <v>74</v>
      </c>
      <c r="D34" s="20" t="s">
        <v>92</v>
      </c>
      <c r="E34" s="11">
        <f t="shared" si="3"/>
        <v>233.78289473684211</v>
      </c>
      <c r="F34" s="12">
        <v>3506.7434210526317</v>
      </c>
      <c r="G34" s="13">
        <v>323.5</v>
      </c>
      <c r="H34" s="14">
        <v>208.5</v>
      </c>
      <c r="I34" s="12">
        <f t="shared" si="0"/>
        <v>4038.7434210526317</v>
      </c>
      <c r="J34" s="18">
        <v>355.28734736842102</v>
      </c>
      <c r="K34" s="13">
        <v>70.13486842105263</v>
      </c>
      <c r="L34" s="19">
        <v>368.2080592105263</v>
      </c>
      <c r="M34" s="12">
        <f t="shared" si="1"/>
        <v>793.63027499999998</v>
      </c>
      <c r="N34" s="12">
        <f t="shared" si="2"/>
        <v>3245.1131460526317</v>
      </c>
    </row>
    <row r="35" spans="1:14" ht="24.95" customHeight="1" x14ac:dyDescent="0.15">
      <c r="A35" s="1">
        <v>31</v>
      </c>
      <c r="B35" s="2" t="s">
        <v>66</v>
      </c>
      <c r="C35" s="20" t="s">
        <v>74</v>
      </c>
      <c r="D35" s="20" t="s">
        <v>92</v>
      </c>
      <c r="E35" s="11">
        <f t="shared" si="3"/>
        <v>233.78289473684211</v>
      </c>
      <c r="F35" s="12">
        <v>3506.7434210526317</v>
      </c>
      <c r="G35" s="13">
        <v>323.5</v>
      </c>
      <c r="H35" s="14">
        <v>208.5</v>
      </c>
      <c r="I35" s="12">
        <f t="shared" si="0"/>
        <v>4038.7434210526317</v>
      </c>
      <c r="J35" s="18">
        <v>355.28734736842102</v>
      </c>
      <c r="K35" s="13">
        <v>70.13486842105263</v>
      </c>
      <c r="L35" s="19">
        <v>368.2080592105263</v>
      </c>
      <c r="M35" s="12">
        <f t="shared" si="1"/>
        <v>793.63027499999998</v>
      </c>
      <c r="N35" s="12">
        <f t="shared" si="2"/>
        <v>3245.1131460526317</v>
      </c>
    </row>
    <row r="36" spans="1:14" ht="24.95" customHeight="1" x14ac:dyDescent="0.15">
      <c r="A36" s="1">
        <v>32</v>
      </c>
      <c r="B36" s="2" t="s">
        <v>67</v>
      </c>
      <c r="C36" s="20" t="s">
        <v>74</v>
      </c>
      <c r="D36" s="20" t="s">
        <v>92</v>
      </c>
      <c r="E36" s="11">
        <f t="shared" si="3"/>
        <v>233.78289473684211</v>
      </c>
      <c r="F36" s="12">
        <v>3506.7434210526317</v>
      </c>
      <c r="G36" s="13">
        <v>323.5</v>
      </c>
      <c r="H36" s="13">
        <v>208.5</v>
      </c>
      <c r="I36" s="12">
        <f t="shared" si="0"/>
        <v>4038.7434210526317</v>
      </c>
      <c r="J36" s="18">
        <v>355.28734736842102</v>
      </c>
      <c r="K36" s="13">
        <v>70.13486842105263</v>
      </c>
      <c r="L36" s="19">
        <v>368.2080592105263</v>
      </c>
      <c r="M36" s="12">
        <f t="shared" si="1"/>
        <v>793.63027499999998</v>
      </c>
      <c r="N36" s="12">
        <f t="shared" si="2"/>
        <v>3245.1131460526317</v>
      </c>
    </row>
    <row r="37" spans="1:14" ht="24.95" customHeight="1" x14ac:dyDescent="0.15">
      <c r="A37" s="1">
        <v>33</v>
      </c>
      <c r="B37" s="2" t="s">
        <v>68</v>
      </c>
      <c r="C37" s="20" t="s">
        <v>74</v>
      </c>
      <c r="D37" s="20" t="s">
        <v>92</v>
      </c>
      <c r="E37" s="11">
        <f t="shared" si="3"/>
        <v>233.78289473684211</v>
      </c>
      <c r="F37" s="12">
        <v>3506.7434210526317</v>
      </c>
      <c r="G37" s="13">
        <v>323.5</v>
      </c>
      <c r="H37" s="13">
        <v>208.5</v>
      </c>
      <c r="I37" s="12">
        <f t="shared" ref="I37:I63" si="4">SUM(F37:H37)</f>
        <v>4038.7434210526317</v>
      </c>
      <c r="J37" s="18">
        <v>355.28734736842102</v>
      </c>
      <c r="K37" s="13">
        <v>70.13486842105263</v>
      </c>
      <c r="L37" s="19">
        <v>368.2080592105263</v>
      </c>
      <c r="M37" s="12">
        <f t="shared" ref="M37:M63" si="5">SUM(J37:L37)</f>
        <v>793.63027499999998</v>
      </c>
      <c r="N37" s="12">
        <f t="shared" ref="N37:N63" si="6">+I37-M37</f>
        <v>3245.1131460526317</v>
      </c>
    </row>
    <row r="38" spans="1:14" ht="24.95" customHeight="1" x14ac:dyDescent="0.15">
      <c r="A38" s="1">
        <v>34</v>
      </c>
      <c r="B38" s="2" t="s">
        <v>69</v>
      </c>
      <c r="C38" s="20" t="s">
        <v>74</v>
      </c>
      <c r="D38" s="20" t="s">
        <v>92</v>
      </c>
      <c r="E38" s="11">
        <f t="shared" si="3"/>
        <v>233.78289473684211</v>
      </c>
      <c r="F38" s="12">
        <v>3506.7434210526317</v>
      </c>
      <c r="G38" s="13">
        <v>323.5</v>
      </c>
      <c r="H38" s="14">
        <v>208.5</v>
      </c>
      <c r="I38" s="12">
        <f t="shared" si="4"/>
        <v>4038.7434210526317</v>
      </c>
      <c r="J38" s="18">
        <v>355.28734736842102</v>
      </c>
      <c r="K38" s="13">
        <v>70.13486842105263</v>
      </c>
      <c r="L38" s="19">
        <v>368.2080592105263</v>
      </c>
      <c r="M38" s="12">
        <f t="shared" si="5"/>
        <v>793.63027499999998</v>
      </c>
      <c r="N38" s="12">
        <f t="shared" si="6"/>
        <v>3245.1131460526317</v>
      </c>
    </row>
    <row r="39" spans="1:14" ht="24.95" customHeight="1" x14ac:dyDescent="0.15">
      <c r="A39" s="1">
        <v>35</v>
      </c>
      <c r="B39" s="2" t="s">
        <v>70</v>
      </c>
      <c r="C39" s="20" t="s">
        <v>74</v>
      </c>
      <c r="D39" s="20" t="s">
        <v>92</v>
      </c>
      <c r="E39" s="11">
        <f t="shared" si="3"/>
        <v>233.78289473684211</v>
      </c>
      <c r="F39" s="12">
        <v>3506.7434210526317</v>
      </c>
      <c r="G39" s="13">
        <v>323.5</v>
      </c>
      <c r="H39" s="14">
        <v>208.5</v>
      </c>
      <c r="I39" s="12">
        <f t="shared" si="4"/>
        <v>4038.7434210526317</v>
      </c>
      <c r="J39" s="18">
        <v>355.28734736842102</v>
      </c>
      <c r="K39" s="23">
        <v>70.13486842105263</v>
      </c>
      <c r="L39" s="19">
        <v>368.2080592105263</v>
      </c>
      <c r="M39" s="12">
        <f t="shared" si="5"/>
        <v>793.63027499999998</v>
      </c>
      <c r="N39" s="12">
        <f t="shared" si="6"/>
        <v>3245.1131460526317</v>
      </c>
    </row>
    <row r="40" spans="1:14" ht="24.95" customHeight="1" x14ac:dyDescent="0.15">
      <c r="A40" s="1">
        <v>36</v>
      </c>
      <c r="B40" s="2" t="s">
        <v>71</v>
      </c>
      <c r="C40" s="20" t="s">
        <v>74</v>
      </c>
      <c r="D40" s="20" t="s">
        <v>92</v>
      </c>
      <c r="E40" s="11">
        <f t="shared" si="3"/>
        <v>233.78289473684211</v>
      </c>
      <c r="F40" s="12">
        <v>3506.7434210526317</v>
      </c>
      <c r="G40" s="13">
        <v>323.5</v>
      </c>
      <c r="H40" s="14">
        <v>208.5</v>
      </c>
      <c r="I40" s="12">
        <f t="shared" si="4"/>
        <v>4038.7434210526317</v>
      </c>
      <c r="J40" s="18">
        <v>355.28734736842102</v>
      </c>
      <c r="K40" s="23">
        <v>70.13486842105263</v>
      </c>
      <c r="L40" s="19">
        <v>368.2080592105263</v>
      </c>
      <c r="M40" s="12">
        <f t="shared" si="5"/>
        <v>793.63027499999998</v>
      </c>
      <c r="N40" s="12">
        <f t="shared" si="6"/>
        <v>3245.1131460526317</v>
      </c>
    </row>
    <row r="41" spans="1:14" ht="24.95" customHeight="1" x14ac:dyDescent="0.15">
      <c r="A41" s="1">
        <v>37</v>
      </c>
      <c r="B41" s="2" t="s">
        <v>17</v>
      </c>
      <c r="C41" s="20" t="s">
        <v>75</v>
      </c>
      <c r="D41" s="20" t="s">
        <v>79</v>
      </c>
      <c r="E41" s="11">
        <f t="shared" si="3"/>
        <v>908.7828947368422</v>
      </c>
      <c r="F41" s="12">
        <v>13631.743421052633</v>
      </c>
      <c r="G41" s="13">
        <v>832</v>
      </c>
      <c r="H41" s="14">
        <v>559.5</v>
      </c>
      <c r="I41" s="12">
        <f t="shared" si="4"/>
        <v>15023.243421052633</v>
      </c>
      <c r="J41" s="18">
        <v>2764.7790606315793</v>
      </c>
      <c r="K41" s="13">
        <v>0</v>
      </c>
      <c r="L41" s="19">
        <v>1431.3330592105265</v>
      </c>
      <c r="M41" s="12">
        <f t="shared" si="5"/>
        <v>4196.112119842106</v>
      </c>
      <c r="N41" s="12">
        <f t="shared" si="6"/>
        <v>10827.131301210527</v>
      </c>
    </row>
    <row r="42" spans="1:14" ht="24.95" customHeight="1" x14ac:dyDescent="0.15">
      <c r="A42" s="1">
        <v>38</v>
      </c>
      <c r="B42" s="2" t="s">
        <v>23</v>
      </c>
      <c r="C42" s="20" t="s">
        <v>75</v>
      </c>
      <c r="D42" s="20" t="s">
        <v>100</v>
      </c>
      <c r="E42" s="11">
        <f t="shared" si="3"/>
        <v>459.44078947368422</v>
      </c>
      <c r="F42" s="12">
        <v>6891.6118421052633</v>
      </c>
      <c r="G42" s="13">
        <v>581.5</v>
      </c>
      <c r="H42" s="14">
        <v>361</v>
      </c>
      <c r="I42" s="12">
        <f t="shared" si="4"/>
        <v>7834.1118421052633</v>
      </c>
      <c r="J42" s="18">
        <v>1126.1771134736844</v>
      </c>
      <c r="K42" s="13">
        <v>0</v>
      </c>
      <c r="L42" s="19">
        <v>723.6192434210526</v>
      </c>
      <c r="M42" s="12">
        <f t="shared" si="5"/>
        <v>1849.7963568947371</v>
      </c>
      <c r="N42" s="12">
        <f t="shared" si="6"/>
        <v>5984.3154852105263</v>
      </c>
    </row>
    <row r="43" spans="1:14" ht="24.95" customHeight="1" x14ac:dyDescent="0.15">
      <c r="A43" s="1">
        <v>39</v>
      </c>
      <c r="B43" s="2" t="s">
        <v>24</v>
      </c>
      <c r="C43" s="20" t="s">
        <v>75</v>
      </c>
      <c r="D43" s="20" t="s">
        <v>84</v>
      </c>
      <c r="E43" s="11">
        <f t="shared" si="3"/>
        <v>459.44078947368422</v>
      </c>
      <c r="F43" s="12">
        <v>6891.6118421052633</v>
      </c>
      <c r="G43" s="13">
        <v>581.5</v>
      </c>
      <c r="H43" s="14">
        <v>361</v>
      </c>
      <c r="I43" s="12">
        <f t="shared" si="4"/>
        <v>7834.1118421052633</v>
      </c>
      <c r="J43" s="18">
        <v>1126.1771134736844</v>
      </c>
      <c r="K43" s="13">
        <v>0</v>
      </c>
      <c r="L43" s="19">
        <v>723.6192434210526</v>
      </c>
      <c r="M43" s="12">
        <f t="shared" si="5"/>
        <v>1849.7963568947371</v>
      </c>
      <c r="N43" s="12">
        <f t="shared" si="6"/>
        <v>5984.3154852105263</v>
      </c>
    </row>
    <row r="44" spans="1:14" ht="24.95" customHeight="1" x14ac:dyDescent="0.15">
      <c r="A44" s="1">
        <v>40</v>
      </c>
      <c r="B44" s="2" t="s">
        <v>18</v>
      </c>
      <c r="C44" s="20" t="s">
        <v>76</v>
      </c>
      <c r="D44" s="20" t="s">
        <v>79</v>
      </c>
      <c r="E44" s="11">
        <f t="shared" si="3"/>
        <v>908.7828947368422</v>
      </c>
      <c r="F44" s="12">
        <v>13631.743421052633</v>
      </c>
      <c r="G44" s="13">
        <v>832</v>
      </c>
      <c r="H44" s="14">
        <v>559.5</v>
      </c>
      <c r="I44" s="12">
        <f t="shared" si="4"/>
        <v>15023.243421052633</v>
      </c>
      <c r="J44" s="18">
        <v>2764.7790606315793</v>
      </c>
      <c r="K44" s="13">
        <v>0</v>
      </c>
      <c r="L44" s="19">
        <v>1431.3330592105265</v>
      </c>
      <c r="M44" s="12">
        <f t="shared" si="5"/>
        <v>4196.112119842106</v>
      </c>
      <c r="N44" s="12">
        <f t="shared" si="6"/>
        <v>10827.131301210527</v>
      </c>
    </row>
    <row r="45" spans="1:14" ht="24.95" customHeight="1" x14ac:dyDescent="0.15">
      <c r="A45" s="1">
        <v>41</v>
      </c>
      <c r="B45" s="2" t="s">
        <v>22</v>
      </c>
      <c r="C45" s="20" t="s">
        <v>76</v>
      </c>
      <c r="D45" s="20" t="s">
        <v>82</v>
      </c>
      <c r="E45" s="11">
        <f t="shared" si="3"/>
        <v>566.21710526315792</v>
      </c>
      <c r="F45" s="12">
        <v>8493.2565789473683</v>
      </c>
      <c r="G45" s="13">
        <v>623.5</v>
      </c>
      <c r="H45" s="14">
        <v>389.5</v>
      </c>
      <c r="I45" s="12">
        <f t="shared" si="4"/>
        <v>9506.2565789473683</v>
      </c>
      <c r="J45" s="18">
        <v>1483.3472292631582</v>
      </c>
      <c r="K45" s="13">
        <v>0</v>
      </c>
      <c r="L45" s="19">
        <v>891.79194078947364</v>
      </c>
      <c r="M45" s="12">
        <f t="shared" si="5"/>
        <v>2375.1391700526319</v>
      </c>
      <c r="N45" s="12">
        <f t="shared" si="6"/>
        <v>7131.1174088947364</v>
      </c>
    </row>
    <row r="46" spans="1:14" ht="24.95" customHeight="1" x14ac:dyDescent="0.15">
      <c r="A46" s="1">
        <v>42</v>
      </c>
      <c r="B46" s="2" t="s">
        <v>45</v>
      </c>
      <c r="C46" s="20" t="s">
        <v>76</v>
      </c>
      <c r="D46" s="20" t="s">
        <v>94</v>
      </c>
      <c r="E46" s="11">
        <f t="shared" si="3"/>
        <v>258.8486842105263</v>
      </c>
      <c r="F46" s="12">
        <v>3882.7302631578946</v>
      </c>
      <c r="G46" s="13">
        <v>359</v>
      </c>
      <c r="H46" s="14">
        <v>219</v>
      </c>
      <c r="I46" s="12">
        <f t="shared" si="4"/>
        <v>4460.730263157895</v>
      </c>
      <c r="J46" s="18">
        <v>426.86835115789484</v>
      </c>
      <c r="K46" s="13">
        <v>77.65460526315789</v>
      </c>
      <c r="L46" s="19">
        <v>407.6866776315789</v>
      </c>
      <c r="M46" s="12">
        <f t="shared" si="5"/>
        <v>912.2096340526316</v>
      </c>
      <c r="N46" s="12">
        <f t="shared" si="6"/>
        <v>3548.5206291052637</v>
      </c>
    </row>
    <row r="47" spans="1:14" ht="24.95" customHeight="1" x14ac:dyDescent="0.15">
      <c r="A47" s="1">
        <v>43</v>
      </c>
      <c r="B47" s="2" t="s">
        <v>46</v>
      </c>
      <c r="C47" s="20" t="s">
        <v>76</v>
      </c>
      <c r="D47" s="20" t="s">
        <v>94</v>
      </c>
      <c r="E47" s="11">
        <f t="shared" si="3"/>
        <v>258.8486842105263</v>
      </c>
      <c r="F47" s="12">
        <v>3882.7302631578946</v>
      </c>
      <c r="G47" s="13">
        <v>359</v>
      </c>
      <c r="H47" s="14">
        <v>219</v>
      </c>
      <c r="I47" s="12">
        <f t="shared" si="4"/>
        <v>4460.730263157895</v>
      </c>
      <c r="J47" s="18">
        <v>426.86835115789484</v>
      </c>
      <c r="K47" s="23">
        <v>77.65460526315789</v>
      </c>
      <c r="L47" s="19">
        <v>407.6866776315789</v>
      </c>
      <c r="M47" s="12">
        <f t="shared" si="5"/>
        <v>912.2096340526316</v>
      </c>
      <c r="N47" s="12">
        <f t="shared" si="6"/>
        <v>3548.5206291052637</v>
      </c>
    </row>
    <row r="48" spans="1:14" ht="24.95" customHeight="1" x14ac:dyDescent="0.15">
      <c r="A48" s="1">
        <v>44</v>
      </c>
      <c r="B48" s="2" t="s">
        <v>47</v>
      </c>
      <c r="C48" s="20" t="s">
        <v>76</v>
      </c>
      <c r="D48" s="20" t="s">
        <v>94</v>
      </c>
      <c r="E48" s="11">
        <f t="shared" si="3"/>
        <v>258.8486842105263</v>
      </c>
      <c r="F48" s="12">
        <v>3882.7302631578946</v>
      </c>
      <c r="G48" s="13">
        <v>359</v>
      </c>
      <c r="H48" s="14">
        <v>219</v>
      </c>
      <c r="I48" s="12">
        <f t="shared" si="4"/>
        <v>4460.730263157895</v>
      </c>
      <c r="J48" s="18">
        <v>426.86835115789484</v>
      </c>
      <c r="K48" s="13">
        <v>77.65460526315789</v>
      </c>
      <c r="L48" s="19">
        <v>407.6866776315789</v>
      </c>
      <c r="M48" s="12">
        <f t="shared" si="5"/>
        <v>912.2096340526316</v>
      </c>
      <c r="N48" s="12">
        <f t="shared" si="6"/>
        <v>3548.5206291052637</v>
      </c>
    </row>
    <row r="49" spans="1:14" ht="24.95" customHeight="1" x14ac:dyDescent="0.15">
      <c r="A49" s="1">
        <v>45</v>
      </c>
      <c r="B49" s="2" t="s">
        <v>48</v>
      </c>
      <c r="C49" s="20" t="s">
        <v>76</v>
      </c>
      <c r="D49" s="20" t="s">
        <v>94</v>
      </c>
      <c r="E49" s="11">
        <f t="shared" si="3"/>
        <v>258.8486842105263</v>
      </c>
      <c r="F49" s="12">
        <v>3882.7302631578946</v>
      </c>
      <c r="G49" s="13">
        <v>359</v>
      </c>
      <c r="H49" s="14">
        <v>219</v>
      </c>
      <c r="I49" s="12">
        <f t="shared" si="4"/>
        <v>4460.730263157895</v>
      </c>
      <c r="J49" s="18">
        <v>426.86835115789484</v>
      </c>
      <c r="K49" s="13">
        <v>77.65460526315789</v>
      </c>
      <c r="L49" s="19">
        <v>407.6866776315789</v>
      </c>
      <c r="M49" s="12">
        <f t="shared" si="5"/>
        <v>912.2096340526316</v>
      </c>
      <c r="N49" s="12">
        <f t="shared" si="6"/>
        <v>3548.5206291052637</v>
      </c>
    </row>
    <row r="50" spans="1:14" ht="24.95" customHeight="1" x14ac:dyDescent="0.15">
      <c r="A50" s="1">
        <v>46</v>
      </c>
      <c r="B50" s="2" t="s">
        <v>49</v>
      </c>
      <c r="C50" s="20" t="s">
        <v>76</v>
      </c>
      <c r="D50" s="20" t="s">
        <v>94</v>
      </c>
      <c r="E50" s="11">
        <f t="shared" si="3"/>
        <v>258.8486842105263</v>
      </c>
      <c r="F50" s="12">
        <v>3882.7302631578946</v>
      </c>
      <c r="G50" s="13">
        <v>359</v>
      </c>
      <c r="H50" s="14">
        <v>219</v>
      </c>
      <c r="I50" s="12">
        <f t="shared" si="4"/>
        <v>4460.730263157895</v>
      </c>
      <c r="J50" s="18">
        <v>426.86835115789484</v>
      </c>
      <c r="K50" s="13">
        <v>77.65460526315789</v>
      </c>
      <c r="L50" s="19">
        <v>407.6866776315789</v>
      </c>
      <c r="M50" s="12">
        <f t="shared" si="5"/>
        <v>912.2096340526316</v>
      </c>
      <c r="N50" s="12">
        <f t="shared" si="6"/>
        <v>3548.5206291052637</v>
      </c>
    </row>
    <row r="51" spans="1:14" ht="24.95" customHeight="1" x14ac:dyDescent="0.15">
      <c r="A51" s="1">
        <v>47</v>
      </c>
      <c r="B51" s="2" t="s">
        <v>50</v>
      </c>
      <c r="C51" s="20" t="s">
        <v>76</v>
      </c>
      <c r="D51" s="20" t="s">
        <v>94</v>
      </c>
      <c r="E51" s="11">
        <f t="shared" si="3"/>
        <v>258.8486842105263</v>
      </c>
      <c r="F51" s="12">
        <v>3882.7302631578946</v>
      </c>
      <c r="G51" s="13">
        <v>359</v>
      </c>
      <c r="H51" s="14">
        <v>219</v>
      </c>
      <c r="I51" s="12">
        <f t="shared" si="4"/>
        <v>4460.730263157895</v>
      </c>
      <c r="J51" s="18">
        <v>426.86835115789484</v>
      </c>
      <c r="K51" s="13">
        <v>77.65460526315789</v>
      </c>
      <c r="L51" s="19">
        <v>407.6866776315789</v>
      </c>
      <c r="M51" s="12">
        <f t="shared" si="5"/>
        <v>912.2096340526316</v>
      </c>
      <c r="N51" s="12">
        <f t="shared" si="6"/>
        <v>3548.5206291052637</v>
      </c>
    </row>
    <row r="52" spans="1:14" ht="24.95" customHeight="1" x14ac:dyDescent="0.15">
      <c r="A52" s="1">
        <v>48</v>
      </c>
      <c r="B52" s="2" t="s">
        <v>51</v>
      </c>
      <c r="C52" s="20" t="s">
        <v>76</v>
      </c>
      <c r="D52" s="20" t="s">
        <v>94</v>
      </c>
      <c r="E52" s="11">
        <f t="shared" si="3"/>
        <v>258.8486842105263</v>
      </c>
      <c r="F52" s="12">
        <v>3882.7302631578946</v>
      </c>
      <c r="G52" s="13">
        <v>359</v>
      </c>
      <c r="H52" s="14">
        <v>219</v>
      </c>
      <c r="I52" s="12">
        <f t="shared" si="4"/>
        <v>4460.730263157895</v>
      </c>
      <c r="J52" s="18">
        <v>426.86835115789484</v>
      </c>
      <c r="K52" s="13">
        <v>77.65460526315789</v>
      </c>
      <c r="L52" s="19">
        <v>407.6866776315789</v>
      </c>
      <c r="M52" s="12">
        <f t="shared" si="5"/>
        <v>912.2096340526316</v>
      </c>
      <c r="N52" s="12">
        <f t="shared" si="6"/>
        <v>3548.5206291052637</v>
      </c>
    </row>
    <row r="53" spans="1:14" ht="24.95" customHeight="1" x14ac:dyDescent="0.15">
      <c r="A53" s="1">
        <v>49</v>
      </c>
      <c r="B53" s="2" t="s">
        <v>52</v>
      </c>
      <c r="C53" s="20" t="s">
        <v>76</v>
      </c>
      <c r="D53" s="20" t="s">
        <v>94</v>
      </c>
      <c r="E53" s="11">
        <f t="shared" si="3"/>
        <v>258.8486842105263</v>
      </c>
      <c r="F53" s="12">
        <v>3882.7302631578946</v>
      </c>
      <c r="G53" s="13">
        <v>359</v>
      </c>
      <c r="H53" s="14">
        <v>219</v>
      </c>
      <c r="I53" s="12">
        <f t="shared" si="4"/>
        <v>4460.730263157895</v>
      </c>
      <c r="J53" s="18">
        <v>426.86835115789484</v>
      </c>
      <c r="K53" s="23">
        <v>77.65460526315789</v>
      </c>
      <c r="L53" s="19">
        <v>407.6866776315789</v>
      </c>
      <c r="M53" s="12">
        <f t="shared" si="5"/>
        <v>912.2096340526316</v>
      </c>
      <c r="N53" s="12">
        <f t="shared" si="6"/>
        <v>3548.5206291052637</v>
      </c>
    </row>
    <row r="54" spans="1:14" ht="24.95" customHeight="1" x14ac:dyDescent="0.15">
      <c r="A54" s="1">
        <v>50</v>
      </c>
      <c r="B54" s="2" t="s">
        <v>53</v>
      </c>
      <c r="C54" s="20" t="s">
        <v>76</v>
      </c>
      <c r="D54" s="20" t="s">
        <v>94</v>
      </c>
      <c r="E54" s="11">
        <f t="shared" si="3"/>
        <v>258.8486842105263</v>
      </c>
      <c r="F54" s="12">
        <v>3882.7302631578946</v>
      </c>
      <c r="G54" s="13">
        <v>359</v>
      </c>
      <c r="H54" s="14">
        <v>219</v>
      </c>
      <c r="I54" s="12">
        <f t="shared" si="4"/>
        <v>4460.730263157895</v>
      </c>
      <c r="J54" s="18">
        <v>426.86835115789484</v>
      </c>
      <c r="K54" s="13">
        <v>77.65460526315789</v>
      </c>
      <c r="L54" s="19">
        <v>407.6866776315789</v>
      </c>
      <c r="M54" s="12">
        <f t="shared" si="5"/>
        <v>912.2096340526316</v>
      </c>
      <c r="N54" s="12">
        <f t="shared" si="6"/>
        <v>3548.5206291052637</v>
      </c>
    </row>
    <row r="55" spans="1:14" ht="24.95" customHeight="1" x14ac:dyDescent="0.15">
      <c r="A55" s="1">
        <v>51</v>
      </c>
      <c r="B55" s="2" t="s">
        <v>43</v>
      </c>
      <c r="C55" s="20" t="s">
        <v>76</v>
      </c>
      <c r="D55" s="20" t="s">
        <v>93</v>
      </c>
      <c r="E55" s="11">
        <f t="shared" si="3"/>
        <v>280.26315789473688</v>
      </c>
      <c r="F55" s="12">
        <v>4203.9473684210534</v>
      </c>
      <c r="G55" s="13">
        <v>366</v>
      </c>
      <c r="H55" s="14">
        <v>226</v>
      </c>
      <c r="I55" s="12">
        <f t="shared" si="4"/>
        <v>4795.9473684210534</v>
      </c>
      <c r="J55" s="18">
        <v>486.93925642105285</v>
      </c>
      <c r="K55" s="13">
        <v>84.078947368421069</v>
      </c>
      <c r="L55" s="19">
        <v>441.41447368421058</v>
      </c>
      <c r="M55" s="12">
        <f t="shared" si="5"/>
        <v>1012.4326774736844</v>
      </c>
      <c r="N55" s="12">
        <f t="shared" si="6"/>
        <v>3783.5146909473688</v>
      </c>
    </row>
    <row r="56" spans="1:14" ht="24.95" customHeight="1" x14ac:dyDescent="0.15">
      <c r="A56" s="1">
        <v>52</v>
      </c>
      <c r="B56" s="2" t="s">
        <v>44</v>
      </c>
      <c r="C56" s="20" t="s">
        <v>76</v>
      </c>
      <c r="D56" s="20" t="s">
        <v>93</v>
      </c>
      <c r="E56" s="11">
        <f t="shared" si="3"/>
        <v>280.26315789473688</v>
      </c>
      <c r="F56" s="12">
        <v>4203.9473684210534</v>
      </c>
      <c r="G56" s="13">
        <v>366</v>
      </c>
      <c r="H56" s="14">
        <v>226</v>
      </c>
      <c r="I56" s="12">
        <f t="shared" si="4"/>
        <v>4795.9473684210534</v>
      </c>
      <c r="J56" s="18">
        <v>486.93925642105285</v>
      </c>
      <c r="K56" s="13">
        <v>84.078947368421069</v>
      </c>
      <c r="L56" s="19">
        <v>441.41447368421058</v>
      </c>
      <c r="M56" s="12">
        <f t="shared" si="5"/>
        <v>1012.4326774736844</v>
      </c>
      <c r="N56" s="12">
        <f t="shared" si="6"/>
        <v>3783.5146909473688</v>
      </c>
    </row>
    <row r="57" spans="1:14" ht="24.95" customHeight="1" x14ac:dyDescent="0.15">
      <c r="A57" s="1">
        <v>53</v>
      </c>
      <c r="B57" s="2" t="s">
        <v>19</v>
      </c>
      <c r="C57" s="20" t="s">
        <v>77</v>
      </c>
      <c r="D57" s="20" t="s">
        <v>79</v>
      </c>
      <c r="E57" s="11">
        <f t="shared" si="3"/>
        <v>908.7828947368422</v>
      </c>
      <c r="F57" s="12">
        <v>13631.743421052633</v>
      </c>
      <c r="G57" s="13">
        <v>832</v>
      </c>
      <c r="H57" s="14">
        <v>559.5</v>
      </c>
      <c r="I57" s="12">
        <f t="shared" si="4"/>
        <v>15023.243421052633</v>
      </c>
      <c r="J57" s="18">
        <v>2764.7790606315793</v>
      </c>
      <c r="K57" s="13"/>
      <c r="L57" s="19">
        <v>1431.3330592105265</v>
      </c>
      <c r="M57" s="12">
        <f t="shared" si="5"/>
        <v>4196.112119842106</v>
      </c>
      <c r="N57" s="12">
        <f t="shared" si="6"/>
        <v>10827.131301210527</v>
      </c>
    </row>
    <row r="58" spans="1:14" ht="24.95" customHeight="1" x14ac:dyDescent="0.15">
      <c r="A58" s="1">
        <v>54</v>
      </c>
      <c r="B58" s="2" t="s">
        <v>103</v>
      </c>
      <c r="C58" s="20" t="s">
        <v>77</v>
      </c>
      <c r="D58" s="20" t="s">
        <v>80</v>
      </c>
      <c r="E58" s="11">
        <f t="shared" si="3"/>
        <v>807.00657894736844</v>
      </c>
      <c r="F58" s="12">
        <v>12105.098684210527</v>
      </c>
      <c r="G58" s="13">
        <v>774.5</v>
      </c>
      <c r="H58" s="14">
        <v>508</v>
      </c>
      <c r="I58" s="12">
        <f t="shared" si="4"/>
        <v>13387.598684210527</v>
      </c>
      <c r="J58" s="18">
        <v>2380.0754185263158</v>
      </c>
      <c r="K58" s="13"/>
      <c r="L58" s="19">
        <v>1271.0353618421052</v>
      </c>
      <c r="M58" s="12">
        <f t="shared" si="5"/>
        <v>3651.1107803684208</v>
      </c>
      <c r="N58" s="12">
        <f t="shared" si="6"/>
        <v>9736.4879038421059</v>
      </c>
    </row>
    <row r="59" spans="1:14" ht="24.95" customHeight="1" x14ac:dyDescent="0.15">
      <c r="A59" s="1">
        <v>55</v>
      </c>
      <c r="B59" s="2" t="s">
        <v>26</v>
      </c>
      <c r="C59" s="20" t="s">
        <v>77</v>
      </c>
      <c r="D59" s="20" t="s">
        <v>86</v>
      </c>
      <c r="E59" s="11">
        <f t="shared" si="3"/>
        <v>449.57236842105266</v>
      </c>
      <c r="F59" s="12">
        <v>6743.58552631579</v>
      </c>
      <c r="G59" s="13">
        <v>581.5</v>
      </c>
      <c r="H59" s="14">
        <v>361</v>
      </c>
      <c r="I59" s="12">
        <f t="shared" si="4"/>
        <v>7686.08552631579</v>
      </c>
      <c r="J59" s="18">
        <v>1094.5586924210529</v>
      </c>
      <c r="K59" s="13"/>
      <c r="L59" s="19">
        <v>708.07648026315792</v>
      </c>
      <c r="M59" s="12">
        <f t="shared" si="5"/>
        <v>1802.6351726842108</v>
      </c>
      <c r="N59" s="12">
        <f t="shared" si="6"/>
        <v>5883.4503536315788</v>
      </c>
    </row>
    <row r="60" spans="1:14" ht="24.95" customHeight="1" x14ac:dyDescent="0.15">
      <c r="A60" s="1">
        <v>56</v>
      </c>
      <c r="B60" s="2" t="s">
        <v>27</v>
      </c>
      <c r="C60" s="20" t="s">
        <v>77</v>
      </c>
      <c r="D60" s="20" t="s">
        <v>86</v>
      </c>
      <c r="E60" s="11">
        <f t="shared" si="3"/>
        <v>449.57236842105266</v>
      </c>
      <c r="F60" s="12">
        <v>6743.58552631579</v>
      </c>
      <c r="G60" s="13">
        <v>581.5</v>
      </c>
      <c r="H60" s="14">
        <v>361</v>
      </c>
      <c r="I60" s="12">
        <f t="shared" si="4"/>
        <v>7686.08552631579</v>
      </c>
      <c r="J60" s="18">
        <v>1094.5586924210529</v>
      </c>
      <c r="K60" s="13"/>
      <c r="L60" s="19">
        <v>708.07648026315792</v>
      </c>
      <c r="M60" s="12">
        <f t="shared" si="5"/>
        <v>1802.6351726842108</v>
      </c>
      <c r="N60" s="12">
        <f t="shared" si="6"/>
        <v>5883.4503536315788</v>
      </c>
    </row>
    <row r="61" spans="1:14" ht="24.95" customHeight="1" x14ac:dyDescent="0.15">
      <c r="A61" s="1">
        <v>57</v>
      </c>
      <c r="B61" s="2" t="s">
        <v>28</v>
      </c>
      <c r="C61" s="20" t="s">
        <v>77</v>
      </c>
      <c r="D61" s="20" t="s">
        <v>86</v>
      </c>
      <c r="E61" s="11">
        <f t="shared" si="3"/>
        <v>449.57236842105266</v>
      </c>
      <c r="F61" s="12">
        <v>6743.58552631579</v>
      </c>
      <c r="G61" s="13">
        <v>581.5</v>
      </c>
      <c r="H61" s="14">
        <v>361</v>
      </c>
      <c r="I61" s="12">
        <f t="shared" si="4"/>
        <v>7686.08552631579</v>
      </c>
      <c r="J61" s="18">
        <v>1094.5586924210529</v>
      </c>
      <c r="K61" s="13"/>
      <c r="L61" s="19">
        <v>708.07648026315792</v>
      </c>
      <c r="M61" s="12">
        <f t="shared" si="5"/>
        <v>1802.6351726842108</v>
      </c>
      <c r="N61" s="12">
        <f t="shared" si="6"/>
        <v>5883.4503536315788</v>
      </c>
    </row>
    <row r="62" spans="1:14" ht="24.95" customHeight="1" x14ac:dyDescent="0.15">
      <c r="A62" s="1">
        <v>58</v>
      </c>
      <c r="B62" s="2" t="s">
        <v>104</v>
      </c>
      <c r="C62" s="20" t="s">
        <v>75</v>
      </c>
      <c r="D62" s="20" t="s">
        <v>86</v>
      </c>
      <c r="E62" s="11">
        <f t="shared" si="3"/>
        <v>449.57236842105266</v>
      </c>
      <c r="F62" s="12">
        <v>6743.58552631579</v>
      </c>
      <c r="G62" s="13">
        <v>581.5</v>
      </c>
      <c r="H62" s="14">
        <v>361</v>
      </c>
      <c r="I62" s="12">
        <f t="shared" si="4"/>
        <v>7686.08552631579</v>
      </c>
      <c r="J62" s="18">
        <v>1094.5586924210529</v>
      </c>
      <c r="K62" s="13"/>
      <c r="L62" s="19">
        <v>708.07648026315792</v>
      </c>
      <c r="M62" s="12">
        <f t="shared" si="5"/>
        <v>1802.6351726842108</v>
      </c>
      <c r="N62" s="12">
        <f t="shared" si="6"/>
        <v>5883.4503536315788</v>
      </c>
    </row>
    <row r="63" spans="1:14" ht="26.25" customHeight="1" x14ac:dyDescent="0.15">
      <c r="A63" s="1">
        <v>59</v>
      </c>
      <c r="B63" s="2" t="s">
        <v>25</v>
      </c>
      <c r="C63" s="9" t="s">
        <v>77</v>
      </c>
      <c r="D63" s="2" t="s">
        <v>85</v>
      </c>
      <c r="E63" s="11">
        <f t="shared" si="3"/>
        <v>459.44078947368422</v>
      </c>
      <c r="F63" s="12">
        <v>6891.6118421052633</v>
      </c>
      <c r="G63" s="13">
        <v>581.5</v>
      </c>
      <c r="H63" s="14">
        <v>361</v>
      </c>
      <c r="I63" s="12">
        <f t="shared" si="4"/>
        <v>7834.1118421052633</v>
      </c>
      <c r="J63" s="18">
        <v>1126.1771134736844</v>
      </c>
      <c r="K63" s="13"/>
      <c r="L63" s="19">
        <v>723.6192434210526</v>
      </c>
      <c r="M63" s="12">
        <f t="shared" si="5"/>
        <v>1849.7963568947371</v>
      </c>
      <c r="N63" s="12">
        <f t="shared" si="6"/>
        <v>5984.3154852105263</v>
      </c>
    </row>
    <row r="64" spans="1:14" ht="6.95" customHeight="1" x14ac:dyDescent="0.2">
      <c r="A64" s="3"/>
      <c r="B64" s="2"/>
      <c r="C64" s="9"/>
      <c r="D64" s="2"/>
      <c r="E64" s="17">
        <f t="shared" ref="E64:H64" si="7">SUM(E5:E63)</f>
        <v>24242.304892348428</v>
      </c>
      <c r="F64" s="17">
        <f t="shared" si="7"/>
        <v>363634.57338522689</v>
      </c>
      <c r="G64" s="17">
        <f t="shared" si="7"/>
        <v>28565</v>
      </c>
      <c r="H64" s="17">
        <f t="shared" si="7"/>
        <v>18407</v>
      </c>
      <c r="I64" s="17">
        <f>SUM(I5:I63)</f>
        <v>410606.57338522695</v>
      </c>
      <c r="J64" s="17">
        <f t="shared" ref="J64:N64" si="8">SUM(J5:J63)</f>
        <v>58350.790982031715</v>
      </c>
      <c r="K64" s="17">
        <f t="shared" si="8"/>
        <v>3389.6930466518988</v>
      </c>
      <c r="L64" s="17">
        <f t="shared" si="8"/>
        <v>38181.630205448797</v>
      </c>
      <c r="M64" s="17">
        <f t="shared" si="8"/>
        <v>99922.114234132474</v>
      </c>
      <c r="N64" s="17">
        <f t="shared" si="8"/>
        <v>310684.45915109426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19.8320312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8.6640625" style="22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50"/>
      <c r="F1" s="50"/>
    </row>
    <row r="2" spans="1:14" ht="9" customHeight="1" x14ac:dyDescent="0.2">
      <c r="D2" s="48" t="s">
        <v>175</v>
      </c>
      <c r="E2" s="48"/>
      <c r="F2" s="48" t="s">
        <v>180</v>
      </c>
      <c r="G2" s="48"/>
      <c r="H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2</v>
      </c>
      <c r="D4" s="5" t="s">
        <v>3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72</v>
      </c>
      <c r="D5" s="20" t="s">
        <v>78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3044.2574013157896</v>
      </c>
      <c r="M5" s="12">
        <f t="shared" ref="M5:M36" si="1">SUM(J5:L5)</f>
        <v>10514.625043421052</v>
      </c>
      <c r="N5" s="12">
        <f t="shared" ref="N5:N36" si="2">+I5-M5</f>
        <v>20430.802588157898</v>
      </c>
    </row>
    <row r="6" spans="1:14" ht="24.95" customHeight="1" x14ac:dyDescent="0.15">
      <c r="A6" s="1">
        <v>2</v>
      </c>
      <c r="B6" s="2" t="s">
        <v>31</v>
      </c>
      <c r="C6" s="20" t="s">
        <v>72</v>
      </c>
      <c r="D6" s="20" t="s">
        <v>105</v>
      </c>
      <c r="E6" s="11">
        <f t="shared" ref="E6:E64" si="3">+F6/15</f>
        <v>376.80921052631578</v>
      </c>
      <c r="F6" s="12">
        <v>5652.1381578947367</v>
      </c>
      <c r="G6" s="13">
        <v>510.50000000000006</v>
      </c>
      <c r="H6" s="14">
        <v>333</v>
      </c>
      <c r="I6" s="12">
        <f t="shared" si="0"/>
        <v>6495.6381578947367</v>
      </c>
      <c r="J6" s="18">
        <v>840.27913452631583</v>
      </c>
      <c r="K6" s="13">
        <v>0</v>
      </c>
      <c r="L6" s="19">
        <v>593.47450657894728</v>
      </c>
      <c r="M6" s="12">
        <f t="shared" si="1"/>
        <v>1433.7536411052631</v>
      </c>
      <c r="N6" s="12">
        <f t="shared" si="2"/>
        <v>5061.8845167894733</v>
      </c>
    </row>
    <row r="7" spans="1:14" ht="24.95" customHeight="1" x14ac:dyDescent="0.15">
      <c r="A7" s="1">
        <v>3</v>
      </c>
      <c r="B7" s="2" t="s">
        <v>15</v>
      </c>
      <c r="C7" s="20" t="s">
        <v>73</v>
      </c>
      <c r="D7" s="20" t="s">
        <v>79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1431.3330592105265</v>
      </c>
      <c r="M7" s="12">
        <f t="shared" si="1"/>
        <v>4196.112119842106</v>
      </c>
      <c r="N7" s="12">
        <f t="shared" si="2"/>
        <v>10827.131301210527</v>
      </c>
    </row>
    <row r="8" spans="1:14" ht="24.95" customHeight="1" x14ac:dyDescent="0.15">
      <c r="A8" s="1">
        <v>4</v>
      </c>
      <c r="B8" s="2" t="s">
        <v>29</v>
      </c>
      <c r="C8" s="20" t="s">
        <v>73</v>
      </c>
      <c r="D8" s="20" t="s">
        <v>106</v>
      </c>
      <c r="E8" s="11">
        <f t="shared" si="3"/>
        <v>405.06578947368422</v>
      </c>
      <c r="F8" s="12">
        <v>6075.9868421052633</v>
      </c>
      <c r="G8" s="13">
        <v>564</v>
      </c>
      <c r="H8" s="14">
        <v>351.5</v>
      </c>
      <c r="I8" s="12">
        <f t="shared" si="0"/>
        <v>6991.4868421052633</v>
      </c>
      <c r="J8" s="18">
        <v>946.19241347368438</v>
      </c>
      <c r="K8" s="13">
        <v>0</v>
      </c>
      <c r="L8" s="19">
        <v>637.9786184210526</v>
      </c>
      <c r="M8" s="12">
        <f t="shared" si="1"/>
        <v>1584.1710318947371</v>
      </c>
      <c r="N8" s="12">
        <f t="shared" si="2"/>
        <v>5407.3158102105263</v>
      </c>
    </row>
    <row r="9" spans="1:14" ht="24.95" customHeight="1" x14ac:dyDescent="0.15">
      <c r="A9" s="1">
        <v>5</v>
      </c>
      <c r="B9" s="2" t="s">
        <v>30</v>
      </c>
      <c r="C9" s="20" t="s">
        <v>73</v>
      </c>
      <c r="D9" s="20" t="s">
        <v>88</v>
      </c>
      <c r="E9" s="11">
        <f t="shared" si="3"/>
        <v>405.06578947368422</v>
      </c>
      <c r="F9" s="12">
        <v>6075.9868421052633</v>
      </c>
      <c r="G9" s="13">
        <v>564</v>
      </c>
      <c r="H9" s="14">
        <v>351.5</v>
      </c>
      <c r="I9" s="12">
        <f t="shared" si="0"/>
        <v>6991.4868421052633</v>
      </c>
      <c r="J9" s="18">
        <v>946.19241347368438</v>
      </c>
      <c r="K9" s="13">
        <v>0</v>
      </c>
      <c r="L9" s="19">
        <v>637.9786184210526</v>
      </c>
      <c r="M9" s="12">
        <f t="shared" si="1"/>
        <v>1584.1710318947371</v>
      </c>
      <c r="N9" s="12">
        <f t="shared" si="2"/>
        <v>5407.3158102105263</v>
      </c>
    </row>
    <row r="10" spans="1:14" ht="24.95" customHeight="1" x14ac:dyDescent="0.15">
      <c r="A10" s="1">
        <v>6</v>
      </c>
      <c r="B10" s="2" t="s">
        <v>21</v>
      </c>
      <c r="C10" s="20" t="s">
        <v>73</v>
      </c>
      <c r="D10" s="20" t="s">
        <v>81</v>
      </c>
      <c r="E10" s="11">
        <f t="shared" si="3"/>
        <v>729.8026315789474</v>
      </c>
      <c r="F10" s="12">
        <v>10947.039473684212</v>
      </c>
      <c r="G10" s="13">
        <v>732.5</v>
      </c>
      <c r="H10" s="14">
        <v>493.5</v>
      </c>
      <c r="I10" s="12">
        <f t="shared" si="0"/>
        <v>12173.039473684212</v>
      </c>
      <c r="J10" s="18">
        <v>2094.4110922105269</v>
      </c>
      <c r="K10" s="13">
        <v>0</v>
      </c>
      <c r="L10" s="19">
        <v>1149.4391447368421</v>
      </c>
      <c r="M10" s="12">
        <f t="shared" si="1"/>
        <v>3243.850236947369</v>
      </c>
      <c r="N10" s="12">
        <f t="shared" si="2"/>
        <v>8929.1892367368418</v>
      </c>
    </row>
    <row r="11" spans="1:14" ht="24.95" customHeight="1" x14ac:dyDescent="0.15">
      <c r="A11" s="1">
        <v>7</v>
      </c>
      <c r="B11" s="2" t="s">
        <v>54</v>
      </c>
      <c r="C11" s="20" t="s">
        <v>73</v>
      </c>
      <c r="D11" s="20" t="s">
        <v>95</v>
      </c>
      <c r="E11" s="11">
        <f t="shared" si="3"/>
        <v>253.51973684210529</v>
      </c>
      <c r="F11" s="12">
        <v>3802.7960526315792</v>
      </c>
      <c r="G11" s="13">
        <v>333.5</v>
      </c>
      <c r="H11" s="14">
        <v>212.5</v>
      </c>
      <c r="I11" s="12">
        <f t="shared" si="0"/>
        <v>4348.7960526315792</v>
      </c>
      <c r="J11" s="18">
        <v>406.80974063157907</v>
      </c>
      <c r="K11" s="13">
        <v>76.055921052631589</v>
      </c>
      <c r="L11" s="19">
        <v>399.29358552631578</v>
      </c>
      <c r="M11" s="12">
        <f t="shared" si="1"/>
        <v>882.15924721052647</v>
      </c>
      <c r="N11" s="12">
        <f t="shared" si="2"/>
        <v>3466.6368054210525</v>
      </c>
    </row>
    <row r="12" spans="1:14" ht="24.95" customHeight="1" x14ac:dyDescent="0.15">
      <c r="A12" s="1">
        <v>8</v>
      </c>
      <c r="B12" s="2" t="s">
        <v>55</v>
      </c>
      <c r="C12" s="20" t="s">
        <v>77</v>
      </c>
      <c r="D12" s="20" t="s">
        <v>96</v>
      </c>
      <c r="E12" s="11">
        <f t="shared" si="3"/>
        <v>253.51973684210529</v>
      </c>
      <c r="F12" s="12">
        <v>3802.7960526315792</v>
      </c>
      <c r="G12" s="13">
        <v>333.5</v>
      </c>
      <c r="H12" s="14">
        <v>212.5</v>
      </c>
      <c r="I12" s="12">
        <f t="shared" si="0"/>
        <v>4348.7960526315792</v>
      </c>
      <c r="J12" s="18">
        <v>406.80974063157907</v>
      </c>
      <c r="K12" s="13">
        <v>76.055921052631589</v>
      </c>
      <c r="L12" s="19">
        <v>399.29358552631578</v>
      </c>
      <c r="M12" s="12">
        <f t="shared" si="1"/>
        <v>882.15924721052647</v>
      </c>
      <c r="N12" s="12">
        <f t="shared" si="2"/>
        <v>3466.6368054210525</v>
      </c>
    </row>
    <row r="13" spans="1:14" ht="24.95" customHeight="1" x14ac:dyDescent="0.15">
      <c r="A13" s="1">
        <v>9</v>
      </c>
      <c r="B13" s="2" t="s">
        <v>16</v>
      </c>
      <c r="C13" s="20" t="s">
        <v>74</v>
      </c>
      <c r="D13" s="20" t="s">
        <v>79</v>
      </c>
      <c r="E13" s="11">
        <f t="shared" si="3"/>
        <v>908.7828947368422</v>
      </c>
      <c r="F13" s="12">
        <v>13631.743421052633</v>
      </c>
      <c r="G13" s="13">
        <v>832</v>
      </c>
      <c r="H13" s="14">
        <v>559.5</v>
      </c>
      <c r="I13" s="12">
        <f t="shared" si="0"/>
        <v>15023.243421052633</v>
      </c>
      <c r="J13" s="18">
        <v>2764.7790606315793</v>
      </c>
      <c r="K13" s="13">
        <v>0</v>
      </c>
      <c r="L13" s="19">
        <v>1431.3330592105265</v>
      </c>
      <c r="M13" s="12">
        <f t="shared" si="1"/>
        <v>4196.112119842106</v>
      </c>
      <c r="N13" s="12">
        <f t="shared" si="2"/>
        <v>10827.131301210527</v>
      </c>
    </row>
    <row r="14" spans="1:14" ht="24.95" customHeight="1" x14ac:dyDescent="0.15">
      <c r="A14" s="1">
        <v>10</v>
      </c>
      <c r="B14" s="2" t="s">
        <v>33</v>
      </c>
      <c r="C14" s="20" t="s">
        <v>74</v>
      </c>
      <c r="D14" s="20" t="s">
        <v>91</v>
      </c>
      <c r="E14" s="11">
        <f t="shared" si="3"/>
        <v>376.80921052631578</v>
      </c>
      <c r="F14" s="12">
        <v>5652.1381578947367</v>
      </c>
      <c r="G14" s="13">
        <v>510.50000000000006</v>
      </c>
      <c r="H14" s="14">
        <v>333</v>
      </c>
      <c r="I14" s="12">
        <f t="shared" si="0"/>
        <v>6495.6381578947367</v>
      </c>
      <c r="J14" s="18">
        <v>840.27913452631583</v>
      </c>
      <c r="K14" s="13">
        <v>113.04276315789474</v>
      </c>
      <c r="L14" s="19">
        <v>593.47450657894728</v>
      </c>
      <c r="M14" s="12">
        <f t="shared" si="1"/>
        <v>1546.7964042631579</v>
      </c>
      <c r="N14" s="12">
        <f t="shared" si="2"/>
        <v>4948.8417536315792</v>
      </c>
    </row>
    <row r="15" spans="1:14" ht="24.95" customHeight="1" x14ac:dyDescent="0.15">
      <c r="A15" s="1">
        <v>11</v>
      </c>
      <c r="B15" s="2" t="s">
        <v>34</v>
      </c>
      <c r="C15" s="20" t="s">
        <v>74</v>
      </c>
      <c r="D15" s="20" t="s">
        <v>91</v>
      </c>
      <c r="E15" s="11">
        <f t="shared" si="3"/>
        <v>376.80921052631578</v>
      </c>
      <c r="F15" s="12">
        <v>5652.1381578947367</v>
      </c>
      <c r="G15" s="13">
        <v>510.50000000000006</v>
      </c>
      <c r="H15" s="14">
        <v>333</v>
      </c>
      <c r="I15" s="12">
        <f t="shared" si="0"/>
        <v>6495.6381578947367</v>
      </c>
      <c r="J15" s="18">
        <v>840.27913452631583</v>
      </c>
      <c r="K15" s="13">
        <v>113.04276315789474</v>
      </c>
      <c r="L15" s="19">
        <v>593.47450657894728</v>
      </c>
      <c r="M15" s="12">
        <f t="shared" si="1"/>
        <v>1546.7964042631579</v>
      </c>
      <c r="N15" s="12">
        <f t="shared" si="2"/>
        <v>4948.8417536315792</v>
      </c>
    </row>
    <row r="16" spans="1:14" ht="24.95" customHeight="1" x14ac:dyDescent="0.15">
      <c r="A16" s="1">
        <v>12</v>
      </c>
      <c r="B16" s="2" t="s">
        <v>35</v>
      </c>
      <c r="C16" s="20" t="s">
        <v>74</v>
      </c>
      <c r="D16" s="20" t="s">
        <v>91</v>
      </c>
      <c r="E16" s="11">
        <f t="shared" si="3"/>
        <v>376.80921052631578</v>
      </c>
      <c r="F16" s="12">
        <v>5652.1381578947367</v>
      </c>
      <c r="G16" s="13">
        <v>510.50000000000006</v>
      </c>
      <c r="H16" s="13">
        <v>333</v>
      </c>
      <c r="I16" s="12">
        <f t="shared" si="0"/>
        <v>6495.6381578947367</v>
      </c>
      <c r="J16" s="18">
        <v>840.27913452631583</v>
      </c>
      <c r="K16" s="13">
        <v>113.04276315789474</v>
      </c>
      <c r="L16" s="19">
        <v>593.47450657894728</v>
      </c>
      <c r="M16" s="12">
        <f t="shared" si="1"/>
        <v>1546.7964042631579</v>
      </c>
      <c r="N16" s="12">
        <f t="shared" si="2"/>
        <v>4948.8417536315792</v>
      </c>
    </row>
    <row r="17" spans="1:14" ht="24.95" customHeight="1" x14ac:dyDescent="0.15">
      <c r="A17" s="1">
        <v>13</v>
      </c>
      <c r="B17" s="2" t="s">
        <v>32</v>
      </c>
      <c r="C17" s="20" t="s">
        <v>74</v>
      </c>
      <c r="D17" s="20" t="s">
        <v>90</v>
      </c>
      <c r="E17" s="11">
        <f t="shared" si="3"/>
        <v>393.25657894736844</v>
      </c>
      <c r="F17" s="12">
        <v>5898.8486842105267</v>
      </c>
      <c r="G17" s="13">
        <v>510.5</v>
      </c>
      <c r="H17" s="14">
        <v>333</v>
      </c>
      <c r="I17" s="12">
        <f t="shared" si="0"/>
        <v>6742.3486842105267</v>
      </c>
      <c r="J17" s="18">
        <v>892.97650294736854</v>
      </c>
      <c r="K17" s="13">
        <v>117.97697368421053</v>
      </c>
      <c r="L17" s="19">
        <v>619.37911184210532</v>
      </c>
      <c r="M17" s="12">
        <f t="shared" si="1"/>
        <v>1630.3325884736844</v>
      </c>
      <c r="N17" s="12">
        <f t="shared" si="2"/>
        <v>5112.0160957368425</v>
      </c>
    </row>
    <row r="18" spans="1:14" ht="24.95" customHeight="1" x14ac:dyDescent="0.15">
      <c r="A18" s="1">
        <v>14</v>
      </c>
      <c r="B18" s="2" t="s">
        <v>36</v>
      </c>
      <c r="C18" s="20" t="s">
        <v>74</v>
      </c>
      <c r="D18" s="20" t="s">
        <v>91</v>
      </c>
      <c r="E18" s="11">
        <f t="shared" si="3"/>
        <v>376.80921052631578</v>
      </c>
      <c r="F18" s="12">
        <v>5652.1381578947367</v>
      </c>
      <c r="G18" s="13">
        <v>510.50000000000006</v>
      </c>
      <c r="H18" s="14">
        <v>333</v>
      </c>
      <c r="I18" s="12">
        <f t="shared" si="0"/>
        <v>6495.6381578947367</v>
      </c>
      <c r="J18" s="18">
        <v>840.27913452631583</v>
      </c>
      <c r="K18" s="13">
        <v>113.04276315789474</v>
      </c>
      <c r="L18" s="19">
        <v>593.47450657894728</v>
      </c>
      <c r="M18" s="12">
        <f t="shared" si="1"/>
        <v>1546.7964042631579</v>
      </c>
      <c r="N18" s="12">
        <f t="shared" si="2"/>
        <v>4948.8417536315792</v>
      </c>
    </row>
    <row r="19" spans="1:14" ht="24.95" customHeight="1" x14ac:dyDescent="0.15">
      <c r="A19" s="1">
        <v>15</v>
      </c>
      <c r="B19" s="2" t="s">
        <v>37</v>
      </c>
      <c r="C19" s="20" t="s">
        <v>74</v>
      </c>
      <c r="D19" s="20" t="s">
        <v>91</v>
      </c>
      <c r="E19" s="11">
        <f t="shared" si="3"/>
        <v>376.80921052631578</v>
      </c>
      <c r="F19" s="12">
        <v>5652.1381578947367</v>
      </c>
      <c r="G19" s="13">
        <v>510.50000000000006</v>
      </c>
      <c r="H19" s="14">
        <v>333</v>
      </c>
      <c r="I19" s="12">
        <f t="shared" si="0"/>
        <v>6495.6381578947367</v>
      </c>
      <c r="J19" s="18">
        <v>840.27913452631583</v>
      </c>
      <c r="K19" s="13">
        <v>113.04276315789474</v>
      </c>
      <c r="L19" s="19">
        <v>593.47450657894728</v>
      </c>
      <c r="M19" s="12">
        <f t="shared" si="1"/>
        <v>1546.7964042631579</v>
      </c>
      <c r="N19" s="12">
        <f t="shared" si="2"/>
        <v>4948.8417536315792</v>
      </c>
    </row>
    <row r="20" spans="1:14" ht="24.95" customHeight="1" x14ac:dyDescent="0.15">
      <c r="A20" s="1">
        <v>16</v>
      </c>
      <c r="B20" s="2" t="s">
        <v>38</v>
      </c>
      <c r="C20" s="20" t="s">
        <v>74</v>
      </c>
      <c r="D20" s="20" t="s">
        <v>91</v>
      </c>
      <c r="E20" s="11">
        <f t="shared" si="3"/>
        <v>376.80921052631578</v>
      </c>
      <c r="F20" s="12">
        <v>5652.1381578947367</v>
      </c>
      <c r="G20" s="13">
        <v>510.50000000000006</v>
      </c>
      <c r="H20" s="14">
        <v>333</v>
      </c>
      <c r="I20" s="12">
        <f t="shared" si="0"/>
        <v>6495.6381578947367</v>
      </c>
      <c r="J20" s="18">
        <v>840.27913452631583</v>
      </c>
      <c r="K20" s="13">
        <v>113.04276315789474</v>
      </c>
      <c r="L20" s="19">
        <v>593.47450657894728</v>
      </c>
      <c r="M20" s="12">
        <f t="shared" si="1"/>
        <v>1546.7964042631579</v>
      </c>
      <c r="N20" s="12">
        <f t="shared" si="2"/>
        <v>4948.8417536315792</v>
      </c>
    </row>
    <row r="21" spans="1:14" ht="24.95" customHeight="1" x14ac:dyDescent="0.15">
      <c r="A21" s="1">
        <v>17</v>
      </c>
      <c r="B21" s="2" t="s">
        <v>39</v>
      </c>
      <c r="C21" s="20" t="s">
        <v>74</v>
      </c>
      <c r="D21" s="20" t="s">
        <v>91</v>
      </c>
      <c r="E21" s="11">
        <f t="shared" si="3"/>
        <v>376.80921052631578</v>
      </c>
      <c r="F21" s="12">
        <v>5652.1381578947367</v>
      </c>
      <c r="G21" s="13">
        <v>510.50000000000006</v>
      </c>
      <c r="H21" s="14">
        <v>333</v>
      </c>
      <c r="I21" s="12">
        <f t="shared" si="0"/>
        <v>6495.6381578947367</v>
      </c>
      <c r="J21" s="18">
        <v>840.27913452631583</v>
      </c>
      <c r="K21" s="13">
        <v>113.04276315789474</v>
      </c>
      <c r="L21" s="19">
        <v>593.47450657894728</v>
      </c>
      <c r="M21" s="12">
        <f t="shared" si="1"/>
        <v>1546.7964042631579</v>
      </c>
      <c r="N21" s="12">
        <f t="shared" si="2"/>
        <v>4948.8417536315792</v>
      </c>
    </row>
    <row r="22" spans="1:14" ht="24.95" customHeight="1" x14ac:dyDescent="0.15">
      <c r="A22" s="1">
        <v>18</v>
      </c>
      <c r="B22" s="2" t="s">
        <v>40</v>
      </c>
      <c r="C22" s="20" t="s">
        <v>74</v>
      </c>
      <c r="D22" s="20" t="s">
        <v>91</v>
      </c>
      <c r="E22" s="11">
        <f t="shared" si="3"/>
        <v>376.80921052631578</v>
      </c>
      <c r="F22" s="12">
        <v>5652.1381578947367</v>
      </c>
      <c r="G22" s="13">
        <v>510.50000000000006</v>
      </c>
      <c r="H22" s="14">
        <v>333</v>
      </c>
      <c r="I22" s="12">
        <f t="shared" si="0"/>
        <v>6495.6381578947367</v>
      </c>
      <c r="J22" s="18">
        <v>840.27913452631583</v>
      </c>
      <c r="K22" s="13">
        <v>113.04276315789474</v>
      </c>
      <c r="L22" s="19">
        <v>593.47450657894728</v>
      </c>
      <c r="M22" s="12">
        <f t="shared" si="1"/>
        <v>1546.7964042631579</v>
      </c>
      <c r="N22" s="12">
        <f t="shared" si="2"/>
        <v>4948.8417536315792</v>
      </c>
    </row>
    <row r="23" spans="1:14" ht="24.95" customHeight="1" x14ac:dyDescent="0.15">
      <c r="A23" s="1">
        <v>19</v>
      </c>
      <c r="B23" s="2" t="s">
        <v>41</v>
      </c>
      <c r="C23" s="20" t="s">
        <v>74</v>
      </c>
      <c r="D23" s="20" t="s">
        <v>91</v>
      </c>
      <c r="E23" s="11">
        <f t="shared" si="3"/>
        <v>376.80921052631578</v>
      </c>
      <c r="F23" s="12">
        <v>5652.1381578947367</v>
      </c>
      <c r="G23" s="13">
        <v>510.50000000000006</v>
      </c>
      <c r="H23" s="14">
        <v>333</v>
      </c>
      <c r="I23" s="12">
        <f t="shared" si="0"/>
        <v>6495.6381578947367</v>
      </c>
      <c r="J23" s="18">
        <v>840.27913452631583</v>
      </c>
      <c r="K23" s="13">
        <v>113.04276315789474</v>
      </c>
      <c r="L23" s="19">
        <v>593.47450657894728</v>
      </c>
      <c r="M23" s="12">
        <f t="shared" si="1"/>
        <v>1546.7964042631579</v>
      </c>
      <c r="N23" s="12">
        <f t="shared" si="2"/>
        <v>4948.8417536315792</v>
      </c>
    </row>
    <row r="24" spans="1:14" ht="24.95" customHeight="1" x14ac:dyDescent="0.15">
      <c r="A24" s="1">
        <v>20</v>
      </c>
      <c r="B24" s="2" t="s">
        <v>42</v>
      </c>
      <c r="C24" s="20" t="s">
        <v>74</v>
      </c>
      <c r="D24" s="20" t="s">
        <v>91</v>
      </c>
      <c r="E24" s="11">
        <f t="shared" si="3"/>
        <v>376.80921052631578</v>
      </c>
      <c r="F24" s="12">
        <v>5652.1381578947367</v>
      </c>
      <c r="G24" s="13">
        <v>510.50000000000006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593.47450657894728</v>
      </c>
      <c r="M24" s="12">
        <f t="shared" si="1"/>
        <v>1546.7964042631579</v>
      </c>
      <c r="N24" s="12">
        <f t="shared" si="2"/>
        <v>4948.8417536315792</v>
      </c>
    </row>
    <row r="25" spans="1:14" ht="24.95" customHeight="1" x14ac:dyDescent="0.15">
      <c r="A25" s="1">
        <v>21</v>
      </c>
      <c r="B25" s="2" t="s">
        <v>56</v>
      </c>
      <c r="C25" s="20" t="s">
        <v>74</v>
      </c>
      <c r="D25" s="20" t="s">
        <v>97</v>
      </c>
      <c r="E25" s="11">
        <f t="shared" si="3"/>
        <v>233.78289473684211</v>
      </c>
      <c r="F25" s="12">
        <v>3506.7434210526317</v>
      </c>
      <c r="G25" s="13">
        <v>323.5</v>
      </c>
      <c r="H25" s="13">
        <v>208.5</v>
      </c>
      <c r="I25" s="12">
        <f t="shared" si="0"/>
        <v>4038.7434210526317</v>
      </c>
      <c r="J25" s="18">
        <v>355.28734736842102</v>
      </c>
      <c r="K25" s="13">
        <v>70.13486842105263</v>
      </c>
      <c r="L25" s="19">
        <v>368.2080592105263</v>
      </c>
      <c r="M25" s="12">
        <f t="shared" si="1"/>
        <v>793.63027499999998</v>
      </c>
      <c r="N25" s="12">
        <f t="shared" si="2"/>
        <v>3245.1131460526317</v>
      </c>
    </row>
    <row r="26" spans="1:14" ht="24.95" customHeight="1" x14ac:dyDescent="0.15">
      <c r="A26" s="1">
        <v>22</v>
      </c>
      <c r="B26" s="2" t="s">
        <v>57</v>
      </c>
      <c r="C26" s="20" t="s">
        <v>74</v>
      </c>
      <c r="D26" s="20" t="s">
        <v>97</v>
      </c>
      <c r="E26" s="11">
        <f t="shared" si="3"/>
        <v>233.78289473684211</v>
      </c>
      <c r="F26" s="12">
        <v>3506.7434210526317</v>
      </c>
      <c r="G26" s="13">
        <v>323.5</v>
      </c>
      <c r="H26" s="14">
        <v>208.5</v>
      </c>
      <c r="I26" s="12">
        <f t="shared" si="0"/>
        <v>4038.7434210526317</v>
      </c>
      <c r="J26" s="18">
        <v>355.28734736842102</v>
      </c>
      <c r="K26" s="23">
        <v>70.13486842105263</v>
      </c>
      <c r="L26" s="19">
        <v>368.2080592105263</v>
      </c>
      <c r="M26" s="12">
        <f t="shared" si="1"/>
        <v>793.63027499999998</v>
      </c>
      <c r="N26" s="12">
        <f t="shared" si="2"/>
        <v>3245.1131460526317</v>
      </c>
    </row>
    <row r="27" spans="1:14" ht="24.95" customHeight="1" x14ac:dyDescent="0.15">
      <c r="A27" s="1">
        <v>23</v>
      </c>
      <c r="B27" s="2" t="s">
        <v>58</v>
      </c>
      <c r="C27" s="20" t="s">
        <v>74</v>
      </c>
      <c r="D27" s="20" t="s">
        <v>92</v>
      </c>
      <c r="E27" s="11">
        <f t="shared" si="3"/>
        <v>233.78289473684211</v>
      </c>
      <c r="F27" s="12">
        <v>3506.7434210526317</v>
      </c>
      <c r="G27" s="13">
        <v>323.5</v>
      </c>
      <c r="H27" s="14">
        <v>208.5</v>
      </c>
      <c r="I27" s="12">
        <f t="shared" si="0"/>
        <v>4038.7434210526317</v>
      </c>
      <c r="J27" s="18">
        <v>355.28734736842102</v>
      </c>
      <c r="K27" s="13">
        <v>70.13486842105263</v>
      </c>
      <c r="L27" s="19">
        <v>368.2080592105263</v>
      </c>
      <c r="M27" s="12">
        <f t="shared" si="1"/>
        <v>793.63027499999998</v>
      </c>
      <c r="N27" s="12">
        <f t="shared" si="2"/>
        <v>3245.1131460526317</v>
      </c>
    </row>
    <row r="28" spans="1:14" ht="24.95" customHeight="1" x14ac:dyDescent="0.15">
      <c r="A28" s="1">
        <v>24</v>
      </c>
      <c r="B28" s="2" t="s">
        <v>59</v>
      </c>
      <c r="C28" s="20" t="s">
        <v>74</v>
      </c>
      <c r="D28" s="20" t="s">
        <v>92</v>
      </c>
      <c r="E28" s="11">
        <f t="shared" si="3"/>
        <v>233.78289473684211</v>
      </c>
      <c r="F28" s="12">
        <v>3506.7434210526317</v>
      </c>
      <c r="G28" s="13">
        <v>323.5</v>
      </c>
      <c r="H28" s="14">
        <v>208.5</v>
      </c>
      <c r="I28" s="12">
        <f t="shared" si="0"/>
        <v>4038.7434210526317</v>
      </c>
      <c r="J28" s="18">
        <v>355.28734736842102</v>
      </c>
      <c r="K28" s="13">
        <v>70.13486842105263</v>
      </c>
      <c r="L28" s="19">
        <v>368.2080592105263</v>
      </c>
      <c r="M28" s="12">
        <f t="shared" si="1"/>
        <v>793.63027499999998</v>
      </c>
      <c r="N28" s="12">
        <f t="shared" si="2"/>
        <v>3245.1131460526317</v>
      </c>
    </row>
    <row r="29" spans="1:14" ht="24.95" customHeight="1" x14ac:dyDescent="0.15">
      <c r="A29" s="1">
        <v>25</v>
      </c>
      <c r="B29" s="2" t="s">
        <v>60</v>
      </c>
      <c r="C29" s="20" t="s">
        <v>74</v>
      </c>
      <c r="D29" s="20" t="s">
        <v>92</v>
      </c>
      <c r="E29" s="11">
        <f t="shared" si="3"/>
        <v>233.78289473684211</v>
      </c>
      <c r="F29" s="12">
        <v>3506.7434210526317</v>
      </c>
      <c r="G29" s="13">
        <v>323.5</v>
      </c>
      <c r="H29" s="14">
        <v>208.5</v>
      </c>
      <c r="I29" s="12">
        <f t="shared" si="0"/>
        <v>4038.7434210526317</v>
      </c>
      <c r="J29" s="18">
        <v>355.28734736842102</v>
      </c>
      <c r="K29" s="13">
        <v>70.13486842105263</v>
      </c>
      <c r="L29" s="19">
        <v>368.2080592105263</v>
      </c>
      <c r="M29" s="12">
        <f t="shared" si="1"/>
        <v>793.63027499999998</v>
      </c>
      <c r="N29" s="12">
        <f t="shared" si="2"/>
        <v>3245.1131460526317</v>
      </c>
    </row>
    <row r="30" spans="1:14" ht="24.95" customHeight="1" x14ac:dyDescent="0.15">
      <c r="A30" s="1">
        <v>26</v>
      </c>
      <c r="B30" s="2" t="s">
        <v>61</v>
      </c>
      <c r="C30" s="20" t="s">
        <v>74</v>
      </c>
      <c r="D30" s="20" t="s">
        <v>92</v>
      </c>
      <c r="E30" s="11">
        <f t="shared" si="3"/>
        <v>233.78289473684211</v>
      </c>
      <c r="F30" s="12">
        <v>3506.7434210526317</v>
      </c>
      <c r="G30" s="13">
        <v>323.5</v>
      </c>
      <c r="H30" s="14">
        <v>208.5</v>
      </c>
      <c r="I30" s="12">
        <f t="shared" si="0"/>
        <v>4038.7434210526317</v>
      </c>
      <c r="J30" s="18">
        <v>355.28734736842102</v>
      </c>
      <c r="K30" s="13">
        <v>70.13486842105263</v>
      </c>
      <c r="L30" s="19">
        <v>368.2080592105263</v>
      </c>
      <c r="M30" s="12">
        <f t="shared" si="1"/>
        <v>793.63027499999998</v>
      </c>
      <c r="N30" s="12">
        <f t="shared" si="2"/>
        <v>3245.1131460526317</v>
      </c>
    </row>
    <row r="31" spans="1:14" ht="24.95" customHeight="1" x14ac:dyDescent="0.15">
      <c r="A31" s="1">
        <v>27</v>
      </c>
      <c r="B31" s="2" t="s">
        <v>62</v>
      </c>
      <c r="C31" s="20" t="s">
        <v>74</v>
      </c>
      <c r="D31" s="20" t="s">
        <v>92</v>
      </c>
      <c r="E31" s="11">
        <f t="shared" si="3"/>
        <v>233.78289473684211</v>
      </c>
      <c r="F31" s="12">
        <v>3506.7434210526317</v>
      </c>
      <c r="G31" s="13">
        <v>323.5</v>
      </c>
      <c r="H31" s="14">
        <v>208.5</v>
      </c>
      <c r="I31" s="12">
        <f t="shared" si="0"/>
        <v>4038.7434210526317</v>
      </c>
      <c r="J31" s="18">
        <v>355.28734736842102</v>
      </c>
      <c r="K31" s="13">
        <v>70.13486842105263</v>
      </c>
      <c r="L31" s="19">
        <v>368.2080592105263</v>
      </c>
      <c r="M31" s="12">
        <f t="shared" si="1"/>
        <v>793.63027499999998</v>
      </c>
      <c r="N31" s="12">
        <f t="shared" si="2"/>
        <v>3245.1131460526317</v>
      </c>
    </row>
    <row r="32" spans="1:14" ht="24.95" customHeight="1" x14ac:dyDescent="0.15">
      <c r="A32" s="1">
        <v>28</v>
      </c>
      <c r="B32" s="2" t="s">
        <v>63</v>
      </c>
      <c r="C32" s="20" t="s">
        <v>74</v>
      </c>
      <c r="D32" s="20" t="s">
        <v>92</v>
      </c>
      <c r="E32" s="11">
        <f t="shared" si="3"/>
        <v>233.78289473684211</v>
      </c>
      <c r="F32" s="12">
        <v>3506.7434210526317</v>
      </c>
      <c r="G32" s="13">
        <v>323.5</v>
      </c>
      <c r="H32" s="14">
        <v>208.5</v>
      </c>
      <c r="I32" s="12">
        <f t="shared" si="0"/>
        <v>4038.7434210526317</v>
      </c>
      <c r="J32" s="18">
        <v>355.28734736842102</v>
      </c>
      <c r="K32" s="13">
        <v>70.13486842105263</v>
      </c>
      <c r="L32" s="19">
        <v>368.2080592105263</v>
      </c>
      <c r="M32" s="12">
        <f t="shared" si="1"/>
        <v>793.63027499999998</v>
      </c>
      <c r="N32" s="12">
        <f t="shared" si="2"/>
        <v>3245.1131460526317</v>
      </c>
    </row>
    <row r="33" spans="1:14" ht="24.95" customHeight="1" x14ac:dyDescent="0.15">
      <c r="A33" s="1">
        <v>29</v>
      </c>
      <c r="B33" s="2" t="s">
        <v>64</v>
      </c>
      <c r="C33" s="20" t="s">
        <v>74</v>
      </c>
      <c r="D33" s="20" t="s">
        <v>92</v>
      </c>
      <c r="E33" s="11">
        <f t="shared" si="3"/>
        <v>233.78289473684211</v>
      </c>
      <c r="F33" s="12">
        <v>3506.7434210526317</v>
      </c>
      <c r="G33" s="13">
        <v>323.5</v>
      </c>
      <c r="H33" s="14">
        <v>208.5</v>
      </c>
      <c r="I33" s="12">
        <f t="shared" si="0"/>
        <v>4038.7434210526317</v>
      </c>
      <c r="J33" s="18">
        <v>355.28734736842102</v>
      </c>
      <c r="K33" s="13">
        <v>70.13486842105263</v>
      </c>
      <c r="L33" s="19">
        <v>368.2080592105263</v>
      </c>
      <c r="M33" s="12">
        <f t="shared" si="1"/>
        <v>793.63027499999998</v>
      </c>
      <c r="N33" s="12">
        <f t="shared" si="2"/>
        <v>3245.1131460526317</v>
      </c>
    </row>
    <row r="34" spans="1:14" ht="24.95" customHeight="1" x14ac:dyDescent="0.15">
      <c r="A34" s="1">
        <v>30</v>
      </c>
      <c r="B34" s="2" t="s">
        <v>65</v>
      </c>
      <c r="C34" s="20" t="s">
        <v>74</v>
      </c>
      <c r="D34" s="20" t="s">
        <v>92</v>
      </c>
      <c r="E34" s="11">
        <f t="shared" si="3"/>
        <v>233.78289473684211</v>
      </c>
      <c r="F34" s="12">
        <v>3506.7434210526317</v>
      </c>
      <c r="G34" s="13">
        <v>323.5</v>
      </c>
      <c r="H34" s="14">
        <v>208.5</v>
      </c>
      <c r="I34" s="12">
        <f t="shared" si="0"/>
        <v>4038.7434210526317</v>
      </c>
      <c r="J34" s="18">
        <v>355.28734736842102</v>
      </c>
      <c r="K34" s="13">
        <v>70.13486842105263</v>
      </c>
      <c r="L34" s="19">
        <v>368.2080592105263</v>
      </c>
      <c r="M34" s="12">
        <f t="shared" si="1"/>
        <v>793.63027499999998</v>
      </c>
      <c r="N34" s="12">
        <f t="shared" si="2"/>
        <v>3245.1131460526317</v>
      </c>
    </row>
    <row r="35" spans="1:14" ht="24.95" customHeight="1" x14ac:dyDescent="0.15">
      <c r="A35" s="1">
        <v>31</v>
      </c>
      <c r="B35" s="2" t="s">
        <v>66</v>
      </c>
      <c r="C35" s="20" t="s">
        <v>74</v>
      </c>
      <c r="D35" s="20" t="s">
        <v>92</v>
      </c>
      <c r="E35" s="11">
        <f t="shared" si="3"/>
        <v>233.78289473684211</v>
      </c>
      <c r="F35" s="12">
        <v>3506.7434210526317</v>
      </c>
      <c r="G35" s="13">
        <v>323.5</v>
      </c>
      <c r="H35" s="14">
        <v>208.5</v>
      </c>
      <c r="I35" s="12">
        <f t="shared" si="0"/>
        <v>4038.7434210526317</v>
      </c>
      <c r="J35" s="18">
        <v>355.28734736842102</v>
      </c>
      <c r="K35" s="13">
        <v>70.13486842105263</v>
      </c>
      <c r="L35" s="19">
        <v>368.2080592105263</v>
      </c>
      <c r="M35" s="12">
        <f t="shared" si="1"/>
        <v>793.63027499999998</v>
      </c>
      <c r="N35" s="12">
        <f t="shared" si="2"/>
        <v>3245.1131460526317</v>
      </c>
    </row>
    <row r="36" spans="1:14" ht="24.95" customHeight="1" x14ac:dyDescent="0.15">
      <c r="A36" s="1">
        <v>32</v>
      </c>
      <c r="B36" s="2" t="s">
        <v>67</v>
      </c>
      <c r="C36" s="20" t="s">
        <v>74</v>
      </c>
      <c r="D36" s="20" t="s">
        <v>92</v>
      </c>
      <c r="E36" s="11">
        <f t="shared" si="3"/>
        <v>233.78289473684211</v>
      </c>
      <c r="F36" s="12">
        <v>3506.7434210526317</v>
      </c>
      <c r="G36" s="13">
        <v>323.5</v>
      </c>
      <c r="H36" s="13">
        <v>208.5</v>
      </c>
      <c r="I36" s="12">
        <f t="shared" si="0"/>
        <v>4038.7434210526317</v>
      </c>
      <c r="J36" s="18">
        <v>355.28734736842102</v>
      </c>
      <c r="K36" s="13">
        <v>70.13486842105263</v>
      </c>
      <c r="L36" s="19">
        <v>368.2080592105263</v>
      </c>
      <c r="M36" s="12">
        <f t="shared" si="1"/>
        <v>793.63027499999998</v>
      </c>
      <c r="N36" s="12">
        <f t="shared" si="2"/>
        <v>3245.1131460526317</v>
      </c>
    </row>
    <row r="37" spans="1:14" ht="24.95" customHeight="1" x14ac:dyDescent="0.15">
      <c r="A37" s="1">
        <v>33</v>
      </c>
      <c r="B37" s="2" t="s">
        <v>68</v>
      </c>
      <c r="C37" s="20" t="s">
        <v>74</v>
      </c>
      <c r="D37" s="20" t="s">
        <v>92</v>
      </c>
      <c r="E37" s="11">
        <f t="shared" si="3"/>
        <v>233.78289473684211</v>
      </c>
      <c r="F37" s="12">
        <v>3506.7434210526317</v>
      </c>
      <c r="G37" s="13">
        <v>323.5</v>
      </c>
      <c r="H37" s="13">
        <v>208.5</v>
      </c>
      <c r="I37" s="12">
        <f t="shared" ref="I37:I64" si="4">SUM(F37:H37)</f>
        <v>4038.7434210526317</v>
      </c>
      <c r="J37" s="18">
        <v>355.28734736842102</v>
      </c>
      <c r="K37" s="13">
        <v>70.13486842105263</v>
      </c>
      <c r="L37" s="19">
        <v>368.2080592105263</v>
      </c>
      <c r="M37" s="12">
        <f t="shared" ref="M37:M64" si="5">SUM(J37:L37)</f>
        <v>793.63027499999998</v>
      </c>
      <c r="N37" s="12">
        <f t="shared" ref="N37:N64" si="6">+I37-M37</f>
        <v>3245.1131460526317</v>
      </c>
    </row>
    <row r="38" spans="1:14" ht="24.95" customHeight="1" x14ac:dyDescent="0.15">
      <c r="A38" s="1">
        <v>34</v>
      </c>
      <c r="B38" s="2" t="s">
        <v>69</v>
      </c>
      <c r="C38" s="20" t="s">
        <v>74</v>
      </c>
      <c r="D38" s="20" t="s">
        <v>92</v>
      </c>
      <c r="E38" s="11">
        <f t="shared" si="3"/>
        <v>233.78289473684211</v>
      </c>
      <c r="F38" s="12">
        <v>3506.7434210526317</v>
      </c>
      <c r="G38" s="13">
        <v>323.5</v>
      </c>
      <c r="H38" s="14">
        <v>208.5</v>
      </c>
      <c r="I38" s="12">
        <f t="shared" si="4"/>
        <v>4038.7434210526317</v>
      </c>
      <c r="J38" s="18">
        <v>355.28734736842102</v>
      </c>
      <c r="K38" s="13">
        <v>70.13486842105263</v>
      </c>
      <c r="L38" s="19">
        <v>368.2080592105263</v>
      </c>
      <c r="M38" s="12">
        <f t="shared" si="5"/>
        <v>793.63027499999998</v>
      </c>
      <c r="N38" s="12">
        <f t="shared" si="6"/>
        <v>3245.1131460526317</v>
      </c>
    </row>
    <row r="39" spans="1:14" ht="24.95" customHeight="1" x14ac:dyDescent="0.15">
      <c r="A39" s="1">
        <v>35</v>
      </c>
      <c r="B39" s="2" t="s">
        <v>70</v>
      </c>
      <c r="C39" s="20" t="s">
        <v>74</v>
      </c>
      <c r="D39" s="20" t="s">
        <v>92</v>
      </c>
      <c r="E39" s="11">
        <f t="shared" si="3"/>
        <v>233.78289473684211</v>
      </c>
      <c r="F39" s="12">
        <v>3506.7434210526317</v>
      </c>
      <c r="G39" s="13">
        <v>323.5</v>
      </c>
      <c r="H39" s="14">
        <v>208.5</v>
      </c>
      <c r="I39" s="12">
        <f t="shared" si="4"/>
        <v>4038.7434210526317</v>
      </c>
      <c r="J39" s="18">
        <v>355.28734736842102</v>
      </c>
      <c r="K39" s="23">
        <v>70.13486842105263</v>
      </c>
      <c r="L39" s="19">
        <v>368.2080592105263</v>
      </c>
      <c r="M39" s="12">
        <f t="shared" si="5"/>
        <v>793.63027499999998</v>
      </c>
      <c r="N39" s="12">
        <f t="shared" si="6"/>
        <v>3245.1131460526317</v>
      </c>
    </row>
    <row r="40" spans="1:14" ht="24.95" customHeight="1" x14ac:dyDescent="0.15">
      <c r="A40" s="1">
        <v>36</v>
      </c>
      <c r="B40" s="2" t="s">
        <v>71</v>
      </c>
      <c r="C40" s="20" t="s">
        <v>74</v>
      </c>
      <c r="D40" s="20" t="s">
        <v>92</v>
      </c>
      <c r="E40" s="11">
        <f t="shared" si="3"/>
        <v>233.78289473684211</v>
      </c>
      <c r="F40" s="12">
        <v>3506.7434210526317</v>
      </c>
      <c r="G40" s="13">
        <v>323.5</v>
      </c>
      <c r="H40" s="14">
        <v>208.5</v>
      </c>
      <c r="I40" s="12">
        <f t="shared" si="4"/>
        <v>4038.7434210526317</v>
      </c>
      <c r="J40" s="18">
        <v>355.28734736842102</v>
      </c>
      <c r="K40" s="23">
        <v>70.13486842105263</v>
      </c>
      <c r="L40" s="19">
        <v>368.2080592105263</v>
      </c>
      <c r="M40" s="12">
        <f t="shared" si="5"/>
        <v>793.63027499999998</v>
      </c>
      <c r="N40" s="12">
        <f t="shared" si="6"/>
        <v>3245.1131460526317</v>
      </c>
    </row>
    <row r="41" spans="1:14" ht="24.95" customHeight="1" x14ac:dyDescent="0.15">
      <c r="A41" s="1">
        <v>37</v>
      </c>
      <c r="B41" s="2" t="s">
        <v>17</v>
      </c>
      <c r="C41" s="20" t="s">
        <v>75</v>
      </c>
      <c r="D41" s="20" t="s">
        <v>79</v>
      </c>
      <c r="E41" s="11">
        <f t="shared" si="3"/>
        <v>908.7828947368422</v>
      </c>
      <c r="F41" s="12">
        <v>13631.743421052633</v>
      </c>
      <c r="G41" s="13">
        <v>832</v>
      </c>
      <c r="H41" s="14">
        <v>559.5</v>
      </c>
      <c r="I41" s="12">
        <f t="shared" si="4"/>
        <v>15023.243421052633</v>
      </c>
      <c r="J41" s="18">
        <v>2764.7790606315793</v>
      </c>
      <c r="K41" s="13">
        <v>0</v>
      </c>
      <c r="L41" s="19">
        <v>1431.3330592105265</v>
      </c>
      <c r="M41" s="12">
        <f t="shared" si="5"/>
        <v>4196.112119842106</v>
      </c>
      <c r="N41" s="12">
        <f t="shared" si="6"/>
        <v>10827.131301210527</v>
      </c>
    </row>
    <row r="42" spans="1:14" ht="24.95" customHeight="1" x14ac:dyDescent="0.15">
      <c r="A42" s="1">
        <v>38</v>
      </c>
      <c r="B42" s="2" t="s">
        <v>23</v>
      </c>
      <c r="C42" s="20" t="s">
        <v>75</v>
      </c>
      <c r="D42" s="20" t="s">
        <v>83</v>
      </c>
      <c r="E42" s="11">
        <f t="shared" si="3"/>
        <v>459.44078947368422</v>
      </c>
      <c r="F42" s="12">
        <v>6891.6118421052633</v>
      </c>
      <c r="G42" s="13">
        <v>581.5</v>
      </c>
      <c r="H42" s="14">
        <v>361</v>
      </c>
      <c r="I42" s="12">
        <f t="shared" si="4"/>
        <v>7834.1118421052633</v>
      </c>
      <c r="J42" s="18">
        <v>1126.1771134736844</v>
      </c>
      <c r="K42" s="13">
        <v>0</v>
      </c>
      <c r="L42" s="19">
        <v>723.6192434210526</v>
      </c>
      <c r="M42" s="12">
        <f t="shared" si="5"/>
        <v>1849.7963568947371</v>
      </c>
      <c r="N42" s="12">
        <f t="shared" si="6"/>
        <v>5984.3154852105263</v>
      </c>
    </row>
    <row r="43" spans="1:14" ht="24.95" customHeight="1" x14ac:dyDescent="0.15">
      <c r="A43" s="1">
        <v>39</v>
      </c>
      <c r="B43" s="2" t="s">
        <v>107</v>
      </c>
      <c r="C43" s="20" t="s">
        <v>75</v>
      </c>
      <c r="D43" s="20" t="s">
        <v>108</v>
      </c>
      <c r="E43" s="11">
        <f t="shared" si="3"/>
        <v>449.57236842105266</v>
      </c>
      <c r="F43" s="12">
        <v>6743.58552631579</v>
      </c>
      <c r="G43" s="13">
        <v>581.5</v>
      </c>
      <c r="H43" s="14">
        <v>361</v>
      </c>
      <c r="I43" s="12">
        <f t="shared" si="4"/>
        <v>7686.08552631579</v>
      </c>
      <c r="J43" s="18">
        <v>1094.5586924210529</v>
      </c>
      <c r="K43" s="13">
        <v>0</v>
      </c>
      <c r="L43" s="19">
        <v>708.07648026315792</v>
      </c>
      <c r="M43" s="12">
        <f t="shared" si="5"/>
        <v>1802.6351726842108</v>
      </c>
      <c r="N43" s="12">
        <f t="shared" si="6"/>
        <v>5883.4503536315788</v>
      </c>
    </row>
    <row r="44" spans="1:14" ht="24.95" customHeight="1" x14ac:dyDescent="0.15">
      <c r="A44" s="1">
        <v>40</v>
      </c>
      <c r="B44" s="2" t="s">
        <v>24</v>
      </c>
      <c r="C44" s="20" t="s">
        <v>75</v>
      </c>
      <c r="D44" s="20" t="s">
        <v>84</v>
      </c>
      <c r="E44" s="11">
        <f t="shared" si="3"/>
        <v>459.44078947368422</v>
      </c>
      <c r="F44" s="12">
        <v>6891.6118421052633</v>
      </c>
      <c r="G44" s="13">
        <v>581.5</v>
      </c>
      <c r="H44" s="14">
        <v>361</v>
      </c>
      <c r="I44" s="12">
        <f t="shared" si="4"/>
        <v>7834.1118421052633</v>
      </c>
      <c r="J44" s="18">
        <v>1126.1771134736844</v>
      </c>
      <c r="K44" s="13">
        <v>0</v>
      </c>
      <c r="L44" s="19">
        <v>723.6192434210526</v>
      </c>
      <c r="M44" s="12">
        <f t="shared" si="5"/>
        <v>1849.7963568947371</v>
      </c>
      <c r="N44" s="12">
        <f t="shared" si="6"/>
        <v>5984.3154852105263</v>
      </c>
    </row>
    <row r="45" spans="1:14" ht="24.95" customHeight="1" x14ac:dyDescent="0.15">
      <c r="A45" s="1">
        <v>41</v>
      </c>
      <c r="B45" s="2" t="s">
        <v>18</v>
      </c>
      <c r="C45" s="20" t="s">
        <v>76</v>
      </c>
      <c r="D45" s="20" t="s">
        <v>79</v>
      </c>
      <c r="E45" s="11">
        <f t="shared" si="3"/>
        <v>908.7828947368422</v>
      </c>
      <c r="F45" s="12">
        <v>13631.743421052633</v>
      </c>
      <c r="G45" s="13">
        <v>832</v>
      </c>
      <c r="H45" s="14">
        <v>559.5</v>
      </c>
      <c r="I45" s="12">
        <f t="shared" si="4"/>
        <v>15023.243421052633</v>
      </c>
      <c r="J45" s="18">
        <v>2764.7790606315793</v>
      </c>
      <c r="K45" s="13">
        <v>0</v>
      </c>
      <c r="L45" s="19">
        <v>1431.3330592105265</v>
      </c>
      <c r="M45" s="12">
        <f t="shared" si="5"/>
        <v>4196.112119842106</v>
      </c>
      <c r="N45" s="12">
        <f t="shared" si="6"/>
        <v>10827.131301210527</v>
      </c>
    </row>
    <row r="46" spans="1:14" ht="24.95" customHeight="1" x14ac:dyDescent="0.15">
      <c r="A46" s="1">
        <v>42</v>
      </c>
      <c r="B46" s="2" t="s">
        <v>22</v>
      </c>
      <c r="C46" s="20" t="s">
        <v>76</v>
      </c>
      <c r="D46" s="20" t="s">
        <v>82</v>
      </c>
      <c r="E46" s="11">
        <f t="shared" si="3"/>
        <v>566.21710526315792</v>
      </c>
      <c r="F46" s="12">
        <v>8493.2565789473683</v>
      </c>
      <c r="G46" s="13">
        <v>623.5</v>
      </c>
      <c r="H46" s="14">
        <v>389.5</v>
      </c>
      <c r="I46" s="12">
        <f t="shared" si="4"/>
        <v>9506.2565789473683</v>
      </c>
      <c r="J46" s="18">
        <v>1483.3472292631582</v>
      </c>
      <c r="K46" s="13">
        <v>0</v>
      </c>
      <c r="L46" s="19">
        <v>891.79194078947364</v>
      </c>
      <c r="M46" s="12">
        <f t="shared" si="5"/>
        <v>2375.1391700526319</v>
      </c>
      <c r="N46" s="12">
        <f t="shared" si="6"/>
        <v>7131.1174088947364</v>
      </c>
    </row>
    <row r="47" spans="1:14" ht="24.95" customHeight="1" x14ac:dyDescent="0.15">
      <c r="A47" s="1">
        <v>43</v>
      </c>
      <c r="B47" s="2" t="s">
        <v>45</v>
      </c>
      <c r="C47" s="20" t="s">
        <v>76</v>
      </c>
      <c r="D47" s="20" t="s">
        <v>94</v>
      </c>
      <c r="E47" s="11">
        <f t="shared" si="3"/>
        <v>258.8486842105263</v>
      </c>
      <c r="F47" s="12">
        <v>3882.7302631578946</v>
      </c>
      <c r="G47" s="13">
        <v>359</v>
      </c>
      <c r="H47" s="14">
        <v>219</v>
      </c>
      <c r="I47" s="12">
        <f t="shared" si="4"/>
        <v>4460.730263157895</v>
      </c>
      <c r="J47" s="18">
        <v>426.86835115789484</v>
      </c>
      <c r="K47" s="23">
        <v>77.65460526315789</v>
      </c>
      <c r="L47" s="19">
        <v>407.6866776315789</v>
      </c>
      <c r="M47" s="12">
        <f t="shared" si="5"/>
        <v>912.2096340526316</v>
      </c>
      <c r="N47" s="12">
        <f t="shared" si="6"/>
        <v>3548.5206291052637</v>
      </c>
    </row>
    <row r="48" spans="1:14" ht="24.95" customHeight="1" x14ac:dyDescent="0.15">
      <c r="A48" s="1">
        <v>44</v>
      </c>
      <c r="B48" s="2" t="s">
        <v>46</v>
      </c>
      <c r="C48" s="20" t="s">
        <v>76</v>
      </c>
      <c r="D48" s="20" t="s">
        <v>94</v>
      </c>
      <c r="E48" s="11">
        <f t="shared" si="3"/>
        <v>258.8486842105263</v>
      </c>
      <c r="F48" s="12">
        <v>3882.7302631578946</v>
      </c>
      <c r="G48" s="13">
        <v>359</v>
      </c>
      <c r="H48" s="14">
        <v>219</v>
      </c>
      <c r="I48" s="12">
        <f t="shared" si="4"/>
        <v>4460.730263157895</v>
      </c>
      <c r="J48" s="18">
        <v>426.86835115789484</v>
      </c>
      <c r="K48" s="13">
        <v>77.65460526315789</v>
      </c>
      <c r="L48" s="19">
        <v>407.6866776315789</v>
      </c>
      <c r="M48" s="12">
        <f t="shared" si="5"/>
        <v>912.2096340526316</v>
      </c>
      <c r="N48" s="12">
        <f t="shared" si="6"/>
        <v>3548.5206291052637</v>
      </c>
    </row>
    <row r="49" spans="1:14" ht="24.95" customHeight="1" x14ac:dyDescent="0.15">
      <c r="A49" s="1">
        <v>45</v>
      </c>
      <c r="B49" s="2" t="s">
        <v>47</v>
      </c>
      <c r="C49" s="20" t="s">
        <v>76</v>
      </c>
      <c r="D49" s="20" t="s">
        <v>94</v>
      </c>
      <c r="E49" s="11">
        <f t="shared" si="3"/>
        <v>258.8486842105263</v>
      </c>
      <c r="F49" s="12">
        <v>3882.7302631578946</v>
      </c>
      <c r="G49" s="13">
        <v>359</v>
      </c>
      <c r="H49" s="14">
        <v>219</v>
      </c>
      <c r="I49" s="12">
        <f t="shared" si="4"/>
        <v>4460.730263157895</v>
      </c>
      <c r="J49" s="18">
        <v>426.86835115789484</v>
      </c>
      <c r="K49" s="13">
        <v>77.65460526315789</v>
      </c>
      <c r="L49" s="19">
        <v>407.6866776315789</v>
      </c>
      <c r="M49" s="12">
        <f t="shared" si="5"/>
        <v>912.2096340526316</v>
      </c>
      <c r="N49" s="12">
        <f t="shared" si="6"/>
        <v>3548.5206291052637</v>
      </c>
    </row>
    <row r="50" spans="1:14" ht="24.95" customHeight="1" x14ac:dyDescent="0.15">
      <c r="A50" s="1">
        <v>46</v>
      </c>
      <c r="B50" s="2" t="s">
        <v>48</v>
      </c>
      <c r="C50" s="20" t="s">
        <v>76</v>
      </c>
      <c r="D50" s="20" t="s">
        <v>94</v>
      </c>
      <c r="E50" s="11">
        <f t="shared" si="3"/>
        <v>258.8486842105263</v>
      </c>
      <c r="F50" s="12">
        <v>3882.7302631578946</v>
      </c>
      <c r="G50" s="13">
        <v>359</v>
      </c>
      <c r="H50" s="14">
        <v>219</v>
      </c>
      <c r="I50" s="12">
        <f t="shared" si="4"/>
        <v>4460.730263157895</v>
      </c>
      <c r="J50" s="18">
        <v>426.86835115789484</v>
      </c>
      <c r="K50" s="13">
        <v>77.65460526315789</v>
      </c>
      <c r="L50" s="19">
        <v>407.6866776315789</v>
      </c>
      <c r="M50" s="12">
        <f t="shared" si="5"/>
        <v>912.2096340526316</v>
      </c>
      <c r="N50" s="12">
        <f t="shared" si="6"/>
        <v>3548.5206291052637</v>
      </c>
    </row>
    <row r="51" spans="1:14" ht="24.95" customHeight="1" x14ac:dyDescent="0.15">
      <c r="A51" s="1">
        <v>47</v>
      </c>
      <c r="B51" s="2" t="s">
        <v>49</v>
      </c>
      <c r="C51" s="20" t="s">
        <v>76</v>
      </c>
      <c r="D51" s="20" t="s">
        <v>94</v>
      </c>
      <c r="E51" s="11">
        <f t="shared" si="3"/>
        <v>258.8486842105263</v>
      </c>
      <c r="F51" s="12">
        <v>3882.7302631578946</v>
      </c>
      <c r="G51" s="13">
        <v>359</v>
      </c>
      <c r="H51" s="14">
        <v>219</v>
      </c>
      <c r="I51" s="12">
        <f t="shared" si="4"/>
        <v>4460.730263157895</v>
      </c>
      <c r="J51" s="18">
        <v>426.86835115789484</v>
      </c>
      <c r="K51" s="13">
        <v>77.65460526315789</v>
      </c>
      <c r="L51" s="19">
        <v>407.6866776315789</v>
      </c>
      <c r="M51" s="12">
        <f t="shared" si="5"/>
        <v>912.2096340526316</v>
      </c>
      <c r="N51" s="12">
        <f t="shared" si="6"/>
        <v>3548.5206291052637</v>
      </c>
    </row>
    <row r="52" spans="1:14" ht="24.95" customHeight="1" x14ac:dyDescent="0.15">
      <c r="A52" s="1">
        <v>48</v>
      </c>
      <c r="B52" s="2" t="s">
        <v>50</v>
      </c>
      <c r="C52" s="20" t="s">
        <v>76</v>
      </c>
      <c r="D52" s="20" t="s">
        <v>94</v>
      </c>
      <c r="E52" s="11">
        <f t="shared" si="3"/>
        <v>258.8486842105263</v>
      </c>
      <c r="F52" s="12">
        <v>3882.7302631578946</v>
      </c>
      <c r="G52" s="13">
        <v>359</v>
      </c>
      <c r="H52" s="14">
        <v>219</v>
      </c>
      <c r="I52" s="12">
        <f t="shared" si="4"/>
        <v>4460.730263157895</v>
      </c>
      <c r="J52" s="18">
        <v>426.86835115789484</v>
      </c>
      <c r="K52" s="13">
        <v>77.65460526315789</v>
      </c>
      <c r="L52" s="19">
        <v>407.6866776315789</v>
      </c>
      <c r="M52" s="12">
        <f t="shared" si="5"/>
        <v>912.2096340526316</v>
      </c>
      <c r="N52" s="12">
        <f t="shared" si="6"/>
        <v>3548.5206291052637</v>
      </c>
    </row>
    <row r="53" spans="1:14" ht="24.95" customHeight="1" x14ac:dyDescent="0.15">
      <c r="A53" s="1">
        <v>49</v>
      </c>
      <c r="B53" s="2" t="s">
        <v>51</v>
      </c>
      <c r="C53" s="20" t="s">
        <v>76</v>
      </c>
      <c r="D53" s="20" t="s">
        <v>94</v>
      </c>
      <c r="E53" s="11">
        <f t="shared" si="3"/>
        <v>258.8486842105263</v>
      </c>
      <c r="F53" s="12">
        <v>3882.7302631578946</v>
      </c>
      <c r="G53" s="13">
        <v>359</v>
      </c>
      <c r="H53" s="14">
        <v>219</v>
      </c>
      <c r="I53" s="12">
        <f t="shared" si="4"/>
        <v>4460.730263157895</v>
      </c>
      <c r="J53" s="18">
        <v>426.86835115789484</v>
      </c>
      <c r="K53" s="23">
        <v>77.65460526315789</v>
      </c>
      <c r="L53" s="19">
        <v>407.6866776315789</v>
      </c>
      <c r="M53" s="12">
        <f t="shared" si="5"/>
        <v>912.2096340526316</v>
      </c>
      <c r="N53" s="12">
        <f t="shared" si="6"/>
        <v>3548.5206291052637</v>
      </c>
    </row>
    <row r="54" spans="1:14" ht="24.95" customHeight="1" x14ac:dyDescent="0.15">
      <c r="A54" s="1">
        <v>50</v>
      </c>
      <c r="B54" s="2" t="s">
        <v>52</v>
      </c>
      <c r="C54" s="20" t="s">
        <v>76</v>
      </c>
      <c r="D54" s="20" t="s">
        <v>94</v>
      </c>
      <c r="E54" s="11">
        <f t="shared" si="3"/>
        <v>258.8486842105263</v>
      </c>
      <c r="F54" s="12">
        <v>3882.7302631578946</v>
      </c>
      <c r="G54" s="13">
        <v>359</v>
      </c>
      <c r="H54" s="14">
        <v>219</v>
      </c>
      <c r="I54" s="12">
        <f t="shared" si="4"/>
        <v>4460.730263157895</v>
      </c>
      <c r="J54" s="18">
        <v>426.86835115789484</v>
      </c>
      <c r="K54" s="13">
        <v>77.65460526315789</v>
      </c>
      <c r="L54" s="19">
        <v>407.6866776315789</v>
      </c>
      <c r="M54" s="12">
        <f t="shared" si="5"/>
        <v>912.2096340526316</v>
      </c>
      <c r="N54" s="12">
        <f t="shared" si="6"/>
        <v>3548.5206291052637</v>
      </c>
    </row>
    <row r="55" spans="1:14" ht="24.95" customHeight="1" x14ac:dyDescent="0.15">
      <c r="A55" s="1">
        <v>51</v>
      </c>
      <c r="B55" s="2" t="s">
        <v>53</v>
      </c>
      <c r="C55" s="20" t="s">
        <v>76</v>
      </c>
      <c r="D55" s="20" t="s">
        <v>94</v>
      </c>
      <c r="E55" s="11">
        <f t="shared" si="3"/>
        <v>258.8486842105263</v>
      </c>
      <c r="F55" s="12">
        <v>3882.7302631578946</v>
      </c>
      <c r="G55" s="13">
        <v>359</v>
      </c>
      <c r="H55" s="14">
        <v>219</v>
      </c>
      <c r="I55" s="12">
        <f t="shared" si="4"/>
        <v>4460.730263157895</v>
      </c>
      <c r="J55" s="18">
        <v>426.86835115789484</v>
      </c>
      <c r="K55" s="13">
        <v>77.65460526315789</v>
      </c>
      <c r="L55" s="19">
        <v>407.6866776315789</v>
      </c>
      <c r="M55" s="12">
        <f t="shared" si="5"/>
        <v>912.2096340526316</v>
      </c>
      <c r="N55" s="12">
        <f t="shared" si="6"/>
        <v>3548.5206291052637</v>
      </c>
    </row>
    <row r="56" spans="1:14" ht="24.95" customHeight="1" x14ac:dyDescent="0.15">
      <c r="A56" s="1">
        <v>52</v>
      </c>
      <c r="B56" s="2" t="s">
        <v>43</v>
      </c>
      <c r="C56" s="20" t="s">
        <v>76</v>
      </c>
      <c r="D56" s="20" t="s">
        <v>93</v>
      </c>
      <c r="E56" s="11">
        <f t="shared" si="3"/>
        <v>280.26315789473688</v>
      </c>
      <c r="F56" s="12">
        <v>4203.9473684210534</v>
      </c>
      <c r="G56" s="13">
        <v>366</v>
      </c>
      <c r="H56" s="14">
        <v>226</v>
      </c>
      <c r="I56" s="12">
        <f t="shared" si="4"/>
        <v>4795.9473684210534</v>
      </c>
      <c r="J56" s="18">
        <v>486.93925642105285</v>
      </c>
      <c r="K56" s="13">
        <v>84.078947368421069</v>
      </c>
      <c r="L56" s="19">
        <v>441.41447368421058</v>
      </c>
      <c r="M56" s="12">
        <f t="shared" si="5"/>
        <v>1012.4326774736844</v>
      </c>
      <c r="N56" s="12">
        <f t="shared" si="6"/>
        <v>3783.5146909473688</v>
      </c>
    </row>
    <row r="57" spans="1:14" ht="24.95" customHeight="1" x14ac:dyDescent="0.15">
      <c r="A57" s="1">
        <v>53</v>
      </c>
      <c r="B57" s="2" t="s">
        <v>44</v>
      </c>
      <c r="C57" s="20" t="s">
        <v>76</v>
      </c>
      <c r="D57" s="20" t="s">
        <v>93</v>
      </c>
      <c r="E57" s="11">
        <f t="shared" si="3"/>
        <v>280.26315789473688</v>
      </c>
      <c r="F57" s="12">
        <v>4203.9473684210534</v>
      </c>
      <c r="G57" s="13">
        <v>366</v>
      </c>
      <c r="H57" s="14">
        <v>226</v>
      </c>
      <c r="I57" s="12">
        <f t="shared" si="4"/>
        <v>4795.9473684210534</v>
      </c>
      <c r="J57" s="18">
        <v>486.93925642105285</v>
      </c>
      <c r="K57" s="13">
        <v>84.078947368421069</v>
      </c>
      <c r="L57" s="19">
        <v>441.41447368421058</v>
      </c>
      <c r="M57" s="12">
        <f t="shared" si="5"/>
        <v>1012.4326774736844</v>
      </c>
      <c r="N57" s="12">
        <f t="shared" si="6"/>
        <v>3783.5146909473688</v>
      </c>
    </row>
    <row r="58" spans="1:14" ht="24.95" customHeight="1" x14ac:dyDescent="0.15">
      <c r="A58" s="1">
        <v>54</v>
      </c>
      <c r="B58" s="2" t="s">
        <v>19</v>
      </c>
      <c r="C58" s="20" t="s">
        <v>77</v>
      </c>
      <c r="D58" s="20" t="s">
        <v>79</v>
      </c>
      <c r="E58" s="11">
        <f t="shared" si="3"/>
        <v>908.7828947368422</v>
      </c>
      <c r="F58" s="12">
        <v>13631.743421052633</v>
      </c>
      <c r="G58" s="13">
        <v>832</v>
      </c>
      <c r="H58" s="14">
        <v>559.5</v>
      </c>
      <c r="I58" s="12">
        <f t="shared" si="4"/>
        <v>15023.243421052633</v>
      </c>
      <c r="J58" s="18">
        <v>2764.7790606315793</v>
      </c>
      <c r="K58" s="13"/>
      <c r="L58" s="19">
        <v>1431.3330592105265</v>
      </c>
      <c r="M58" s="12">
        <f t="shared" si="5"/>
        <v>4196.112119842106</v>
      </c>
      <c r="N58" s="12">
        <f t="shared" si="6"/>
        <v>10827.131301210527</v>
      </c>
    </row>
    <row r="59" spans="1:14" ht="24.95" customHeight="1" x14ac:dyDescent="0.15">
      <c r="A59" s="1">
        <v>55</v>
      </c>
      <c r="B59" s="2" t="s">
        <v>20</v>
      </c>
      <c r="C59" s="20" t="s">
        <v>77</v>
      </c>
      <c r="D59" s="20" t="s">
        <v>80</v>
      </c>
      <c r="E59" s="11">
        <f t="shared" si="3"/>
        <v>807.00657894736844</v>
      </c>
      <c r="F59" s="12">
        <v>12105.098684210527</v>
      </c>
      <c r="G59" s="13">
        <v>774.5</v>
      </c>
      <c r="H59" s="14">
        <v>508</v>
      </c>
      <c r="I59" s="12">
        <f t="shared" si="4"/>
        <v>13387.598684210527</v>
      </c>
      <c r="J59" s="18">
        <v>2380.0254185263161</v>
      </c>
      <c r="K59" s="13">
        <v>0</v>
      </c>
      <c r="L59" s="19">
        <v>1271.0353618421052</v>
      </c>
      <c r="M59" s="12">
        <f t="shared" si="5"/>
        <v>3651.0607803684215</v>
      </c>
      <c r="N59" s="12">
        <f t="shared" si="6"/>
        <v>9736.5379038421052</v>
      </c>
    </row>
    <row r="60" spans="1:14" ht="24.95" customHeight="1" x14ac:dyDescent="0.15">
      <c r="A60" s="1">
        <v>56</v>
      </c>
      <c r="B60" s="2" t="s">
        <v>26</v>
      </c>
      <c r="C60" s="20" t="s">
        <v>77</v>
      </c>
      <c r="D60" s="20" t="s">
        <v>86</v>
      </c>
      <c r="E60" s="11">
        <f t="shared" si="3"/>
        <v>449.57236842105266</v>
      </c>
      <c r="F60" s="12">
        <v>6743.58552631579</v>
      </c>
      <c r="G60" s="13">
        <v>581.5</v>
      </c>
      <c r="H60" s="14">
        <v>361</v>
      </c>
      <c r="I60" s="12">
        <f t="shared" si="4"/>
        <v>7686.08552631579</v>
      </c>
      <c r="J60" s="18">
        <v>1094.5586924210529</v>
      </c>
      <c r="K60" s="13">
        <v>0</v>
      </c>
      <c r="L60" s="19">
        <v>708.07648026315792</v>
      </c>
      <c r="M60" s="12">
        <f t="shared" si="5"/>
        <v>1802.6351726842108</v>
      </c>
      <c r="N60" s="12">
        <f t="shared" si="6"/>
        <v>5883.4503536315788</v>
      </c>
    </row>
    <row r="61" spans="1:14" ht="24.95" customHeight="1" x14ac:dyDescent="0.15">
      <c r="A61" s="1">
        <v>57</v>
      </c>
      <c r="B61" s="2" t="s">
        <v>27</v>
      </c>
      <c r="C61" s="20" t="s">
        <v>77</v>
      </c>
      <c r="D61" s="20" t="s">
        <v>86</v>
      </c>
      <c r="E61" s="11">
        <f t="shared" si="3"/>
        <v>449.57236842105266</v>
      </c>
      <c r="F61" s="12">
        <v>6743.58552631579</v>
      </c>
      <c r="G61" s="13">
        <v>581.5</v>
      </c>
      <c r="H61" s="14">
        <v>361</v>
      </c>
      <c r="I61" s="12">
        <f t="shared" si="4"/>
        <v>7686.08552631579</v>
      </c>
      <c r="J61" s="18">
        <v>1094.5586924210529</v>
      </c>
      <c r="K61" s="13">
        <v>0</v>
      </c>
      <c r="L61" s="19">
        <v>708.07648026315792</v>
      </c>
      <c r="M61" s="12">
        <f t="shared" si="5"/>
        <v>1802.6351726842108</v>
      </c>
      <c r="N61" s="12">
        <f t="shared" si="6"/>
        <v>5883.4503536315788</v>
      </c>
    </row>
    <row r="62" spans="1:14" ht="24.95" customHeight="1" x14ac:dyDescent="0.15">
      <c r="A62" s="1">
        <v>58</v>
      </c>
      <c r="B62" s="2" t="s">
        <v>28</v>
      </c>
      <c r="C62" s="20" t="s">
        <v>77</v>
      </c>
      <c r="D62" s="20" t="s">
        <v>86</v>
      </c>
      <c r="E62" s="11">
        <f t="shared" si="3"/>
        <v>449.57236842105266</v>
      </c>
      <c r="F62" s="12">
        <v>6743.58552631579</v>
      </c>
      <c r="G62" s="13">
        <v>581.5</v>
      </c>
      <c r="H62" s="14">
        <v>361</v>
      </c>
      <c r="I62" s="12">
        <f t="shared" si="4"/>
        <v>7686.08552631579</v>
      </c>
      <c r="J62" s="18">
        <v>1094.5586924210529</v>
      </c>
      <c r="K62" s="13">
        <v>0</v>
      </c>
      <c r="L62" s="19">
        <v>708.07648026315792</v>
      </c>
      <c r="M62" s="12">
        <f t="shared" si="5"/>
        <v>1802.6351726842108</v>
      </c>
      <c r="N62" s="12">
        <f t="shared" si="6"/>
        <v>5883.4503536315788</v>
      </c>
    </row>
    <row r="63" spans="1:14" ht="26.25" customHeight="1" x14ac:dyDescent="0.15">
      <c r="A63" s="1">
        <v>59</v>
      </c>
      <c r="B63" s="2" t="s">
        <v>104</v>
      </c>
      <c r="C63" s="2" t="s">
        <v>77</v>
      </c>
      <c r="D63" s="9" t="s">
        <v>86</v>
      </c>
      <c r="E63" s="11">
        <f t="shared" si="3"/>
        <v>449.57236842105266</v>
      </c>
      <c r="F63" s="12">
        <v>6743.58552631579</v>
      </c>
      <c r="G63" s="13">
        <v>581.5</v>
      </c>
      <c r="H63" s="14">
        <v>361</v>
      </c>
      <c r="I63" s="12">
        <f t="shared" si="4"/>
        <v>7686.08552631579</v>
      </c>
      <c r="J63" s="18">
        <v>1094.5586924210529</v>
      </c>
      <c r="K63" s="13">
        <v>0</v>
      </c>
      <c r="L63" s="19">
        <v>708.07648026315792</v>
      </c>
      <c r="M63" s="12">
        <f t="shared" si="5"/>
        <v>1802.6351726842108</v>
      </c>
      <c r="N63" s="12">
        <f t="shared" si="6"/>
        <v>5883.4503536315788</v>
      </c>
    </row>
    <row r="64" spans="1:14" ht="20.25" customHeight="1" x14ac:dyDescent="0.15">
      <c r="A64" s="1">
        <v>60</v>
      </c>
      <c r="B64" s="2" t="s">
        <v>25</v>
      </c>
      <c r="C64" s="2" t="s">
        <v>77</v>
      </c>
      <c r="D64" s="9" t="s">
        <v>85</v>
      </c>
      <c r="E64" s="11">
        <f t="shared" si="3"/>
        <v>459.44078947368422</v>
      </c>
      <c r="F64" s="12">
        <v>6891.6118421052633</v>
      </c>
      <c r="G64" s="13">
        <v>581.5</v>
      </c>
      <c r="H64" s="13">
        <v>361</v>
      </c>
      <c r="I64" s="12">
        <f t="shared" si="4"/>
        <v>7834.1118421052633</v>
      </c>
      <c r="J64" s="18">
        <v>1126.1771134736844</v>
      </c>
      <c r="K64" s="13">
        <v>0</v>
      </c>
      <c r="L64" s="19">
        <v>723.6192434210526</v>
      </c>
      <c r="M64" s="12">
        <f t="shared" si="5"/>
        <v>1849.7963568947371</v>
      </c>
      <c r="N64" s="12">
        <f t="shared" si="6"/>
        <v>5984.3154852105263</v>
      </c>
    </row>
    <row r="65" spans="5:14" x14ac:dyDescent="0.2">
      <c r="E65" s="17">
        <f>SUM(E5:E64)</f>
        <v>24692.006578947367</v>
      </c>
      <c r="F65" s="17">
        <f>SUM(F5:F64)</f>
        <v>370380.09868421097</v>
      </c>
      <c r="G65" s="17">
        <f t="shared" ref="G65:N65" si="7">SUM(G5:G64)</f>
        <v>29146.5</v>
      </c>
      <c r="H65" s="17">
        <f t="shared" si="7"/>
        <v>18768</v>
      </c>
      <c r="I65" s="17">
        <f t="shared" si="7"/>
        <v>418294.59868421103</v>
      </c>
      <c r="J65" s="17">
        <f t="shared" si="7"/>
        <v>59445.71400989472</v>
      </c>
      <c r="K65" s="17">
        <f t="shared" si="7"/>
        <v>3389.7236842105272</v>
      </c>
      <c r="L65" s="17">
        <f t="shared" si="7"/>
        <v>38889.910361842121</v>
      </c>
      <c r="M65" s="17">
        <f t="shared" si="7"/>
        <v>101725.34805594741</v>
      </c>
      <c r="N65" s="17">
        <f t="shared" si="7"/>
        <v>316569.25062826334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8.6640625" style="22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50"/>
      <c r="F1" s="50"/>
    </row>
    <row r="2" spans="1:14" ht="9" customHeight="1" x14ac:dyDescent="0.2">
      <c r="D2" s="48" t="s">
        <v>175</v>
      </c>
      <c r="E2" s="48"/>
      <c r="F2" s="48" t="s">
        <v>181</v>
      </c>
      <c r="G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2</v>
      </c>
      <c r="D4" s="5" t="s">
        <v>3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72</v>
      </c>
      <c r="D5" s="20" t="s">
        <v>78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3044.2574013157896</v>
      </c>
      <c r="M5" s="12">
        <f t="shared" ref="M5:M36" si="1">SUM(J5:L5)</f>
        <v>10514.625043421052</v>
      </c>
      <c r="N5" s="12">
        <f t="shared" ref="N5:N36" si="2">+I5-M5</f>
        <v>20430.802588157898</v>
      </c>
    </row>
    <row r="6" spans="1:14" ht="24.95" customHeight="1" x14ac:dyDescent="0.15">
      <c r="A6" s="1">
        <v>2</v>
      </c>
      <c r="B6" s="2" t="s">
        <v>31</v>
      </c>
      <c r="C6" s="20" t="s">
        <v>72</v>
      </c>
      <c r="D6" s="20" t="s">
        <v>105</v>
      </c>
      <c r="E6" s="11">
        <f t="shared" ref="E6:E64" si="3">+F6/15</f>
        <v>376.80921052631578</v>
      </c>
      <c r="F6" s="12">
        <v>5652.1381578947367</v>
      </c>
      <c r="G6" s="13">
        <v>510.50000000000006</v>
      </c>
      <c r="H6" s="14">
        <v>333</v>
      </c>
      <c r="I6" s="12">
        <f t="shared" si="0"/>
        <v>6495.6381578947367</v>
      </c>
      <c r="J6" s="18">
        <v>840.27913452631583</v>
      </c>
      <c r="K6" s="13">
        <v>0</v>
      </c>
      <c r="L6" s="19">
        <v>593.47450657894728</v>
      </c>
      <c r="M6" s="12">
        <f t="shared" si="1"/>
        <v>1433.7536411052631</v>
      </c>
      <c r="N6" s="12">
        <f t="shared" si="2"/>
        <v>5061.8845167894733</v>
      </c>
    </row>
    <row r="7" spans="1:14" ht="24.95" customHeight="1" x14ac:dyDescent="0.15">
      <c r="A7" s="1">
        <v>3</v>
      </c>
      <c r="B7" s="2" t="s">
        <v>15</v>
      </c>
      <c r="C7" s="20" t="s">
        <v>73</v>
      </c>
      <c r="D7" s="20" t="s">
        <v>79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1431.3330592105265</v>
      </c>
      <c r="M7" s="12">
        <f t="shared" si="1"/>
        <v>4196.112119842106</v>
      </c>
      <c r="N7" s="12">
        <f t="shared" si="2"/>
        <v>10827.131301210527</v>
      </c>
    </row>
    <row r="8" spans="1:14" ht="24.95" customHeight="1" x14ac:dyDescent="0.15">
      <c r="A8" s="1">
        <v>4</v>
      </c>
      <c r="B8" s="2" t="s">
        <v>29</v>
      </c>
      <c r="C8" s="20" t="s">
        <v>73</v>
      </c>
      <c r="D8" s="20" t="s">
        <v>106</v>
      </c>
      <c r="E8" s="11">
        <f t="shared" si="3"/>
        <v>405.06578947368422</v>
      </c>
      <c r="F8" s="12">
        <v>6075.9868421052633</v>
      </c>
      <c r="G8" s="13">
        <v>564</v>
      </c>
      <c r="H8" s="14">
        <v>351.5</v>
      </c>
      <c r="I8" s="12">
        <f t="shared" si="0"/>
        <v>6991.4868421052633</v>
      </c>
      <c r="J8" s="18">
        <v>946.19241347368438</v>
      </c>
      <c r="K8" s="13">
        <v>0</v>
      </c>
      <c r="L8" s="19">
        <v>637.9786184210526</v>
      </c>
      <c r="M8" s="12">
        <f t="shared" si="1"/>
        <v>1584.1710318947371</v>
      </c>
      <c r="N8" s="12">
        <f t="shared" si="2"/>
        <v>5407.3158102105263</v>
      </c>
    </row>
    <row r="9" spans="1:14" ht="24.95" customHeight="1" x14ac:dyDescent="0.15">
      <c r="A9" s="1">
        <v>5</v>
      </c>
      <c r="B9" s="2" t="s">
        <v>30</v>
      </c>
      <c r="C9" s="20" t="s">
        <v>73</v>
      </c>
      <c r="D9" s="20" t="s">
        <v>88</v>
      </c>
      <c r="E9" s="11">
        <f t="shared" si="3"/>
        <v>405.06578947368422</v>
      </c>
      <c r="F9" s="12">
        <v>6075.9868421052633</v>
      </c>
      <c r="G9" s="13">
        <v>564</v>
      </c>
      <c r="H9" s="14">
        <v>351.5</v>
      </c>
      <c r="I9" s="12">
        <f t="shared" si="0"/>
        <v>6991.4868421052633</v>
      </c>
      <c r="J9" s="18">
        <v>946.19241347368438</v>
      </c>
      <c r="K9" s="13">
        <v>0</v>
      </c>
      <c r="L9" s="19">
        <v>637.9786184210526</v>
      </c>
      <c r="M9" s="12">
        <f t="shared" si="1"/>
        <v>1584.1710318947371</v>
      </c>
      <c r="N9" s="12">
        <f t="shared" si="2"/>
        <v>5407.3158102105263</v>
      </c>
    </row>
    <row r="10" spans="1:14" ht="24.95" customHeight="1" x14ac:dyDescent="0.15">
      <c r="A10" s="1">
        <v>6</v>
      </c>
      <c r="B10" s="2" t="s">
        <v>21</v>
      </c>
      <c r="C10" s="20" t="s">
        <v>73</v>
      </c>
      <c r="D10" s="20" t="s">
        <v>81</v>
      </c>
      <c r="E10" s="11">
        <f t="shared" si="3"/>
        <v>729.8026315789474</v>
      </c>
      <c r="F10" s="12">
        <v>10947.039473684212</v>
      </c>
      <c r="G10" s="13">
        <v>732.5</v>
      </c>
      <c r="H10" s="14">
        <v>493.5</v>
      </c>
      <c r="I10" s="12">
        <f t="shared" si="0"/>
        <v>12173.039473684212</v>
      </c>
      <c r="J10" s="18">
        <v>2094.4110922105269</v>
      </c>
      <c r="K10" s="13">
        <v>0</v>
      </c>
      <c r="L10" s="19">
        <v>1149.4391447368421</v>
      </c>
      <c r="M10" s="12">
        <f t="shared" si="1"/>
        <v>3243.850236947369</v>
      </c>
      <c r="N10" s="12">
        <f t="shared" si="2"/>
        <v>8929.1892367368418</v>
      </c>
    </row>
    <row r="11" spans="1:14" ht="24.95" customHeight="1" x14ac:dyDescent="0.15">
      <c r="A11" s="1">
        <v>7</v>
      </c>
      <c r="B11" s="2" t="s">
        <v>54</v>
      </c>
      <c r="C11" s="20" t="s">
        <v>73</v>
      </c>
      <c r="D11" s="20" t="s">
        <v>95</v>
      </c>
      <c r="E11" s="11">
        <f t="shared" si="3"/>
        <v>253.51973684210529</v>
      </c>
      <c r="F11" s="12">
        <v>3802.7960526315792</v>
      </c>
      <c r="G11" s="13">
        <v>333.5</v>
      </c>
      <c r="H11" s="14">
        <v>212.5</v>
      </c>
      <c r="I11" s="12">
        <f t="shared" si="0"/>
        <v>4348.7960526315792</v>
      </c>
      <c r="J11" s="18">
        <v>406.80974063157907</v>
      </c>
      <c r="K11" s="13">
        <v>76.055921052631589</v>
      </c>
      <c r="L11" s="19">
        <v>399.29358552631578</v>
      </c>
      <c r="M11" s="12">
        <f t="shared" si="1"/>
        <v>882.15924721052647</v>
      </c>
      <c r="N11" s="12">
        <f t="shared" si="2"/>
        <v>3466.6368054210525</v>
      </c>
    </row>
    <row r="12" spans="1:14" ht="24.95" customHeight="1" x14ac:dyDescent="0.15">
      <c r="A12" s="1">
        <v>8</v>
      </c>
      <c r="B12" s="2" t="s">
        <v>55</v>
      </c>
      <c r="C12" s="20" t="s">
        <v>77</v>
      </c>
      <c r="D12" s="20" t="s">
        <v>96</v>
      </c>
      <c r="E12" s="11">
        <f t="shared" si="3"/>
        <v>253.51973684210529</v>
      </c>
      <c r="F12" s="12">
        <v>3802.7960526315792</v>
      </c>
      <c r="G12" s="13">
        <v>333.5</v>
      </c>
      <c r="H12" s="14">
        <v>212.5</v>
      </c>
      <c r="I12" s="12">
        <f t="shared" si="0"/>
        <v>4348.7960526315792</v>
      </c>
      <c r="J12" s="18">
        <v>406.80974063157907</v>
      </c>
      <c r="K12" s="13">
        <v>76.055921052631589</v>
      </c>
      <c r="L12" s="19">
        <v>399.29358552631578</v>
      </c>
      <c r="M12" s="12">
        <f t="shared" si="1"/>
        <v>882.15924721052647</v>
      </c>
      <c r="N12" s="12">
        <f t="shared" si="2"/>
        <v>3466.6368054210525</v>
      </c>
    </row>
    <row r="13" spans="1:14" ht="24.95" customHeight="1" x14ac:dyDescent="0.15">
      <c r="A13" s="1">
        <v>9</v>
      </c>
      <c r="B13" s="2" t="s">
        <v>16</v>
      </c>
      <c r="C13" s="20" t="s">
        <v>74</v>
      </c>
      <c r="D13" s="20" t="s">
        <v>79</v>
      </c>
      <c r="E13" s="11">
        <f t="shared" si="3"/>
        <v>908.7828947368422</v>
      </c>
      <c r="F13" s="12">
        <v>13631.743421052633</v>
      </c>
      <c r="G13" s="13">
        <v>832</v>
      </c>
      <c r="H13" s="14">
        <v>559.5</v>
      </c>
      <c r="I13" s="12">
        <f t="shared" si="0"/>
        <v>15023.243421052633</v>
      </c>
      <c r="J13" s="18">
        <v>2764.7790606315793</v>
      </c>
      <c r="K13" s="13">
        <v>0</v>
      </c>
      <c r="L13" s="19">
        <v>1431.3330592105265</v>
      </c>
      <c r="M13" s="12">
        <f t="shared" si="1"/>
        <v>4196.112119842106</v>
      </c>
      <c r="N13" s="12">
        <f t="shared" si="2"/>
        <v>10827.131301210527</v>
      </c>
    </row>
    <row r="14" spans="1:14" ht="24.95" customHeight="1" x14ac:dyDescent="0.15">
      <c r="A14" s="1">
        <v>10</v>
      </c>
      <c r="B14" s="2" t="s">
        <v>33</v>
      </c>
      <c r="C14" s="20" t="s">
        <v>74</v>
      </c>
      <c r="D14" s="20" t="s">
        <v>91</v>
      </c>
      <c r="E14" s="11">
        <f t="shared" si="3"/>
        <v>376.80921052631578</v>
      </c>
      <c r="F14" s="12">
        <v>5652.1381578947367</v>
      </c>
      <c r="G14" s="13">
        <v>510.50000000000006</v>
      </c>
      <c r="H14" s="14">
        <v>333</v>
      </c>
      <c r="I14" s="12">
        <f t="shared" si="0"/>
        <v>6495.6381578947367</v>
      </c>
      <c r="J14" s="18">
        <v>840.27913452631583</v>
      </c>
      <c r="K14" s="13">
        <v>113.04276315789474</v>
      </c>
      <c r="L14" s="19">
        <v>593.47450657894728</v>
      </c>
      <c r="M14" s="12">
        <f t="shared" si="1"/>
        <v>1546.7964042631579</v>
      </c>
      <c r="N14" s="12">
        <f t="shared" si="2"/>
        <v>4948.8417536315792</v>
      </c>
    </row>
    <row r="15" spans="1:14" ht="24.95" customHeight="1" x14ac:dyDescent="0.15">
      <c r="A15" s="1">
        <v>11</v>
      </c>
      <c r="B15" s="2" t="s">
        <v>34</v>
      </c>
      <c r="C15" s="20" t="s">
        <v>74</v>
      </c>
      <c r="D15" s="20" t="s">
        <v>91</v>
      </c>
      <c r="E15" s="11">
        <f t="shared" si="3"/>
        <v>376.80921052631578</v>
      </c>
      <c r="F15" s="12">
        <v>5652.1381578947367</v>
      </c>
      <c r="G15" s="13">
        <v>510.50000000000006</v>
      </c>
      <c r="H15" s="14">
        <v>333</v>
      </c>
      <c r="I15" s="12">
        <f t="shared" si="0"/>
        <v>6495.6381578947367</v>
      </c>
      <c r="J15" s="18">
        <v>840.27913452631583</v>
      </c>
      <c r="K15" s="13">
        <v>113.04276315789474</v>
      </c>
      <c r="L15" s="19">
        <v>593.47450657894728</v>
      </c>
      <c r="M15" s="12">
        <f t="shared" si="1"/>
        <v>1546.7964042631579</v>
      </c>
      <c r="N15" s="12">
        <f t="shared" si="2"/>
        <v>4948.8417536315792</v>
      </c>
    </row>
    <row r="16" spans="1:14" ht="24.95" customHeight="1" x14ac:dyDescent="0.15">
      <c r="A16" s="1">
        <v>12</v>
      </c>
      <c r="B16" s="2" t="s">
        <v>35</v>
      </c>
      <c r="C16" s="20" t="s">
        <v>74</v>
      </c>
      <c r="D16" s="20" t="s">
        <v>91</v>
      </c>
      <c r="E16" s="11">
        <f t="shared" si="3"/>
        <v>376.80921052631578</v>
      </c>
      <c r="F16" s="12">
        <v>5652.1381578947367</v>
      </c>
      <c r="G16" s="13">
        <v>510.50000000000006</v>
      </c>
      <c r="H16" s="13">
        <v>333</v>
      </c>
      <c r="I16" s="12">
        <f t="shared" si="0"/>
        <v>6495.6381578947367</v>
      </c>
      <c r="J16" s="18">
        <v>840.27913452631583</v>
      </c>
      <c r="K16" s="13">
        <v>113.04276315789474</v>
      </c>
      <c r="L16" s="19">
        <v>593.47450657894728</v>
      </c>
      <c r="M16" s="12">
        <f t="shared" si="1"/>
        <v>1546.7964042631579</v>
      </c>
      <c r="N16" s="12">
        <f t="shared" si="2"/>
        <v>4948.8417536315792</v>
      </c>
    </row>
    <row r="17" spans="1:14" ht="24.95" customHeight="1" x14ac:dyDescent="0.15">
      <c r="A17" s="1">
        <v>13</v>
      </c>
      <c r="B17" s="2" t="s">
        <v>32</v>
      </c>
      <c r="C17" s="20" t="s">
        <v>74</v>
      </c>
      <c r="D17" s="20" t="s">
        <v>90</v>
      </c>
      <c r="E17" s="11">
        <f t="shared" si="3"/>
        <v>393.25657894736844</v>
      </c>
      <c r="F17" s="12">
        <v>5898.8486842105267</v>
      </c>
      <c r="G17" s="13">
        <v>510.5</v>
      </c>
      <c r="H17" s="14">
        <v>333</v>
      </c>
      <c r="I17" s="12">
        <f t="shared" si="0"/>
        <v>6742.3486842105267</v>
      </c>
      <c r="J17" s="18">
        <v>892.97650294736854</v>
      </c>
      <c r="K17" s="13">
        <v>117.97697368421053</v>
      </c>
      <c r="L17" s="19">
        <v>619.37911184210532</v>
      </c>
      <c r="M17" s="12">
        <f t="shared" si="1"/>
        <v>1630.3325884736844</v>
      </c>
      <c r="N17" s="12">
        <f t="shared" si="2"/>
        <v>5112.0160957368425</v>
      </c>
    </row>
    <row r="18" spans="1:14" ht="24.95" customHeight="1" x14ac:dyDescent="0.15">
      <c r="A18" s="1">
        <v>14</v>
      </c>
      <c r="B18" s="2" t="s">
        <v>36</v>
      </c>
      <c r="C18" s="20" t="s">
        <v>74</v>
      </c>
      <c r="D18" s="20" t="s">
        <v>91</v>
      </c>
      <c r="E18" s="11">
        <f t="shared" si="3"/>
        <v>376.80921052631578</v>
      </c>
      <c r="F18" s="12">
        <v>5652.1381578947367</v>
      </c>
      <c r="G18" s="13">
        <v>510.50000000000006</v>
      </c>
      <c r="H18" s="14">
        <v>333</v>
      </c>
      <c r="I18" s="12">
        <f t="shared" si="0"/>
        <v>6495.6381578947367</v>
      </c>
      <c r="J18" s="18">
        <v>840.27913452631583</v>
      </c>
      <c r="K18" s="13">
        <v>113.04276315789474</v>
      </c>
      <c r="L18" s="19">
        <v>593.47450657894728</v>
      </c>
      <c r="M18" s="12">
        <f t="shared" si="1"/>
        <v>1546.7964042631579</v>
      </c>
      <c r="N18" s="12">
        <f t="shared" si="2"/>
        <v>4948.8417536315792</v>
      </c>
    </row>
    <row r="19" spans="1:14" ht="24.95" customHeight="1" x14ac:dyDescent="0.15">
      <c r="A19" s="1">
        <v>15</v>
      </c>
      <c r="B19" s="2" t="s">
        <v>37</v>
      </c>
      <c r="C19" s="20" t="s">
        <v>74</v>
      </c>
      <c r="D19" s="20" t="s">
        <v>91</v>
      </c>
      <c r="E19" s="11">
        <f t="shared" si="3"/>
        <v>376.80921052631578</v>
      </c>
      <c r="F19" s="12">
        <v>5652.1381578947367</v>
      </c>
      <c r="G19" s="13">
        <v>510.50000000000006</v>
      </c>
      <c r="H19" s="14">
        <v>333</v>
      </c>
      <c r="I19" s="12">
        <f t="shared" si="0"/>
        <v>6495.6381578947367</v>
      </c>
      <c r="J19" s="18">
        <v>840.27913452631583</v>
      </c>
      <c r="K19" s="13">
        <v>113.04276315789474</v>
      </c>
      <c r="L19" s="19">
        <v>593.47450657894728</v>
      </c>
      <c r="M19" s="12">
        <f t="shared" si="1"/>
        <v>1546.7964042631579</v>
      </c>
      <c r="N19" s="12">
        <f t="shared" si="2"/>
        <v>4948.8417536315792</v>
      </c>
    </row>
    <row r="20" spans="1:14" ht="24.95" customHeight="1" x14ac:dyDescent="0.15">
      <c r="A20" s="1">
        <v>16</v>
      </c>
      <c r="B20" s="2" t="s">
        <v>38</v>
      </c>
      <c r="C20" s="20" t="s">
        <v>74</v>
      </c>
      <c r="D20" s="20" t="s">
        <v>91</v>
      </c>
      <c r="E20" s="11">
        <f t="shared" si="3"/>
        <v>376.80921052631578</v>
      </c>
      <c r="F20" s="12">
        <v>5652.1381578947367</v>
      </c>
      <c r="G20" s="13">
        <v>510.50000000000006</v>
      </c>
      <c r="H20" s="14">
        <v>333</v>
      </c>
      <c r="I20" s="12">
        <f t="shared" si="0"/>
        <v>6495.6381578947367</v>
      </c>
      <c r="J20" s="18">
        <v>840.27913452631583</v>
      </c>
      <c r="K20" s="13">
        <v>113.04276315789474</v>
      </c>
      <c r="L20" s="19">
        <v>593.47450657894728</v>
      </c>
      <c r="M20" s="12">
        <f t="shared" si="1"/>
        <v>1546.7964042631579</v>
      </c>
      <c r="N20" s="12">
        <f t="shared" si="2"/>
        <v>4948.8417536315792</v>
      </c>
    </row>
    <row r="21" spans="1:14" ht="24.95" customHeight="1" x14ac:dyDescent="0.15">
      <c r="A21" s="1">
        <v>17</v>
      </c>
      <c r="B21" s="2" t="s">
        <v>39</v>
      </c>
      <c r="C21" s="20" t="s">
        <v>74</v>
      </c>
      <c r="D21" s="20" t="s">
        <v>91</v>
      </c>
      <c r="E21" s="11">
        <f t="shared" si="3"/>
        <v>376.80921052631578</v>
      </c>
      <c r="F21" s="12">
        <v>5652.1381578947367</v>
      </c>
      <c r="G21" s="13">
        <v>510.50000000000006</v>
      </c>
      <c r="H21" s="14">
        <v>333</v>
      </c>
      <c r="I21" s="12">
        <f t="shared" si="0"/>
        <v>6495.6381578947367</v>
      </c>
      <c r="J21" s="18">
        <v>840.27913452631583</v>
      </c>
      <c r="K21" s="13">
        <v>113.04276315789474</v>
      </c>
      <c r="L21" s="19">
        <v>593.47450657894728</v>
      </c>
      <c r="M21" s="12">
        <f t="shared" si="1"/>
        <v>1546.7964042631579</v>
      </c>
      <c r="N21" s="12">
        <f t="shared" si="2"/>
        <v>4948.8417536315792</v>
      </c>
    </row>
    <row r="22" spans="1:14" ht="24.95" customHeight="1" x14ac:dyDescent="0.15">
      <c r="A22" s="1">
        <v>18</v>
      </c>
      <c r="B22" s="2" t="s">
        <v>40</v>
      </c>
      <c r="C22" s="20" t="s">
        <v>74</v>
      </c>
      <c r="D22" s="20" t="s">
        <v>91</v>
      </c>
      <c r="E22" s="11">
        <f t="shared" si="3"/>
        <v>376.80921052631578</v>
      </c>
      <c r="F22" s="12">
        <v>5652.1381578947367</v>
      </c>
      <c r="G22" s="13">
        <v>510.50000000000006</v>
      </c>
      <c r="H22" s="14">
        <v>333</v>
      </c>
      <c r="I22" s="12">
        <f t="shared" si="0"/>
        <v>6495.6381578947367</v>
      </c>
      <c r="J22" s="18">
        <v>840.27913452631583</v>
      </c>
      <c r="K22" s="13">
        <v>113.04276315789474</v>
      </c>
      <c r="L22" s="19">
        <v>593.47450657894728</v>
      </c>
      <c r="M22" s="12">
        <f t="shared" si="1"/>
        <v>1546.7964042631579</v>
      </c>
      <c r="N22" s="12">
        <f t="shared" si="2"/>
        <v>4948.8417536315792</v>
      </c>
    </row>
    <row r="23" spans="1:14" ht="24.95" customHeight="1" x14ac:dyDescent="0.15">
      <c r="A23" s="1">
        <v>19</v>
      </c>
      <c r="B23" s="2" t="s">
        <v>41</v>
      </c>
      <c r="C23" s="20" t="s">
        <v>74</v>
      </c>
      <c r="D23" s="20" t="s">
        <v>91</v>
      </c>
      <c r="E23" s="11">
        <f t="shared" si="3"/>
        <v>376.80921052631578</v>
      </c>
      <c r="F23" s="12">
        <v>5652.1381578947367</v>
      </c>
      <c r="G23" s="13">
        <v>510.50000000000006</v>
      </c>
      <c r="H23" s="14">
        <v>333</v>
      </c>
      <c r="I23" s="12">
        <f t="shared" si="0"/>
        <v>6495.6381578947367</v>
      </c>
      <c r="J23" s="18">
        <v>840.27913452631583</v>
      </c>
      <c r="K23" s="13">
        <v>113.04276315789474</v>
      </c>
      <c r="L23" s="19">
        <v>593.47450657894728</v>
      </c>
      <c r="M23" s="12">
        <f t="shared" si="1"/>
        <v>1546.7964042631579</v>
      </c>
      <c r="N23" s="12">
        <f t="shared" si="2"/>
        <v>4948.8417536315792</v>
      </c>
    </row>
    <row r="24" spans="1:14" ht="24.95" customHeight="1" x14ac:dyDescent="0.15">
      <c r="A24" s="1">
        <v>20</v>
      </c>
      <c r="B24" s="2" t="s">
        <v>42</v>
      </c>
      <c r="C24" s="20" t="s">
        <v>74</v>
      </c>
      <c r="D24" s="20" t="s">
        <v>91</v>
      </c>
      <c r="E24" s="11">
        <f t="shared" si="3"/>
        <v>376.80921052631578</v>
      </c>
      <c r="F24" s="12">
        <v>5652.1381578947367</v>
      </c>
      <c r="G24" s="13">
        <v>510.50000000000006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593.47450657894728</v>
      </c>
      <c r="M24" s="12">
        <f t="shared" si="1"/>
        <v>1546.7964042631579</v>
      </c>
      <c r="N24" s="12">
        <f t="shared" si="2"/>
        <v>4948.8417536315792</v>
      </c>
    </row>
    <row r="25" spans="1:14" ht="24.95" customHeight="1" x14ac:dyDescent="0.15">
      <c r="A25" s="1">
        <v>21</v>
      </c>
      <c r="B25" s="2" t="s">
        <v>56</v>
      </c>
      <c r="C25" s="20" t="s">
        <v>74</v>
      </c>
      <c r="D25" s="20" t="s">
        <v>97</v>
      </c>
      <c r="E25" s="11">
        <f t="shared" si="3"/>
        <v>233.78289473684211</v>
      </c>
      <c r="F25" s="12">
        <v>3506.7434210526317</v>
      </c>
      <c r="G25" s="13">
        <v>323.5</v>
      </c>
      <c r="H25" s="13">
        <v>208.5</v>
      </c>
      <c r="I25" s="12">
        <f t="shared" si="0"/>
        <v>4038.7434210526317</v>
      </c>
      <c r="J25" s="18">
        <v>355.28734736842102</v>
      </c>
      <c r="K25" s="13">
        <v>70.13486842105263</v>
      </c>
      <c r="L25" s="19">
        <v>368.2080592105263</v>
      </c>
      <c r="M25" s="12">
        <f t="shared" si="1"/>
        <v>793.63027499999998</v>
      </c>
      <c r="N25" s="12">
        <f t="shared" si="2"/>
        <v>3245.1131460526317</v>
      </c>
    </row>
    <row r="26" spans="1:14" ht="24.95" customHeight="1" x14ac:dyDescent="0.15">
      <c r="A26" s="1">
        <v>22</v>
      </c>
      <c r="B26" s="2" t="s">
        <v>57</v>
      </c>
      <c r="C26" s="20" t="s">
        <v>74</v>
      </c>
      <c r="D26" s="20" t="s">
        <v>97</v>
      </c>
      <c r="E26" s="11">
        <f t="shared" si="3"/>
        <v>233.78289473684211</v>
      </c>
      <c r="F26" s="12">
        <v>3506.7434210526317</v>
      </c>
      <c r="G26" s="13">
        <v>323.5</v>
      </c>
      <c r="H26" s="14">
        <v>208.5</v>
      </c>
      <c r="I26" s="12">
        <f t="shared" si="0"/>
        <v>4038.7434210526317</v>
      </c>
      <c r="J26" s="18">
        <v>355.28734736842102</v>
      </c>
      <c r="K26" s="23">
        <v>70.13486842105263</v>
      </c>
      <c r="L26" s="19">
        <v>368.2080592105263</v>
      </c>
      <c r="M26" s="12">
        <f t="shared" si="1"/>
        <v>793.63027499999998</v>
      </c>
      <c r="N26" s="12">
        <f t="shared" si="2"/>
        <v>3245.1131460526317</v>
      </c>
    </row>
    <row r="27" spans="1:14" ht="24.95" customHeight="1" x14ac:dyDescent="0.15">
      <c r="A27" s="1">
        <v>23</v>
      </c>
      <c r="B27" s="2" t="s">
        <v>58</v>
      </c>
      <c r="C27" s="20" t="s">
        <v>74</v>
      </c>
      <c r="D27" s="20" t="s">
        <v>92</v>
      </c>
      <c r="E27" s="11">
        <f t="shared" si="3"/>
        <v>233.78289473684211</v>
      </c>
      <c r="F27" s="12">
        <v>3506.7434210526317</v>
      </c>
      <c r="G27" s="13">
        <v>323.5</v>
      </c>
      <c r="H27" s="14">
        <v>208.5</v>
      </c>
      <c r="I27" s="12">
        <f t="shared" si="0"/>
        <v>4038.7434210526317</v>
      </c>
      <c r="J27" s="18">
        <v>355.28734736842102</v>
      </c>
      <c r="K27" s="13">
        <v>70.13486842105263</v>
      </c>
      <c r="L27" s="19">
        <v>368.2080592105263</v>
      </c>
      <c r="M27" s="12">
        <f t="shared" si="1"/>
        <v>793.63027499999998</v>
      </c>
      <c r="N27" s="12">
        <f t="shared" si="2"/>
        <v>3245.1131460526317</v>
      </c>
    </row>
    <row r="28" spans="1:14" ht="24.95" customHeight="1" x14ac:dyDescent="0.15">
      <c r="A28" s="1">
        <v>24</v>
      </c>
      <c r="B28" s="2" t="s">
        <v>59</v>
      </c>
      <c r="C28" s="20" t="s">
        <v>74</v>
      </c>
      <c r="D28" s="20" t="s">
        <v>92</v>
      </c>
      <c r="E28" s="11">
        <f t="shared" si="3"/>
        <v>233.78289473684211</v>
      </c>
      <c r="F28" s="12">
        <v>3506.7434210526317</v>
      </c>
      <c r="G28" s="13">
        <v>323.5</v>
      </c>
      <c r="H28" s="14">
        <v>208.5</v>
      </c>
      <c r="I28" s="12">
        <f t="shared" si="0"/>
        <v>4038.7434210526317</v>
      </c>
      <c r="J28" s="18">
        <v>355.28734736842102</v>
      </c>
      <c r="K28" s="13">
        <v>70.13486842105263</v>
      </c>
      <c r="L28" s="19">
        <v>368.2080592105263</v>
      </c>
      <c r="M28" s="12">
        <f t="shared" si="1"/>
        <v>793.63027499999998</v>
      </c>
      <c r="N28" s="12">
        <f t="shared" si="2"/>
        <v>3245.1131460526317</v>
      </c>
    </row>
    <row r="29" spans="1:14" ht="24.95" customHeight="1" x14ac:dyDescent="0.15">
      <c r="A29" s="1">
        <v>25</v>
      </c>
      <c r="B29" s="2" t="s">
        <v>60</v>
      </c>
      <c r="C29" s="20" t="s">
        <v>74</v>
      </c>
      <c r="D29" s="20" t="s">
        <v>92</v>
      </c>
      <c r="E29" s="11">
        <f t="shared" si="3"/>
        <v>233.78289473684211</v>
      </c>
      <c r="F29" s="12">
        <v>3506.7434210526317</v>
      </c>
      <c r="G29" s="13">
        <v>323.5</v>
      </c>
      <c r="H29" s="14">
        <v>208.5</v>
      </c>
      <c r="I29" s="12">
        <f t="shared" si="0"/>
        <v>4038.7434210526317</v>
      </c>
      <c r="J29" s="18">
        <v>355.28734736842102</v>
      </c>
      <c r="K29" s="13">
        <v>70.13486842105263</v>
      </c>
      <c r="L29" s="19">
        <v>368.2080592105263</v>
      </c>
      <c r="M29" s="12">
        <f t="shared" si="1"/>
        <v>793.63027499999998</v>
      </c>
      <c r="N29" s="12">
        <f t="shared" si="2"/>
        <v>3245.1131460526317</v>
      </c>
    </row>
    <row r="30" spans="1:14" ht="24.95" customHeight="1" x14ac:dyDescent="0.15">
      <c r="A30" s="1">
        <v>26</v>
      </c>
      <c r="B30" s="2" t="s">
        <v>61</v>
      </c>
      <c r="C30" s="20" t="s">
        <v>74</v>
      </c>
      <c r="D30" s="20" t="s">
        <v>92</v>
      </c>
      <c r="E30" s="11">
        <f t="shared" si="3"/>
        <v>233.78289473684211</v>
      </c>
      <c r="F30" s="12">
        <v>3506.7434210526317</v>
      </c>
      <c r="G30" s="13">
        <v>323.5</v>
      </c>
      <c r="H30" s="14">
        <v>208.5</v>
      </c>
      <c r="I30" s="12">
        <f t="shared" si="0"/>
        <v>4038.7434210526317</v>
      </c>
      <c r="J30" s="18">
        <v>355.28734736842102</v>
      </c>
      <c r="K30" s="13">
        <v>70.13486842105263</v>
      </c>
      <c r="L30" s="19">
        <v>368.2080592105263</v>
      </c>
      <c r="M30" s="12">
        <f t="shared" si="1"/>
        <v>793.63027499999998</v>
      </c>
      <c r="N30" s="12">
        <f t="shared" si="2"/>
        <v>3245.1131460526317</v>
      </c>
    </row>
    <row r="31" spans="1:14" ht="24.95" customHeight="1" x14ac:dyDescent="0.15">
      <c r="A31" s="1">
        <v>27</v>
      </c>
      <c r="B31" s="2" t="s">
        <v>62</v>
      </c>
      <c r="C31" s="20" t="s">
        <v>74</v>
      </c>
      <c r="D31" s="20" t="s">
        <v>92</v>
      </c>
      <c r="E31" s="11">
        <f t="shared" si="3"/>
        <v>233.78289473684211</v>
      </c>
      <c r="F31" s="12">
        <v>3506.7434210526317</v>
      </c>
      <c r="G31" s="13">
        <v>323.5</v>
      </c>
      <c r="H31" s="14">
        <v>208.5</v>
      </c>
      <c r="I31" s="12">
        <f t="shared" si="0"/>
        <v>4038.7434210526317</v>
      </c>
      <c r="J31" s="18">
        <v>355.28734736842102</v>
      </c>
      <c r="K31" s="13">
        <v>70.13486842105263</v>
      </c>
      <c r="L31" s="19">
        <v>368.2080592105263</v>
      </c>
      <c r="M31" s="12">
        <f t="shared" si="1"/>
        <v>793.63027499999998</v>
      </c>
      <c r="N31" s="12">
        <f t="shared" si="2"/>
        <v>3245.1131460526317</v>
      </c>
    </row>
    <row r="32" spans="1:14" ht="24.95" customHeight="1" x14ac:dyDescent="0.15">
      <c r="A32" s="1">
        <v>28</v>
      </c>
      <c r="B32" s="2" t="s">
        <v>63</v>
      </c>
      <c r="C32" s="20" t="s">
        <v>74</v>
      </c>
      <c r="D32" s="20" t="s">
        <v>92</v>
      </c>
      <c r="E32" s="11">
        <f t="shared" si="3"/>
        <v>233.78289473684211</v>
      </c>
      <c r="F32" s="12">
        <v>3506.7434210526317</v>
      </c>
      <c r="G32" s="13">
        <v>323.5</v>
      </c>
      <c r="H32" s="14">
        <v>208.5</v>
      </c>
      <c r="I32" s="12">
        <f t="shared" si="0"/>
        <v>4038.7434210526317</v>
      </c>
      <c r="J32" s="18">
        <v>355.28734736842102</v>
      </c>
      <c r="K32" s="13">
        <v>70.13486842105263</v>
      </c>
      <c r="L32" s="19">
        <v>368.2080592105263</v>
      </c>
      <c r="M32" s="12">
        <f t="shared" si="1"/>
        <v>793.63027499999998</v>
      </c>
      <c r="N32" s="12">
        <f t="shared" si="2"/>
        <v>3245.1131460526317</v>
      </c>
    </row>
    <row r="33" spans="1:14" ht="24.95" customHeight="1" x14ac:dyDescent="0.15">
      <c r="A33" s="1">
        <v>29</v>
      </c>
      <c r="B33" s="2" t="s">
        <v>64</v>
      </c>
      <c r="C33" s="20" t="s">
        <v>74</v>
      </c>
      <c r="D33" s="20" t="s">
        <v>92</v>
      </c>
      <c r="E33" s="11">
        <f t="shared" si="3"/>
        <v>233.78289473684211</v>
      </c>
      <c r="F33" s="12">
        <v>3506.7434210526317</v>
      </c>
      <c r="G33" s="13">
        <v>323.5</v>
      </c>
      <c r="H33" s="14">
        <v>208.5</v>
      </c>
      <c r="I33" s="12">
        <f t="shared" si="0"/>
        <v>4038.7434210526317</v>
      </c>
      <c r="J33" s="18">
        <v>355.28734736842102</v>
      </c>
      <c r="K33" s="13">
        <v>70.13486842105263</v>
      </c>
      <c r="L33" s="19">
        <v>368.2080592105263</v>
      </c>
      <c r="M33" s="12">
        <f t="shared" si="1"/>
        <v>793.63027499999998</v>
      </c>
      <c r="N33" s="12">
        <f t="shared" si="2"/>
        <v>3245.1131460526317</v>
      </c>
    </row>
    <row r="34" spans="1:14" ht="24.95" customHeight="1" x14ac:dyDescent="0.15">
      <c r="A34" s="1">
        <v>30</v>
      </c>
      <c r="B34" s="2" t="s">
        <v>65</v>
      </c>
      <c r="C34" s="20" t="s">
        <v>74</v>
      </c>
      <c r="D34" s="20" t="s">
        <v>92</v>
      </c>
      <c r="E34" s="11">
        <f t="shared" si="3"/>
        <v>233.78289473684211</v>
      </c>
      <c r="F34" s="12">
        <v>3506.7434210526317</v>
      </c>
      <c r="G34" s="13">
        <v>323.5</v>
      </c>
      <c r="H34" s="14">
        <v>208.5</v>
      </c>
      <c r="I34" s="12">
        <f t="shared" si="0"/>
        <v>4038.7434210526317</v>
      </c>
      <c r="J34" s="18">
        <v>355.28734736842102</v>
      </c>
      <c r="K34" s="13">
        <v>70.13486842105263</v>
      </c>
      <c r="L34" s="19">
        <v>368.2080592105263</v>
      </c>
      <c r="M34" s="12">
        <f t="shared" si="1"/>
        <v>793.63027499999998</v>
      </c>
      <c r="N34" s="12">
        <f t="shared" si="2"/>
        <v>3245.1131460526317</v>
      </c>
    </row>
    <row r="35" spans="1:14" ht="24.95" customHeight="1" x14ac:dyDescent="0.15">
      <c r="A35" s="1">
        <v>31</v>
      </c>
      <c r="B35" s="2" t="s">
        <v>66</v>
      </c>
      <c r="C35" s="20" t="s">
        <v>74</v>
      </c>
      <c r="D35" s="20" t="s">
        <v>92</v>
      </c>
      <c r="E35" s="11">
        <f t="shared" si="3"/>
        <v>233.78289473684211</v>
      </c>
      <c r="F35" s="12">
        <v>3506.7434210526317</v>
      </c>
      <c r="G35" s="13">
        <v>323.5</v>
      </c>
      <c r="H35" s="13">
        <v>208.5</v>
      </c>
      <c r="I35" s="12">
        <f t="shared" si="0"/>
        <v>4038.7434210526317</v>
      </c>
      <c r="J35" s="18">
        <v>355.28734736842102</v>
      </c>
      <c r="K35" s="13">
        <v>70.13486842105263</v>
      </c>
      <c r="L35" s="19">
        <v>368.2080592105263</v>
      </c>
      <c r="M35" s="12">
        <f t="shared" si="1"/>
        <v>793.63027499999998</v>
      </c>
      <c r="N35" s="12">
        <f t="shared" si="2"/>
        <v>3245.1131460526317</v>
      </c>
    </row>
    <row r="36" spans="1:14" ht="24.95" customHeight="1" x14ac:dyDescent="0.15">
      <c r="A36" s="1">
        <v>32</v>
      </c>
      <c r="B36" s="2" t="s">
        <v>67</v>
      </c>
      <c r="C36" s="20" t="s">
        <v>74</v>
      </c>
      <c r="D36" s="20" t="s">
        <v>92</v>
      </c>
      <c r="E36" s="11">
        <f t="shared" si="3"/>
        <v>233.78289473684211</v>
      </c>
      <c r="F36" s="12">
        <v>3506.7434210526317</v>
      </c>
      <c r="G36" s="13">
        <v>323.5</v>
      </c>
      <c r="H36" s="13">
        <v>208.5</v>
      </c>
      <c r="I36" s="12">
        <f t="shared" si="0"/>
        <v>4038.7434210526317</v>
      </c>
      <c r="J36" s="18">
        <v>355.28734736842102</v>
      </c>
      <c r="K36" s="13">
        <v>70.13486842105263</v>
      </c>
      <c r="L36" s="19">
        <v>368.2080592105263</v>
      </c>
      <c r="M36" s="12">
        <f t="shared" si="1"/>
        <v>793.63027499999998</v>
      </c>
      <c r="N36" s="12">
        <f t="shared" si="2"/>
        <v>3245.1131460526317</v>
      </c>
    </row>
    <row r="37" spans="1:14" ht="24.95" customHeight="1" x14ac:dyDescent="0.15">
      <c r="A37" s="1">
        <v>33</v>
      </c>
      <c r="B37" s="2" t="s">
        <v>68</v>
      </c>
      <c r="C37" s="20" t="s">
        <v>74</v>
      </c>
      <c r="D37" s="20" t="s">
        <v>92</v>
      </c>
      <c r="E37" s="11">
        <f t="shared" si="3"/>
        <v>233.78289473684211</v>
      </c>
      <c r="F37" s="12">
        <v>3506.7434210526317</v>
      </c>
      <c r="G37" s="13">
        <v>323.5</v>
      </c>
      <c r="H37" s="14">
        <v>208.5</v>
      </c>
      <c r="I37" s="12">
        <f t="shared" ref="I37:I64" si="4">SUM(F37:H37)</f>
        <v>4038.7434210526317</v>
      </c>
      <c r="J37" s="18">
        <v>355.28734736842102</v>
      </c>
      <c r="K37" s="13">
        <v>70.13486842105263</v>
      </c>
      <c r="L37" s="19">
        <v>368.2080592105263</v>
      </c>
      <c r="M37" s="12">
        <f t="shared" ref="M37:M64" si="5">SUM(J37:L37)</f>
        <v>793.63027499999998</v>
      </c>
      <c r="N37" s="12">
        <f t="shared" ref="N37:N64" si="6">+I37-M37</f>
        <v>3245.1131460526317</v>
      </c>
    </row>
    <row r="38" spans="1:14" ht="24.95" customHeight="1" x14ac:dyDescent="0.15">
      <c r="A38" s="1">
        <v>34</v>
      </c>
      <c r="B38" s="2" t="s">
        <v>69</v>
      </c>
      <c r="C38" s="20" t="s">
        <v>74</v>
      </c>
      <c r="D38" s="20" t="s">
        <v>92</v>
      </c>
      <c r="E38" s="11">
        <f t="shared" si="3"/>
        <v>233.78289473684211</v>
      </c>
      <c r="F38" s="12">
        <v>3506.7434210526317</v>
      </c>
      <c r="G38" s="13">
        <v>323.5</v>
      </c>
      <c r="H38" s="14">
        <v>208.5</v>
      </c>
      <c r="I38" s="12">
        <f t="shared" si="4"/>
        <v>4038.7434210526317</v>
      </c>
      <c r="J38" s="18">
        <v>355.28734736842102</v>
      </c>
      <c r="K38" s="23">
        <v>70.13486842105263</v>
      </c>
      <c r="L38" s="19">
        <v>368.2080592105263</v>
      </c>
      <c r="M38" s="12">
        <f t="shared" si="5"/>
        <v>793.63027499999998</v>
      </c>
      <c r="N38" s="12">
        <f t="shared" si="6"/>
        <v>3245.1131460526317</v>
      </c>
    </row>
    <row r="39" spans="1:14" ht="24.95" customHeight="1" x14ac:dyDescent="0.15">
      <c r="A39" s="1">
        <v>35</v>
      </c>
      <c r="B39" s="2" t="s">
        <v>70</v>
      </c>
      <c r="C39" s="20" t="s">
        <v>74</v>
      </c>
      <c r="D39" s="20" t="s">
        <v>92</v>
      </c>
      <c r="E39" s="11">
        <f t="shared" si="3"/>
        <v>233.78289473684211</v>
      </c>
      <c r="F39" s="12">
        <v>3506.7434210526317</v>
      </c>
      <c r="G39" s="13">
        <v>323.5</v>
      </c>
      <c r="H39" s="14">
        <v>208.5</v>
      </c>
      <c r="I39" s="12">
        <f t="shared" si="4"/>
        <v>4038.7434210526317</v>
      </c>
      <c r="J39" s="18">
        <v>355.28734736842102</v>
      </c>
      <c r="K39" s="23">
        <v>70.13486842105263</v>
      </c>
      <c r="L39" s="19">
        <v>368.2080592105263</v>
      </c>
      <c r="M39" s="12">
        <f t="shared" si="5"/>
        <v>793.63027499999998</v>
      </c>
      <c r="N39" s="12">
        <f t="shared" si="6"/>
        <v>3245.1131460526317</v>
      </c>
    </row>
    <row r="40" spans="1:14" ht="24.95" customHeight="1" x14ac:dyDescent="0.15">
      <c r="A40" s="1">
        <v>36</v>
      </c>
      <c r="B40" s="2" t="s">
        <v>71</v>
      </c>
      <c r="C40" s="20" t="s">
        <v>74</v>
      </c>
      <c r="D40" s="20" t="s">
        <v>92</v>
      </c>
      <c r="E40" s="11">
        <f t="shared" si="3"/>
        <v>233.78289473684211</v>
      </c>
      <c r="F40" s="12">
        <v>3506.7434210526317</v>
      </c>
      <c r="G40" s="13">
        <v>323.5</v>
      </c>
      <c r="H40" s="14">
        <v>208.5</v>
      </c>
      <c r="I40" s="12">
        <f t="shared" si="4"/>
        <v>4038.7434210526317</v>
      </c>
      <c r="J40" s="18">
        <v>355.28734736842102</v>
      </c>
      <c r="K40" s="13">
        <v>70.13486842105263</v>
      </c>
      <c r="L40" s="19">
        <v>368.2080592105263</v>
      </c>
      <c r="M40" s="12">
        <f t="shared" si="5"/>
        <v>793.63027499999998</v>
      </c>
      <c r="N40" s="12">
        <f t="shared" si="6"/>
        <v>3245.1131460526317</v>
      </c>
    </row>
    <row r="41" spans="1:14" ht="24.95" customHeight="1" x14ac:dyDescent="0.15">
      <c r="A41" s="1">
        <v>37</v>
      </c>
      <c r="B41" s="2" t="s">
        <v>17</v>
      </c>
      <c r="C41" s="20" t="s">
        <v>75</v>
      </c>
      <c r="D41" s="20" t="s">
        <v>79</v>
      </c>
      <c r="E41" s="11">
        <f t="shared" si="3"/>
        <v>908.7828947368422</v>
      </c>
      <c r="F41" s="12">
        <v>13631.743421052633</v>
      </c>
      <c r="G41" s="13">
        <v>832</v>
      </c>
      <c r="H41" s="14">
        <v>559.5</v>
      </c>
      <c r="I41" s="12">
        <f t="shared" si="4"/>
        <v>15023.243421052633</v>
      </c>
      <c r="J41" s="18">
        <v>2764.7790606315793</v>
      </c>
      <c r="K41" s="13">
        <v>0</v>
      </c>
      <c r="L41" s="19">
        <v>1431.3330592105265</v>
      </c>
      <c r="M41" s="12">
        <f t="shared" si="5"/>
        <v>4196.112119842106</v>
      </c>
      <c r="N41" s="12">
        <f t="shared" si="6"/>
        <v>10827.131301210527</v>
      </c>
    </row>
    <row r="42" spans="1:14" ht="24.95" customHeight="1" x14ac:dyDescent="0.15">
      <c r="A42" s="1">
        <v>38</v>
      </c>
      <c r="B42" s="2" t="s">
        <v>23</v>
      </c>
      <c r="C42" s="20" t="s">
        <v>75</v>
      </c>
      <c r="D42" s="20" t="s">
        <v>83</v>
      </c>
      <c r="E42" s="11">
        <f t="shared" si="3"/>
        <v>459.44078947368422</v>
      </c>
      <c r="F42" s="12">
        <v>6891.6118421052633</v>
      </c>
      <c r="G42" s="13">
        <v>581.5</v>
      </c>
      <c r="H42" s="14">
        <v>361</v>
      </c>
      <c r="I42" s="12">
        <f t="shared" si="4"/>
        <v>7834.1118421052633</v>
      </c>
      <c r="J42" s="18">
        <v>1126.1771134736844</v>
      </c>
      <c r="K42" s="13">
        <v>0</v>
      </c>
      <c r="L42" s="19">
        <v>723.6192434210526</v>
      </c>
      <c r="M42" s="12">
        <f t="shared" si="5"/>
        <v>1849.7963568947371</v>
      </c>
      <c r="N42" s="12">
        <f t="shared" si="6"/>
        <v>5984.3154852105263</v>
      </c>
    </row>
    <row r="43" spans="1:14" ht="24.95" customHeight="1" x14ac:dyDescent="0.15">
      <c r="A43" s="1">
        <v>39</v>
      </c>
      <c r="B43" s="2" t="s">
        <v>107</v>
      </c>
      <c r="C43" s="20" t="s">
        <v>75</v>
      </c>
      <c r="D43" s="20" t="s">
        <v>108</v>
      </c>
      <c r="E43" s="11">
        <f t="shared" si="3"/>
        <v>449.57236842105266</v>
      </c>
      <c r="F43" s="12">
        <v>6743.58552631579</v>
      </c>
      <c r="G43" s="13">
        <v>581.5</v>
      </c>
      <c r="H43" s="14">
        <v>361</v>
      </c>
      <c r="I43" s="12">
        <f t="shared" si="4"/>
        <v>7686.08552631579</v>
      </c>
      <c r="J43" s="18">
        <v>1094.5586924210529</v>
      </c>
      <c r="K43" s="13">
        <v>0</v>
      </c>
      <c r="L43" s="19">
        <v>708.07648026315792</v>
      </c>
      <c r="M43" s="12">
        <f t="shared" si="5"/>
        <v>1802.6351726842108</v>
      </c>
      <c r="N43" s="12">
        <f t="shared" si="6"/>
        <v>5883.4503536315788</v>
      </c>
    </row>
    <row r="44" spans="1:14" ht="24.95" customHeight="1" x14ac:dyDescent="0.15">
      <c r="A44" s="1">
        <v>40</v>
      </c>
      <c r="B44" s="2" t="s">
        <v>24</v>
      </c>
      <c r="C44" s="20" t="s">
        <v>75</v>
      </c>
      <c r="D44" s="20" t="s">
        <v>84</v>
      </c>
      <c r="E44" s="11">
        <f t="shared" si="3"/>
        <v>459.44078947368422</v>
      </c>
      <c r="F44" s="12">
        <v>6891.6118421052633</v>
      </c>
      <c r="G44" s="13">
        <v>581.5</v>
      </c>
      <c r="H44" s="14">
        <v>361</v>
      </c>
      <c r="I44" s="12">
        <f t="shared" si="4"/>
        <v>7834.1118421052633</v>
      </c>
      <c r="J44" s="18">
        <v>1126.1771134736844</v>
      </c>
      <c r="K44" s="13">
        <v>0</v>
      </c>
      <c r="L44" s="19">
        <v>723.6192434210526</v>
      </c>
      <c r="M44" s="12">
        <f t="shared" si="5"/>
        <v>1849.7963568947371</v>
      </c>
      <c r="N44" s="12">
        <f t="shared" si="6"/>
        <v>5984.3154852105263</v>
      </c>
    </row>
    <row r="45" spans="1:14" ht="24.95" customHeight="1" x14ac:dyDescent="0.15">
      <c r="A45" s="1">
        <v>41</v>
      </c>
      <c r="B45" s="2" t="s">
        <v>18</v>
      </c>
      <c r="C45" s="20" t="s">
        <v>76</v>
      </c>
      <c r="D45" s="20" t="s">
        <v>79</v>
      </c>
      <c r="E45" s="11">
        <f t="shared" si="3"/>
        <v>908.7828947368422</v>
      </c>
      <c r="F45" s="12">
        <v>13631.743421052633</v>
      </c>
      <c r="G45" s="13">
        <v>832</v>
      </c>
      <c r="H45" s="14">
        <v>559.5</v>
      </c>
      <c r="I45" s="12">
        <f t="shared" si="4"/>
        <v>15023.243421052633</v>
      </c>
      <c r="J45" s="18">
        <v>2764.7790606315793</v>
      </c>
      <c r="K45" s="13">
        <v>0</v>
      </c>
      <c r="L45" s="19">
        <v>1431.3330592105265</v>
      </c>
      <c r="M45" s="12">
        <f t="shared" si="5"/>
        <v>4196.112119842106</v>
      </c>
      <c r="N45" s="12">
        <f t="shared" si="6"/>
        <v>10827.131301210527</v>
      </c>
    </row>
    <row r="46" spans="1:14" ht="24.95" customHeight="1" x14ac:dyDescent="0.15">
      <c r="A46" s="1">
        <v>42</v>
      </c>
      <c r="B46" s="2" t="s">
        <v>22</v>
      </c>
      <c r="C46" s="20" t="s">
        <v>76</v>
      </c>
      <c r="D46" s="20" t="s">
        <v>82</v>
      </c>
      <c r="E46" s="11">
        <f t="shared" si="3"/>
        <v>566.21710526315792</v>
      </c>
      <c r="F46" s="12">
        <v>8493.2565789473683</v>
      </c>
      <c r="G46" s="13">
        <v>623.5</v>
      </c>
      <c r="H46" s="14">
        <v>389.5</v>
      </c>
      <c r="I46" s="12">
        <f t="shared" si="4"/>
        <v>9506.2565789473683</v>
      </c>
      <c r="J46" s="18">
        <v>1483.3472292631582</v>
      </c>
      <c r="K46" s="23">
        <v>0</v>
      </c>
      <c r="L46" s="19">
        <v>2802.9119407894736</v>
      </c>
      <c r="M46" s="12">
        <f t="shared" si="5"/>
        <v>4286.2591700526318</v>
      </c>
      <c r="N46" s="12">
        <f t="shared" si="6"/>
        <v>5219.9974088947365</v>
      </c>
    </row>
    <row r="47" spans="1:14" ht="24.95" customHeight="1" x14ac:dyDescent="0.15">
      <c r="A47" s="1">
        <v>43</v>
      </c>
      <c r="B47" s="2" t="s">
        <v>45</v>
      </c>
      <c r="C47" s="20" t="s">
        <v>76</v>
      </c>
      <c r="D47" s="20" t="s">
        <v>94</v>
      </c>
      <c r="E47" s="11">
        <f t="shared" si="3"/>
        <v>258.8486842105263</v>
      </c>
      <c r="F47" s="12">
        <v>3882.7302631578946</v>
      </c>
      <c r="G47" s="13">
        <v>359</v>
      </c>
      <c r="H47" s="14">
        <v>219</v>
      </c>
      <c r="I47" s="12">
        <f t="shared" si="4"/>
        <v>4460.730263157895</v>
      </c>
      <c r="J47" s="18">
        <v>426.86835115789484</v>
      </c>
      <c r="K47" s="13">
        <v>77.65460526315789</v>
      </c>
      <c r="L47" s="19">
        <v>407.6866776315789</v>
      </c>
      <c r="M47" s="12">
        <f t="shared" si="5"/>
        <v>912.2096340526316</v>
      </c>
      <c r="N47" s="12">
        <f t="shared" si="6"/>
        <v>3548.5206291052637</v>
      </c>
    </row>
    <row r="48" spans="1:14" ht="24.95" customHeight="1" x14ac:dyDescent="0.15">
      <c r="A48" s="1">
        <v>44</v>
      </c>
      <c r="B48" s="2" t="s">
        <v>46</v>
      </c>
      <c r="C48" s="20" t="s">
        <v>76</v>
      </c>
      <c r="D48" s="20" t="s">
        <v>94</v>
      </c>
      <c r="E48" s="11">
        <f t="shared" si="3"/>
        <v>258.8486842105263</v>
      </c>
      <c r="F48" s="12">
        <v>3882.7302631578946</v>
      </c>
      <c r="G48" s="13">
        <v>359</v>
      </c>
      <c r="H48" s="14">
        <v>219</v>
      </c>
      <c r="I48" s="12">
        <f t="shared" si="4"/>
        <v>4460.730263157895</v>
      </c>
      <c r="J48" s="18">
        <v>426.86835115789484</v>
      </c>
      <c r="K48" s="13">
        <v>77.65460526315789</v>
      </c>
      <c r="L48" s="19">
        <v>407.6866776315789</v>
      </c>
      <c r="M48" s="12">
        <f t="shared" si="5"/>
        <v>912.2096340526316</v>
      </c>
      <c r="N48" s="12">
        <f t="shared" si="6"/>
        <v>3548.5206291052637</v>
      </c>
    </row>
    <row r="49" spans="1:14" ht="24.95" customHeight="1" x14ac:dyDescent="0.15">
      <c r="A49" s="1">
        <v>45</v>
      </c>
      <c r="B49" s="2" t="s">
        <v>47</v>
      </c>
      <c r="C49" s="20" t="s">
        <v>76</v>
      </c>
      <c r="D49" s="20" t="s">
        <v>94</v>
      </c>
      <c r="E49" s="11">
        <f t="shared" si="3"/>
        <v>258.8486842105263</v>
      </c>
      <c r="F49" s="12">
        <v>3882.7302631578946</v>
      </c>
      <c r="G49" s="13">
        <v>359</v>
      </c>
      <c r="H49" s="14">
        <v>219</v>
      </c>
      <c r="I49" s="12">
        <f t="shared" si="4"/>
        <v>4460.730263157895</v>
      </c>
      <c r="J49" s="18">
        <v>426.86835115789484</v>
      </c>
      <c r="K49" s="13">
        <v>77.65460526315789</v>
      </c>
      <c r="L49" s="19">
        <v>407.6866776315789</v>
      </c>
      <c r="M49" s="12">
        <f t="shared" si="5"/>
        <v>912.2096340526316</v>
      </c>
      <c r="N49" s="12">
        <f t="shared" si="6"/>
        <v>3548.5206291052637</v>
      </c>
    </row>
    <row r="50" spans="1:14" ht="24.95" customHeight="1" x14ac:dyDescent="0.15">
      <c r="A50" s="1">
        <v>46</v>
      </c>
      <c r="B50" s="2" t="s">
        <v>48</v>
      </c>
      <c r="C50" s="20" t="s">
        <v>76</v>
      </c>
      <c r="D50" s="20" t="s">
        <v>94</v>
      </c>
      <c r="E50" s="11">
        <f t="shared" si="3"/>
        <v>258.8486842105263</v>
      </c>
      <c r="F50" s="12">
        <v>3882.7302631578946</v>
      </c>
      <c r="G50" s="13">
        <v>359</v>
      </c>
      <c r="H50" s="14">
        <v>219</v>
      </c>
      <c r="I50" s="12">
        <f t="shared" si="4"/>
        <v>4460.730263157895</v>
      </c>
      <c r="J50" s="18">
        <v>426.86835115789484</v>
      </c>
      <c r="K50" s="13">
        <v>77.65460526315789</v>
      </c>
      <c r="L50" s="19">
        <v>407.6866776315789</v>
      </c>
      <c r="M50" s="12">
        <f t="shared" si="5"/>
        <v>912.2096340526316</v>
      </c>
      <c r="N50" s="12">
        <f t="shared" si="6"/>
        <v>3548.5206291052637</v>
      </c>
    </row>
    <row r="51" spans="1:14" ht="24.95" customHeight="1" x14ac:dyDescent="0.15">
      <c r="A51" s="1">
        <v>47</v>
      </c>
      <c r="B51" s="2" t="s">
        <v>49</v>
      </c>
      <c r="C51" s="20" t="s">
        <v>76</v>
      </c>
      <c r="D51" s="20" t="s">
        <v>94</v>
      </c>
      <c r="E51" s="11">
        <f t="shared" si="3"/>
        <v>258.8486842105263</v>
      </c>
      <c r="F51" s="12">
        <v>3882.7302631578946</v>
      </c>
      <c r="G51" s="13">
        <v>359</v>
      </c>
      <c r="H51" s="14">
        <v>219</v>
      </c>
      <c r="I51" s="12">
        <f t="shared" si="4"/>
        <v>4460.730263157895</v>
      </c>
      <c r="J51" s="18">
        <v>426.86835115789484</v>
      </c>
      <c r="K51" s="13">
        <v>77.65460526315789</v>
      </c>
      <c r="L51" s="19">
        <v>407.6866776315789</v>
      </c>
      <c r="M51" s="12">
        <f t="shared" si="5"/>
        <v>912.2096340526316</v>
      </c>
      <c r="N51" s="12">
        <f t="shared" si="6"/>
        <v>3548.5206291052637</v>
      </c>
    </row>
    <row r="52" spans="1:14" ht="24.95" customHeight="1" x14ac:dyDescent="0.15">
      <c r="A52" s="1">
        <v>48</v>
      </c>
      <c r="B52" s="2" t="s">
        <v>50</v>
      </c>
      <c r="C52" s="20" t="s">
        <v>76</v>
      </c>
      <c r="D52" s="20" t="s">
        <v>94</v>
      </c>
      <c r="E52" s="11">
        <f t="shared" si="3"/>
        <v>258.8486842105263</v>
      </c>
      <c r="F52" s="12">
        <v>3882.7302631578946</v>
      </c>
      <c r="G52" s="13">
        <v>359</v>
      </c>
      <c r="H52" s="14">
        <v>219</v>
      </c>
      <c r="I52" s="12">
        <f t="shared" si="4"/>
        <v>4460.730263157895</v>
      </c>
      <c r="J52" s="18">
        <v>426.86835115789484</v>
      </c>
      <c r="K52" s="23">
        <v>77.65460526315789</v>
      </c>
      <c r="L52" s="19">
        <v>407.6866776315789</v>
      </c>
      <c r="M52" s="12">
        <f t="shared" si="5"/>
        <v>912.2096340526316</v>
      </c>
      <c r="N52" s="12">
        <f t="shared" si="6"/>
        <v>3548.5206291052637</v>
      </c>
    </row>
    <row r="53" spans="1:14" ht="24.95" customHeight="1" x14ac:dyDescent="0.15">
      <c r="A53" s="1">
        <v>49</v>
      </c>
      <c r="B53" s="2" t="s">
        <v>51</v>
      </c>
      <c r="C53" s="20" t="s">
        <v>76</v>
      </c>
      <c r="D53" s="20" t="s">
        <v>94</v>
      </c>
      <c r="E53" s="11">
        <f t="shared" si="3"/>
        <v>258.8486842105263</v>
      </c>
      <c r="F53" s="12">
        <v>3882.7302631578946</v>
      </c>
      <c r="G53" s="13">
        <v>359</v>
      </c>
      <c r="H53" s="14">
        <v>219</v>
      </c>
      <c r="I53" s="12">
        <f t="shared" si="4"/>
        <v>4460.730263157895</v>
      </c>
      <c r="J53" s="18">
        <v>426.86835115789484</v>
      </c>
      <c r="K53" s="13">
        <v>77.65460526315789</v>
      </c>
      <c r="L53" s="19">
        <v>407.6866776315789</v>
      </c>
      <c r="M53" s="12">
        <f t="shared" si="5"/>
        <v>912.2096340526316</v>
      </c>
      <c r="N53" s="12">
        <f t="shared" si="6"/>
        <v>3548.5206291052637</v>
      </c>
    </row>
    <row r="54" spans="1:14" ht="24.95" customHeight="1" x14ac:dyDescent="0.15">
      <c r="A54" s="1">
        <v>50</v>
      </c>
      <c r="B54" s="2" t="s">
        <v>52</v>
      </c>
      <c r="C54" s="20" t="s">
        <v>76</v>
      </c>
      <c r="D54" s="20" t="s">
        <v>94</v>
      </c>
      <c r="E54" s="11">
        <f t="shared" si="3"/>
        <v>258.8486842105263</v>
      </c>
      <c r="F54" s="12">
        <v>3882.7302631578946</v>
      </c>
      <c r="G54" s="13">
        <v>359</v>
      </c>
      <c r="H54" s="14">
        <v>219</v>
      </c>
      <c r="I54" s="12">
        <f t="shared" si="4"/>
        <v>4460.730263157895</v>
      </c>
      <c r="J54" s="18">
        <v>426.86835115789484</v>
      </c>
      <c r="K54" s="13">
        <v>77.65460526315789</v>
      </c>
      <c r="L54" s="19">
        <v>407.6866776315789</v>
      </c>
      <c r="M54" s="12">
        <f t="shared" si="5"/>
        <v>912.2096340526316</v>
      </c>
      <c r="N54" s="12">
        <f t="shared" si="6"/>
        <v>3548.5206291052637</v>
      </c>
    </row>
    <row r="55" spans="1:14" ht="24.95" customHeight="1" x14ac:dyDescent="0.15">
      <c r="A55" s="1">
        <v>51</v>
      </c>
      <c r="B55" s="2" t="s">
        <v>53</v>
      </c>
      <c r="C55" s="20" t="s">
        <v>76</v>
      </c>
      <c r="D55" s="20" t="s">
        <v>94</v>
      </c>
      <c r="E55" s="11">
        <f t="shared" si="3"/>
        <v>258.8486842105263</v>
      </c>
      <c r="F55" s="12">
        <v>3882.7302631578946</v>
      </c>
      <c r="G55" s="13">
        <v>359</v>
      </c>
      <c r="H55" s="14">
        <v>219</v>
      </c>
      <c r="I55" s="12">
        <f t="shared" si="4"/>
        <v>4460.730263157895</v>
      </c>
      <c r="J55" s="18">
        <v>426.86835115789484</v>
      </c>
      <c r="K55" s="13">
        <v>77.65460526315789</v>
      </c>
      <c r="L55" s="19">
        <v>407.6866776315789</v>
      </c>
      <c r="M55" s="12">
        <f t="shared" si="5"/>
        <v>912.2096340526316</v>
      </c>
      <c r="N55" s="12">
        <f t="shared" si="6"/>
        <v>3548.5206291052637</v>
      </c>
    </row>
    <row r="56" spans="1:14" ht="24.95" customHeight="1" x14ac:dyDescent="0.15">
      <c r="A56" s="1">
        <v>52</v>
      </c>
      <c r="B56" s="2" t="s">
        <v>43</v>
      </c>
      <c r="C56" s="20" t="s">
        <v>76</v>
      </c>
      <c r="D56" s="20" t="s">
        <v>93</v>
      </c>
      <c r="E56" s="11">
        <f t="shared" si="3"/>
        <v>280.26315789473688</v>
      </c>
      <c r="F56" s="12">
        <v>4203.9473684210534</v>
      </c>
      <c r="G56" s="13">
        <v>366</v>
      </c>
      <c r="H56" s="14">
        <v>226</v>
      </c>
      <c r="I56" s="12">
        <f t="shared" si="4"/>
        <v>4795.9473684210534</v>
      </c>
      <c r="J56" s="18">
        <v>486.93925642105285</v>
      </c>
      <c r="K56" s="13">
        <v>84.078947368421069</v>
      </c>
      <c r="L56" s="19">
        <v>441.41447368421058</v>
      </c>
      <c r="M56" s="12">
        <f t="shared" si="5"/>
        <v>1012.4326774736844</v>
      </c>
      <c r="N56" s="12">
        <f t="shared" si="6"/>
        <v>3783.5146909473688</v>
      </c>
    </row>
    <row r="57" spans="1:14" ht="24.95" customHeight="1" x14ac:dyDescent="0.15">
      <c r="A57" s="1">
        <v>53</v>
      </c>
      <c r="B57" s="2" t="s">
        <v>44</v>
      </c>
      <c r="C57" s="20" t="s">
        <v>76</v>
      </c>
      <c r="D57" s="20" t="s">
        <v>93</v>
      </c>
      <c r="E57" s="11">
        <f t="shared" si="3"/>
        <v>280.26315789473688</v>
      </c>
      <c r="F57" s="12">
        <v>4203.9473684210534</v>
      </c>
      <c r="G57" s="13">
        <v>366</v>
      </c>
      <c r="H57" s="14">
        <v>226</v>
      </c>
      <c r="I57" s="12">
        <f t="shared" si="4"/>
        <v>4795.9473684210534</v>
      </c>
      <c r="J57" s="18">
        <v>486.93925642105285</v>
      </c>
      <c r="K57" s="13">
        <v>84.078947368421069</v>
      </c>
      <c r="L57" s="19">
        <v>441.41447368421058</v>
      </c>
      <c r="M57" s="12">
        <f t="shared" si="5"/>
        <v>1012.4326774736844</v>
      </c>
      <c r="N57" s="12">
        <f t="shared" si="6"/>
        <v>3783.5146909473688</v>
      </c>
    </row>
    <row r="58" spans="1:14" ht="24.95" customHeight="1" x14ac:dyDescent="0.15">
      <c r="A58" s="1">
        <v>54</v>
      </c>
      <c r="B58" s="2" t="s">
        <v>19</v>
      </c>
      <c r="C58" s="20" t="s">
        <v>77</v>
      </c>
      <c r="D58" s="20" t="s">
        <v>79</v>
      </c>
      <c r="E58" s="11">
        <f t="shared" si="3"/>
        <v>908.7828947368422</v>
      </c>
      <c r="F58" s="12">
        <v>13631.743421052633</v>
      </c>
      <c r="G58" s="13">
        <v>832</v>
      </c>
      <c r="H58" s="14">
        <v>559.5</v>
      </c>
      <c r="I58" s="12">
        <f t="shared" si="4"/>
        <v>15023.243421052633</v>
      </c>
      <c r="J58" s="18">
        <v>2764.7790606315793</v>
      </c>
      <c r="K58" s="13"/>
      <c r="L58" s="19">
        <v>1431.3330592105265</v>
      </c>
      <c r="M58" s="12">
        <f t="shared" si="5"/>
        <v>4196.112119842106</v>
      </c>
      <c r="N58" s="12">
        <f t="shared" si="6"/>
        <v>10827.131301210527</v>
      </c>
    </row>
    <row r="59" spans="1:14" ht="24.95" customHeight="1" x14ac:dyDescent="0.15">
      <c r="A59" s="1">
        <v>55</v>
      </c>
      <c r="B59" s="2" t="s">
        <v>20</v>
      </c>
      <c r="C59" s="20" t="s">
        <v>77</v>
      </c>
      <c r="D59" s="20" t="s">
        <v>80</v>
      </c>
      <c r="E59" s="11">
        <f t="shared" si="3"/>
        <v>807.00657894736844</v>
      </c>
      <c r="F59" s="12">
        <v>12105.098684210527</v>
      </c>
      <c r="G59" s="13">
        <v>774.5</v>
      </c>
      <c r="H59" s="14">
        <v>508</v>
      </c>
      <c r="I59" s="12">
        <f t="shared" si="4"/>
        <v>13387.598684210527</v>
      </c>
      <c r="J59" s="18">
        <v>2380.0254185263161</v>
      </c>
      <c r="K59" s="13">
        <v>0</v>
      </c>
      <c r="L59" s="19">
        <v>1271.0353618421052</v>
      </c>
      <c r="M59" s="12">
        <f t="shared" si="5"/>
        <v>3651.0607803684215</v>
      </c>
      <c r="N59" s="12">
        <f t="shared" si="6"/>
        <v>9736.5379038421052</v>
      </c>
    </row>
    <row r="60" spans="1:14" ht="24.95" customHeight="1" x14ac:dyDescent="0.15">
      <c r="A60" s="1">
        <v>56</v>
      </c>
      <c r="B60" s="2" t="s">
        <v>26</v>
      </c>
      <c r="C60" s="20" t="s">
        <v>77</v>
      </c>
      <c r="D60" s="20" t="s">
        <v>86</v>
      </c>
      <c r="E60" s="11">
        <f t="shared" si="3"/>
        <v>449.57236842105266</v>
      </c>
      <c r="F60" s="12">
        <v>6743.58552631579</v>
      </c>
      <c r="G60" s="13">
        <v>581.5</v>
      </c>
      <c r="H60" s="14">
        <v>361</v>
      </c>
      <c r="I60" s="12">
        <f t="shared" si="4"/>
        <v>7686.08552631579</v>
      </c>
      <c r="J60" s="18">
        <v>1094.5586924210529</v>
      </c>
      <c r="K60" s="13">
        <v>0</v>
      </c>
      <c r="L60" s="19">
        <v>708.07648026315792</v>
      </c>
      <c r="M60" s="12">
        <f t="shared" si="5"/>
        <v>1802.6351726842108</v>
      </c>
      <c r="N60" s="12">
        <f t="shared" si="6"/>
        <v>5883.4503536315788</v>
      </c>
    </row>
    <row r="61" spans="1:14" ht="24.95" customHeight="1" x14ac:dyDescent="0.15">
      <c r="A61" s="1">
        <v>57</v>
      </c>
      <c r="B61" s="2" t="s">
        <v>27</v>
      </c>
      <c r="C61" s="20" t="s">
        <v>77</v>
      </c>
      <c r="D61" s="20" t="s">
        <v>86</v>
      </c>
      <c r="E61" s="11">
        <f t="shared" si="3"/>
        <v>449.57236842105266</v>
      </c>
      <c r="F61" s="12">
        <v>6743.58552631579</v>
      </c>
      <c r="G61" s="13">
        <v>581.5</v>
      </c>
      <c r="H61" s="14">
        <v>361</v>
      </c>
      <c r="I61" s="12">
        <f t="shared" si="4"/>
        <v>7686.08552631579</v>
      </c>
      <c r="J61" s="18">
        <v>1094.5586924210529</v>
      </c>
      <c r="K61" s="13">
        <v>0</v>
      </c>
      <c r="L61" s="19">
        <v>708.07648026315792</v>
      </c>
      <c r="M61" s="12">
        <f t="shared" si="5"/>
        <v>1802.6351726842108</v>
      </c>
      <c r="N61" s="12">
        <f t="shared" si="6"/>
        <v>5883.4503536315788</v>
      </c>
    </row>
    <row r="62" spans="1:14" ht="26.25" customHeight="1" x14ac:dyDescent="0.15">
      <c r="A62" s="1">
        <v>58</v>
      </c>
      <c r="B62" s="25" t="s">
        <v>28</v>
      </c>
      <c r="C62" s="25" t="s">
        <v>77</v>
      </c>
      <c r="D62" s="26" t="s">
        <v>86</v>
      </c>
      <c r="E62" s="27">
        <f t="shared" si="3"/>
        <v>449.57236842105266</v>
      </c>
      <c r="F62" s="28">
        <v>6743.58552631579</v>
      </c>
      <c r="G62" s="30">
        <v>581.5</v>
      </c>
      <c r="H62" s="29">
        <v>361</v>
      </c>
      <c r="I62" s="28">
        <f t="shared" si="4"/>
        <v>7686.08552631579</v>
      </c>
      <c r="J62" s="31">
        <v>1094.5586924210529</v>
      </c>
      <c r="K62" s="30">
        <v>0</v>
      </c>
      <c r="L62" s="32">
        <v>708.07648026315792</v>
      </c>
      <c r="M62" s="28">
        <f t="shared" si="5"/>
        <v>1802.6351726842108</v>
      </c>
      <c r="N62" s="28">
        <f t="shared" si="6"/>
        <v>5883.4503536315788</v>
      </c>
    </row>
    <row r="63" spans="1:14" ht="20.25" customHeight="1" x14ac:dyDescent="0.15">
      <c r="A63" s="1">
        <v>59</v>
      </c>
      <c r="B63" s="33" t="s">
        <v>104</v>
      </c>
      <c r="C63" s="33" t="s">
        <v>77</v>
      </c>
      <c r="D63" s="34" t="s">
        <v>86</v>
      </c>
      <c r="E63" s="35">
        <f t="shared" si="3"/>
        <v>449.57236842105266</v>
      </c>
      <c r="F63" s="36">
        <v>6743.58552631579</v>
      </c>
      <c r="G63" s="38">
        <v>581.5</v>
      </c>
      <c r="H63" s="38">
        <v>361</v>
      </c>
      <c r="I63" s="36">
        <f t="shared" si="4"/>
        <v>7686.08552631579</v>
      </c>
      <c r="J63" s="18">
        <v>1094.5586924210529</v>
      </c>
      <c r="K63" s="38">
        <v>0</v>
      </c>
      <c r="L63" s="19">
        <v>708.07648026315792</v>
      </c>
      <c r="M63" s="36">
        <f t="shared" si="5"/>
        <v>1802.6351726842108</v>
      </c>
      <c r="N63" s="36">
        <f t="shared" si="6"/>
        <v>5883.4503536315788</v>
      </c>
    </row>
    <row r="64" spans="1:14" ht="16.5" x14ac:dyDescent="0.15">
      <c r="A64" s="1">
        <v>60</v>
      </c>
      <c r="B64" s="33" t="s">
        <v>25</v>
      </c>
      <c r="C64" s="33" t="s">
        <v>77</v>
      </c>
      <c r="D64" s="39" t="s">
        <v>85</v>
      </c>
      <c r="E64" s="35">
        <f t="shared" si="3"/>
        <v>459.44078947368422</v>
      </c>
      <c r="F64" s="36">
        <v>6891.6118421052633</v>
      </c>
      <c r="G64" s="38">
        <v>581.5</v>
      </c>
      <c r="H64" s="38">
        <v>361</v>
      </c>
      <c r="I64" s="36">
        <f t="shared" si="4"/>
        <v>7834.1118421052633</v>
      </c>
      <c r="J64" s="18">
        <v>1126.1771134736844</v>
      </c>
      <c r="K64" s="38">
        <v>0</v>
      </c>
      <c r="L64" s="19">
        <v>723.6192434210526</v>
      </c>
      <c r="M64" s="36">
        <f t="shared" si="5"/>
        <v>1849.7963568947371</v>
      </c>
      <c r="N64" s="36">
        <f t="shared" si="6"/>
        <v>5984.3154852105263</v>
      </c>
    </row>
    <row r="66" spans="5:14" x14ac:dyDescent="0.2">
      <c r="E66" s="17">
        <f t="shared" ref="E66:N66" si="7">SUM(E5:E64)</f>
        <v>24692.006578947367</v>
      </c>
      <c r="F66" s="17">
        <f t="shared" si="7"/>
        <v>370380.09868421097</v>
      </c>
      <c r="G66" s="17">
        <f t="shared" si="7"/>
        <v>29146.5</v>
      </c>
      <c r="H66" s="17">
        <f t="shared" si="7"/>
        <v>18768</v>
      </c>
      <c r="I66" s="17">
        <f t="shared" si="7"/>
        <v>418294.59868421103</v>
      </c>
      <c r="J66" s="17">
        <f t="shared" si="7"/>
        <v>59445.71400989472</v>
      </c>
      <c r="K66" s="17">
        <f t="shared" si="7"/>
        <v>3389.7236842105272</v>
      </c>
      <c r="L66" s="17">
        <f t="shared" si="7"/>
        <v>40801.030361842131</v>
      </c>
      <c r="M66" s="17">
        <f t="shared" si="7"/>
        <v>103636.46805594741</v>
      </c>
      <c r="N66" s="17">
        <f t="shared" si="7"/>
        <v>314658.13062826334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8.6640625" style="22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50"/>
      <c r="F1" s="50"/>
    </row>
    <row r="2" spans="1:14" ht="9" customHeight="1" x14ac:dyDescent="0.2">
      <c r="D2" s="48" t="s">
        <v>175</v>
      </c>
      <c r="E2" s="48" t="s">
        <v>182</v>
      </c>
      <c r="F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2</v>
      </c>
      <c r="D4" s="5" t="s">
        <v>3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72</v>
      </c>
      <c r="D5" s="20" t="s">
        <v>78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3044.2574013157896</v>
      </c>
      <c r="M5" s="12">
        <f t="shared" ref="M5:M36" si="1">SUM(J5:L5)</f>
        <v>10514.625043421052</v>
      </c>
      <c r="N5" s="12">
        <f t="shared" ref="N5:N36" si="2">+I5-M5</f>
        <v>20430.802588157898</v>
      </c>
    </row>
    <row r="6" spans="1:14" ht="24.95" customHeight="1" x14ac:dyDescent="0.15">
      <c r="A6" s="1">
        <v>2</v>
      </c>
      <c r="B6" s="2" t="s">
        <v>31</v>
      </c>
      <c r="C6" s="20" t="s">
        <v>72</v>
      </c>
      <c r="D6" s="20" t="s">
        <v>105</v>
      </c>
      <c r="E6" s="11">
        <f t="shared" ref="E6:E64" si="3">+F6/15</f>
        <v>376.80921052631578</v>
      </c>
      <c r="F6" s="12">
        <v>5652.1381578947367</v>
      </c>
      <c r="G6" s="13">
        <v>510.50000000000006</v>
      </c>
      <c r="H6" s="14">
        <v>333</v>
      </c>
      <c r="I6" s="12">
        <f t="shared" si="0"/>
        <v>6495.6381578947367</v>
      </c>
      <c r="J6" s="18">
        <v>840.27913452631583</v>
      </c>
      <c r="K6" s="13">
        <v>0</v>
      </c>
      <c r="L6" s="19">
        <v>593.47450657894728</v>
      </c>
      <c r="M6" s="12">
        <f t="shared" si="1"/>
        <v>1433.7536411052631</v>
      </c>
      <c r="N6" s="12">
        <f t="shared" si="2"/>
        <v>5061.8845167894733</v>
      </c>
    </row>
    <row r="7" spans="1:14" ht="24.95" customHeight="1" x14ac:dyDescent="0.15">
      <c r="A7" s="1">
        <v>3</v>
      </c>
      <c r="B7" s="2" t="s">
        <v>15</v>
      </c>
      <c r="C7" s="20" t="s">
        <v>73</v>
      </c>
      <c r="D7" s="20" t="s">
        <v>79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1431.3330592105265</v>
      </c>
      <c r="M7" s="12">
        <f t="shared" si="1"/>
        <v>4196.112119842106</v>
      </c>
      <c r="N7" s="12">
        <f t="shared" si="2"/>
        <v>10827.131301210527</v>
      </c>
    </row>
    <row r="8" spans="1:14" ht="24.95" customHeight="1" x14ac:dyDescent="0.15">
      <c r="A8" s="1">
        <v>4</v>
      </c>
      <c r="B8" s="2" t="s">
        <v>29</v>
      </c>
      <c r="C8" s="20" t="s">
        <v>73</v>
      </c>
      <c r="D8" s="20" t="s">
        <v>106</v>
      </c>
      <c r="E8" s="11">
        <f t="shared" si="3"/>
        <v>405.06578947368422</v>
      </c>
      <c r="F8" s="12">
        <v>6075.9868421052633</v>
      </c>
      <c r="G8" s="13">
        <v>564</v>
      </c>
      <c r="H8" s="14">
        <v>351.5</v>
      </c>
      <c r="I8" s="12">
        <f t="shared" si="0"/>
        <v>6991.4868421052633</v>
      </c>
      <c r="J8" s="18">
        <v>946.19241347368438</v>
      </c>
      <c r="K8" s="13">
        <v>0</v>
      </c>
      <c r="L8" s="19">
        <v>637.9786184210526</v>
      </c>
      <c r="M8" s="12">
        <f t="shared" si="1"/>
        <v>1584.1710318947371</v>
      </c>
      <c r="N8" s="12">
        <f t="shared" si="2"/>
        <v>5407.3158102105263</v>
      </c>
    </row>
    <row r="9" spans="1:14" ht="24.95" customHeight="1" x14ac:dyDescent="0.15">
      <c r="A9" s="1">
        <v>5</v>
      </c>
      <c r="B9" s="2" t="s">
        <v>30</v>
      </c>
      <c r="C9" s="20" t="s">
        <v>73</v>
      </c>
      <c r="D9" s="20" t="s">
        <v>88</v>
      </c>
      <c r="E9" s="11">
        <f t="shared" si="3"/>
        <v>405.06578947368422</v>
      </c>
      <c r="F9" s="12">
        <v>6075.9868421052633</v>
      </c>
      <c r="G9" s="13">
        <v>564</v>
      </c>
      <c r="H9" s="14">
        <v>351.5</v>
      </c>
      <c r="I9" s="12">
        <f t="shared" si="0"/>
        <v>6991.4868421052633</v>
      </c>
      <c r="J9" s="18">
        <v>946.19241347368438</v>
      </c>
      <c r="K9" s="13">
        <v>0</v>
      </c>
      <c r="L9" s="19">
        <v>637.9786184210526</v>
      </c>
      <c r="M9" s="12">
        <f t="shared" si="1"/>
        <v>1584.1710318947371</v>
      </c>
      <c r="N9" s="12">
        <f t="shared" si="2"/>
        <v>5407.3158102105263</v>
      </c>
    </row>
    <row r="10" spans="1:14" ht="24.95" customHeight="1" x14ac:dyDescent="0.15">
      <c r="A10" s="1">
        <v>6</v>
      </c>
      <c r="B10" s="2" t="s">
        <v>21</v>
      </c>
      <c r="C10" s="20" t="s">
        <v>73</v>
      </c>
      <c r="D10" s="20" t="s">
        <v>81</v>
      </c>
      <c r="E10" s="11">
        <f t="shared" si="3"/>
        <v>729.8026315789474</v>
      </c>
      <c r="F10" s="12">
        <v>10947.039473684212</v>
      </c>
      <c r="G10" s="13">
        <v>732.5</v>
      </c>
      <c r="H10" s="14">
        <v>493.5</v>
      </c>
      <c r="I10" s="12">
        <f t="shared" si="0"/>
        <v>12173.039473684212</v>
      </c>
      <c r="J10" s="18">
        <v>2094.4110922105269</v>
      </c>
      <c r="K10" s="13">
        <v>0</v>
      </c>
      <c r="L10" s="19">
        <v>1149.4391447368421</v>
      </c>
      <c r="M10" s="12">
        <f t="shared" si="1"/>
        <v>3243.850236947369</v>
      </c>
      <c r="N10" s="12">
        <f t="shared" si="2"/>
        <v>8929.1892367368418</v>
      </c>
    </row>
    <row r="11" spans="1:14" ht="24.95" customHeight="1" x14ac:dyDescent="0.15">
      <c r="A11" s="1">
        <v>7</v>
      </c>
      <c r="B11" s="2" t="s">
        <v>54</v>
      </c>
      <c r="C11" s="20" t="s">
        <v>73</v>
      </c>
      <c r="D11" s="20" t="s">
        <v>95</v>
      </c>
      <c r="E11" s="11">
        <f t="shared" si="3"/>
        <v>253.51973684210529</v>
      </c>
      <c r="F11" s="12">
        <v>3802.7960526315792</v>
      </c>
      <c r="G11" s="13">
        <v>333.5</v>
      </c>
      <c r="H11" s="14">
        <v>212.5</v>
      </c>
      <c r="I11" s="12">
        <f t="shared" si="0"/>
        <v>4348.7960526315792</v>
      </c>
      <c r="J11" s="18">
        <v>406.80974063157907</v>
      </c>
      <c r="K11" s="13">
        <v>76.055921052631589</v>
      </c>
      <c r="L11" s="19">
        <v>399.29358552631578</v>
      </c>
      <c r="M11" s="12">
        <f t="shared" si="1"/>
        <v>882.15924721052647</v>
      </c>
      <c r="N11" s="12">
        <f t="shared" si="2"/>
        <v>3466.6368054210525</v>
      </c>
    </row>
    <row r="12" spans="1:14" ht="24.95" customHeight="1" x14ac:dyDescent="0.15">
      <c r="A12" s="1">
        <v>8</v>
      </c>
      <c r="B12" s="2" t="s">
        <v>55</v>
      </c>
      <c r="C12" s="20" t="s">
        <v>77</v>
      </c>
      <c r="D12" s="20" t="s">
        <v>96</v>
      </c>
      <c r="E12" s="11">
        <f t="shared" si="3"/>
        <v>253.51973684210529</v>
      </c>
      <c r="F12" s="12">
        <v>3802.7960526315792</v>
      </c>
      <c r="G12" s="13">
        <v>333.5</v>
      </c>
      <c r="H12" s="14">
        <v>212.5</v>
      </c>
      <c r="I12" s="12">
        <f t="shared" si="0"/>
        <v>4348.7960526315792</v>
      </c>
      <c r="J12" s="18">
        <v>406.80974063157907</v>
      </c>
      <c r="K12" s="13">
        <v>76.055921052631589</v>
      </c>
      <c r="L12" s="19">
        <v>399.29358552631578</v>
      </c>
      <c r="M12" s="12">
        <f t="shared" si="1"/>
        <v>882.15924721052647</v>
      </c>
      <c r="N12" s="12">
        <f t="shared" si="2"/>
        <v>3466.6368054210525</v>
      </c>
    </row>
    <row r="13" spans="1:14" ht="24.95" customHeight="1" x14ac:dyDescent="0.15">
      <c r="A13" s="1">
        <v>9</v>
      </c>
      <c r="B13" s="2" t="s">
        <v>16</v>
      </c>
      <c r="C13" s="20" t="s">
        <v>74</v>
      </c>
      <c r="D13" s="20" t="s">
        <v>79</v>
      </c>
      <c r="E13" s="11">
        <f t="shared" si="3"/>
        <v>908.7828947368422</v>
      </c>
      <c r="F13" s="12">
        <v>13631.743421052633</v>
      </c>
      <c r="G13" s="13">
        <v>832</v>
      </c>
      <c r="H13" s="14">
        <v>559.5</v>
      </c>
      <c r="I13" s="12">
        <f t="shared" si="0"/>
        <v>15023.243421052633</v>
      </c>
      <c r="J13" s="18">
        <v>2764.7790606315793</v>
      </c>
      <c r="K13" s="13">
        <v>0</v>
      </c>
      <c r="L13" s="19">
        <v>1431.3330592105265</v>
      </c>
      <c r="M13" s="12">
        <f t="shared" si="1"/>
        <v>4196.112119842106</v>
      </c>
      <c r="N13" s="12">
        <f t="shared" si="2"/>
        <v>10827.131301210527</v>
      </c>
    </row>
    <row r="14" spans="1:14" ht="24.95" customHeight="1" x14ac:dyDescent="0.15">
      <c r="A14" s="1">
        <v>10</v>
      </c>
      <c r="B14" s="2" t="s">
        <v>33</v>
      </c>
      <c r="C14" s="20" t="s">
        <v>74</v>
      </c>
      <c r="D14" s="20" t="s">
        <v>91</v>
      </c>
      <c r="E14" s="11">
        <f t="shared" si="3"/>
        <v>376.80921052631578</v>
      </c>
      <c r="F14" s="12">
        <v>5652.1381578947367</v>
      </c>
      <c r="G14" s="13">
        <v>510.50000000000006</v>
      </c>
      <c r="H14" s="14">
        <v>333</v>
      </c>
      <c r="I14" s="12">
        <f t="shared" si="0"/>
        <v>6495.6381578947367</v>
      </c>
      <c r="J14" s="18">
        <v>840.27913452631583</v>
      </c>
      <c r="K14" s="13">
        <v>113.04276315789474</v>
      </c>
      <c r="L14" s="19">
        <v>593.47450657894728</v>
      </c>
      <c r="M14" s="12">
        <f t="shared" si="1"/>
        <v>1546.7964042631579</v>
      </c>
      <c r="N14" s="12">
        <f t="shared" si="2"/>
        <v>4948.8417536315792</v>
      </c>
    </row>
    <row r="15" spans="1:14" ht="24.95" customHeight="1" x14ac:dyDescent="0.15">
      <c r="A15" s="1">
        <v>11</v>
      </c>
      <c r="B15" s="2" t="s">
        <v>34</v>
      </c>
      <c r="C15" s="20" t="s">
        <v>74</v>
      </c>
      <c r="D15" s="20" t="s">
        <v>91</v>
      </c>
      <c r="E15" s="11">
        <f t="shared" si="3"/>
        <v>376.80921052631578</v>
      </c>
      <c r="F15" s="12">
        <v>5652.1381578947367</v>
      </c>
      <c r="G15" s="13">
        <v>510.50000000000006</v>
      </c>
      <c r="H15" s="14">
        <v>333</v>
      </c>
      <c r="I15" s="12">
        <f t="shared" si="0"/>
        <v>6495.6381578947367</v>
      </c>
      <c r="J15" s="18">
        <v>840.27913452631583</v>
      </c>
      <c r="K15" s="13">
        <v>113.04276315789474</v>
      </c>
      <c r="L15" s="19">
        <v>593.47450657894728</v>
      </c>
      <c r="M15" s="12">
        <f t="shared" si="1"/>
        <v>1546.7964042631579</v>
      </c>
      <c r="N15" s="12">
        <f t="shared" si="2"/>
        <v>4948.8417536315792</v>
      </c>
    </row>
    <row r="16" spans="1:14" ht="24.95" customHeight="1" x14ac:dyDescent="0.15">
      <c r="A16" s="1">
        <v>12</v>
      </c>
      <c r="B16" s="2" t="s">
        <v>35</v>
      </c>
      <c r="C16" s="20" t="s">
        <v>74</v>
      </c>
      <c r="D16" s="20" t="s">
        <v>91</v>
      </c>
      <c r="E16" s="11">
        <f t="shared" si="3"/>
        <v>376.80921052631578</v>
      </c>
      <c r="F16" s="12">
        <v>5652.1381578947367</v>
      </c>
      <c r="G16" s="13">
        <v>510.50000000000006</v>
      </c>
      <c r="H16" s="13">
        <v>333</v>
      </c>
      <c r="I16" s="12">
        <f t="shared" si="0"/>
        <v>6495.6381578947367</v>
      </c>
      <c r="J16" s="18">
        <v>840.27913452631583</v>
      </c>
      <c r="K16" s="13">
        <v>113.04276315789474</v>
      </c>
      <c r="L16" s="19">
        <v>593.47450657894728</v>
      </c>
      <c r="M16" s="12">
        <f t="shared" si="1"/>
        <v>1546.7964042631579</v>
      </c>
      <c r="N16" s="12">
        <f t="shared" si="2"/>
        <v>4948.8417536315792</v>
      </c>
    </row>
    <row r="17" spans="1:14" ht="24.95" customHeight="1" x14ac:dyDescent="0.15">
      <c r="A17" s="1">
        <v>13</v>
      </c>
      <c r="B17" s="2" t="s">
        <v>32</v>
      </c>
      <c r="C17" s="20" t="s">
        <v>74</v>
      </c>
      <c r="D17" s="20" t="s">
        <v>90</v>
      </c>
      <c r="E17" s="11">
        <f t="shared" si="3"/>
        <v>393.25657894736844</v>
      </c>
      <c r="F17" s="12">
        <v>5898.8486842105267</v>
      </c>
      <c r="G17" s="13">
        <v>510.5</v>
      </c>
      <c r="H17" s="14">
        <v>333</v>
      </c>
      <c r="I17" s="12">
        <f t="shared" si="0"/>
        <v>6742.3486842105267</v>
      </c>
      <c r="J17" s="18">
        <v>892.97650294736854</v>
      </c>
      <c r="K17" s="13">
        <v>117.97697368421053</v>
      </c>
      <c r="L17" s="19">
        <v>619.37911184210532</v>
      </c>
      <c r="M17" s="12">
        <f t="shared" si="1"/>
        <v>1630.3325884736844</v>
      </c>
      <c r="N17" s="12">
        <f t="shared" si="2"/>
        <v>5112.0160957368425</v>
      </c>
    </row>
    <row r="18" spans="1:14" ht="24.95" customHeight="1" x14ac:dyDescent="0.15">
      <c r="A18" s="1">
        <v>14</v>
      </c>
      <c r="B18" s="2" t="s">
        <v>36</v>
      </c>
      <c r="C18" s="20" t="s">
        <v>74</v>
      </c>
      <c r="D18" s="20" t="s">
        <v>91</v>
      </c>
      <c r="E18" s="11">
        <f t="shared" si="3"/>
        <v>376.80921052631578</v>
      </c>
      <c r="F18" s="12">
        <v>5652.1381578947367</v>
      </c>
      <c r="G18" s="13">
        <v>510.50000000000006</v>
      </c>
      <c r="H18" s="14">
        <v>333</v>
      </c>
      <c r="I18" s="12">
        <f t="shared" si="0"/>
        <v>6495.6381578947367</v>
      </c>
      <c r="J18" s="18">
        <v>840.27913452631583</v>
      </c>
      <c r="K18" s="13">
        <v>113.04276315789474</v>
      </c>
      <c r="L18" s="19">
        <v>593.47450657894728</v>
      </c>
      <c r="M18" s="12">
        <f t="shared" si="1"/>
        <v>1546.7964042631579</v>
      </c>
      <c r="N18" s="12">
        <f t="shared" si="2"/>
        <v>4948.8417536315792</v>
      </c>
    </row>
    <row r="19" spans="1:14" ht="24.95" customHeight="1" x14ac:dyDescent="0.15">
      <c r="A19" s="1">
        <v>15</v>
      </c>
      <c r="B19" s="2" t="s">
        <v>37</v>
      </c>
      <c r="C19" s="20" t="s">
        <v>74</v>
      </c>
      <c r="D19" s="20" t="s">
        <v>91</v>
      </c>
      <c r="E19" s="11">
        <f t="shared" si="3"/>
        <v>376.80921052631578</v>
      </c>
      <c r="F19" s="12">
        <v>5652.1381578947367</v>
      </c>
      <c r="G19" s="13">
        <v>510.50000000000006</v>
      </c>
      <c r="H19" s="14">
        <v>333</v>
      </c>
      <c r="I19" s="12">
        <f t="shared" si="0"/>
        <v>6495.6381578947367</v>
      </c>
      <c r="J19" s="18">
        <v>840.27913452631583</v>
      </c>
      <c r="K19" s="13">
        <v>113.04276315789474</v>
      </c>
      <c r="L19" s="19">
        <v>593.47450657894728</v>
      </c>
      <c r="M19" s="12">
        <f t="shared" si="1"/>
        <v>1546.7964042631579</v>
      </c>
      <c r="N19" s="12">
        <f t="shared" si="2"/>
        <v>4948.8417536315792</v>
      </c>
    </row>
    <row r="20" spans="1:14" ht="24.95" customHeight="1" x14ac:dyDescent="0.15">
      <c r="A20" s="1">
        <v>16</v>
      </c>
      <c r="B20" s="2" t="s">
        <v>38</v>
      </c>
      <c r="C20" s="20" t="s">
        <v>74</v>
      </c>
      <c r="D20" s="20" t="s">
        <v>91</v>
      </c>
      <c r="E20" s="11">
        <f t="shared" si="3"/>
        <v>376.80921052631578</v>
      </c>
      <c r="F20" s="12">
        <v>5652.1381578947367</v>
      </c>
      <c r="G20" s="13">
        <v>510.50000000000006</v>
      </c>
      <c r="H20" s="14">
        <v>333</v>
      </c>
      <c r="I20" s="12">
        <f t="shared" si="0"/>
        <v>6495.6381578947367</v>
      </c>
      <c r="J20" s="18">
        <v>840.27913452631583</v>
      </c>
      <c r="K20" s="13">
        <v>113.04276315789474</v>
      </c>
      <c r="L20" s="19">
        <v>593.47450657894728</v>
      </c>
      <c r="M20" s="12">
        <f t="shared" si="1"/>
        <v>1546.7964042631579</v>
      </c>
      <c r="N20" s="12">
        <f t="shared" si="2"/>
        <v>4948.8417536315792</v>
      </c>
    </row>
    <row r="21" spans="1:14" ht="24.95" customHeight="1" x14ac:dyDescent="0.15">
      <c r="A21" s="1">
        <v>17</v>
      </c>
      <c r="B21" s="2" t="s">
        <v>39</v>
      </c>
      <c r="C21" s="20" t="s">
        <v>74</v>
      </c>
      <c r="D21" s="20" t="s">
        <v>91</v>
      </c>
      <c r="E21" s="11">
        <f t="shared" si="3"/>
        <v>376.80921052631578</v>
      </c>
      <c r="F21" s="12">
        <v>5652.1381578947367</v>
      </c>
      <c r="G21" s="13">
        <v>510.50000000000006</v>
      </c>
      <c r="H21" s="14">
        <v>333</v>
      </c>
      <c r="I21" s="12">
        <f t="shared" si="0"/>
        <v>6495.6381578947367</v>
      </c>
      <c r="J21" s="18">
        <v>840.27913452631583</v>
      </c>
      <c r="K21" s="13">
        <v>113.04276315789474</v>
      </c>
      <c r="L21" s="19">
        <v>593.47450657894728</v>
      </c>
      <c r="M21" s="12">
        <f t="shared" si="1"/>
        <v>1546.7964042631579</v>
      </c>
      <c r="N21" s="12">
        <f t="shared" si="2"/>
        <v>4948.8417536315792</v>
      </c>
    </row>
    <row r="22" spans="1:14" ht="24.95" customHeight="1" x14ac:dyDescent="0.15">
      <c r="A22" s="1">
        <v>18</v>
      </c>
      <c r="B22" s="2" t="s">
        <v>40</v>
      </c>
      <c r="C22" s="20" t="s">
        <v>74</v>
      </c>
      <c r="D22" s="20" t="s">
        <v>91</v>
      </c>
      <c r="E22" s="11">
        <f t="shared" si="3"/>
        <v>376.80921052631578</v>
      </c>
      <c r="F22" s="12">
        <v>5652.1381578947367</v>
      </c>
      <c r="G22" s="13">
        <v>510.50000000000006</v>
      </c>
      <c r="H22" s="14">
        <v>333</v>
      </c>
      <c r="I22" s="12">
        <f t="shared" si="0"/>
        <v>6495.6381578947367</v>
      </c>
      <c r="J22" s="18">
        <v>840.27913452631583</v>
      </c>
      <c r="K22" s="13">
        <v>113.04276315789474</v>
      </c>
      <c r="L22" s="19">
        <v>593.47450657894728</v>
      </c>
      <c r="M22" s="12">
        <f t="shared" si="1"/>
        <v>1546.7964042631579</v>
      </c>
      <c r="N22" s="12">
        <f t="shared" si="2"/>
        <v>4948.8417536315792</v>
      </c>
    </row>
    <row r="23" spans="1:14" ht="24.95" customHeight="1" x14ac:dyDescent="0.15">
      <c r="A23" s="1">
        <v>19</v>
      </c>
      <c r="B23" s="2" t="s">
        <v>41</v>
      </c>
      <c r="C23" s="20" t="s">
        <v>74</v>
      </c>
      <c r="D23" s="20" t="s">
        <v>91</v>
      </c>
      <c r="E23" s="11">
        <f t="shared" si="3"/>
        <v>376.80921052631578</v>
      </c>
      <c r="F23" s="12">
        <v>5652.1381578947367</v>
      </c>
      <c r="G23" s="13">
        <v>510.50000000000006</v>
      </c>
      <c r="H23" s="14">
        <v>333</v>
      </c>
      <c r="I23" s="12">
        <f t="shared" si="0"/>
        <v>6495.6381578947367</v>
      </c>
      <c r="J23" s="18">
        <v>840.27913452631583</v>
      </c>
      <c r="K23" s="13">
        <v>113.04276315789474</v>
      </c>
      <c r="L23" s="19">
        <v>593.47450657894728</v>
      </c>
      <c r="M23" s="12">
        <f t="shared" si="1"/>
        <v>1546.7964042631579</v>
      </c>
      <c r="N23" s="12">
        <f t="shared" si="2"/>
        <v>4948.8417536315792</v>
      </c>
    </row>
    <row r="24" spans="1:14" ht="24.95" customHeight="1" x14ac:dyDescent="0.15">
      <c r="A24" s="1">
        <v>20</v>
      </c>
      <c r="B24" s="2" t="s">
        <v>42</v>
      </c>
      <c r="C24" s="20" t="s">
        <v>74</v>
      </c>
      <c r="D24" s="20" t="s">
        <v>91</v>
      </c>
      <c r="E24" s="11">
        <f t="shared" si="3"/>
        <v>376.80921052631578</v>
      </c>
      <c r="F24" s="12">
        <v>5652.1381578947367</v>
      </c>
      <c r="G24" s="13">
        <v>510.50000000000006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593.47450657894728</v>
      </c>
      <c r="M24" s="12">
        <f t="shared" si="1"/>
        <v>1546.7964042631579</v>
      </c>
      <c r="N24" s="12">
        <f t="shared" si="2"/>
        <v>4948.8417536315792</v>
      </c>
    </row>
    <row r="25" spans="1:14" ht="24.95" customHeight="1" x14ac:dyDescent="0.15">
      <c r="A25" s="1">
        <v>21</v>
      </c>
      <c r="B25" s="2" t="s">
        <v>56</v>
      </c>
      <c r="C25" s="20" t="s">
        <v>74</v>
      </c>
      <c r="D25" s="20" t="s">
        <v>97</v>
      </c>
      <c r="E25" s="11">
        <f t="shared" si="3"/>
        <v>233.78289473684211</v>
      </c>
      <c r="F25" s="12">
        <v>3506.7434210526317</v>
      </c>
      <c r="G25" s="13">
        <v>323.5</v>
      </c>
      <c r="H25" s="13">
        <v>208.5</v>
      </c>
      <c r="I25" s="12">
        <f t="shared" si="0"/>
        <v>4038.7434210526317</v>
      </c>
      <c r="J25" s="18">
        <v>355.28734736842102</v>
      </c>
      <c r="K25" s="13">
        <v>70.13486842105263</v>
      </c>
      <c r="L25" s="19">
        <v>368.2080592105263</v>
      </c>
      <c r="M25" s="12">
        <f t="shared" si="1"/>
        <v>793.63027499999998</v>
      </c>
      <c r="N25" s="12">
        <f t="shared" si="2"/>
        <v>3245.1131460526317</v>
      </c>
    </row>
    <row r="26" spans="1:14" ht="24.95" customHeight="1" x14ac:dyDescent="0.15">
      <c r="A26" s="1">
        <v>22</v>
      </c>
      <c r="B26" s="2" t="s">
        <v>57</v>
      </c>
      <c r="C26" s="20" t="s">
        <v>74</v>
      </c>
      <c r="D26" s="20" t="s">
        <v>97</v>
      </c>
      <c r="E26" s="11">
        <f t="shared" si="3"/>
        <v>233.78289473684211</v>
      </c>
      <c r="F26" s="12">
        <v>3506.7434210526317</v>
      </c>
      <c r="G26" s="13">
        <v>323.5</v>
      </c>
      <c r="H26" s="14">
        <v>208.5</v>
      </c>
      <c r="I26" s="12">
        <f t="shared" si="0"/>
        <v>4038.7434210526317</v>
      </c>
      <c r="J26" s="18">
        <v>355.28734736842102</v>
      </c>
      <c r="K26" s="23">
        <v>70.13486842105263</v>
      </c>
      <c r="L26" s="19">
        <v>368.2080592105263</v>
      </c>
      <c r="M26" s="12">
        <f t="shared" si="1"/>
        <v>793.63027499999998</v>
      </c>
      <c r="N26" s="12">
        <f t="shared" si="2"/>
        <v>3245.1131460526317</v>
      </c>
    </row>
    <row r="27" spans="1:14" ht="24.95" customHeight="1" x14ac:dyDescent="0.15">
      <c r="A27" s="1">
        <v>23</v>
      </c>
      <c r="B27" s="2" t="s">
        <v>58</v>
      </c>
      <c r="C27" s="20" t="s">
        <v>74</v>
      </c>
      <c r="D27" s="20" t="s">
        <v>92</v>
      </c>
      <c r="E27" s="11">
        <f t="shared" si="3"/>
        <v>233.78289473684211</v>
      </c>
      <c r="F27" s="12">
        <v>3506.7434210526317</v>
      </c>
      <c r="G27" s="13">
        <v>323.5</v>
      </c>
      <c r="H27" s="14">
        <v>208.5</v>
      </c>
      <c r="I27" s="12">
        <f t="shared" si="0"/>
        <v>4038.7434210526317</v>
      </c>
      <c r="J27" s="18">
        <v>355.28734736842102</v>
      </c>
      <c r="K27" s="13">
        <v>70.13486842105263</v>
      </c>
      <c r="L27" s="19">
        <v>368.2080592105263</v>
      </c>
      <c r="M27" s="12">
        <f t="shared" si="1"/>
        <v>793.63027499999998</v>
      </c>
      <c r="N27" s="12">
        <f t="shared" si="2"/>
        <v>3245.1131460526317</v>
      </c>
    </row>
    <row r="28" spans="1:14" ht="24.95" customHeight="1" x14ac:dyDescent="0.15">
      <c r="A28" s="1">
        <v>24</v>
      </c>
      <c r="B28" s="2" t="s">
        <v>59</v>
      </c>
      <c r="C28" s="20" t="s">
        <v>74</v>
      </c>
      <c r="D28" s="20" t="s">
        <v>92</v>
      </c>
      <c r="E28" s="11">
        <f t="shared" si="3"/>
        <v>233.78289473684211</v>
      </c>
      <c r="F28" s="12">
        <v>3506.7434210526317</v>
      </c>
      <c r="G28" s="13">
        <v>323.5</v>
      </c>
      <c r="H28" s="14">
        <v>208.5</v>
      </c>
      <c r="I28" s="12">
        <f t="shared" si="0"/>
        <v>4038.7434210526317</v>
      </c>
      <c r="J28" s="18">
        <v>355.28734736842102</v>
      </c>
      <c r="K28" s="13">
        <v>70.13486842105263</v>
      </c>
      <c r="L28" s="19">
        <v>368.2080592105263</v>
      </c>
      <c r="M28" s="12">
        <f t="shared" si="1"/>
        <v>793.63027499999998</v>
      </c>
      <c r="N28" s="12">
        <f t="shared" si="2"/>
        <v>3245.1131460526317</v>
      </c>
    </row>
    <row r="29" spans="1:14" ht="24.95" customHeight="1" x14ac:dyDescent="0.15">
      <c r="A29" s="1">
        <v>25</v>
      </c>
      <c r="B29" s="2" t="s">
        <v>60</v>
      </c>
      <c r="C29" s="20" t="s">
        <v>74</v>
      </c>
      <c r="D29" s="20" t="s">
        <v>92</v>
      </c>
      <c r="E29" s="11">
        <f t="shared" si="3"/>
        <v>233.78289473684211</v>
      </c>
      <c r="F29" s="12">
        <v>3506.7434210526317</v>
      </c>
      <c r="G29" s="13">
        <v>323.5</v>
      </c>
      <c r="H29" s="14">
        <v>208.5</v>
      </c>
      <c r="I29" s="12">
        <f t="shared" si="0"/>
        <v>4038.7434210526317</v>
      </c>
      <c r="J29" s="18">
        <v>355.28734736842102</v>
      </c>
      <c r="K29" s="13">
        <v>70.13486842105263</v>
      </c>
      <c r="L29" s="19">
        <v>368.2080592105263</v>
      </c>
      <c r="M29" s="12">
        <f t="shared" si="1"/>
        <v>793.63027499999998</v>
      </c>
      <c r="N29" s="12">
        <f t="shared" si="2"/>
        <v>3245.1131460526317</v>
      </c>
    </row>
    <row r="30" spans="1:14" ht="24.95" customHeight="1" x14ac:dyDescent="0.15">
      <c r="A30" s="1">
        <v>26</v>
      </c>
      <c r="B30" s="2" t="s">
        <v>61</v>
      </c>
      <c r="C30" s="20" t="s">
        <v>74</v>
      </c>
      <c r="D30" s="20" t="s">
        <v>92</v>
      </c>
      <c r="E30" s="11">
        <f t="shared" si="3"/>
        <v>233.78289473684211</v>
      </c>
      <c r="F30" s="12">
        <v>3506.7434210526317</v>
      </c>
      <c r="G30" s="13">
        <v>323.5</v>
      </c>
      <c r="H30" s="14">
        <v>208.5</v>
      </c>
      <c r="I30" s="12">
        <f t="shared" si="0"/>
        <v>4038.7434210526317</v>
      </c>
      <c r="J30" s="18">
        <v>355.28734736842102</v>
      </c>
      <c r="K30" s="13">
        <v>70.13486842105263</v>
      </c>
      <c r="L30" s="19">
        <v>368.2080592105263</v>
      </c>
      <c r="M30" s="12">
        <f t="shared" si="1"/>
        <v>793.63027499999998</v>
      </c>
      <c r="N30" s="12">
        <f t="shared" si="2"/>
        <v>3245.1131460526317</v>
      </c>
    </row>
    <row r="31" spans="1:14" ht="24.95" customHeight="1" x14ac:dyDescent="0.15">
      <c r="A31" s="1">
        <v>27</v>
      </c>
      <c r="B31" s="2" t="s">
        <v>62</v>
      </c>
      <c r="C31" s="20" t="s">
        <v>74</v>
      </c>
      <c r="D31" s="20" t="s">
        <v>92</v>
      </c>
      <c r="E31" s="11">
        <f t="shared" si="3"/>
        <v>233.78289473684211</v>
      </c>
      <c r="F31" s="12">
        <v>3506.7434210526317</v>
      </c>
      <c r="G31" s="13">
        <v>323.5</v>
      </c>
      <c r="H31" s="14">
        <v>208.5</v>
      </c>
      <c r="I31" s="12">
        <f t="shared" si="0"/>
        <v>4038.7434210526317</v>
      </c>
      <c r="J31" s="18">
        <v>355.28734736842102</v>
      </c>
      <c r="K31" s="13">
        <v>70.13486842105263</v>
      </c>
      <c r="L31" s="19">
        <v>368.2080592105263</v>
      </c>
      <c r="M31" s="12">
        <f t="shared" si="1"/>
        <v>793.63027499999998</v>
      </c>
      <c r="N31" s="12">
        <f t="shared" si="2"/>
        <v>3245.1131460526317</v>
      </c>
    </row>
    <row r="32" spans="1:14" ht="24.95" customHeight="1" x14ac:dyDescent="0.15">
      <c r="A32" s="1">
        <v>28</v>
      </c>
      <c r="B32" s="2" t="s">
        <v>63</v>
      </c>
      <c r="C32" s="20" t="s">
        <v>74</v>
      </c>
      <c r="D32" s="20" t="s">
        <v>92</v>
      </c>
      <c r="E32" s="11">
        <f t="shared" si="3"/>
        <v>233.78289473684211</v>
      </c>
      <c r="F32" s="12">
        <v>3506.7434210526317</v>
      </c>
      <c r="G32" s="13">
        <v>323.5</v>
      </c>
      <c r="H32" s="14">
        <v>208.5</v>
      </c>
      <c r="I32" s="12">
        <f t="shared" si="0"/>
        <v>4038.7434210526317</v>
      </c>
      <c r="J32" s="18">
        <v>355.28734736842102</v>
      </c>
      <c r="K32" s="13">
        <v>70.13486842105263</v>
      </c>
      <c r="L32" s="19">
        <v>368.2080592105263</v>
      </c>
      <c r="M32" s="12">
        <f t="shared" si="1"/>
        <v>793.63027499999998</v>
      </c>
      <c r="N32" s="12">
        <f t="shared" si="2"/>
        <v>3245.1131460526317</v>
      </c>
    </row>
    <row r="33" spans="1:14" ht="24.95" customHeight="1" x14ac:dyDescent="0.15">
      <c r="A33" s="1">
        <v>29</v>
      </c>
      <c r="B33" s="2" t="s">
        <v>64</v>
      </c>
      <c r="C33" s="20" t="s">
        <v>74</v>
      </c>
      <c r="D33" s="20" t="s">
        <v>92</v>
      </c>
      <c r="E33" s="11">
        <f t="shared" si="3"/>
        <v>233.78289473684211</v>
      </c>
      <c r="F33" s="12">
        <v>3506.7434210526317</v>
      </c>
      <c r="G33" s="13">
        <v>323.5</v>
      </c>
      <c r="H33" s="14">
        <v>208.5</v>
      </c>
      <c r="I33" s="12">
        <f t="shared" si="0"/>
        <v>4038.7434210526317</v>
      </c>
      <c r="J33" s="18">
        <v>355.28734736842102</v>
      </c>
      <c r="K33" s="13">
        <v>70.13486842105263</v>
      </c>
      <c r="L33" s="19">
        <v>368.2080592105263</v>
      </c>
      <c r="M33" s="12">
        <f t="shared" si="1"/>
        <v>793.63027499999998</v>
      </c>
      <c r="N33" s="12">
        <f t="shared" si="2"/>
        <v>3245.1131460526317</v>
      </c>
    </row>
    <row r="34" spans="1:14" ht="24.95" customHeight="1" x14ac:dyDescent="0.15">
      <c r="A34" s="1">
        <v>30</v>
      </c>
      <c r="B34" s="2" t="s">
        <v>65</v>
      </c>
      <c r="C34" s="20" t="s">
        <v>74</v>
      </c>
      <c r="D34" s="20" t="s">
        <v>92</v>
      </c>
      <c r="E34" s="11">
        <f t="shared" si="3"/>
        <v>233.78289473684211</v>
      </c>
      <c r="F34" s="12">
        <v>3506.7434210526317</v>
      </c>
      <c r="G34" s="13">
        <v>323.5</v>
      </c>
      <c r="H34" s="13">
        <v>208.5</v>
      </c>
      <c r="I34" s="12">
        <f t="shared" si="0"/>
        <v>4038.7434210526317</v>
      </c>
      <c r="J34" s="18">
        <v>355.28734736842102</v>
      </c>
      <c r="K34" s="13">
        <v>70.13486842105263</v>
      </c>
      <c r="L34" s="19">
        <v>368.2080592105263</v>
      </c>
      <c r="M34" s="12">
        <f t="shared" si="1"/>
        <v>793.63027499999998</v>
      </c>
      <c r="N34" s="12">
        <f t="shared" si="2"/>
        <v>3245.1131460526317</v>
      </c>
    </row>
    <row r="35" spans="1:14" ht="24.95" customHeight="1" x14ac:dyDescent="0.15">
      <c r="A35" s="1">
        <v>31</v>
      </c>
      <c r="B35" s="2" t="s">
        <v>66</v>
      </c>
      <c r="C35" s="20" t="s">
        <v>74</v>
      </c>
      <c r="D35" s="20" t="s">
        <v>92</v>
      </c>
      <c r="E35" s="11">
        <f t="shared" si="3"/>
        <v>233.78289473684211</v>
      </c>
      <c r="F35" s="12">
        <v>3506.7434210526317</v>
      </c>
      <c r="G35" s="13">
        <v>323.5</v>
      </c>
      <c r="H35" s="13">
        <v>208.5</v>
      </c>
      <c r="I35" s="12">
        <f t="shared" si="0"/>
        <v>4038.7434210526317</v>
      </c>
      <c r="J35" s="18">
        <v>355.28734736842102</v>
      </c>
      <c r="K35" s="13">
        <v>70.13486842105263</v>
      </c>
      <c r="L35" s="19">
        <v>368.2080592105263</v>
      </c>
      <c r="M35" s="12">
        <f t="shared" si="1"/>
        <v>793.63027499999998</v>
      </c>
      <c r="N35" s="12">
        <f t="shared" si="2"/>
        <v>3245.1131460526317</v>
      </c>
    </row>
    <row r="36" spans="1:14" ht="24.95" customHeight="1" x14ac:dyDescent="0.15">
      <c r="A36" s="1">
        <v>32</v>
      </c>
      <c r="B36" s="2" t="s">
        <v>67</v>
      </c>
      <c r="C36" s="20" t="s">
        <v>74</v>
      </c>
      <c r="D36" s="20" t="s">
        <v>92</v>
      </c>
      <c r="E36" s="11">
        <f t="shared" si="3"/>
        <v>233.78289473684211</v>
      </c>
      <c r="F36" s="12">
        <v>3506.7434210526317</v>
      </c>
      <c r="G36" s="13">
        <v>323.5</v>
      </c>
      <c r="H36" s="14">
        <v>208.5</v>
      </c>
      <c r="I36" s="12">
        <f t="shared" si="0"/>
        <v>4038.7434210526317</v>
      </c>
      <c r="J36" s="18">
        <v>355.28734736842102</v>
      </c>
      <c r="K36" s="13">
        <v>70.13486842105263</v>
      </c>
      <c r="L36" s="19">
        <v>368.2080592105263</v>
      </c>
      <c r="M36" s="12">
        <f t="shared" si="1"/>
        <v>793.63027499999998</v>
      </c>
      <c r="N36" s="12">
        <f t="shared" si="2"/>
        <v>3245.1131460526317</v>
      </c>
    </row>
    <row r="37" spans="1:14" ht="24.95" customHeight="1" x14ac:dyDescent="0.15">
      <c r="A37" s="1">
        <v>33</v>
      </c>
      <c r="B37" s="2" t="s">
        <v>68</v>
      </c>
      <c r="C37" s="20" t="s">
        <v>74</v>
      </c>
      <c r="D37" s="20" t="s">
        <v>92</v>
      </c>
      <c r="E37" s="11">
        <f t="shared" si="3"/>
        <v>233.78289473684211</v>
      </c>
      <c r="F37" s="12">
        <v>3506.7434210526317</v>
      </c>
      <c r="G37" s="13">
        <v>323.5</v>
      </c>
      <c r="H37" s="14">
        <v>208.5</v>
      </c>
      <c r="I37" s="12">
        <f t="shared" ref="I37:I64" si="4">SUM(F37:H37)</f>
        <v>4038.7434210526317</v>
      </c>
      <c r="J37" s="18">
        <v>355.28734736842102</v>
      </c>
      <c r="K37" s="23">
        <v>70.13486842105263</v>
      </c>
      <c r="L37" s="19">
        <v>368.2080592105263</v>
      </c>
      <c r="M37" s="12">
        <f t="shared" ref="M37:M64" si="5">SUM(J37:L37)</f>
        <v>793.63027499999998</v>
      </c>
      <c r="N37" s="12">
        <f t="shared" ref="N37:N64" si="6">+I37-M37</f>
        <v>3245.1131460526317</v>
      </c>
    </row>
    <row r="38" spans="1:14" ht="24.95" customHeight="1" x14ac:dyDescent="0.15">
      <c r="A38" s="1">
        <v>34</v>
      </c>
      <c r="B38" s="2" t="s">
        <v>69</v>
      </c>
      <c r="C38" s="20" t="s">
        <v>74</v>
      </c>
      <c r="D38" s="20" t="s">
        <v>92</v>
      </c>
      <c r="E38" s="11">
        <f t="shared" si="3"/>
        <v>233.78289473684211</v>
      </c>
      <c r="F38" s="12">
        <v>3506.7434210526317</v>
      </c>
      <c r="G38" s="13">
        <v>323.5</v>
      </c>
      <c r="H38" s="14">
        <v>208.5</v>
      </c>
      <c r="I38" s="12">
        <f t="shared" si="4"/>
        <v>4038.7434210526317</v>
      </c>
      <c r="J38" s="18">
        <v>355.28734736842102</v>
      </c>
      <c r="K38" s="23">
        <v>70.13486842105263</v>
      </c>
      <c r="L38" s="19">
        <v>368.2080592105263</v>
      </c>
      <c r="M38" s="12">
        <f t="shared" si="5"/>
        <v>793.63027499999998</v>
      </c>
      <c r="N38" s="12">
        <f t="shared" si="6"/>
        <v>3245.1131460526317</v>
      </c>
    </row>
    <row r="39" spans="1:14" ht="24.95" customHeight="1" x14ac:dyDescent="0.15">
      <c r="A39" s="1">
        <v>35</v>
      </c>
      <c r="B39" s="2" t="s">
        <v>70</v>
      </c>
      <c r="C39" s="20" t="s">
        <v>74</v>
      </c>
      <c r="D39" s="20" t="s">
        <v>92</v>
      </c>
      <c r="E39" s="11">
        <f t="shared" si="3"/>
        <v>233.78289473684211</v>
      </c>
      <c r="F39" s="12">
        <v>3506.7434210526317</v>
      </c>
      <c r="G39" s="13">
        <v>323.5</v>
      </c>
      <c r="H39" s="14">
        <v>208.5</v>
      </c>
      <c r="I39" s="12">
        <f t="shared" si="4"/>
        <v>4038.7434210526317</v>
      </c>
      <c r="J39" s="18">
        <v>355.28734736842102</v>
      </c>
      <c r="K39" s="13">
        <v>70.13486842105263</v>
      </c>
      <c r="L39" s="19">
        <v>368.2080592105263</v>
      </c>
      <c r="M39" s="12">
        <f t="shared" si="5"/>
        <v>793.63027499999998</v>
      </c>
      <c r="N39" s="12">
        <f t="shared" si="6"/>
        <v>3245.1131460526317</v>
      </c>
    </row>
    <row r="40" spans="1:14" ht="24.95" customHeight="1" x14ac:dyDescent="0.15">
      <c r="A40" s="1">
        <v>36</v>
      </c>
      <c r="B40" s="2" t="s">
        <v>71</v>
      </c>
      <c r="C40" s="20" t="s">
        <v>74</v>
      </c>
      <c r="D40" s="20" t="s">
        <v>92</v>
      </c>
      <c r="E40" s="11">
        <f t="shared" si="3"/>
        <v>233.78289473684211</v>
      </c>
      <c r="F40" s="12">
        <v>3506.7434210526317</v>
      </c>
      <c r="G40" s="13">
        <v>323.5</v>
      </c>
      <c r="H40" s="14">
        <v>208.5</v>
      </c>
      <c r="I40" s="12">
        <f t="shared" si="4"/>
        <v>4038.7434210526317</v>
      </c>
      <c r="J40" s="18">
        <v>355.28734736842102</v>
      </c>
      <c r="K40" s="13">
        <v>70.13486842105263</v>
      </c>
      <c r="L40" s="19">
        <v>368.2080592105263</v>
      </c>
      <c r="M40" s="12">
        <f t="shared" si="5"/>
        <v>793.63027499999998</v>
      </c>
      <c r="N40" s="12">
        <f t="shared" si="6"/>
        <v>3245.1131460526317</v>
      </c>
    </row>
    <row r="41" spans="1:14" ht="24.95" customHeight="1" x14ac:dyDescent="0.15">
      <c r="A41" s="1">
        <v>37</v>
      </c>
      <c r="B41" s="2" t="s">
        <v>17</v>
      </c>
      <c r="C41" s="20" t="s">
        <v>75</v>
      </c>
      <c r="D41" s="20" t="s">
        <v>79</v>
      </c>
      <c r="E41" s="11">
        <f t="shared" si="3"/>
        <v>908.7828947368422</v>
      </c>
      <c r="F41" s="12">
        <v>13631.743421052633</v>
      </c>
      <c r="G41" s="13">
        <v>832</v>
      </c>
      <c r="H41" s="14">
        <v>559.5</v>
      </c>
      <c r="I41" s="12">
        <f t="shared" si="4"/>
        <v>15023.243421052633</v>
      </c>
      <c r="J41" s="18">
        <v>2764.7790606315793</v>
      </c>
      <c r="K41" s="13">
        <v>0</v>
      </c>
      <c r="L41" s="19">
        <v>1431.3330592105265</v>
      </c>
      <c r="M41" s="12">
        <f t="shared" si="5"/>
        <v>4196.112119842106</v>
      </c>
      <c r="N41" s="12">
        <f t="shared" si="6"/>
        <v>10827.131301210527</v>
      </c>
    </row>
    <row r="42" spans="1:14" ht="24.95" customHeight="1" x14ac:dyDescent="0.15">
      <c r="A42" s="1">
        <v>38</v>
      </c>
      <c r="B42" s="2" t="s">
        <v>23</v>
      </c>
      <c r="C42" s="20" t="s">
        <v>75</v>
      </c>
      <c r="D42" s="20" t="s">
        <v>83</v>
      </c>
      <c r="E42" s="11">
        <f t="shared" si="3"/>
        <v>459.44078947368422</v>
      </c>
      <c r="F42" s="12">
        <v>6891.6118421052633</v>
      </c>
      <c r="G42" s="13">
        <v>581.5</v>
      </c>
      <c r="H42" s="14">
        <v>361</v>
      </c>
      <c r="I42" s="12">
        <f t="shared" si="4"/>
        <v>7834.1118421052633</v>
      </c>
      <c r="J42" s="18">
        <v>1126.1771134736844</v>
      </c>
      <c r="K42" s="13">
        <v>0</v>
      </c>
      <c r="L42" s="19">
        <v>723.6192434210526</v>
      </c>
      <c r="M42" s="12">
        <f t="shared" si="5"/>
        <v>1849.7963568947371</v>
      </c>
      <c r="N42" s="12">
        <f t="shared" si="6"/>
        <v>5984.3154852105263</v>
      </c>
    </row>
    <row r="43" spans="1:14" ht="24.95" customHeight="1" x14ac:dyDescent="0.15">
      <c r="A43" s="1">
        <v>39</v>
      </c>
      <c r="B43" s="2" t="s">
        <v>24</v>
      </c>
      <c r="C43" s="20" t="s">
        <v>75</v>
      </c>
      <c r="D43" s="20" t="s">
        <v>84</v>
      </c>
      <c r="E43" s="11">
        <f t="shared" si="3"/>
        <v>459.44078947368422</v>
      </c>
      <c r="F43" s="12">
        <v>6891.6118421052633</v>
      </c>
      <c r="G43" s="13">
        <v>581.5</v>
      </c>
      <c r="H43" s="14">
        <v>361</v>
      </c>
      <c r="I43" s="12">
        <f t="shared" si="4"/>
        <v>7834.1118421052633</v>
      </c>
      <c r="J43" s="18">
        <v>1126.1771134736844</v>
      </c>
      <c r="K43" s="13">
        <v>0</v>
      </c>
      <c r="L43" s="19">
        <v>723.6192434210526</v>
      </c>
      <c r="M43" s="12">
        <f t="shared" si="5"/>
        <v>1849.7963568947371</v>
      </c>
      <c r="N43" s="12">
        <f t="shared" si="6"/>
        <v>5984.3154852105263</v>
      </c>
    </row>
    <row r="44" spans="1:14" ht="24.95" customHeight="1" x14ac:dyDescent="0.15">
      <c r="A44" s="1">
        <v>40</v>
      </c>
      <c r="B44" s="2" t="s">
        <v>18</v>
      </c>
      <c r="C44" s="20" t="s">
        <v>76</v>
      </c>
      <c r="D44" s="20" t="s">
        <v>79</v>
      </c>
      <c r="E44" s="11">
        <f t="shared" si="3"/>
        <v>908.7828947368422</v>
      </c>
      <c r="F44" s="12">
        <v>13631.743421052633</v>
      </c>
      <c r="G44" s="13">
        <v>832</v>
      </c>
      <c r="H44" s="14">
        <v>559.5</v>
      </c>
      <c r="I44" s="12">
        <f t="shared" si="4"/>
        <v>15023.243421052633</v>
      </c>
      <c r="J44" s="18">
        <v>2764.7790606315793</v>
      </c>
      <c r="K44" s="13">
        <v>0</v>
      </c>
      <c r="L44" s="19">
        <v>1431.3330592105265</v>
      </c>
      <c r="M44" s="12">
        <f t="shared" si="5"/>
        <v>4196.112119842106</v>
      </c>
      <c r="N44" s="12">
        <f t="shared" si="6"/>
        <v>10827.131301210527</v>
      </c>
    </row>
    <row r="45" spans="1:14" ht="24.95" customHeight="1" x14ac:dyDescent="0.15">
      <c r="A45" s="1">
        <v>41</v>
      </c>
      <c r="B45" s="2" t="s">
        <v>22</v>
      </c>
      <c r="C45" s="20" t="s">
        <v>76</v>
      </c>
      <c r="D45" s="20" t="s">
        <v>82</v>
      </c>
      <c r="E45" s="11">
        <f t="shared" si="3"/>
        <v>566.21710526315792</v>
      </c>
      <c r="F45" s="12">
        <v>8493.2565789473683</v>
      </c>
      <c r="G45" s="13">
        <v>623.5</v>
      </c>
      <c r="H45" s="14">
        <v>389.5</v>
      </c>
      <c r="I45" s="12">
        <f t="shared" si="4"/>
        <v>9506.2565789473683</v>
      </c>
      <c r="J45" s="18">
        <v>1483.3472292631582</v>
      </c>
      <c r="K45" s="23">
        <v>0</v>
      </c>
      <c r="L45" s="19">
        <v>2802.9119407894736</v>
      </c>
      <c r="M45" s="12">
        <f t="shared" si="5"/>
        <v>4286.2591700526318</v>
      </c>
      <c r="N45" s="12">
        <f t="shared" si="6"/>
        <v>5219.9974088947365</v>
      </c>
    </row>
    <row r="46" spans="1:14" ht="24.95" customHeight="1" x14ac:dyDescent="0.15">
      <c r="A46" s="1">
        <v>42</v>
      </c>
      <c r="B46" s="2" t="s">
        <v>45</v>
      </c>
      <c r="C46" s="20" t="s">
        <v>76</v>
      </c>
      <c r="D46" s="20" t="s">
        <v>94</v>
      </c>
      <c r="E46" s="11">
        <f t="shared" si="3"/>
        <v>258.8486842105263</v>
      </c>
      <c r="F46" s="12">
        <v>3882.7302631578946</v>
      </c>
      <c r="G46" s="13">
        <v>359</v>
      </c>
      <c r="H46" s="14">
        <v>219</v>
      </c>
      <c r="I46" s="12">
        <f t="shared" si="4"/>
        <v>4460.730263157895</v>
      </c>
      <c r="J46" s="18">
        <v>426.86835115789484</v>
      </c>
      <c r="K46" s="13">
        <v>77.65460526315789</v>
      </c>
      <c r="L46" s="19">
        <v>407.6866776315789</v>
      </c>
      <c r="M46" s="12">
        <f t="shared" si="5"/>
        <v>912.2096340526316</v>
      </c>
      <c r="N46" s="12">
        <f t="shared" si="6"/>
        <v>3548.5206291052637</v>
      </c>
    </row>
    <row r="47" spans="1:14" ht="24.95" customHeight="1" x14ac:dyDescent="0.15">
      <c r="A47" s="1">
        <v>43</v>
      </c>
      <c r="B47" s="2" t="s">
        <v>46</v>
      </c>
      <c r="C47" s="20" t="s">
        <v>76</v>
      </c>
      <c r="D47" s="20" t="s">
        <v>94</v>
      </c>
      <c r="E47" s="11">
        <f t="shared" si="3"/>
        <v>258.8486842105263</v>
      </c>
      <c r="F47" s="12">
        <v>3882.7302631578946</v>
      </c>
      <c r="G47" s="13">
        <v>359</v>
      </c>
      <c r="H47" s="14">
        <v>219</v>
      </c>
      <c r="I47" s="12">
        <f t="shared" si="4"/>
        <v>4460.730263157895</v>
      </c>
      <c r="J47" s="18">
        <v>426.86835115789484</v>
      </c>
      <c r="K47" s="13">
        <v>77.65460526315789</v>
      </c>
      <c r="L47" s="19">
        <v>407.6866776315789</v>
      </c>
      <c r="M47" s="12">
        <f t="shared" si="5"/>
        <v>912.2096340526316</v>
      </c>
      <c r="N47" s="12">
        <f t="shared" si="6"/>
        <v>3548.5206291052637</v>
      </c>
    </row>
    <row r="48" spans="1:14" ht="24.95" customHeight="1" x14ac:dyDescent="0.15">
      <c r="A48" s="1">
        <v>44</v>
      </c>
      <c r="B48" s="2" t="s">
        <v>47</v>
      </c>
      <c r="C48" s="20" t="s">
        <v>76</v>
      </c>
      <c r="D48" s="20" t="s">
        <v>94</v>
      </c>
      <c r="E48" s="11">
        <f t="shared" si="3"/>
        <v>258.8486842105263</v>
      </c>
      <c r="F48" s="12">
        <v>3882.7302631578946</v>
      </c>
      <c r="G48" s="13">
        <v>359</v>
      </c>
      <c r="H48" s="14">
        <v>219</v>
      </c>
      <c r="I48" s="12">
        <f t="shared" si="4"/>
        <v>4460.730263157895</v>
      </c>
      <c r="J48" s="18">
        <v>426.86835115789484</v>
      </c>
      <c r="K48" s="13">
        <v>77.65460526315789</v>
      </c>
      <c r="L48" s="19">
        <v>407.6866776315789</v>
      </c>
      <c r="M48" s="12">
        <f t="shared" si="5"/>
        <v>912.2096340526316</v>
      </c>
      <c r="N48" s="12">
        <f t="shared" si="6"/>
        <v>3548.5206291052637</v>
      </c>
    </row>
    <row r="49" spans="1:14" ht="24.95" customHeight="1" x14ac:dyDescent="0.15">
      <c r="A49" s="1">
        <v>45</v>
      </c>
      <c r="B49" s="2" t="s">
        <v>48</v>
      </c>
      <c r="C49" s="20" t="s">
        <v>76</v>
      </c>
      <c r="D49" s="20" t="s">
        <v>94</v>
      </c>
      <c r="E49" s="11">
        <f t="shared" si="3"/>
        <v>258.8486842105263</v>
      </c>
      <c r="F49" s="12">
        <v>3882.7302631578946</v>
      </c>
      <c r="G49" s="13">
        <v>359</v>
      </c>
      <c r="H49" s="14">
        <v>219</v>
      </c>
      <c r="I49" s="12">
        <f t="shared" si="4"/>
        <v>4460.730263157895</v>
      </c>
      <c r="J49" s="18">
        <v>426.86835115789484</v>
      </c>
      <c r="K49" s="13">
        <v>77.65460526315789</v>
      </c>
      <c r="L49" s="19">
        <v>407.6866776315789</v>
      </c>
      <c r="M49" s="12">
        <f t="shared" si="5"/>
        <v>912.2096340526316</v>
      </c>
      <c r="N49" s="12">
        <f t="shared" si="6"/>
        <v>3548.5206291052637</v>
      </c>
    </row>
    <row r="50" spans="1:14" ht="24.95" customHeight="1" x14ac:dyDescent="0.15">
      <c r="A50" s="1">
        <v>46</v>
      </c>
      <c r="B50" s="2" t="s">
        <v>49</v>
      </c>
      <c r="C50" s="20" t="s">
        <v>76</v>
      </c>
      <c r="D50" s="20" t="s">
        <v>94</v>
      </c>
      <c r="E50" s="11">
        <f t="shared" si="3"/>
        <v>258.8486842105263</v>
      </c>
      <c r="F50" s="12">
        <v>3882.7302631578946</v>
      </c>
      <c r="G50" s="13">
        <v>359</v>
      </c>
      <c r="H50" s="14">
        <v>219</v>
      </c>
      <c r="I50" s="12">
        <f t="shared" si="4"/>
        <v>4460.730263157895</v>
      </c>
      <c r="J50" s="18">
        <v>426.86835115789484</v>
      </c>
      <c r="K50" s="13">
        <v>77.65460526315789</v>
      </c>
      <c r="L50" s="19">
        <v>407.6866776315789</v>
      </c>
      <c r="M50" s="12">
        <f t="shared" si="5"/>
        <v>912.2096340526316</v>
      </c>
      <c r="N50" s="12">
        <f t="shared" si="6"/>
        <v>3548.5206291052637</v>
      </c>
    </row>
    <row r="51" spans="1:14" ht="24.95" customHeight="1" x14ac:dyDescent="0.15">
      <c r="A51" s="1">
        <v>47</v>
      </c>
      <c r="B51" s="2" t="s">
        <v>50</v>
      </c>
      <c r="C51" s="20" t="s">
        <v>76</v>
      </c>
      <c r="D51" s="20" t="s">
        <v>94</v>
      </c>
      <c r="E51" s="11">
        <f t="shared" si="3"/>
        <v>258.8486842105263</v>
      </c>
      <c r="F51" s="12">
        <v>3882.7302631578946</v>
      </c>
      <c r="G51" s="13">
        <v>359</v>
      </c>
      <c r="H51" s="14">
        <v>219</v>
      </c>
      <c r="I51" s="12">
        <f t="shared" si="4"/>
        <v>4460.730263157895</v>
      </c>
      <c r="J51" s="18">
        <v>426.86835115789484</v>
      </c>
      <c r="K51" s="23">
        <v>77.65460526315789</v>
      </c>
      <c r="L51" s="19">
        <v>407.6866776315789</v>
      </c>
      <c r="M51" s="12">
        <f t="shared" si="5"/>
        <v>912.2096340526316</v>
      </c>
      <c r="N51" s="12">
        <f t="shared" si="6"/>
        <v>3548.5206291052637</v>
      </c>
    </row>
    <row r="52" spans="1:14" ht="24.95" customHeight="1" x14ac:dyDescent="0.15">
      <c r="A52" s="1">
        <v>48</v>
      </c>
      <c r="B52" s="2" t="s">
        <v>51</v>
      </c>
      <c r="C52" s="20" t="s">
        <v>76</v>
      </c>
      <c r="D52" s="20" t="s">
        <v>94</v>
      </c>
      <c r="E52" s="11">
        <f t="shared" si="3"/>
        <v>258.8486842105263</v>
      </c>
      <c r="F52" s="12">
        <v>3882.7302631578946</v>
      </c>
      <c r="G52" s="13">
        <v>359</v>
      </c>
      <c r="H52" s="14">
        <v>219</v>
      </c>
      <c r="I52" s="12">
        <f t="shared" si="4"/>
        <v>4460.730263157895</v>
      </c>
      <c r="J52" s="18">
        <v>426.86835115789484</v>
      </c>
      <c r="K52" s="13">
        <v>77.65460526315789</v>
      </c>
      <c r="L52" s="19">
        <v>407.6866776315789</v>
      </c>
      <c r="M52" s="12">
        <f t="shared" si="5"/>
        <v>912.2096340526316</v>
      </c>
      <c r="N52" s="12">
        <f t="shared" si="6"/>
        <v>3548.5206291052637</v>
      </c>
    </row>
    <row r="53" spans="1:14" ht="24.95" customHeight="1" x14ac:dyDescent="0.15">
      <c r="A53" s="1">
        <v>49</v>
      </c>
      <c r="B53" s="2" t="s">
        <v>52</v>
      </c>
      <c r="C53" s="20" t="s">
        <v>76</v>
      </c>
      <c r="D53" s="20" t="s">
        <v>94</v>
      </c>
      <c r="E53" s="11">
        <f t="shared" si="3"/>
        <v>258.8486842105263</v>
      </c>
      <c r="F53" s="12">
        <v>3882.7302631578946</v>
      </c>
      <c r="G53" s="13">
        <v>359</v>
      </c>
      <c r="H53" s="14">
        <v>219</v>
      </c>
      <c r="I53" s="12">
        <f t="shared" si="4"/>
        <v>4460.730263157895</v>
      </c>
      <c r="J53" s="18">
        <v>426.86835115789484</v>
      </c>
      <c r="K53" s="13">
        <v>77.65460526315789</v>
      </c>
      <c r="L53" s="19">
        <v>407.6866776315789</v>
      </c>
      <c r="M53" s="12">
        <f t="shared" si="5"/>
        <v>912.2096340526316</v>
      </c>
      <c r="N53" s="12">
        <f t="shared" si="6"/>
        <v>3548.5206291052637</v>
      </c>
    </row>
    <row r="54" spans="1:14" ht="24.95" customHeight="1" x14ac:dyDescent="0.15">
      <c r="A54" s="1">
        <v>50</v>
      </c>
      <c r="B54" s="2" t="s">
        <v>53</v>
      </c>
      <c r="C54" s="20" t="s">
        <v>76</v>
      </c>
      <c r="D54" s="20" t="s">
        <v>94</v>
      </c>
      <c r="E54" s="11">
        <f t="shared" si="3"/>
        <v>258.8486842105263</v>
      </c>
      <c r="F54" s="12">
        <v>3882.7302631578946</v>
      </c>
      <c r="G54" s="13">
        <v>359</v>
      </c>
      <c r="H54" s="14">
        <v>219</v>
      </c>
      <c r="I54" s="12">
        <f t="shared" si="4"/>
        <v>4460.730263157895</v>
      </c>
      <c r="J54" s="18">
        <v>426.86835115789484</v>
      </c>
      <c r="K54" s="13">
        <v>77.65460526315789</v>
      </c>
      <c r="L54" s="19">
        <v>407.6866776315789</v>
      </c>
      <c r="M54" s="12">
        <f t="shared" si="5"/>
        <v>912.2096340526316</v>
      </c>
      <c r="N54" s="12">
        <f t="shared" si="6"/>
        <v>3548.5206291052637</v>
      </c>
    </row>
    <row r="55" spans="1:14" ht="24.95" customHeight="1" x14ac:dyDescent="0.15">
      <c r="A55" s="1">
        <v>51</v>
      </c>
      <c r="B55" s="2" t="s">
        <v>43</v>
      </c>
      <c r="C55" s="20" t="s">
        <v>76</v>
      </c>
      <c r="D55" s="20" t="s">
        <v>93</v>
      </c>
      <c r="E55" s="11">
        <f t="shared" si="3"/>
        <v>280.26315789473688</v>
      </c>
      <c r="F55" s="12">
        <v>4203.9473684210534</v>
      </c>
      <c r="G55" s="13">
        <v>366</v>
      </c>
      <c r="H55" s="14">
        <v>226</v>
      </c>
      <c r="I55" s="12">
        <f t="shared" si="4"/>
        <v>4795.9473684210534</v>
      </c>
      <c r="J55" s="18">
        <v>486.93925642105285</v>
      </c>
      <c r="K55" s="13">
        <v>84.078947368421069</v>
      </c>
      <c r="L55" s="19">
        <v>441.41447368421058</v>
      </c>
      <c r="M55" s="12">
        <f t="shared" si="5"/>
        <v>1012.4326774736844</v>
      </c>
      <c r="N55" s="12">
        <f t="shared" si="6"/>
        <v>3783.5146909473688</v>
      </c>
    </row>
    <row r="56" spans="1:14" ht="24.95" customHeight="1" x14ac:dyDescent="0.15">
      <c r="A56" s="1">
        <v>52</v>
      </c>
      <c r="B56" s="2" t="s">
        <v>44</v>
      </c>
      <c r="C56" s="20" t="s">
        <v>76</v>
      </c>
      <c r="D56" s="20" t="s">
        <v>93</v>
      </c>
      <c r="E56" s="11">
        <f t="shared" si="3"/>
        <v>280.26315789473688</v>
      </c>
      <c r="F56" s="12">
        <v>4203.9473684210534</v>
      </c>
      <c r="G56" s="13">
        <v>366</v>
      </c>
      <c r="H56" s="14">
        <v>226</v>
      </c>
      <c r="I56" s="12">
        <f t="shared" si="4"/>
        <v>4795.9473684210534</v>
      </c>
      <c r="J56" s="18">
        <v>486.93925642105285</v>
      </c>
      <c r="K56" s="13">
        <v>84.078947368421069</v>
      </c>
      <c r="L56" s="19">
        <v>441.41447368421058</v>
      </c>
      <c r="M56" s="12">
        <f t="shared" si="5"/>
        <v>1012.4326774736844</v>
      </c>
      <c r="N56" s="12">
        <f t="shared" si="6"/>
        <v>3783.5146909473688</v>
      </c>
    </row>
    <row r="57" spans="1:14" ht="24.95" customHeight="1" x14ac:dyDescent="0.15">
      <c r="A57" s="1">
        <v>53</v>
      </c>
      <c r="B57" s="2" t="s">
        <v>19</v>
      </c>
      <c r="C57" s="20" t="s">
        <v>77</v>
      </c>
      <c r="D57" s="20" t="s">
        <v>79</v>
      </c>
      <c r="E57" s="11">
        <f t="shared" si="3"/>
        <v>908.7828947368422</v>
      </c>
      <c r="F57" s="12">
        <v>13631.743421052633</v>
      </c>
      <c r="G57" s="13">
        <v>832</v>
      </c>
      <c r="H57" s="14">
        <v>559.5</v>
      </c>
      <c r="I57" s="12">
        <f t="shared" si="4"/>
        <v>15023.243421052633</v>
      </c>
      <c r="J57" s="18">
        <v>2764.7790606315793</v>
      </c>
      <c r="K57" s="13"/>
      <c r="L57" s="19">
        <v>1431.3330592105265</v>
      </c>
      <c r="M57" s="12">
        <f t="shared" si="5"/>
        <v>4196.112119842106</v>
      </c>
      <c r="N57" s="12">
        <f t="shared" si="6"/>
        <v>10827.131301210527</v>
      </c>
    </row>
    <row r="58" spans="1:14" ht="24.95" customHeight="1" x14ac:dyDescent="0.15">
      <c r="A58" s="1">
        <v>54</v>
      </c>
      <c r="B58" s="2" t="s">
        <v>20</v>
      </c>
      <c r="C58" s="20" t="s">
        <v>77</v>
      </c>
      <c r="D58" s="20" t="s">
        <v>80</v>
      </c>
      <c r="E58" s="11">
        <f t="shared" si="3"/>
        <v>807.00657894736844</v>
      </c>
      <c r="F58" s="12">
        <v>12105.098684210527</v>
      </c>
      <c r="G58" s="13">
        <v>774.5</v>
      </c>
      <c r="H58" s="14">
        <v>508</v>
      </c>
      <c r="I58" s="12">
        <f t="shared" si="4"/>
        <v>13387.598684210527</v>
      </c>
      <c r="J58" s="18">
        <v>2380.0254185263161</v>
      </c>
      <c r="K58" s="13">
        <v>0</v>
      </c>
      <c r="L58" s="19">
        <v>1271.0353618421052</v>
      </c>
      <c r="M58" s="12">
        <f t="shared" si="5"/>
        <v>3651.0607803684215</v>
      </c>
      <c r="N58" s="12">
        <f t="shared" si="6"/>
        <v>9736.5379038421052</v>
      </c>
    </row>
    <row r="59" spans="1:14" ht="24.95" customHeight="1" x14ac:dyDescent="0.15">
      <c r="A59" s="1">
        <v>55</v>
      </c>
      <c r="B59" s="2" t="s">
        <v>26</v>
      </c>
      <c r="C59" s="20" t="s">
        <v>77</v>
      </c>
      <c r="D59" s="20" t="s">
        <v>86</v>
      </c>
      <c r="E59" s="11">
        <f t="shared" si="3"/>
        <v>449.57236842105266</v>
      </c>
      <c r="F59" s="12">
        <v>6743.58552631579</v>
      </c>
      <c r="G59" s="13">
        <v>581.5</v>
      </c>
      <c r="H59" s="14">
        <v>361</v>
      </c>
      <c r="I59" s="12">
        <f t="shared" si="4"/>
        <v>7686.08552631579</v>
      </c>
      <c r="J59" s="18">
        <v>1094.5586924210529</v>
      </c>
      <c r="K59" s="13">
        <v>0</v>
      </c>
      <c r="L59" s="19">
        <v>708.07648026315792</v>
      </c>
      <c r="M59" s="12">
        <f t="shared" si="5"/>
        <v>1802.6351726842108</v>
      </c>
      <c r="N59" s="12">
        <f t="shared" si="6"/>
        <v>5883.4503536315788</v>
      </c>
    </row>
    <row r="60" spans="1:14" ht="24.95" customHeight="1" x14ac:dyDescent="0.15">
      <c r="A60" s="1">
        <v>56</v>
      </c>
      <c r="B60" s="2" t="s">
        <v>27</v>
      </c>
      <c r="C60" s="20" t="s">
        <v>77</v>
      </c>
      <c r="D60" s="20" t="s">
        <v>86</v>
      </c>
      <c r="E60" s="11">
        <f t="shared" si="3"/>
        <v>449.57236842105266</v>
      </c>
      <c r="F60" s="12">
        <v>6743.58552631579</v>
      </c>
      <c r="G60" s="13">
        <v>581.5</v>
      </c>
      <c r="H60" s="14">
        <v>361</v>
      </c>
      <c r="I60" s="12">
        <f t="shared" si="4"/>
        <v>7686.08552631579</v>
      </c>
      <c r="J60" s="18">
        <v>1094.5586924210529</v>
      </c>
      <c r="K60" s="13">
        <v>0</v>
      </c>
      <c r="L60" s="19">
        <v>708.07648026315792</v>
      </c>
      <c r="M60" s="12">
        <f t="shared" si="5"/>
        <v>1802.6351726842108</v>
      </c>
      <c r="N60" s="12">
        <f t="shared" si="6"/>
        <v>5883.4503536315788</v>
      </c>
    </row>
    <row r="61" spans="1:14" ht="26.25" customHeight="1" x14ac:dyDescent="0.15">
      <c r="A61" s="1">
        <v>57</v>
      </c>
      <c r="B61" s="25" t="s">
        <v>28</v>
      </c>
      <c r="C61" s="25" t="s">
        <v>77</v>
      </c>
      <c r="D61" s="26" t="s">
        <v>86</v>
      </c>
      <c r="E61" s="27">
        <f t="shared" si="3"/>
        <v>449.57236842105266</v>
      </c>
      <c r="F61" s="28">
        <v>6743.58552631579</v>
      </c>
      <c r="G61" s="30">
        <v>581.5</v>
      </c>
      <c r="H61" s="29">
        <v>361</v>
      </c>
      <c r="I61" s="28">
        <f t="shared" si="4"/>
        <v>7686.08552631579</v>
      </c>
      <c r="J61" s="31">
        <v>1094.5586924210529</v>
      </c>
      <c r="K61" s="30">
        <v>0</v>
      </c>
      <c r="L61" s="32">
        <v>708.07648026315792</v>
      </c>
      <c r="M61" s="28">
        <f t="shared" si="5"/>
        <v>1802.6351726842108</v>
      </c>
      <c r="N61" s="28">
        <f t="shared" si="6"/>
        <v>5883.4503536315788</v>
      </c>
    </row>
    <row r="62" spans="1:14" ht="20.25" customHeight="1" x14ac:dyDescent="0.15">
      <c r="A62" s="1">
        <v>58</v>
      </c>
      <c r="B62" s="33" t="s">
        <v>104</v>
      </c>
      <c r="C62" s="33" t="s">
        <v>77</v>
      </c>
      <c r="D62" s="34" t="s">
        <v>86</v>
      </c>
      <c r="E62" s="35">
        <f t="shared" si="3"/>
        <v>449.57236842105266</v>
      </c>
      <c r="F62" s="36">
        <v>6743.58552631579</v>
      </c>
      <c r="G62" s="38">
        <v>581.5</v>
      </c>
      <c r="H62" s="38">
        <v>361</v>
      </c>
      <c r="I62" s="36">
        <f t="shared" si="4"/>
        <v>7686.08552631579</v>
      </c>
      <c r="J62" s="18">
        <v>1094.5586924210529</v>
      </c>
      <c r="K62" s="38">
        <v>0</v>
      </c>
      <c r="L62" s="19">
        <v>708.07648026315792</v>
      </c>
      <c r="M62" s="36">
        <f t="shared" si="5"/>
        <v>1802.6351726842108</v>
      </c>
      <c r="N62" s="36">
        <f t="shared" si="6"/>
        <v>5883.4503536315788</v>
      </c>
    </row>
    <row r="63" spans="1:14" ht="16.5" x14ac:dyDescent="0.15">
      <c r="A63" s="53">
        <v>59</v>
      </c>
      <c r="B63" s="54" t="s">
        <v>107</v>
      </c>
      <c r="C63" s="54" t="s">
        <v>75</v>
      </c>
      <c r="D63" s="55" t="s">
        <v>108</v>
      </c>
      <c r="E63" s="35">
        <f t="shared" si="3"/>
        <v>449.57236842105266</v>
      </c>
      <c r="F63" s="36">
        <v>6743.58552631579</v>
      </c>
      <c r="G63" s="38">
        <v>581.5</v>
      </c>
      <c r="H63" s="38">
        <v>361</v>
      </c>
      <c r="I63" s="36">
        <f t="shared" si="4"/>
        <v>7686.08552631579</v>
      </c>
      <c r="J63" s="18">
        <v>1094.5586924210529</v>
      </c>
      <c r="K63" s="38">
        <v>0</v>
      </c>
      <c r="L63" s="19">
        <v>708.07648026315792</v>
      </c>
      <c r="M63" s="36">
        <f t="shared" si="5"/>
        <v>1802.6351726842108</v>
      </c>
      <c r="N63" s="36">
        <f t="shared" si="6"/>
        <v>5883.4503536315788</v>
      </c>
    </row>
    <row r="64" spans="1:14" ht="16.5" x14ac:dyDescent="0.15">
      <c r="A64" s="56">
        <v>60</v>
      </c>
      <c r="B64" s="33" t="s">
        <v>25</v>
      </c>
      <c r="C64" s="33" t="s">
        <v>77</v>
      </c>
      <c r="D64" s="39" t="s">
        <v>85</v>
      </c>
      <c r="E64" s="51">
        <f t="shared" si="3"/>
        <v>459.44078947368422</v>
      </c>
      <c r="F64" s="36">
        <v>6891.6118421052633</v>
      </c>
      <c r="G64" s="38">
        <v>581.5</v>
      </c>
      <c r="H64" s="38">
        <v>361</v>
      </c>
      <c r="I64" s="36">
        <f t="shared" si="4"/>
        <v>7834.1118421052633</v>
      </c>
      <c r="J64" s="18">
        <v>1126.1771134736844</v>
      </c>
      <c r="K64" s="38">
        <v>0</v>
      </c>
      <c r="L64" s="19">
        <v>723.6192434210526</v>
      </c>
      <c r="M64" s="36">
        <f t="shared" si="5"/>
        <v>1849.7963568947371</v>
      </c>
      <c r="N64" s="36">
        <f t="shared" si="6"/>
        <v>5984.3154852105263</v>
      </c>
    </row>
    <row r="65" spans="1:14" x14ac:dyDescent="0.2">
      <c r="A65" s="57"/>
      <c r="B65" s="57"/>
      <c r="C65" s="57"/>
      <c r="D65" s="39"/>
      <c r="E65" s="52">
        <f t="shared" ref="E65:N65" si="7">SUM(E5:E64)</f>
        <v>24692.006578947367</v>
      </c>
      <c r="F65" s="40">
        <f t="shared" si="7"/>
        <v>370380.09868421097</v>
      </c>
      <c r="G65" s="40">
        <f t="shared" si="7"/>
        <v>29146.5</v>
      </c>
      <c r="H65" s="40">
        <f t="shared" si="7"/>
        <v>18768</v>
      </c>
      <c r="I65" s="40">
        <f t="shared" si="7"/>
        <v>418294.59868421103</v>
      </c>
      <c r="J65" s="40">
        <f t="shared" si="7"/>
        <v>59445.71400989472</v>
      </c>
      <c r="K65" s="40">
        <f t="shared" si="7"/>
        <v>3389.7236842105272</v>
      </c>
      <c r="L65" s="40">
        <f t="shared" si="7"/>
        <v>40801.030361842131</v>
      </c>
      <c r="M65" s="40">
        <f t="shared" si="7"/>
        <v>103636.46805594744</v>
      </c>
      <c r="N65" s="40">
        <f t="shared" si="7"/>
        <v>314658.13062826334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8.6640625" style="22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50"/>
      <c r="F1" s="50"/>
    </row>
    <row r="2" spans="1:14" ht="9" customHeight="1" x14ac:dyDescent="0.2">
      <c r="D2" s="48" t="s">
        <v>175</v>
      </c>
      <c r="E2" s="48" t="s">
        <v>183</v>
      </c>
      <c r="F2" s="48"/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78</v>
      </c>
      <c r="D5" s="20" t="s">
        <v>72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3044.2574013157896</v>
      </c>
      <c r="M5" s="12">
        <f t="shared" ref="M5:M36" si="1">SUM(J5:L5)</f>
        <v>10514.625043421052</v>
      </c>
      <c r="N5" s="12">
        <f t="shared" ref="N5:N36" si="2">+I5-M5</f>
        <v>20430.802588157898</v>
      </c>
    </row>
    <row r="6" spans="1:14" ht="24.95" customHeight="1" x14ac:dyDescent="0.15">
      <c r="A6" s="1">
        <v>2</v>
      </c>
      <c r="B6" s="2" t="s">
        <v>31</v>
      </c>
      <c r="C6" s="20" t="s">
        <v>105</v>
      </c>
      <c r="D6" s="20" t="s">
        <v>72</v>
      </c>
      <c r="E6" s="11">
        <f t="shared" ref="E6:E62" si="3">+F6/15</f>
        <v>376.80921052631578</v>
      </c>
      <c r="F6" s="12">
        <v>5652.1381578947367</v>
      </c>
      <c r="G6" s="13">
        <v>510.50000000000006</v>
      </c>
      <c r="H6" s="14">
        <v>333</v>
      </c>
      <c r="I6" s="12">
        <f t="shared" si="0"/>
        <v>6495.6381578947367</v>
      </c>
      <c r="J6" s="18">
        <v>840.27913452631583</v>
      </c>
      <c r="K6" s="13">
        <v>0</v>
      </c>
      <c r="L6" s="19">
        <v>593.47450657894728</v>
      </c>
      <c r="M6" s="12">
        <f t="shared" si="1"/>
        <v>1433.7536411052631</v>
      </c>
      <c r="N6" s="12">
        <f t="shared" si="2"/>
        <v>5061.8845167894733</v>
      </c>
    </row>
    <row r="7" spans="1:14" ht="24.95" customHeight="1" x14ac:dyDescent="0.15">
      <c r="A7" s="1">
        <v>3</v>
      </c>
      <c r="B7" s="2" t="s">
        <v>15</v>
      </c>
      <c r="C7" s="20" t="s">
        <v>79</v>
      </c>
      <c r="D7" s="20" t="s">
        <v>73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1431.3330592105265</v>
      </c>
      <c r="M7" s="12">
        <f t="shared" si="1"/>
        <v>4196.112119842106</v>
      </c>
      <c r="N7" s="12">
        <f t="shared" si="2"/>
        <v>10827.131301210527</v>
      </c>
    </row>
    <row r="8" spans="1:14" ht="24.95" customHeight="1" x14ac:dyDescent="0.15">
      <c r="A8" s="1">
        <v>4</v>
      </c>
      <c r="B8" s="2" t="s">
        <v>29</v>
      </c>
      <c r="C8" s="20" t="s">
        <v>106</v>
      </c>
      <c r="D8" s="20" t="s">
        <v>73</v>
      </c>
      <c r="E8" s="11">
        <f t="shared" si="3"/>
        <v>405.06578947368422</v>
      </c>
      <c r="F8" s="12">
        <v>6075.9868421052633</v>
      </c>
      <c r="G8" s="13">
        <v>564</v>
      </c>
      <c r="H8" s="14">
        <v>351.5</v>
      </c>
      <c r="I8" s="12">
        <f t="shared" si="0"/>
        <v>6991.4868421052633</v>
      </c>
      <c r="J8" s="18">
        <v>946.19241347368438</v>
      </c>
      <c r="K8" s="13">
        <v>0</v>
      </c>
      <c r="L8" s="19">
        <v>637.9786184210526</v>
      </c>
      <c r="M8" s="12">
        <f t="shared" si="1"/>
        <v>1584.1710318947371</v>
      </c>
      <c r="N8" s="12">
        <f t="shared" si="2"/>
        <v>5407.3158102105263</v>
      </c>
    </row>
    <row r="9" spans="1:14" ht="24.95" customHeight="1" x14ac:dyDescent="0.15">
      <c r="A9" s="1">
        <v>5</v>
      </c>
      <c r="B9" s="2" t="s">
        <v>30</v>
      </c>
      <c r="C9" s="20" t="s">
        <v>88</v>
      </c>
      <c r="D9" s="20" t="s">
        <v>73</v>
      </c>
      <c r="E9" s="11">
        <f t="shared" si="3"/>
        <v>405.06578947368422</v>
      </c>
      <c r="F9" s="12">
        <v>6075.9868421052633</v>
      </c>
      <c r="G9" s="13">
        <v>564</v>
      </c>
      <c r="H9" s="14">
        <v>351.5</v>
      </c>
      <c r="I9" s="12">
        <f t="shared" si="0"/>
        <v>6991.4868421052633</v>
      </c>
      <c r="J9" s="18">
        <v>946.19241347368438</v>
      </c>
      <c r="K9" s="13">
        <v>0</v>
      </c>
      <c r="L9" s="19">
        <v>637.9786184210526</v>
      </c>
      <c r="M9" s="12">
        <f t="shared" si="1"/>
        <v>1584.1710318947371</v>
      </c>
      <c r="N9" s="12">
        <f t="shared" si="2"/>
        <v>5407.3158102105263</v>
      </c>
    </row>
    <row r="10" spans="1:14" ht="24.95" customHeight="1" x14ac:dyDescent="0.15">
      <c r="A10" s="1">
        <v>6</v>
      </c>
      <c r="B10" s="2" t="s">
        <v>21</v>
      </c>
      <c r="C10" s="20" t="s">
        <v>81</v>
      </c>
      <c r="D10" s="20" t="s">
        <v>73</v>
      </c>
      <c r="E10" s="11">
        <f t="shared" si="3"/>
        <v>729.8026315789474</v>
      </c>
      <c r="F10" s="12">
        <v>10947.039473684212</v>
      </c>
      <c r="G10" s="13">
        <v>732.5</v>
      </c>
      <c r="H10" s="14">
        <v>493.5</v>
      </c>
      <c r="I10" s="12">
        <f t="shared" si="0"/>
        <v>12173.039473684212</v>
      </c>
      <c r="J10" s="18">
        <v>2094.4110922105269</v>
      </c>
      <c r="K10" s="13">
        <v>0</v>
      </c>
      <c r="L10" s="19">
        <v>1149.4391447368421</v>
      </c>
      <c r="M10" s="12">
        <f t="shared" si="1"/>
        <v>3243.850236947369</v>
      </c>
      <c r="N10" s="12">
        <f t="shared" si="2"/>
        <v>8929.1892367368418</v>
      </c>
    </row>
    <row r="11" spans="1:14" ht="24.95" customHeight="1" x14ac:dyDescent="0.15">
      <c r="A11" s="1">
        <v>7</v>
      </c>
      <c r="B11" s="2" t="s">
        <v>54</v>
      </c>
      <c r="C11" s="20" t="s">
        <v>95</v>
      </c>
      <c r="D11" s="20" t="s">
        <v>73</v>
      </c>
      <c r="E11" s="11">
        <f t="shared" si="3"/>
        <v>253.52</v>
      </c>
      <c r="F11" s="12">
        <v>3802.8</v>
      </c>
      <c r="G11" s="13">
        <v>333.5</v>
      </c>
      <c r="H11" s="14">
        <v>212.5</v>
      </c>
      <c r="I11" s="12">
        <f t="shared" si="0"/>
        <v>4348.8</v>
      </c>
      <c r="J11" s="18">
        <v>406.80974063157907</v>
      </c>
      <c r="K11" s="13"/>
      <c r="L11" s="19">
        <v>399.29358552631578</v>
      </c>
      <c r="M11" s="12">
        <f t="shared" si="1"/>
        <v>806.1033261578948</v>
      </c>
      <c r="N11" s="12">
        <f t="shared" si="2"/>
        <v>3542.6966738421052</v>
      </c>
    </row>
    <row r="12" spans="1:14" ht="24.95" customHeight="1" x14ac:dyDescent="0.15">
      <c r="A12" s="1">
        <v>8</v>
      </c>
      <c r="B12" s="2" t="s">
        <v>55</v>
      </c>
      <c r="C12" s="20" t="s">
        <v>96</v>
      </c>
      <c r="D12" s="20" t="s">
        <v>77</v>
      </c>
      <c r="E12" s="11">
        <f t="shared" si="3"/>
        <v>253.51973684210529</v>
      </c>
      <c r="F12" s="12">
        <v>3802.7960526315792</v>
      </c>
      <c r="G12" s="13">
        <v>333.5</v>
      </c>
      <c r="H12" s="14">
        <v>212.5</v>
      </c>
      <c r="I12" s="12">
        <f t="shared" si="0"/>
        <v>4348.7960526315792</v>
      </c>
      <c r="J12" s="18">
        <v>406.80974063157907</v>
      </c>
      <c r="K12" s="13"/>
      <c r="L12" s="19">
        <v>399.29358552631578</v>
      </c>
      <c r="M12" s="12">
        <f t="shared" si="1"/>
        <v>806.1033261578948</v>
      </c>
      <c r="N12" s="12">
        <f t="shared" si="2"/>
        <v>3542.6927264736842</v>
      </c>
    </row>
    <row r="13" spans="1:14" ht="24.95" customHeight="1" x14ac:dyDescent="0.15">
      <c r="A13" s="1">
        <v>9</v>
      </c>
      <c r="B13" s="2" t="s">
        <v>16</v>
      </c>
      <c r="C13" s="20" t="s">
        <v>79</v>
      </c>
      <c r="D13" s="20" t="s">
        <v>74</v>
      </c>
      <c r="E13" s="11">
        <f t="shared" si="3"/>
        <v>908.7828947368422</v>
      </c>
      <c r="F13" s="12">
        <v>13631.743421052633</v>
      </c>
      <c r="G13" s="13">
        <v>832</v>
      </c>
      <c r="H13" s="14">
        <v>559.5</v>
      </c>
      <c r="I13" s="12">
        <f t="shared" si="0"/>
        <v>15023.243421052633</v>
      </c>
      <c r="J13" s="18">
        <v>2764.7790606315793</v>
      </c>
      <c r="K13" s="13">
        <v>0</v>
      </c>
      <c r="L13" s="19">
        <v>1431.3330592105265</v>
      </c>
      <c r="M13" s="12">
        <f t="shared" si="1"/>
        <v>4196.112119842106</v>
      </c>
      <c r="N13" s="12">
        <f t="shared" si="2"/>
        <v>10827.131301210527</v>
      </c>
    </row>
    <row r="14" spans="1:14" ht="24.95" customHeight="1" x14ac:dyDescent="0.15">
      <c r="A14" s="1">
        <v>10</v>
      </c>
      <c r="B14" s="2" t="s">
        <v>33</v>
      </c>
      <c r="C14" s="20" t="s">
        <v>91</v>
      </c>
      <c r="D14" s="20" t="s">
        <v>74</v>
      </c>
      <c r="E14" s="11">
        <f t="shared" si="3"/>
        <v>376.80921052631578</v>
      </c>
      <c r="F14" s="12">
        <v>5652.1381578947367</v>
      </c>
      <c r="G14" s="13">
        <v>510.50000000000006</v>
      </c>
      <c r="H14" s="14">
        <v>333</v>
      </c>
      <c r="I14" s="12">
        <f t="shared" si="0"/>
        <v>6495.6381578947367</v>
      </c>
      <c r="J14" s="18">
        <v>840.27913452631583</v>
      </c>
      <c r="K14" s="13">
        <v>113.04276315789474</v>
      </c>
      <c r="L14" s="19">
        <v>593.47450657894728</v>
      </c>
      <c r="M14" s="12">
        <f t="shared" si="1"/>
        <v>1546.7964042631579</v>
      </c>
      <c r="N14" s="12">
        <f t="shared" si="2"/>
        <v>4948.8417536315792</v>
      </c>
    </row>
    <row r="15" spans="1:14" ht="24.95" customHeight="1" x14ac:dyDescent="0.15">
      <c r="A15" s="1">
        <v>11</v>
      </c>
      <c r="B15" s="2" t="s">
        <v>34</v>
      </c>
      <c r="C15" s="20" t="s">
        <v>91</v>
      </c>
      <c r="D15" s="20" t="s">
        <v>74</v>
      </c>
      <c r="E15" s="11">
        <f t="shared" si="3"/>
        <v>376.80921052631578</v>
      </c>
      <c r="F15" s="12">
        <v>5652.1381578947367</v>
      </c>
      <c r="G15" s="13">
        <v>510.50000000000006</v>
      </c>
      <c r="H15" s="14">
        <v>333</v>
      </c>
      <c r="I15" s="12">
        <f t="shared" si="0"/>
        <v>6495.6381578947367</v>
      </c>
      <c r="J15" s="18">
        <v>840.27913452631583</v>
      </c>
      <c r="K15" s="13">
        <v>113.04276315789474</v>
      </c>
      <c r="L15" s="19">
        <v>593.47450657894728</v>
      </c>
      <c r="M15" s="12">
        <f t="shared" si="1"/>
        <v>1546.7964042631579</v>
      </c>
      <c r="N15" s="12">
        <f t="shared" si="2"/>
        <v>4948.8417536315792</v>
      </c>
    </row>
    <row r="16" spans="1:14" ht="24.95" customHeight="1" x14ac:dyDescent="0.15">
      <c r="A16" s="1">
        <v>12</v>
      </c>
      <c r="B16" s="2" t="s">
        <v>35</v>
      </c>
      <c r="C16" s="20" t="s">
        <v>91</v>
      </c>
      <c r="D16" s="20" t="s">
        <v>74</v>
      </c>
      <c r="E16" s="11">
        <f t="shared" si="3"/>
        <v>376.80921052631578</v>
      </c>
      <c r="F16" s="12">
        <v>5652.1381578947367</v>
      </c>
      <c r="G16" s="13">
        <v>510.50000000000006</v>
      </c>
      <c r="H16" s="13">
        <v>333</v>
      </c>
      <c r="I16" s="12">
        <f t="shared" si="0"/>
        <v>6495.6381578947367</v>
      </c>
      <c r="J16" s="18">
        <v>840.27913452631583</v>
      </c>
      <c r="K16" s="13">
        <v>113.04276315789474</v>
      </c>
      <c r="L16" s="19">
        <v>593.47450657894728</v>
      </c>
      <c r="M16" s="12">
        <f t="shared" si="1"/>
        <v>1546.7964042631579</v>
      </c>
      <c r="N16" s="12">
        <f t="shared" si="2"/>
        <v>4948.8417536315792</v>
      </c>
    </row>
    <row r="17" spans="1:14" ht="24.95" customHeight="1" x14ac:dyDescent="0.15">
      <c r="A17" s="1">
        <v>13</v>
      </c>
      <c r="B17" s="2" t="s">
        <v>32</v>
      </c>
      <c r="C17" s="20" t="s">
        <v>90</v>
      </c>
      <c r="D17" s="20" t="s">
        <v>74</v>
      </c>
      <c r="E17" s="11">
        <f t="shared" si="3"/>
        <v>393.25657894736844</v>
      </c>
      <c r="F17" s="12">
        <v>5898.8486842105267</v>
      </c>
      <c r="G17" s="13">
        <v>510.5</v>
      </c>
      <c r="H17" s="14">
        <v>333</v>
      </c>
      <c r="I17" s="12">
        <f t="shared" si="0"/>
        <v>6742.3486842105267</v>
      </c>
      <c r="J17" s="18">
        <v>892.97650294736854</v>
      </c>
      <c r="K17" s="13">
        <v>117.97697368421053</v>
      </c>
      <c r="L17" s="19">
        <v>619.37911184210532</v>
      </c>
      <c r="M17" s="12">
        <f t="shared" si="1"/>
        <v>1630.3325884736844</v>
      </c>
      <c r="N17" s="12">
        <f t="shared" si="2"/>
        <v>5112.0160957368425</v>
      </c>
    </row>
    <row r="18" spans="1:14" ht="24.95" customHeight="1" x14ac:dyDescent="0.15">
      <c r="A18" s="1">
        <v>14</v>
      </c>
      <c r="B18" s="2" t="s">
        <v>36</v>
      </c>
      <c r="C18" s="20" t="s">
        <v>91</v>
      </c>
      <c r="D18" s="20" t="s">
        <v>74</v>
      </c>
      <c r="E18" s="11">
        <f t="shared" si="3"/>
        <v>376.80921052631578</v>
      </c>
      <c r="F18" s="12">
        <v>5652.1381578947367</v>
      </c>
      <c r="G18" s="13">
        <v>510.50000000000006</v>
      </c>
      <c r="H18" s="14">
        <v>333</v>
      </c>
      <c r="I18" s="12">
        <f t="shared" si="0"/>
        <v>6495.6381578947367</v>
      </c>
      <c r="J18" s="18">
        <v>840.27913452631583</v>
      </c>
      <c r="K18" s="13">
        <v>113.04276315789474</v>
      </c>
      <c r="L18" s="19">
        <v>593.47450657894728</v>
      </c>
      <c r="M18" s="12">
        <f t="shared" si="1"/>
        <v>1546.7964042631579</v>
      </c>
      <c r="N18" s="12">
        <f t="shared" si="2"/>
        <v>4948.8417536315792</v>
      </c>
    </row>
    <row r="19" spans="1:14" ht="24.95" customHeight="1" x14ac:dyDescent="0.15">
      <c r="A19" s="1">
        <v>15</v>
      </c>
      <c r="B19" s="2" t="s">
        <v>37</v>
      </c>
      <c r="C19" s="20" t="s">
        <v>91</v>
      </c>
      <c r="D19" s="20" t="s">
        <v>74</v>
      </c>
      <c r="E19" s="11">
        <f t="shared" si="3"/>
        <v>376.80921052631578</v>
      </c>
      <c r="F19" s="12">
        <v>5652.1381578947367</v>
      </c>
      <c r="G19" s="13">
        <v>510.50000000000006</v>
      </c>
      <c r="H19" s="14">
        <v>333</v>
      </c>
      <c r="I19" s="12">
        <f t="shared" si="0"/>
        <v>6495.6381578947367</v>
      </c>
      <c r="J19" s="18">
        <v>840.27913452631583</v>
      </c>
      <c r="K19" s="13">
        <v>113.04276315789474</v>
      </c>
      <c r="L19" s="19">
        <v>593.47450657894728</v>
      </c>
      <c r="M19" s="12">
        <f t="shared" si="1"/>
        <v>1546.7964042631579</v>
      </c>
      <c r="N19" s="12">
        <f t="shared" si="2"/>
        <v>4948.8417536315792</v>
      </c>
    </row>
    <row r="20" spans="1:14" ht="24.95" customHeight="1" x14ac:dyDescent="0.15">
      <c r="A20" s="1">
        <v>16</v>
      </c>
      <c r="B20" s="2" t="s">
        <v>38</v>
      </c>
      <c r="C20" s="20" t="s">
        <v>91</v>
      </c>
      <c r="D20" s="20" t="s">
        <v>74</v>
      </c>
      <c r="E20" s="11">
        <f t="shared" si="3"/>
        <v>376.80921052631578</v>
      </c>
      <c r="F20" s="12">
        <v>5652.1381578947367</v>
      </c>
      <c r="G20" s="13">
        <v>510.50000000000006</v>
      </c>
      <c r="H20" s="14">
        <v>333</v>
      </c>
      <c r="I20" s="12">
        <f t="shared" si="0"/>
        <v>6495.6381578947367</v>
      </c>
      <c r="J20" s="18">
        <v>840.27913452631583</v>
      </c>
      <c r="K20" s="13">
        <v>113.04276315789474</v>
      </c>
      <c r="L20" s="19">
        <v>593.47450657894728</v>
      </c>
      <c r="M20" s="12">
        <f t="shared" si="1"/>
        <v>1546.7964042631579</v>
      </c>
      <c r="N20" s="12">
        <f t="shared" si="2"/>
        <v>4948.8417536315792</v>
      </c>
    </row>
    <row r="21" spans="1:14" ht="24.95" customHeight="1" x14ac:dyDescent="0.15">
      <c r="A21" s="1">
        <v>17</v>
      </c>
      <c r="B21" s="2" t="s">
        <v>39</v>
      </c>
      <c r="C21" s="20" t="s">
        <v>91</v>
      </c>
      <c r="D21" s="20" t="s">
        <v>74</v>
      </c>
      <c r="E21" s="11">
        <f t="shared" si="3"/>
        <v>376.80921052631578</v>
      </c>
      <c r="F21" s="12">
        <v>5652.1381578947367</v>
      </c>
      <c r="G21" s="13">
        <v>510.50000000000006</v>
      </c>
      <c r="H21" s="14">
        <v>333</v>
      </c>
      <c r="I21" s="12">
        <f t="shared" si="0"/>
        <v>6495.6381578947367</v>
      </c>
      <c r="J21" s="18">
        <v>840.27913452631583</v>
      </c>
      <c r="K21" s="13">
        <v>113.04276315789474</v>
      </c>
      <c r="L21" s="19">
        <v>593.47450657894728</v>
      </c>
      <c r="M21" s="12">
        <f t="shared" si="1"/>
        <v>1546.7964042631579</v>
      </c>
      <c r="N21" s="12">
        <f t="shared" si="2"/>
        <v>4948.8417536315792</v>
      </c>
    </row>
    <row r="22" spans="1:14" ht="24.95" customHeight="1" x14ac:dyDescent="0.15">
      <c r="A22" s="1">
        <v>18</v>
      </c>
      <c r="B22" s="2" t="s">
        <v>40</v>
      </c>
      <c r="C22" s="20" t="s">
        <v>91</v>
      </c>
      <c r="D22" s="20" t="s">
        <v>74</v>
      </c>
      <c r="E22" s="11">
        <f t="shared" si="3"/>
        <v>376.80921052631578</v>
      </c>
      <c r="F22" s="12">
        <v>5652.1381578947367</v>
      </c>
      <c r="G22" s="13">
        <v>510.50000000000006</v>
      </c>
      <c r="H22" s="14">
        <v>333</v>
      </c>
      <c r="I22" s="12">
        <f t="shared" si="0"/>
        <v>6495.6381578947367</v>
      </c>
      <c r="J22" s="18">
        <v>840.27913452631583</v>
      </c>
      <c r="K22" s="13">
        <v>113.04276315789474</v>
      </c>
      <c r="L22" s="19">
        <v>593.47450657894728</v>
      </c>
      <c r="M22" s="12">
        <f t="shared" si="1"/>
        <v>1546.7964042631579</v>
      </c>
      <c r="N22" s="12">
        <f t="shared" si="2"/>
        <v>4948.8417536315792</v>
      </c>
    </row>
    <row r="23" spans="1:14" ht="24.95" customHeight="1" x14ac:dyDescent="0.15">
      <c r="A23" s="1">
        <v>19</v>
      </c>
      <c r="B23" s="2" t="s">
        <v>41</v>
      </c>
      <c r="C23" s="20" t="s">
        <v>91</v>
      </c>
      <c r="D23" s="20" t="s">
        <v>74</v>
      </c>
      <c r="E23" s="11">
        <f t="shared" si="3"/>
        <v>376.80921052631578</v>
      </c>
      <c r="F23" s="12">
        <v>5652.1381578947367</v>
      </c>
      <c r="G23" s="13">
        <v>510.50000000000006</v>
      </c>
      <c r="H23" s="14">
        <v>333</v>
      </c>
      <c r="I23" s="12">
        <f t="shared" si="0"/>
        <v>6495.6381578947367</v>
      </c>
      <c r="J23" s="18">
        <v>840.27913452631583</v>
      </c>
      <c r="K23" s="13">
        <v>113.04276315789474</v>
      </c>
      <c r="L23" s="19">
        <v>593.47450657894728</v>
      </c>
      <c r="M23" s="12">
        <f t="shared" si="1"/>
        <v>1546.7964042631579</v>
      </c>
      <c r="N23" s="12">
        <f t="shared" si="2"/>
        <v>4948.8417536315792</v>
      </c>
    </row>
    <row r="24" spans="1:14" ht="24.95" customHeight="1" x14ac:dyDescent="0.15">
      <c r="A24" s="1">
        <v>20</v>
      </c>
      <c r="B24" s="2" t="s">
        <v>42</v>
      </c>
      <c r="C24" s="20" t="s">
        <v>91</v>
      </c>
      <c r="D24" s="20" t="s">
        <v>74</v>
      </c>
      <c r="E24" s="11">
        <f t="shared" si="3"/>
        <v>376.80921052631578</v>
      </c>
      <c r="F24" s="12">
        <v>5652.1381578947367</v>
      </c>
      <c r="G24" s="13">
        <v>510.50000000000006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593.47450657894728</v>
      </c>
      <c r="M24" s="12">
        <f t="shared" si="1"/>
        <v>1546.7964042631579</v>
      </c>
      <c r="N24" s="12">
        <f t="shared" si="2"/>
        <v>4948.8417536315792</v>
      </c>
    </row>
    <row r="25" spans="1:14" ht="24.95" customHeight="1" x14ac:dyDescent="0.15">
      <c r="A25" s="1">
        <v>21</v>
      </c>
      <c r="B25" s="2" t="s">
        <v>56</v>
      </c>
      <c r="C25" s="20" t="s">
        <v>97</v>
      </c>
      <c r="D25" s="20" t="s">
        <v>74</v>
      </c>
      <c r="E25" s="11">
        <f t="shared" si="3"/>
        <v>233.78289473684211</v>
      </c>
      <c r="F25" s="12">
        <v>3506.7434210526317</v>
      </c>
      <c r="G25" s="13">
        <v>323.5</v>
      </c>
      <c r="H25" s="13">
        <v>208.5</v>
      </c>
      <c r="I25" s="12">
        <f t="shared" si="0"/>
        <v>4038.7434210526317</v>
      </c>
      <c r="J25" s="18">
        <v>355.28734736842102</v>
      </c>
      <c r="K25" s="13">
        <v>70.13486842105263</v>
      </c>
      <c r="L25" s="19">
        <v>368.2080592105263</v>
      </c>
      <c r="M25" s="12">
        <f t="shared" si="1"/>
        <v>793.63027499999998</v>
      </c>
      <c r="N25" s="12">
        <f t="shared" si="2"/>
        <v>3245.1131460526317</v>
      </c>
    </row>
    <row r="26" spans="1:14" ht="24.95" customHeight="1" x14ac:dyDescent="0.15">
      <c r="A26" s="1">
        <v>22</v>
      </c>
      <c r="B26" s="2" t="s">
        <v>57</v>
      </c>
      <c r="C26" s="20" t="s">
        <v>97</v>
      </c>
      <c r="D26" s="20" t="s">
        <v>74</v>
      </c>
      <c r="E26" s="11">
        <f t="shared" si="3"/>
        <v>233.78289473684211</v>
      </c>
      <c r="F26" s="12">
        <v>3506.7434210526317</v>
      </c>
      <c r="G26" s="13">
        <v>323.5</v>
      </c>
      <c r="H26" s="14">
        <v>208.5</v>
      </c>
      <c r="I26" s="12">
        <f t="shared" si="0"/>
        <v>4038.7434210526317</v>
      </c>
      <c r="J26" s="18">
        <v>355.28734736842102</v>
      </c>
      <c r="K26" s="23">
        <v>70.13486842105263</v>
      </c>
      <c r="L26" s="19">
        <v>368.2080592105263</v>
      </c>
      <c r="M26" s="12">
        <f t="shared" si="1"/>
        <v>793.63027499999998</v>
      </c>
      <c r="N26" s="12">
        <f t="shared" si="2"/>
        <v>3245.1131460526317</v>
      </c>
    </row>
    <row r="27" spans="1:14" ht="24.95" customHeight="1" x14ac:dyDescent="0.15">
      <c r="A27" s="1">
        <v>23</v>
      </c>
      <c r="B27" s="2" t="s">
        <v>58</v>
      </c>
      <c r="C27" s="20" t="s">
        <v>92</v>
      </c>
      <c r="D27" s="20" t="s">
        <v>74</v>
      </c>
      <c r="E27" s="11">
        <f t="shared" si="3"/>
        <v>233.78289473684211</v>
      </c>
      <c r="F27" s="12">
        <v>3506.7434210526317</v>
      </c>
      <c r="G27" s="13">
        <v>323.5</v>
      </c>
      <c r="H27" s="14">
        <v>208.5</v>
      </c>
      <c r="I27" s="12">
        <f t="shared" si="0"/>
        <v>4038.7434210526317</v>
      </c>
      <c r="J27" s="18">
        <v>355.28734736842102</v>
      </c>
      <c r="K27" s="13">
        <v>70.13486842105263</v>
      </c>
      <c r="L27" s="19">
        <v>368.2080592105263</v>
      </c>
      <c r="M27" s="12">
        <f t="shared" si="1"/>
        <v>793.63027499999998</v>
      </c>
      <c r="N27" s="12">
        <f t="shared" si="2"/>
        <v>3245.1131460526317</v>
      </c>
    </row>
    <row r="28" spans="1:14" ht="24.95" customHeight="1" x14ac:dyDescent="0.15">
      <c r="A28" s="1">
        <v>24</v>
      </c>
      <c r="B28" s="2" t="s">
        <v>59</v>
      </c>
      <c r="C28" s="20" t="s">
        <v>92</v>
      </c>
      <c r="D28" s="20" t="s">
        <v>74</v>
      </c>
      <c r="E28" s="11">
        <f t="shared" si="3"/>
        <v>233.78289473684211</v>
      </c>
      <c r="F28" s="12">
        <v>3506.7434210526317</v>
      </c>
      <c r="G28" s="13">
        <v>323.5</v>
      </c>
      <c r="H28" s="14">
        <v>208.5</v>
      </c>
      <c r="I28" s="12">
        <f t="shared" si="0"/>
        <v>4038.7434210526317</v>
      </c>
      <c r="J28" s="18">
        <v>355.28734736842102</v>
      </c>
      <c r="K28" s="13">
        <v>70.13486842105263</v>
      </c>
      <c r="L28" s="19">
        <v>368.2080592105263</v>
      </c>
      <c r="M28" s="12">
        <f t="shared" si="1"/>
        <v>793.63027499999998</v>
      </c>
      <c r="N28" s="12">
        <f t="shared" si="2"/>
        <v>3245.1131460526317</v>
      </c>
    </row>
    <row r="29" spans="1:14" ht="24.95" customHeight="1" x14ac:dyDescent="0.15">
      <c r="A29" s="1">
        <v>25</v>
      </c>
      <c r="B29" s="2" t="s">
        <v>60</v>
      </c>
      <c r="C29" s="20" t="s">
        <v>92</v>
      </c>
      <c r="D29" s="20" t="s">
        <v>74</v>
      </c>
      <c r="E29" s="11">
        <f t="shared" si="3"/>
        <v>233.78289473684211</v>
      </c>
      <c r="F29" s="12">
        <v>3506.7434210526317</v>
      </c>
      <c r="G29" s="13">
        <v>323.5</v>
      </c>
      <c r="H29" s="14">
        <v>208.5</v>
      </c>
      <c r="I29" s="12">
        <f t="shared" si="0"/>
        <v>4038.7434210526317</v>
      </c>
      <c r="J29" s="18">
        <v>355.28734736842102</v>
      </c>
      <c r="K29" s="13">
        <v>70.13486842105263</v>
      </c>
      <c r="L29" s="19">
        <v>368.2080592105263</v>
      </c>
      <c r="M29" s="12">
        <f t="shared" si="1"/>
        <v>793.63027499999998</v>
      </c>
      <c r="N29" s="12">
        <f t="shared" si="2"/>
        <v>3245.1131460526317</v>
      </c>
    </row>
    <row r="30" spans="1:14" ht="24.95" customHeight="1" x14ac:dyDescent="0.15">
      <c r="A30" s="1">
        <v>26</v>
      </c>
      <c r="B30" s="2" t="s">
        <v>61</v>
      </c>
      <c r="C30" s="20" t="s">
        <v>92</v>
      </c>
      <c r="D30" s="20" t="s">
        <v>74</v>
      </c>
      <c r="E30" s="11">
        <f t="shared" si="3"/>
        <v>233.78289473684211</v>
      </c>
      <c r="F30" s="12">
        <v>3506.7434210526317</v>
      </c>
      <c r="G30" s="13">
        <v>323.5</v>
      </c>
      <c r="H30" s="14">
        <v>208.5</v>
      </c>
      <c r="I30" s="12">
        <f t="shared" si="0"/>
        <v>4038.7434210526317</v>
      </c>
      <c r="J30" s="18">
        <v>355.28734736842102</v>
      </c>
      <c r="K30" s="13">
        <v>70.13486842105263</v>
      </c>
      <c r="L30" s="19">
        <v>368.2080592105263</v>
      </c>
      <c r="M30" s="12">
        <f t="shared" si="1"/>
        <v>793.63027499999998</v>
      </c>
      <c r="N30" s="12">
        <f t="shared" si="2"/>
        <v>3245.1131460526317</v>
      </c>
    </row>
    <row r="31" spans="1:14" ht="24.95" customHeight="1" x14ac:dyDescent="0.15">
      <c r="A31" s="1">
        <v>27</v>
      </c>
      <c r="B31" s="2" t="s">
        <v>62</v>
      </c>
      <c r="C31" s="20" t="s">
        <v>92</v>
      </c>
      <c r="D31" s="20" t="s">
        <v>74</v>
      </c>
      <c r="E31" s="11">
        <f t="shared" si="3"/>
        <v>233.78289473684211</v>
      </c>
      <c r="F31" s="12">
        <v>3506.7434210526317</v>
      </c>
      <c r="G31" s="13">
        <v>323.5</v>
      </c>
      <c r="H31" s="14">
        <v>208.5</v>
      </c>
      <c r="I31" s="12">
        <f t="shared" si="0"/>
        <v>4038.7434210526317</v>
      </c>
      <c r="J31" s="18">
        <v>355.28734736842102</v>
      </c>
      <c r="K31" s="13">
        <v>70.13486842105263</v>
      </c>
      <c r="L31" s="19">
        <v>368.2080592105263</v>
      </c>
      <c r="M31" s="12">
        <f t="shared" si="1"/>
        <v>793.63027499999998</v>
      </c>
      <c r="N31" s="12">
        <f t="shared" si="2"/>
        <v>3245.1131460526317</v>
      </c>
    </row>
    <row r="32" spans="1:14" ht="24.95" customHeight="1" x14ac:dyDescent="0.15">
      <c r="A32" s="1">
        <v>28</v>
      </c>
      <c r="B32" s="2" t="s">
        <v>63</v>
      </c>
      <c r="C32" s="20" t="s">
        <v>92</v>
      </c>
      <c r="D32" s="20" t="s">
        <v>74</v>
      </c>
      <c r="E32" s="11">
        <f t="shared" si="3"/>
        <v>233.78289473684211</v>
      </c>
      <c r="F32" s="12">
        <v>3506.7434210526317</v>
      </c>
      <c r="G32" s="13">
        <v>323.5</v>
      </c>
      <c r="H32" s="14">
        <v>208.5</v>
      </c>
      <c r="I32" s="12">
        <f t="shared" si="0"/>
        <v>4038.7434210526317</v>
      </c>
      <c r="J32" s="18">
        <v>355.28734736842102</v>
      </c>
      <c r="K32" s="13">
        <v>70.13486842105263</v>
      </c>
      <c r="L32" s="19">
        <v>368.2080592105263</v>
      </c>
      <c r="M32" s="12">
        <f t="shared" si="1"/>
        <v>793.63027499999998</v>
      </c>
      <c r="N32" s="12">
        <f t="shared" si="2"/>
        <v>3245.1131460526317</v>
      </c>
    </row>
    <row r="33" spans="1:14" ht="24.95" customHeight="1" x14ac:dyDescent="0.15">
      <c r="A33" s="1">
        <v>29</v>
      </c>
      <c r="B33" s="2" t="s">
        <v>64</v>
      </c>
      <c r="C33" s="20" t="s">
        <v>92</v>
      </c>
      <c r="D33" s="20" t="s">
        <v>74</v>
      </c>
      <c r="E33" s="11">
        <f t="shared" si="3"/>
        <v>233.78289473684211</v>
      </c>
      <c r="F33" s="12">
        <v>3506.7434210526317</v>
      </c>
      <c r="G33" s="13">
        <v>323.5</v>
      </c>
      <c r="H33" s="13">
        <v>208.5</v>
      </c>
      <c r="I33" s="12">
        <f t="shared" si="0"/>
        <v>4038.7434210526317</v>
      </c>
      <c r="J33" s="18">
        <v>355.28734736842102</v>
      </c>
      <c r="K33" s="13">
        <v>70.13486842105263</v>
      </c>
      <c r="L33" s="19">
        <v>368.2080592105263</v>
      </c>
      <c r="M33" s="12">
        <f t="shared" si="1"/>
        <v>793.63027499999998</v>
      </c>
      <c r="N33" s="12">
        <f t="shared" si="2"/>
        <v>3245.1131460526317</v>
      </c>
    </row>
    <row r="34" spans="1:14" ht="24.95" customHeight="1" x14ac:dyDescent="0.15">
      <c r="A34" s="1">
        <v>30</v>
      </c>
      <c r="B34" s="2" t="s">
        <v>65</v>
      </c>
      <c r="C34" s="20" t="s">
        <v>92</v>
      </c>
      <c r="D34" s="20" t="s">
        <v>74</v>
      </c>
      <c r="E34" s="11">
        <f t="shared" si="3"/>
        <v>233.78289473684211</v>
      </c>
      <c r="F34" s="12">
        <v>3506.7434210526317</v>
      </c>
      <c r="G34" s="13">
        <v>323.5</v>
      </c>
      <c r="H34" s="13">
        <v>208.5</v>
      </c>
      <c r="I34" s="12">
        <f t="shared" si="0"/>
        <v>4038.7434210526317</v>
      </c>
      <c r="J34" s="18">
        <v>355.28734736842102</v>
      </c>
      <c r="K34" s="13">
        <v>70.13486842105263</v>
      </c>
      <c r="L34" s="19">
        <v>368.2080592105263</v>
      </c>
      <c r="M34" s="12">
        <f t="shared" si="1"/>
        <v>793.63027499999998</v>
      </c>
      <c r="N34" s="12">
        <f t="shared" si="2"/>
        <v>3245.1131460526317</v>
      </c>
    </row>
    <row r="35" spans="1:14" ht="24.95" customHeight="1" x14ac:dyDescent="0.15">
      <c r="A35" s="1">
        <v>31</v>
      </c>
      <c r="B35" s="2" t="s">
        <v>66</v>
      </c>
      <c r="C35" s="20" t="s">
        <v>92</v>
      </c>
      <c r="D35" s="20" t="s">
        <v>74</v>
      </c>
      <c r="E35" s="11">
        <f t="shared" si="3"/>
        <v>233.78289473684211</v>
      </c>
      <c r="F35" s="12">
        <v>3506.7434210526317</v>
      </c>
      <c r="G35" s="13">
        <v>323.5</v>
      </c>
      <c r="H35" s="14">
        <v>208.5</v>
      </c>
      <c r="I35" s="12">
        <f t="shared" si="0"/>
        <v>4038.7434210526317</v>
      </c>
      <c r="J35" s="18">
        <v>355.28734736842102</v>
      </c>
      <c r="K35" s="13">
        <v>70.13486842105263</v>
      </c>
      <c r="L35" s="19">
        <v>368.2080592105263</v>
      </c>
      <c r="M35" s="12">
        <f t="shared" si="1"/>
        <v>793.63027499999998</v>
      </c>
      <c r="N35" s="12">
        <f t="shared" si="2"/>
        <v>3245.1131460526317</v>
      </c>
    </row>
    <row r="36" spans="1:14" ht="24.95" customHeight="1" x14ac:dyDescent="0.15">
      <c r="A36" s="1">
        <v>32</v>
      </c>
      <c r="B36" s="2" t="s">
        <v>67</v>
      </c>
      <c r="C36" s="20" t="s">
        <v>92</v>
      </c>
      <c r="D36" s="20" t="s">
        <v>74</v>
      </c>
      <c r="E36" s="11">
        <f t="shared" si="3"/>
        <v>233.78289473684211</v>
      </c>
      <c r="F36" s="12">
        <v>3506.7434210526317</v>
      </c>
      <c r="G36" s="13">
        <v>323.5</v>
      </c>
      <c r="H36" s="14">
        <v>208.5</v>
      </c>
      <c r="I36" s="12">
        <f t="shared" si="0"/>
        <v>4038.7434210526317</v>
      </c>
      <c r="J36" s="18">
        <v>355.28734736842102</v>
      </c>
      <c r="K36" s="23">
        <v>70.13486842105263</v>
      </c>
      <c r="L36" s="19">
        <v>368.2080592105263</v>
      </c>
      <c r="M36" s="12">
        <f t="shared" si="1"/>
        <v>793.63027499999998</v>
      </c>
      <c r="N36" s="12">
        <f t="shared" si="2"/>
        <v>3245.1131460526317</v>
      </c>
    </row>
    <row r="37" spans="1:14" ht="24.95" customHeight="1" x14ac:dyDescent="0.15">
      <c r="A37" s="1">
        <v>33</v>
      </c>
      <c r="B37" s="2" t="s">
        <v>68</v>
      </c>
      <c r="C37" s="20" t="s">
        <v>92</v>
      </c>
      <c r="D37" s="20" t="s">
        <v>74</v>
      </c>
      <c r="E37" s="11">
        <f t="shared" si="3"/>
        <v>233.78289473684211</v>
      </c>
      <c r="F37" s="12">
        <v>3506.7434210526317</v>
      </c>
      <c r="G37" s="13">
        <v>323.5</v>
      </c>
      <c r="H37" s="14">
        <v>208.5</v>
      </c>
      <c r="I37" s="12">
        <f t="shared" ref="I37:I64" si="4">SUM(F37:H37)</f>
        <v>4038.7434210526317</v>
      </c>
      <c r="J37" s="18">
        <v>355.28734736842102</v>
      </c>
      <c r="K37" s="23">
        <v>70.13486842105263</v>
      </c>
      <c r="L37" s="19">
        <v>368.2080592105263</v>
      </c>
      <c r="M37" s="12">
        <f t="shared" ref="M37:M64" si="5">SUM(J37:L37)</f>
        <v>793.63027499999998</v>
      </c>
      <c r="N37" s="12">
        <f t="shared" ref="N37:N64" si="6">+I37-M37</f>
        <v>3245.1131460526317</v>
      </c>
    </row>
    <row r="38" spans="1:14" ht="24.95" customHeight="1" x14ac:dyDescent="0.15">
      <c r="A38" s="1">
        <v>34</v>
      </c>
      <c r="B38" s="2" t="s">
        <v>69</v>
      </c>
      <c r="C38" s="20" t="s">
        <v>92</v>
      </c>
      <c r="D38" s="20" t="s">
        <v>74</v>
      </c>
      <c r="E38" s="11">
        <f t="shared" si="3"/>
        <v>233.78289473684211</v>
      </c>
      <c r="F38" s="12">
        <v>3506.7434210526317</v>
      </c>
      <c r="G38" s="13">
        <v>323.5</v>
      </c>
      <c r="H38" s="14">
        <v>208.5</v>
      </c>
      <c r="I38" s="12">
        <f t="shared" si="4"/>
        <v>4038.7434210526317</v>
      </c>
      <c r="J38" s="18">
        <v>355.28734736842102</v>
      </c>
      <c r="K38" s="13">
        <v>70.13486842105263</v>
      </c>
      <c r="L38" s="19">
        <v>368.2080592105263</v>
      </c>
      <c r="M38" s="12">
        <f t="shared" si="5"/>
        <v>793.63027499999998</v>
      </c>
      <c r="N38" s="12">
        <f t="shared" si="6"/>
        <v>3245.1131460526317</v>
      </c>
    </row>
    <row r="39" spans="1:14" ht="24.95" customHeight="1" x14ac:dyDescent="0.15">
      <c r="A39" s="1">
        <v>35</v>
      </c>
      <c r="B39" s="2" t="s">
        <v>70</v>
      </c>
      <c r="C39" s="20" t="s">
        <v>92</v>
      </c>
      <c r="D39" s="20" t="s">
        <v>74</v>
      </c>
      <c r="E39" s="11">
        <f t="shared" si="3"/>
        <v>233.78289473684211</v>
      </c>
      <c r="F39" s="12">
        <v>3506.7434210526317</v>
      </c>
      <c r="G39" s="13">
        <v>323.5</v>
      </c>
      <c r="H39" s="14">
        <v>208.5</v>
      </c>
      <c r="I39" s="12">
        <f t="shared" si="4"/>
        <v>4038.7434210526317</v>
      </c>
      <c r="J39" s="18">
        <v>355.28734736842102</v>
      </c>
      <c r="K39" s="13">
        <v>70.13486842105263</v>
      </c>
      <c r="L39" s="19">
        <v>368.2080592105263</v>
      </c>
      <c r="M39" s="12">
        <f t="shared" si="5"/>
        <v>793.63027499999998</v>
      </c>
      <c r="N39" s="12">
        <f t="shared" si="6"/>
        <v>3245.1131460526317</v>
      </c>
    </row>
    <row r="40" spans="1:14" ht="24.95" customHeight="1" x14ac:dyDescent="0.15">
      <c r="A40" s="1">
        <v>36</v>
      </c>
      <c r="B40" s="2" t="s">
        <v>71</v>
      </c>
      <c r="C40" s="20" t="s">
        <v>92</v>
      </c>
      <c r="D40" s="20" t="s">
        <v>74</v>
      </c>
      <c r="E40" s="11">
        <f t="shared" si="3"/>
        <v>233.78289473684211</v>
      </c>
      <c r="F40" s="12">
        <v>3506.7434210526317</v>
      </c>
      <c r="G40" s="13">
        <v>323.5</v>
      </c>
      <c r="H40" s="14">
        <v>208.5</v>
      </c>
      <c r="I40" s="12">
        <f t="shared" si="4"/>
        <v>4038.7434210526317</v>
      </c>
      <c r="J40" s="18">
        <v>355.28734736842102</v>
      </c>
      <c r="K40" s="13">
        <v>70.13486842105263</v>
      </c>
      <c r="L40" s="19">
        <v>368.2080592105263</v>
      </c>
      <c r="M40" s="12">
        <f t="shared" si="5"/>
        <v>793.63027499999998</v>
      </c>
      <c r="N40" s="12">
        <f t="shared" si="6"/>
        <v>3245.1131460526317</v>
      </c>
    </row>
    <row r="41" spans="1:14" ht="24.95" customHeight="1" x14ac:dyDescent="0.15">
      <c r="A41" s="1">
        <v>37</v>
      </c>
      <c r="B41" s="2" t="s">
        <v>17</v>
      </c>
      <c r="C41" s="20" t="s">
        <v>79</v>
      </c>
      <c r="D41" s="20" t="s">
        <v>75</v>
      </c>
      <c r="E41" s="11">
        <f t="shared" si="3"/>
        <v>908.7828947368422</v>
      </c>
      <c r="F41" s="12">
        <v>13631.743421052633</v>
      </c>
      <c r="G41" s="13">
        <v>832</v>
      </c>
      <c r="H41" s="14">
        <v>559.5</v>
      </c>
      <c r="I41" s="12">
        <f t="shared" si="4"/>
        <v>15023.243421052633</v>
      </c>
      <c r="J41" s="18">
        <v>2764.7790606315793</v>
      </c>
      <c r="K41" s="13">
        <v>0</v>
      </c>
      <c r="L41" s="19">
        <v>1431.3330592105265</v>
      </c>
      <c r="M41" s="12">
        <f t="shared" si="5"/>
        <v>4196.112119842106</v>
      </c>
      <c r="N41" s="12">
        <f t="shared" si="6"/>
        <v>10827.131301210527</v>
      </c>
    </row>
    <row r="42" spans="1:14" ht="24.95" customHeight="1" x14ac:dyDescent="0.15">
      <c r="A42" s="1">
        <v>38</v>
      </c>
      <c r="B42" s="2" t="s">
        <v>23</v>
      </c>
      <c r="C42" s="20" t="s">
        <v>83</v>
      </c>
      <c r="D42" s="20" t="s">
        <v>75</v>
      </c>
      <c r="E42" s="11">
        <f t="shared" si="3"/>
        <v>459.44078947368422</v>
      </c>
      <c r="F42" s="12">
        <v>6891.6118421052633</v>
      </c>
      <c r="G42" s="13">
        <v>581.5</v>
      </c>
      <c r="H42" s="14">
        <v>361</v>
      </c>
      <c r="I42" s="12">
        <f t="shared" si="4"/>
        <v>7834.1118421052633</v>
      </c>
      <c r="J42" s="18">
        <v>1126.1771134736844</v>
      </c>
      <c r="K42" s="13">
        <v>0</v>
      </c>
      <c r="L42" s="19">
        <v>723.6192434210526</v>
      </c>
      <c r="M42" s="12">
        <f t="shared" si="5"/>
        <v>1849.7963568947371</v>
      </c>
      <c r="N42" s="12">
        <f t="shared" si="6"/>
        <v>5984.3154852105263</v>
      </c>
    </row>
    <row r="43" spans="1:14" ht="24.95" customHeight="1" x14ac:dyDescent="0.15">
      <c r="A43" s="1">
        <v>39</v>
      </c>
      <c r="B43" s="2" t="s">
        <v>24</v>
      </c>
      <c r="C43" s="20" t="s">
        <v>84</v>
      </c>
      <c r="D43" s="20" t="s">
        <v>75</v>
      </c>
      <c r="E43" s="11">
        <f t="shared" si="3"/>
        <v>459.44078947368422</v>
      </c>
      <c r="F43" s="12">
        <v>6891.6118421052633</v>
      </c>
      <c r="G43" s="13">
        <v>581.5</v>
      </c>
      <c r="H43" s="14">
        <v>361</v>
      </c>
      <c r="I43" s="12">
        <f t="shared" si="4"/>
        <v>7834.1118421052633</v>
      </c>
      <c r="J43" s="18">
        <v>1126.1771134736844</v>
      </c>
      <c r="K43" s="13">
        <v>0</v>
      </c>
      <c r="L43" s="19">
        <v>723.6192434210526</v>
      </c>
      <c r="M43" s="12">
        <f t="shared" si="5"/>
        <v>1849.7963568947371</v>
      </c>
      <c r="N43" s="12">
        <f t="shared" si="6"/>
        <v>5984.3154852105263</v>
      </c>
    </row>
    <row r="44" spans="1:14" ht="24.95" customHeight="1" x14ac:dyDescent="0.15">
      <c r="A44" s="1">
        <v>40</v>
      </c>
      <c r="B44" s="2" t="s">
        <v>18</v>
      </c>
      <c r="C44" s="20" t="s">
        <v>79</v>
      </c>
      <c r="D44" s="20" t="s">
        <v>76</v>
      </c>
      <c r="E44" s="11">
        <f t="shared" si="3"/>
        <v>908.7828947368422</v>
      </c>
      <c r="F44" s="12">
        <v>13631.743421052633</v>
      </c>
      <c r="G44" s="13">
        <v>832</v>
      </c>
      <c r="H44" s="14">
        <v>559.5</v>
      </c>
      <c r="I44" s="12">
        <f t="shared" si="4"/>
        <v>15023.243421052633</v>
      </c>
      <c r="J44" s="18">
        <v>2764.7790606315793</v>
      </c>
      <c r="K44" s="23">
        <v>0</v>
      </c>
      <c r="L44" s="19">
        <v>1431.3330592105265</v>
      </c>
      <c r="M44" s="12">
        <f t="shared" si="5"/>
        <v>4196.112119842106</v>
      </c>
      <c r="N44" s="12">
        <f t="shared" si="6"/>
        <v>10827.131301210527</v>
      </c>
    </row>
    <row r="45" spans="1:14" ht="24.95" customHeight="1" x14ac:dyDescent="0.15">
      <c r="A45" s="1">
        <v>41</v>
      </c>
      <c r="B45" s="2" t="s">
        <v>22</v>
      </c>
      <c r="C45" s="20" t="s">
        <v>82</v>
      </c>
      <c r="D45" s="20" t="s">
        <v>76</v>
      </c>
      <c r="E45" s="11">
        <f t="shared" si="3"/>
        <v>566.21710526315792</v>
      </c>
      <c r="F45" s="12">
        <v>8493.2565789473683</v>
      </c>
      <c r="G45" s="13">
        <v>623.5</v>
      </c>
      <c r="H45" s="14">
        <v>389.5</v>
      </c>
      <c r="I45" s="12">
        <f t="shared" si="4"/>
        <v>9506.2565789473683</v>
      </c>
      <c r="J45" s="18">
        <v>1483.3472292631582</v>
      </c>
      <c r="K45" s="13">
        <v>0</v>
      </c>
      <c r="L45" s="19">
        <v>2902.3119407894737</v>
      </c>
      <c r="M45" s="12">
        <f t="shared" si="5"/>
        <v>4385.6591700526315</v>
      </c>
      <c r="N45" s="12">
        <f t="shared" si="6"/>
        <v>5120.5974088947369</v>
      </c>
    </row>
    <row r="46" spans="1:14" ht="24.95" customHeight="1" x14ac:dyDescent="0.15">
      <c r="A46" s="1">
        <v>42</v>
      </c>
      <c r="B46" s="2" t="s">
        <v>45</v>
      </c>
      <c r="C46" s="20" t="s">
        <v>94</v>
      </c>
      <c r="D46" s="20" t="s">
        <v>76</v>
      </c>
      <c r="E46" s="11">
        <f t="shared" si="3"/>
        <v>258.8486842105263</v>
      </c>
      <c r="F46" s="12">
        <v>3882.7302631578946</v>
      </c>
      <c r="G46" s="13">
        <v>359</v>
      </c>
      <c r="H46" s="14">
        <v>219</v>
      </c>
      <c r="I46" s="12">
        <f t="shared" si="4"/>
        <v>4460.730263157895</v>
      </c>
      <c r="J46" s="18">
        <v>426.86835115789484</v>
      </c>
      <c r="K46" s="13">
        <v>77.65460526315789</v>
      </c>
      <c r="L46" s="19">
        <v>407.6866776315789</v>
      </c>
      <c r="M46" s="12">
        <f t="shared" si="5"/>
        <v>912.2096340526316</v>
      </c>
      <c r="N46" s="12">
        <f t="shared" si="6"/>
        <v>3548.5206291052637</v>
      </c>
    </row>
    <row r="47" spans="1:14" ht="24.95" customHeight="1" x14ac:dyDescent="0.15">
      <c r="A47" s="1">
        <v>43</v>
      </c>
      <c r="B47" s="2" t="s">
        <v>46</v>
      </c>
      <c r="C47" s="20" t="s">
        <v>94</v>
      </c>
      <c r="D47" s="20" t="s">
        <v>76</v>
      </c>
      <c r="E47" s="11">
        <f t="shared" si="3"/>
        <v>258.8486842105263</v>
      </c>
      <c r="F47" s="12">
        <v>3882.7302631578946</v>
      </c>
      <c r="G47" s="13">
        <v>359</v>
      </c>
      <c r="H47" s="14">
        <v>219</v>
      </c>
      <c r="I47" s="12">
        <f t="shared" si="4"/>
        <v>4460.730263157895</v>
      </c>
      <c r="J47" s="18">
        <v>426.86835115789484</v>
      </c>
      <c r="K47" s="13">
        <v>77.65460526315789</v>
      </c>
      <c r="L47" s="19">
        <v>407.6866776315789</v>
      </c>
      <c r="M47" s="12">
        <f t="shared" si="5"/>
        <v>912.2096340526316</v>
      </c>
      <c r="N47" s="12">
        <f t="shared" si="6"/>
        <v>3548.5206291052637</v>
      </c>
    </row>
    <row r="48" spans="1:14" ht="24.95" customHeight="1" x14ac:dyDescent="0.15">
      <c r="A48" s="1">
        <v>44</v>
      </c>
      <c r="B48" s="2" t="s">
        <v>47</v>
      </c>
      <c r="C48" s="20" t="s">
        <v>94</v>
      </c>
      <c r="D48" s="20" t="s">
        <v>76</v>
      </c>
      <c r="E48" s="11">
        <f t="shared" si="3"/>
        <v>258.8486842105263</v>
      </c>
      <c r="F48" s="12">
        <v>3882.7302631578946</v>
      </c>
      <c r="G48" s="13">
        <v>359</v>
      </c>
      <c r="H48" s="14">
        <v>219</v>
      </c>
      <c r="I48" s="12">
        <f t="shared" si="4"/>
        <v>4460.730263157895</v>
      </c>
      <c r="J48" s="18">
        <v>426.86835115789484</v>
      </c>
      <c r="K48" s="13">
        <v>77.65460526315789</v>
      </c>
      <c r="L48" s="19">
        <v>407.6866776315789</v>
      </c>
      <c r="M48" s="12">
        <f t="shared" si="5"/>
        <v>912.2096340526316</v>
      </c>
      <c r="N48" s="12">
        <f t="shared" si="6"/>
        <v>3548.5206291052637</v>
      </c>
    </row>
    <row r="49" spans="1:14" ht="24.95" customHeight="1" x14ac:dyDescent="0.15">
      <c r="A49" s="1">
        <v>45</v>
      </c>
      <c r="B49" s="2" t="s">
        <v>48</v>
      </c>
      <c r="C49" s="20" t="s">
        <v>94</v>
      </c>
      <c r="D49" s="20" t="s">
        <v>76</v>
      </c>
      <c r="E49" s="11">
        <f t="shared" si="3"/>
        <v>258.8486842105263</v>
      </c>
      <c r="F49" s="12">
        <v>3882.7302631578946</v>
      </c>
      <c r="G49" s="13">
        <v>359</v>
      </c>
      <c r="H49" s="14">
        <v>219</v>
      </c>
      <c r="I49" s="12">
        <f t="shared" si="4"/>
        <v>4460.730263157895</v>
      </c>
      <c r="J49" s="18">
        <v>426.86835115789484</v>
      </c>
      <c r="K49" s="13">
        <v>77.65460526315789</v>
      </c>
      <c r="L49" s="19">
        <v>407.6866776315789</v>
      </c>
      <c r="M49" s="12">
        <f t="shared" si="5"/>
        <v>912.2096340526316</v>
      </c>
      <c r="N49" s="12">
        <f t="shared" si="6"/>
        <v>3548.5206291052637</v>
      </c>
    </row>
    <row r="50" spans="1:14" ht="24.95" customHeight="1" x14ac:dyDescent="0.15">
      <c r="A50" s="1">
        <v>46</v>
      </c>
      <c r="B50" s="2" t="s">
        <v>49</v>
      </c>
      <c r="C50" s="20" t="s">
        <v>94</v>
      </c>
      <c r="D50" s="20" t="s">
        <v>76</v>
      </c>
      <c r="E50" s="11">
        <f t="shared" si="3"/>
        <v>258.8486842105263</v>
      </c>
      <c r="F50" s="12">
        <v>3882.7302631578946</v>
      </c>
      <c r="G50" s="13">
        <v>359</v>
      </c>
      <c r="H50" s="14">
        <v>219</v>
      </c>
      <c r="I50" s="12">
        <f t="shared" si="4"/>
        <v>4460.730263157895</v>
      </c>
      <c r="J50" s="18">
        <v>426.86835115789484</v>
      </c>
      <c r="K50" s="23">
        <v>77.65460526315789</v>
      </c>
      <c r="L50" s="19">
        <v>407.6866776315789</v>
      </c>
      <c r="M50" s="12">
        <f t="shared" si="5"/>
        <v>912.2096340526316</v>
      </c>
      <c r="N50" s="12">
        <f t="shared" si="6"/>
        <v>3548.5206291052637</v>
      </c>
    </row>
    <row r="51" spans="1:14" ht="24.95" customHeight="1" x14ac:dyDescent="0.15">
      <c r="A51" s="1">
        <v>47</v>
      </c>
      <c r="B51" s="2" t="s">
        <v>50</v>
      </c>
      <c r="C51" s="20" t="s">
        <v>94</v>
      </c>
      <c r="D51" s="20" t="s">
        <v>76</v>
      </c>
      <c r="E51" s="11">
        <f t="shared" si="3"/>
        <v>258.8486842105263</v>
      </c>
      <c r="F51" s="12">
        <v>3882.7302631578946</v>
      </c>
      <c r="G51" s="13">
        <v>359</v>
      </c>
      <c r="H51" s="14">
        <v>219</v>
      </c>
      <c r="I51" s="12">
        <f t="shared" si="4"/>
        <v>4460.730263157895</v>
      </c>
      <c r="J51" s="18">
        <v>426.86835115789484</v>
      </c>
      <c r="K51" s="13">
        <v>77.65460526315789</v>
      </c>
      <c r="L51" s="19">
        <v>407.6866776315789</v>
      </c>
      <c r="M51" s="12">
        <f t="shared" si="5"/>
        <v>912.2096340526316</v>
      </c>
      <c r="N51" s="12">
        <f t="shared" si="6"/>
        <v>3548.5206291052637</v>
      </c>
    </row>
    <row r="52" spans="1:14" ht="24.95" customHeight="1" x14ac:dyDescent="0.15">
      <c r="A52" s="1">
        <v>48</v>
      </c>
      <c r="B52" s="2" t="s">
        <v>51</v>
      </c>
      <c r="C52" s="20" t="s">
        <v>94</v>
      </c>
      <c r="D52" s="20" t="s">
        <v>76</v>
      </c>
      <c r="E52" s="11">
        <f t="shared" si="3"/>
        <v>258.8486842105263</v>
      </c>
      <c r="F52" s="12">
        <v>3882.7302631578946</v>
      </c>
      <c r="G52" s="13">
        <v>359</v>
      </c>
      <c r="H52" s="14">
        <v>219</v>
      </c>
      <c r="I52" s="12">
        <f t="shared" si="4"/>
        <v>4460.730263157895</v>
      </c>
      <c r="J52" s="18">
        <v>426.86835115789484</v>
      </c>
      <c r="K52" s="13">
        <v>77.65460526315789</v>
      </c>
      <c r="L52" s="19">
        <v>407.6866776315789</v>
      </c>
      <c r="M52" s="12">
        <f t="shared" si="5"/>
        <v>912.2096340526316</v>
      </c>
      <c r="N52" s="12">
        <f t="shared" si="6"/>
        <v>3548.5206291052637</v>
      </c>
    </row>
    <row r="53" spans="1:14" ht="24.95" customHeight="1" x14ac:dyDescent="0.15">
      <c r="A53" s="1">
        <v>49</v>
      </c>
      <c r="B53" s="2" t="s">
        <v>52</v>
      </c>
      <c r="C53" s="20" t="s">
        <v>94</v>
      </c>
      <c r="D53" s="20" t="s">
        <v>76</v>
      </c>
      <c r="E53" s="11">
        <f t="shared" si="3"/>
        <v>258.8486842105263</v>
      </c>
      <c r="F53" s="12">
        <v>3882.7302631578946</v>
      </c>
      <c r="G53" s="13">
        <v>359</v>
      </c>
      <c r="H53" s="14">
        <v>219</v>
      </c>
      <c r="I53" s="12">
        <f t="shared" si="4"/>
        <v>4460.730263157895</v>
      </c>
      <c r="J53" s="18">
        <v>426.86835115789484</v>
      </c>
      <c r="K53" s="13">
        <v>77.65460526315789</v>
      </c>
      <c r="L53" s="19">
        <v>407.6866776315789</v>
      </c>
      <c r="M53" s="12">
        <f t="shared" si="5"/>
        <v>912.2096340526316</v>
      </c>
      <c r="N53" s="12">
        <f t="shared" si="6"/>
        <v>3548.5206291052637</v>
      </c>
    </row>
    <row r="54" spans="1:14" ht="24.95" customHeight="1" x14ac:dyDescent="0.15">
      <c r="A54" s="1">
        <v>50</v>
      </c>
      <c r="B54" s="2" t="s">
        <v>53</v>
      </c>
      <c r="C54" s="20" t="s">
        <v>94</v>
      </c>
      <c r="D54" s="20" t="s">
        <v>76</v>
      </c>
      <c r="E54" s="11">
        <f t="shared" si="3"/>
        <v>258.8486842105263</v>
      </c>
      <c r="F54" s="12">
        <v>3882.7302631578946</v>
      </c>
      <c r="G54" s="13">
        <v>359</v>
      </c>
      <c r="H54" s="14">
        <v>219</v>
      </c>
      <c r="I54" s="12">
        <f t="shared" si="4"/>
        <v>4460.730263157895</v>
      </c>
      <c r="J54" s="18">
        <v>426.86835115789484</v>
      </c>
      <c r="K54" s="13">
        <v>77.65460526315789</v>
      </c>
      <c r="L54" s="19">
        <v>407.6866776315789</v>
      </c>
      <c r="M54" s="12">
        <f t="shared" si="5"/>
        <v>912.2096340526316</v>
      </c>
      <c r="N54" s="12">
        <f t="shared" si="6"/>
        <v>3548.5206291052637</v>
      </c>
    </row>
    <row r="55" spans="1:14" ht="24.95" customHeight="1" x14ac:dyDescent="0.15">
      <c r="A55" s="1">
        <v>51</v>
      </c>
      <c r="B55" s="2" t="s">
        <v>43</v>
      </c>
      <c r="C55" s="20" t="s">
        <v>93</v>
      </c>
      <c r="D55" s="20" t="s">
        <v>76</v>
      </c>
      <c r="E55" s="11">
        <f t="shared" si="3"/>
        <v>280.26315789473688</v>
      </c>
      <c r="F55" s="12">
        <v>4203.9473684210534</v>
      </c>
      <c r="G55" s="13">
        <v>366</v>
      </c>
      <c r="H55" s="14">
        <v>226</v>
      </c>
      <c r="I55" s="12">
        <f t="shared" si="4"/>
        <v>4795.9473684210534</v>
      </c>
      <c r="J55" s="18">
        <v>486.93925642105285</v>
      </c>
      <c r="K55" s="13">
        <v>84.078947368421069</v>
      </c>
      <c r="L55" s="19">
        <v>441.41447368421058</v>
      </c>
      <c r="M55" s="12">
        <f t="shared" si="5"/>
        <v>1012.4326774736844</v>
      </c>
      <c r="N55" s="12">
        <f t="shared" si="6"/>
        <v>3783.5146909473688</v>
      </c>
    </row>
    <row r="56" spans="1:14" ht="24.95" customHeight="1" x14ac:dyDescent="0.15">
      <c r="A56" s="1">
        <v>52</v>
      </c>
      <c r="B56" s="2" t="s">
        <v>44</v>
      </c>
      <c r="C56" s="20" t="s">
        <v>93</v>
      </c>
      <c r="D56" s="20" t="s">
        <v>76</v>
      </c>
      <c r="E56" s="11">
        <f t="shared" si="3"/>
        <v>280.26315789473688</v>
      </c>
      <c r="F56" s="12">
        <v>4203.9473684210534</v>
      </c>
      <c r="G56" s="13">
        <v>366</v>
      </c>
      <c r="H56" s="14">
        <v>226</v>
      </c>
      <c r="I56" s="12">
        <f t="shared" si="4"/>
        <v>4795.9473684210534</v>
      </c>
      <c r="J56" s="18">
        <v>486.93925642105285</v>
      </c>
      <c r="K56" s="13">
        <v>84.078947368421069</v>
      </c>
      <c r="L56" s="19">
        <v>441.41447368421058</v>
      </c>
      <c r="M56" s="12">
        <f t="shared" si="5"/>
        <v>1012.4326774736844</v>
      </c>
      <c r="N56" s="12">
        <f t="shared" si="6"/>
        <v>3783.5146909473688</v>
      </c>
    </row>
    <row r="57" spans="1:14" ht="24.95" customHeight="1" x14ac:dyDescent="0.15">
      <c r="A57" s="1">
        <v>53</v>
      </c>
      <c r="B57" s="2" t="s">
        <v>19</v>
      </c>
      <c r="C57" s="20" t="s">
        <v>79</v>
      </c>
      <c r="D57" s="20" t="s">
        <v>77</v>
      </c>
      <c r="E57" s="11">
        <f t="shared" si="3"/>
        <v>908.7828947368422</v>
      </c>
      <c r="F57" s="12">
        <v>13631.743421052633</v>
      </c>
      <c r="G57" s="13">
        <v>832</v>
      </c>
      <c r="H57" s="14">
        <v>559.5</v>
      </c>
      <c r="I57" s="12">
        <f t="shared" si="4"/>
        <v>15023.243421052633</v>
      </c>
      <c r="J57" s="18">
        <v>2764.7790606315793</v>
      </c>
      <c r="K57" s="13"/>
      <c r="L57" s="19">
        <v>1431.3330592105265</v>
      </c>
      <c r="M57" s="12">
        <f t="shared" si="5"/>
        <v>4196.112119842106</v>
      </c>
      <c r="N57" s="12">
        <f t="shared" si="6"/>
        <v>10827.131301210527</v>
      </c>
    </row>
    <row r="58" spans="1:14" ht="24.95" customHeight="1" x14ac:dyDescent="0.15">
      <c r="A58" s="1">
        <v>54</v>
      </c>
      <c r="B58" s="2" t="s">
        <v>20</v>
      </c>
      <c r="C58" s="20" t="s">
        <v>80</v>
      </c>
      <c r="D58" s="20" t="s">
        <v>77</v>
      </c>
      <c r="E58" s="11">
        <f t="shared" si="3"/>
        <v>807.00657894736844</v>
      </c>
      <c r="F58" s="12">
        <v>12105.098684210527</v>
      </c>
      <c r="G58" s="13">
        <v>774.5</v>
      </c>
      <c r="H58" s="14">
        <v>508</v>
      </c>
      <c r="I58" s="12">
        <f t="shared" si="4"/>
        <v>13387.598684210527</v>
      </c>
      <c r="J58" s="18">
        <v>2380.0254185263161</v>
      </c>
      <c r="K58" s="13">
        <v>0</v>
      </c>
      <c r="L58" s="19">
        <v>1271.0353618421052</v>
      </c>
      <c r="M58" s="12">
        <f t="shared" si="5"/>
        <v>3651.0607803684215</v>
      </c>
      <c r="N58" s="12">
        <f t="shared" si="6"/>
        <v>9736.5379038421052</v>
      </c>
    </row>
    <row r="59" spans="1:14" ht="24.95" customHeight="1" x14ac:dyDescent="0.15">
      <c r="A59" s="1">
        <v>55</v>
      </c>
      <c r="B59" s="2" t="s">
        <v>26</v>
      </c>
      <c r="C59" s="20" t="s">
        <v>86</v>
      </c>
      <c r="D59" s="20" t="s">
        <v>77</v>
      </c>
      <c r="E59" s="11">
        <f t="shared" si="3"/>
        <v>449.57236842105266</v>
      </c>
      <c r="F59" s="12">
        <v>6743.58552631579</v>
      </c>
      <c r="G59" s="13">
        <v>581.5</v>
      </c>
      <c r="H59" s="14">
        <v>361</v>
      </c>
      <c r="I59" s="12">
        <f t="shared" si="4"/>
        <v>7686.08552631579</v>
      </c>
      <c r="J59" s="18">
        <v>1094.5586924210529</v>
      </c>
      <c r="K59" s="13">
        <v>0</v>
      </c>
      <c r="L59" s="19">
        <v>708.07648026315792</v>
      </c>
      <c r="M59" s="12">
        <f t="shared" si="5"/>
        <v>1802.6351726842108</v>
      </c>
      <c r="N59" s="12">
        <f t="shared" si="6"/>
        <v>5883.4503536315788</v>
      </c>
    </row>
    <row r="60" spans="1:14" ht="26.25" customHeight="1" x14ac:dyDescent="0.15">
      <c r="A60" s="1">
        <v>56</v>
      </c>
      <c r="B60" s="25" t="s">
        <v>27</v>
      </c>
      <c r="C60" s="25" t="s">
        <v>86</v>
      </c>
      <c r="D60" s="26" t="s">
        <v>77</v>
      </c>
      <c r="E60" s="27">
        <f t="shared" si="3"/>
        <v>449.57236842105266</v>
      </c>
      <c r="F60" s="28">
        <v>6743.58552631579</v>
      </c>
      <c r="G60" s="30">
        <v>581.5</v>
      </c>
      <c r="H60" s="29">
        <v>361</v>
      </c>
      <c r="I60" s="28">
        <f t="shared" si="4"/>
        <v>7686.08552631579</v>
      </c>
      <c r="J60" s="31">
        <v>1094.5586924210529</v>
      </c>
      <c r="K60" s="30">
        <v>0</v>
      </c>
      <c r="L60" s="32">
        <v>708.07648026315792</v>
      </c>
      <c r="M60" s="28">
        <f t="shared" si="5"/>
        <v>1802.6351726842108</v>
      </c>
      <c r="N60" s="28">
        <f t="shared" si="6"/>
        <v>5883.4503536315788</v>
      </c>
    </row>
    <row r="61" spans="1:14" ht="20.25" customHeight="1" x14ac:dyDescent="0.15">
      <c r="A61" s="1">
        <v>57</v>
      </c>
      <c r="B61" s="33" t="s">
        <v>28</v>
      </c>
      <c r="C61" s="33" t="s">
        <v>86</v>
      </c>
      <c r="D61" s="34" t="s">
        <v>77</v>
      </c>
      <c r="E61" s="35">
        <f t="shared" si="3"/>
        <v>449.57236842105266</v>
      </c>
      <c r="F61" s="36">
        <v>6743.58552631579</v>
      </c>
      <c r="G61" s="38">
        <v>581.5</v>
      </c>
      <c r="H61" s="38">
        <v>361</v>
      </c>
      <c r="I61" s="36">
        <f t="shared" si="4"/>
        <v>7686.08552631579</v>
      </c>
      <c r="J61" s="18">
        <v>1094.5586924210529</v>
      </c>
      <c r="K61" s="38">
        <v>0</v>
      </c>
      <c r="L61" s="19">
        <v>708.07648026315792</v>
      </c>
      <c r="M61" s="36">
        <f t="shared" si="5"/>
        <v>1802.6351726842108</v>
      </c>
      <c r="N61" s="36">
        <f t="shared" si="6"/>
        <v>5883.4503536315788</v>
      </c>
    </row>
    <row r="62" spans="1:14" ht="16.5" x14ac:dyDescent="0.15">
      <c r="A62" s="1">
        <v>58</v>
      </c>
      <c r="B62" s="33" t="s">
        <v>104</v>
      </c>
      <c r="C62" s="33" t="s">
        <v>86</v>
      </c>
      <c r="D62" s="39" t="s">
        <v>77</v>
      </c>
      <c r="E62" s="35">
        <f t="shared" si="3"/>
        <v>449.57236842105266</v>
      </c>
      <c r="F62" s="36">
        <v>6743.58552631579</v>
      </c>
      <c r="G62" s="38">
        <v>581.5</v>
      </c>
      <c r="H62" s="38">
        <v>361</v>
      </c>
      <c r="I62" s="36">
        <f t="shared" si="4"/>
        <v>7686.08552631579</v>
      </c>
      <c r="J62" s="18">
        <v>1094.5586924210529</v>
      </c>
      <c r="K62" s="38">
        <v>0</v>
      </c>
      <c r="L62" s="19">
        <v>708.07648026315792</v>
      </c>
      <c r="M62" s="36">
        <f t="shared" si="5"/>
        <v>1802.6351726842108</v>
      </c>
      <c r="N62" s="36">
        <f t="shared" si="6"/>
        <v>5883.4503536315788</v>
      </c>
    </row>
    <row r="63" spans="1:14" ht="16.5" x14ac:dyDescent="0.15">
      <c r="A63" s="1">
        <v>59</v>
      </c>
      <c r="B63" s="33" t="s">
        <v>107</v>
      </c>
      <c r="C63" s="33" t="s">
        <v>108</v>
      </c>
      <c r="D63" s="39" t="s">
        <v>75</v>
      </c>
      <c r="E63" s="35">
        <f>+F63/15</f>
        <v>449.57236842105266</v>
      </c>
      <c r="F63" s="36">
        <v>6743.58552631579</v>
      </c>
      <c r="G63" s="38">
        <v>581.5</v>
      </c>
      <c r="H63" s="38">
        <v>361</v>
      </c>
      <c r="I63" s="36">
        <f t="shared" si="4"/>
        <v>7686.08552631579</v>
      </c>
      <c r="J63" s="18">
        <v>1094.5586924210529</v>
      </c>
      <c r="K63" s="38">
        <v>0</v>
      </c>
      <c r="L63" s="19">
        <v>708.07648026315792</v>
      </c>
      <c r="M63" s="36">
        <f t="shared" si="5"/>
        <v>1802.6351726842108</v>
      </c>
      <c r="N63" s="36">
        <f t="shared" si="6"/>
        <v>5883.4503536315788</v>
      </c>
    </row>
    <row r="64" spans="1:14" ht="16.5" x14ac:dyDescent="0.15">
      <c r="A64" s="1">
        <v>60</v>
      </c>
      <c r="B64" s="33" t="s">
        <v>25</v>
      </c>
      <c r="C64" s="33" t="s">
        <v>85</v>
      </c>
      <c r="D64" s="39" t="s">
        <v>77</v>
      </c>
      <c r="E64" s="35">
        <f>+F64/15</f>
        <v>459.44078947368422</v>
      </c>
      <c r="F64" s="36">
        <v>6891.6118421052633</v>
      </c>
      <c r="G64" s="38">
        <v>581.5</v>
      </c>
      <c r="H64" s="38">
        <v>361</v>
      </c>
      <c r="I64" s="36">
        <f t="shared" si="4"/>
        <v>7834.1118421052633</v>
      </c>
      <c r="J64" s="18">
        <v>1126.1771134736844</v>
      </c>
      <c r="K64" s="38">
        <v>0</v>
      </c>
      <c r="L64" s="19">
        <v>723.6192434210526</v>
      </c>
      <c r="M64" s="36">
        <f t="shared" si="5"/>
        <v>1849.7963568947371</v>
      </c>
      <c r="N64" s="36">
        <f t="shared" si="6"/>
        <v>5984.3154852105263</v>
      </c>
    </row>
    <row r="65" spans="5:14" x14ac:dyDescent="0.2">
      <c r="E65" s="40">
        <f t="shared" ref="E65:N65" si="7">SUM(E5:E64)</f>
        <v>24692.00684210526</v>
      </c>
      <c r="F65" s="40">
        <f t="shared" si="7"/>
        <v>370380.10263157939</v>
      </c>
      <c r="G65" s="40">
        <f t="shared" si="7"/>
        <v>29146.5</v>
      </c>
      <c r="H65" s="40">
        <f t="shared" si="7"/>
        <v>18768</v>
      </c>
      <c r="I65" s="40">
        <f t="shared" si="7"/>
        <v>418294.60263157944</v>
      </c>
      <c r="J65" s="40">
        <f t="shared" si="7"/>
        <v>59445.71400989472</v>
      </c>
      <c r="K65" s="40">
        <f t="shared" si="7"/>
        <v>3237.6118421052643</v>
      </c>
      <c r="L65" s="40">
        <f t="shared" si="7"/>
        <v>40900.430361842133</v>
      </c>
      <c r="M65" s="40">
        <f t="shared" si="7"/>
        <v>103583.75621384216</v>
      </c>
      <c r="N65" s="40">
        <f t="shared" si="7"/>
        <v>314710.84641773708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9.33203125" defaultRowHeight="12.75" x14ac:dyDescent="0.2"/>
  <cols>
    <col min="1" max="1" width="2.5" customWidth="1"/>
    <col min="2" max="2" width="21.1640625" customWidth="1"/>
    <col min="3" max="3" width="19.5" customWidth="1"/>
    <col min="4" max="4" width="25.5" style="10" customWidth="1"/>
    <col min="5" max="5" width="8.6640625" style="4" customWidth="1"/>
    <col min="6" max="7" width="9.33203125" style="4" customWidth="1"/>
    <col min="8" max="8" width="8" style="4" customWidth="1"/>
    <col min="9" max="9" width="12.33203125" style="4" customWidth="1"/>
    <col min="10" max="11" width="8" style="4" customWidth="1"/>
    <col min="12" max="12" width="8.6640625" style="22" customWidth="1"/>
    <col min="13" max="13" width="11.33203125" style="4" customWidth="1"/>
    <col min="14" max="14" width="9.33203125" style="4" customWidth="1"/>
    <col min="15" max="15" width="2.1640625" customWidth="1"/>
  </cols>
  <sheetData>
    <row r="1" spans="1:14" x14ac:dyDescent="0.2">
      <c r="D1" s="48" t="s">
        <v>174</v>
      </c>
      <c r="E1" s="50"/>
    </row>
    <row r="2" spans="1:14" ht="9" customHeight="1" x14ac:dyDescent="0.2">
      <c r="D2" s="48" t="s">
        <v>175</v>
      </c>
      <c r="E2" s="48" t="s">
        <v>184</v>
      </c>
    </row>
    <row r="3" spans="1:14" ht="18" customHeight="1" x14ac:dyDescent="0.2">
      <c r="A3" s="77"/>
      <c r="B3" s="78"/>
      <c r="C3" s="78"/>
      <c r="D3" s="78"/>
      <c r="E3" s="79"/>
      <c r="F3" s="87" t="s">
        <v>9</v>
      </c>
      <c r="G3" s="88"/>
      <c r="H3" s="88"/>
      <c r="I3" s="15"/>
      <c r="J3" s="91" t="s">
        <v>12</v>
      </c>
      <c r="K3" s="92"/>
      <c r="L3" s="92"/>
      <c r="M3" s="85"/>
      <c r="N3" s="86"/>
    </row>
    <row r="4" spans="1:14" s="8" customFormat="1" ht="24.75" customHeight="1" x14ac:dyDescent="0.2">
      <c r="A4" s="5" t="s">
        <v>0</v>
      </c>
      <c r="B4" s="6" t="s">
        <v>1</v>
      </c>
      <c r="C4" s="6" t="s">
        <v>3</v>
      </c>
      <c r="D4" s="5" t="s">
        <v>2</v>
      </c>
      <c r="E4" s="5" t="s">
        <v>4</v>
      </c>
      <c r="F4" s="5" t="s">
        <v>5</v>
      </c>
      <c r="G4" s="5" t="s">
        <v>7</v>
      </c>
      <c r="H4" s="5" t="s">
        <v>8</v>
      </c>
      <c r="I4" s="5" t="s">
        <v>9</v>
      </c>
      <c r="J4" s="5" t="s">
        <v>10</v>
      </c>
      <c r="K4" s="45" t="s">
        <v>11</v>
      </c>
      <c r="L4" s="7" t="s">
        <v>98</v>
      </c>
      <c r="M4" s="5" t="s">
        <v>12</v>
      </c>
      <c r="N4" s="5" t="s">
        <v>13</v>
      </c>
    </row>
    <row r="5" spans="1:14" ht="24.95" customHeight="1" x14ac:dyDescent="0.15">
      <c r="A5" s="1">
        <v>1</v>
      </c>
      <c r="B5" s="2" t="s">
        <v>14</v>
      </c>
      <c r="C5" s="20" t="s">
        <v>78</v>
      </c>
      <c r="D5" s="20" t="s">
        <v>72</v>
      </c>
      <c r="E5" s="11">
        <f>+F5/15</f>
        <v>1932.8618421052633</v>
      </c>
      <c r="F5" s="12">
        <v>28992.92763157895</v>
      </c>
      <c r="G5" s="13">
        <v>1144</v>
      </c>
      <c r="H5" s="14">
        <v>808.5</v>
      </c>
      <c r="I5" s="12">
        <f t="shared" ref="I5:I36" si="0">SUM(F5:H5)</f>
        <v>30945.42763157895</v>
      </c>
      <c r="J5" s="18">
        <v>7470.3676421052633</v>
      </c>
      <c r="K5" s="13">
        <v>0</v>
      </c>
      <c r="L5" s="19">
        <v>3044.2574013157896</v>
      </c>
      <c r="M5" s="12">
        <f t="shared" ref="M5:M36" si="1">SUM(J5:L5)</f>
        <v>10514.625043421052</v>
      </c>
      <c r="N5" s="12">
        <f t="shared" ref="N5:N36" si="2">+I5-M5</f>
        <v>20430.802588157898</v>
      </c>
    </row>
    <row r="6" spans="1:14" ht="24.95" customHeight="1" x14ac:dyDescent="0.15">
      <c r="A6" s="1">
        <v>2</v>
      </c>
      <c r="B6" s="2" t="s">
        <v>31</v>
      </c>
      <c r="C6" s="20" t="s">
        <v>105</v>
      </c>
      <c r="D6" s="20" t="s">
        <v>72</v>
      </c>
      <c r="E6" s="11">
        <f t="shared" ref="E6:E61" si="3">+F6/15</f>
        <v>376.80921052631578</v>
      </c>
      <c r="F6" s="12">
        <v>5652.1381578947367</v>
      </c>
      <c r="G6" s="13">
        <v>510.50000000000006</v>
      </c>
      <c r="H6" s="14">
        <v>333</v>
      </c>
      <c r="I6" s="12">
        <f t="shared" si="0"/>
        <v>6495.6381578947367</v>
      </c>
      <c r="J6" s="18">
        <v>840.27913452631583</v>
      </c>
      <c r="K6" s="13">
        <v>0</v>
      </c>
      <c r="L6" s="19">
        <v>593.47450657894728</v>
      </c>
      <c r="M6" s="12">
        <f t="shared" si="1"/>
        <v>1433.7536411052631</v>
      </c>
      <c r="N6" s="12">
        <f t="shared" si="2"/>
        <v>5061.8845167894733</v>
      </c>
    </row>
    <row r="7" spans="1:14" ht="24.95" customHeight="1" x14ac:dyDescent="0.15">
      <c r="A7" s="1">
        <v>3</v>
      </c>
      <c r="B7" s="2" t="s">
        <v>15</v>
      </c>
      <c r="C7" s="20" t="s">
        <v>79</v>
      </c>
      <c r="D7" s="20" t="s">
        <v>73</v>
      </c>
      <c r="E7" s="11">
        <f t="shared" si="3"/>
        <v>908.7828947368422</v>
      </c>
      <c r="F7" s="12">
        <v>13631.743421052633</v>
      </c>
      <c r="G7" s="13">
        <v>832</v>
      </c>
      <c r="H7" s="14">
        <v>559.5</v>
      </c>
      <c r="I7" s="12">
        <f t="shared" si="0"/>
        <v>15023.243421052633</v>
      </c>
      <c r="J7" s="18">
        <v>2764.7790606315793</v>
      </c>
      <c r="K7" s="13">
        <v>0</v>
      </c>
      <c r="L7" s="19">
        <v>1431.3330592105265</v>
      </c>
      <c r="M7" s="12">
        <f t="shared" si="1"/>
        <v>4196.112119842106</v>
      </c>
      <c r="N7" s="12">
        <f t="shared" si="2"/>
        <v>10827.131301210527</v>
      </c>
    </row>
    <row r="8" spans="1:14" ht="24.95" customHeight="1" x14ac:dyDescent="0.15">
      <c r="A8" s="1">
        <v>4</v>
      </c>
      <c r="B8" s="2" t="s">
        <v>29</v>
      </c>
      <c r="C8" s="20" t="s">
        <v>106</v>
      </c>
      <c r="D8" s="20" t="s">
        <v>73</v>
      </c>
      <c r="E8" s="11">
        <f t="shared" si="3"/>
        <v>405.06578947368422</v>
      </c>
      <c r="F8" s="12">
        <v>6075.9868421052633</v>
      </c>
      <c r="G8" s="13">
        <v>564</v>
      </c>
      <c r="H8" s="14">
        <v>351.5</v>
      </c>
      <c r="I8" s="12">
        <f t="shared" si="0"/>
        <v>6991.4868421052633</v>
      </c>
      <c r="J8" s="18">
        <v>946.19241347368438</v>
      </c>
      <c r="K8" s="13">
        <v>0</v>
      </c>
      <c r="L8" s="19">
        <v>637.9786184210526</v>
      </c>
      <c r="M8" s="12">
        <f t="shared" si="1"/>
        <v>1584.1710318947371</v>
      </c>
      <c r="N8" s="12">
        <f t="shared" si="2"/>
        <v>5407.3158102105263</v>
      </c>
    </row>
    <row r="9" spans="1:14" ht="24.95" customHeight="1" x14ac:dyDescent="0.15">
      <c r="A9" s="1">
        <v>5</v>
      </c>
      <c r="B9" s="2" t="s">
        <v>30</v>
      </c>
      <c r="C9" s="20" t="s">
        <v>88</v>
      </c>
      <c r="D9" s="20" t="s">
        <v>73</v>
      </c>
      <c r="E9" s="11">
        <f t="shared" si="3"/>
        <v>405.06578947368422</v>
      </c>
      <c r="F9" s="12">
        <v>6075.9868421052633</v>
      </c>
      <c r="G9" s="13">
        <v>564</v>
      </c>
      <c r="H9" s="14">
        <v>351.5</v>
      </c>
      <c r="I9" s="12">
        <f t="shared" si="0"/>
        <v>6991.4868421052633</v>
      </c>
      <c r="J9" s="18">
        <v>946.19241347368438</v>
      </c>
      <c r="K9" s="13">
        <v>0</v>
      </c>
      <c r="L9" s="19">
        <v>637.9786184210526</v>
      </c>
      <c r="M9" s="12">
        <f t="shared" si="1"/>
        <v>1584.1710318947371</v>
      </c>
      <c r="N9" s="12">
        <f t="shared" si="2"/>
        <v>5407.3158102105263</v>
      </c>
    </row>
    <row r="10" spans="1:14" ht="24.95" customHeight="1" x14ac:dyDescent="0.15">
      <c r="A10" s="1">
        <v>6</v>
      </c>
      <c r="B10" s="2" t="s">
        <v>21</v>
      </c>
      <c r="C10" s="20" t="s">
        <v>81</v>
      </c>
      <c r="D10" s="20" t="s">
        <v>73</v>
      </c>
      <c r="E10" s="11">
        <f t="shared" si="3"/>
        <v>729.8026315789474</v>
      </c>
      <c r="F10" s="12">
        <v>10947.039473684212</v>
      </c>
      <c r="G10" s="13">
        <v>732.5</v>
      </c>
      <c r="H10" s="14">
        <v>493.5</v>
      </c>
      <c r="I10" s="12">
        <f t="shared" si="0"/>
        <v>12173.039473684212</v>
      </c>
      <c r="J10" s="18">
        <v>2094.4110922105269</v>
      </c>
      <c r="K10" s="13">
        <v>0</v>
      </c>
      <c r="L10" s="19">
        <v>1149.4391447368421</v>
      </c>
      <c r="M10" s="12">
        <f t="shared" si="1"/>
        <v>3243.850236947369</v>
      </c>
      <c r="N10" s="12">
        <f t="shared" si="2"/>
        <v>8929.1892367368418</v>
      </c>
    </row>
    <row r="11" spans="1:14" ht="24.95" customHeight="1" x14ac:dyDescent="0.15">
      <c r="A11" s="1">
        <v>7</v>
      </c>
      <c r="B11" s="2" t="s">
        <v>54</v>
      </c>
      <c r="C11" s="20" t="s">
        <v>95</v>
      </c>
      <c r="D11" s="20" t="s">
        <v>73</v>
      </c>
      <c r="E11" s="11">
        <f t="shared" si="3"/>
        <v>253.51973684210529</v>
      </c>
      <c r="F11" s="12">
        <v>3802.7960526315792</v>
      </c>
      <c r="G11" s="13">
        <v>333.5</v>
      </c>
      <c r="H11" s="14">
        <v>212.5</v>
      </c>
      <c r="I11" s="12">
        <f t="shared" si="0"/>
        <v>4348.7960526315792</v>
      </c>
      <c r="J11" s="18">
        <v>406.80974063157907</v>
      </c>
      <c r="K11" s="13">
        <v>0</v>
      </c>
      <c r="L11" s="19">
        <v>399.29358552631578</v>
      </c>
      <c r="M11" s="12">
        <f t="shared" si="1"/>
        <v>806.1033261578948</v>
      </c>
      <c r="N11" s="12">
        <f t="shared" si="2"/>
        <v>3542.6927264736842</v>
      </c>
    </row>
    <row r="12" spans="1:14" ht="24.95" customHeight="1" x14ac:dyDescent="0.15">
      <c r="A12" s="1">
        <v>8</v>
      </c>
      <c r="B12" s="2" t="s">
        <v>55</v>
      </c>
      <c r="C12" s="20" t="s">
        <v>96</v>
      </c>
      <c r="D12" s="20" t="s">
        <v>77</v>
      </c>
      <c r="E12" s="11">
        <f t="shared" si="3"/>
        <v>253.51973684210529</v>
      </c>
      <c r="F12" s="12">
        <v>3802.7960526315792</v>
      </c>
      <c r="G12" s="13">
        <v>333.5</v>
      </c>
      <c r="H12" s="14">
        <v>212.5</v>
      </c>
      <c r="I12" s="12">
        <f t="shared" si="0"/>
        <v>4348.7960526315792</v>
      </c>
      <c r="J12" s="18">
        <v>406.80974063157907</v>
      </c>
      <c r="K12" s="13">
        <v>0</v>
      </c>
      <c r="L12" s="19">
        <v>399.29358552631578</v>
      </c>
      <c r="M12" s="12">
        <f t="shared" si="1"/>
        <v>806.1033261578948</v>
      </c>
      <c r="N12" s="12">
        <f t="shared" si="2"/>
        <v>3542.6927264736842</v>
      </c>
    </row>
    <row r="13" spans="1:14" ht="24.95" customHeight="1" x14ac:dyDescent="0.15">
      <c r="A13" s="1">
        <v>9</v>
      </c>
      <c r="B13" s="2" t="s">
        <v>16</v>
      </c>
      <c r="C13" s="20" t="s">
        <v>79</v>
      </c>
      <c r="D13" s="20" t="s">
        <v>74</v>
      </c>
      <c r="E13" s="11">
        <f t="shared" si="3"/>
        <v>908.7828947368422</v>
      </c>
      <c r="F13" s="12">
        <v>13631.743421052633</v>
      </c>
      <c r="G13" s="13">
        <v>832</v>
      </c>
      <c r="H13" s="14">
        <v>559.5</v>
      </c>
      <c r="I13" s="12">
        <f t="shared" si="0"/>
        <v>15023.243421052633</v>
      </c>
      <c r="J13" s="18">
        <v>2764.7790606315793</v>
      </c>
      <c r="K13" s="13">
        <v>0</v>
      </c>
      <c r="L13" s="19">
        <v>1431.3330592105265</v>
      </c>
      <c r="M13" s="12">
        <f t="shared" si="1"/>
        <v>4196.112119842106</v>
      </c>
      <c r="N13" s="12">
        <f t="shared" si="2"/>
        <v>10827.131301210527</v>
      </c>
    </row>
    <row r="14" spans="1:14" ht="24.95" customHeight="1" x14ac:dyDescent="0.15">
      <c r="A14" s="1">
        <v>10</v>
      </c>
      <c r="B14" s="2" t="s">
        <v>33</v>
      </c>
      <c r="C14" s="20" t="s">
        <v>91</v>
      </c>
      <c r="D14" s="20" t="s">
        <v>74</v>
      </c>
      <c r="E14" s="11">
        <f t="shared" si="3"/>
        <v>376.80921052631578</v>
      </c>
      <c r="F14" s="12">
        <v>5652.1381578947367</v>
      </c>
      <c r="G14" s="13">
        <v>510.50000000000006</v>
      </c>
      <c r="H14" s="14">
        <v>333</v>
      </c>
      <c r="I14" s="12">
        <f t="shared" si="0"/>
        <v>6495.6381578947367</v>
      </c>
      <c r="J14" s="18">
        <v>840.27913452631583</v>
      </c>
      <c r="K14" s="13">
        <v>113.04276315789474</v>
      </c>
      <c r="L14" s="19">
        <v>593.47450657894728</v>
      </c>
      <c r="M14" s="12">
        <f t="shared" si="1"/>
        <v>1546.7964042631579</v>
      </c>
      <c r="N14" s="12">
        <f t="shared" si="2"/>
        <v>4948.8417536315792</v>
      </c>
    </row>
    <row r="15" spans="1:14" ht="24.95" customHeight="1" x14ac:dyDescent="0.15">
      <c r="A15" s="1">
        <v>11</v>
      </c>
      <c r="B15" s="2" t="s">
        <v>34</v>
      </c>
      <c r="C15" s="20" t="s">
        <v>91</v>
      </c>
      <c r="D15" s="20" t="s">
        <v>74</v>
      </c>
      <c r="E15" s="11">
        <f t="shared" si="3"/>
        <v>376.80921052631578</v>
      </c>
      <c r="F15" s="12">
        <v>5652.1381578947367</v>
      </c>
      <c r="G15" s="13">
        <v>510.50000000000006</v>
      </c>
      <c r="H15" s="14">
        <v>333</v>
      </c>
      <c r="I15" s="12">
        <f t="shared" si="0"/>
        <v>6495.6381578947367</v>
      </c>
      <c r="J15" s="18">
        <v>840.27913452631583</v>
      </c>
      <c r="K15" s="13">
        <v>113.04276315789474</v>
      </c>
      <c r="L15" s="19">
        <v>593.47450657894728</v>
      </c>
      <c r="M15" s="12">
        <f t="shared" si="1"/>
        <v>1546.7964042631579</v>
      </c>
      <c r="N15" s="12">
        <f t="shared" si="2"/>
        <v>4948.8417536315792</v>
      </c>
    </row>
    <row r="16" spans="1:14" ht="24.95" customHeight="1" x14ac:dyDescent="0.15">
      <c r="A16" s="1">
        <v>12</v>
      </c>
      <c r="B16" s="2" t="s">
        <v>35</v>
      </c>
      <c r="C16" s="20" t="s">
        <v>91</v>
      </c>
      <c r="D16" s="20" t="s">
        <v>74</v>
      </c>
      <c r="E16" s="11">
        <f t="shared" si="3"/>
        <v>376.80921052631578</v>
      </c>
      <c r="F16" s="12">
        <v>5652.1381578947367</v>
      </c>
      <c r="G16" s="13">
        <v>510.50000000000006</v>
      </c>
      <c r="H16" s="13">
        <v>333</v>
      </c>
      <c r="I16" s="12">
        <f t="shared" si="0"/>
        <v>6495.6381578947367</v>
      </c>
      <c r="J16" s="18">
        <v>840.27913452631583</v>
      </c>
      <c r="K16" s="13">
        <v>113.04276315789474</v>
      </c>
      <c r="L16" s="19">
        <v>593.47450657894728</v>
      </c>
      <c r="M16" s="12">
        <f t="shared" si="1"/>
        <v>1546.7964042631579</v>
      </c>
      <c r="N16" s="12">
        <f t="shared" si="2"/>
        <v>4948.8417536315792</v>
      </c>
    </row>
    <row r="17" spans="1:14" ht="24.95" customHeight="1" x14ac:dyDescent="0.15">
      <c r="A17" s="1">
        <v>13</v>
      </c>
      <c r="B17" s="2" t="s">
        <v>32</v>
      </c>
      <c r="C17" s="20" t="s">
        <v>90</v>
      </c>
      <c r="D17" s="20" t="s">
        <v>74</v>
      </c>
      <c r="E17" s="11">
        <f t="shared" si="3"/>
        <v>393.25657894736844</v>
      </c>
      <c r="F17" s="12">
        <v>5898.8486842105267</v>
      </c>
      <c r="G17" s="13">
        <v>510.5</v>
      </c>
      <c r="H17" s="14">
        <v>333</v>
      </c>
      <c r="I17" s="12">
        <f t="shared" si="0"/>
        <v>6742.3486842105267</v>
      </c>
      <c r="J17" s="18">
        <v>892.97650294736854</v>
      </c>
      <c r="K17" s="13">
        <v>117.97697368421053</v>
      </c>
      <c r="L17" s="19">
        <v>619.37911184210532</v>
      </c>
      <c r="M17" s="12">
        <f t="shared" si="1"/>
        <v>1630.3325884736844</v>
      </c>
      <c r="N17" s="12">
        <f t="shared" si="2"/>
        <v>5112.0160957368425</v>
      </c>
    </row>
    <row r="18" spans="1:14" ht="24.95" customHeight="1" x14ac:dyDescent="0.15">
      <c r="A18" s="1">
        <v>14</v>
      </c>
      <c r="B18" s="2" t="s">
        <v>36</v>
      </c>
      <c r="C18" s="20" t="s">
        <v>91</v>
      </c>
      <c r="D18" s="20" t="s">
        <v>74</v>
      </c>
      <c r="E18" s="11">
        <f t="shared" si="3"/>
        <v>376.80921052631578</v>
      </c>
      <c r="F18" s="12">
        <v>5652.1381578947367</v>
      </c>
      <c r="G18" s="13">
        <v>510.50000000000006</v>
      </c>
      <c r="H18" s="14">
        <v>333</v>
      </c>
      <c r="I18" s="12">
        <f t="shared" si="0"/>
        <v>6495.6381578947367</v>
      </c>
      <c r="J18" s="18">
        <v>840.27913452631583</v>
      </c>
      <c r="K18" s="13">
        <v>113.04276315789474</v>
      </c>
      <c r="L18" s="19">
        <v>593.47450657894728</v>
      </c>
      <c r="M18" s="12">
        <f t="shared" si="1"/>
        <v>1546.7964042631579</v>
      </c>
      <c r="N18" s="12">
        <f t="shared" si="2"/>
        <v>4948.8417536315792</v>
      </c>
    </row>
    <row r="19" spans="1:14" ht="24.95" customHeight="1" x14ac:dyDescent="0.15">
      <c r="A19" s="1">
        <v>15</v>
      </c>
      <c r="B19" s="2" t="s">
        <v>37</v>
      </c>
      <c r="C19" s="20" t="s">
        <v>91</v>
      </c>
      <c r="D19" s="20" t="s">
        <v>74</v>
      </c>
      <c r="E19" s="11">
        <f t="shared" si="3"/>
        <v>376.80921052631578</v>
      </c>
      <c r="F19" s="12">
        <v>5652.1381578947367</v>
      </c>
      <c r="G19" s="13">
        <v>510.50000000000006</v>
      </c>
      <c r="H19" s="14">
        <v>333</v>
      </c>
      <c r="I19" s="12">
        <f t="shared" si="0"/>
        <v>6495.6381578947367</v>
      </c>
      <c r="J19" s="18">
        <v>840.27913452631583</v>
      </c>
      <c r="K19" s="13">
        <v>113.04276315789474</v>
      </c>
      <c r="L19" s="19">
        <v>593.47450657894728</v>
      </c>
      <c r="M19" s="12">
        <f t="shared" si="1"/>
        <v>1546.7964042631579</v>
      </c>
      <c r="N19" s="12">
        <f t="shared" si="2"/>
        <v>4948.8417536315792</v>
      </c>
    </row>
    <row r="20" spans="1:14" ht="24.95" customHeight="1" x14ac:dyDescent="0.15">
      <c r="A20" s="1">
        <v>16</v>
      </c>
      <c r="B20" s="2" t="s">
        <v>38</v>
      </c>
      <c r="C20" s="20" t="s">
        <v>91</v>
      </c>
      <c r="D20" s="20" t="s">
        <v>74</v>
      </c>
      <c r="E20" s="11">
        <f t="shared" si="3"/>
        <v>376.80921052631578</v>
      </c>
      <c r="F20" s="12">
        <v>5652.1381578947367</v>
      </c>
      <c r="G20" s="13">
        <v>510.50000000000006</v>
      </c>
      <c r="H20" s="14">
        <v>333</v>
      </c>
      <c r="I20" s="12">
        <f t="shared" si="0"/>
        <v>6495.6381578947367</v>
      </c>
      <c r="J20" s="18">
        <v>840.27913452631583</v>
      </c>
      <c r="K20" s="13">
        <v>113.04276315789474</v>
      </c>
      <c r="L20" s="19">
        <v>593.47450657894728</v>
      </c>
      <c r="M20" s="12">
        <f t="shared" si="1"/>
        <v>1546.7964042631579</v>
      </c>
      <c r="N20" s="12">
        <f t="shared" si="2"/>
        <v>4948.8417536315792</v>
      </c>
    </row>
    <row r="21" spans="1:14" ht="24.95" customHeight="1" x14ac:dyDescent="0.15">
      <c r="A21" s="1">
        <v>17</v>
      </c>
      <c r="B21" s="2" t="s">
        <v>39</v>
      </c>
      <c r="C21" s="20" t="s">
        <v>91</v>
      </c>
      <c r="D21" s="20" t="s">
        <v>74</v>
      </c>
      <c r="E21" s="11">
        <f t="shared" si="3"/>
        <v>376.80921052631578</v>
      </c>
      <c r="F21" s="12">
        <v>5652.1381578947367</v>
      </c>
      <c r="G21" s="13">
        <v>510.50000000000006</v>
      </c>
      <c r="H21" s="14">
        <v>333</v>
      </c>
      <c r="I21" s="12">
        <f t="shared" si="0"/>
        <v>6495.6381578947367</v>
      </c>
      <c r="J21" s="18">
        <v>840.27913452631583</v>
      </c>
      <c r="K21" s="13">
        <v>113.04276315789474</v>
      </c>
      <c r="L21" s="19">
        <v>593.47450657894728</v>
      </c>
      <c r="M21" s="12">
        <f t="shared" si="1"/>
        <v>1546.7964042631579</v>
      </c>
      <c r="N21" s="12">
        <f t="shared" si="2"/>
        <v>4948.8417536315792</v>
      </c>
    </row>
    <row r="22" spans="1:14" ht="24.95" customHeight="1" x14ac:dyDescent="0.15">
      <c r="A22" s="1">
        <v>18</v>
      </c>
      <c r="B22" s="2" t="s">
        <v>40</v>
      </c>
      <c r="C22" s="20" t="s">
        <v>91</v>
      </c>
      <c r="D22" s="20" t="s">
        <v>74</v>
      </c>
      <c r="E22" s="11">
        <f t="shared" si="3"/>
        <v>376.80921052631578</v>
      </c>
      <c r="F22" s="12">
        <v>5652.1381578947367</v>
      </c>
      <c r="G22" s="13">
        <v>510.50000000000006</v>
      </c>
      <c r="H22" s="14">
        <v>333</v>
      </c>
      <c r="I22" s="12">
        <f t="shared" si="0"/>
        <v>6495.6381578947367</v>
      </c>
      <c r="J22" s="18">
        <v>840.27913452631583</v>
      </c>
      <c r="K22" s="13">
        <v>113.04276315789474</v>
      </c>
      <c r="L22" s="19">
        <v>593.47450657894728</v>
      </c>
      <c r="M22" s="12">
        <f t="shared" si="1"/>
        <v>1546.7964042631579</v>
      </c>
      <c r="N22" s="12">
        <f t="shared" si="2"/>
        <v>4948.8417536315792</v>
      </c>
    </row>
    <row r="23" spans="1:14" ht="24.95" customHeight="1" x14ac:dyDescent="0.15">
      <c r="A23" s="1">
        <v>19</v>
      </c>
      <c r="B23" s="2" t="s">
        <v>41</v>
      </c>
      <c r="C23" s="20" t="s">
        <v>91</v>
      </c>
      <c r="D23" s="20" t="s">
        <v>74</v>
      </c>
      <c r="E23" s="11">
        <f t="shared" si="3"/>
        <v>376.80921052631578</v>
      </c>
      <c r="F23" s="12">
        <v>5652.1381578947367</v>
      </c>
      <c r="G23" s="13">
        <v>510.50000000000006</v>
      </c>
      <c r="H23" s="14">
        <v>333</v>
      </c>
      <c r="I23" s="12">
        <f t="shared" si="0"/>
        <v>6495.6381578947367</v>
      </c>
      <c r="J23" s="18">
        <v>840.27913452631583</v>
      </c>
      <c r="K23" s="13">
        <v>113.04276315789474</v>
      </c>
      <c r="L23" s="19">
        <v>593.47450657894728</v>
      </c>
      <c r="M23" s="12">
        <f t="shared" si="1"/>
        <v>1546.7964042631579</v>
      </c>
      <c r="N23" s="12">
        <f t="shared" si="2"/>
        <v>4948.8417536315792</v>
      </c>
    </row>
    <row r="24" spans="1:14" ht="24.95" customHeight="1" x14ac:dyDescent="0.15">
      <c r="A24" s="1">
        <v>20</v>
      </c>
      <c r="B24" s="2" t="s">
        <v>42</v>
      </c>
      <c r="C24" s="20" t="s">
        <v>91</v>
      </c>
      <c r="D24" s="20" t="s">
        <v>74</v>
      </c>
      <c r="E24" s="11">
        <f t="shared" si="3"/>
        <v>376.80921052631578</v>
      </c>
      <c r="F24" s="12">
        <v>5652.1381578947367</v>
      </c>
      <c r="G24" s="13">
        <v>510.50000000000006</v>
      </c>
      <c r="H24" s="14">
        <v>333</v>
      </c>
      <c r="I24" s="12">
        <f t="shared" si="0"/>
        <v>6495.6381578947367</v>
      </c>
      <c r="J24" s="18">
        <v>840.27913452631583</v>
      </c>
      <c r="K24" s="13">
        <v>113.04276315789474</v>
      </c>
      <c r="L24" s="19">
        <v>593.47450657894728</v>
      </c>
      <c r="M24" s="12">
        <f t="shared" si="1"/>
        <v>1546.7964042631579</v>
      </c>
      <c r="N24" s="12">
        <f t="shared" si="2"/>
        <v>4948.8417536315792</v>
      </c>
    </row>
    <row r="25" spans="1:14" ht="24.95" customHeight="1" x14ac:dyDescent="0.15">
      <c r="A25" s="1">
        <v>21</v>
      </c>
      <c r="B25" s="2" t="s">
        <v>56</v>
      </c>
      <c r="C25" s="20" t="s">
        <v>97</v>
      </c>
      <c r="D25" s="20" t="s">
        <v>74</v>
      </c>
      <c r="E25" s="11">
        <f t="shared" si="3"/>
        <v>233.78289473684211</v>
      </c>
      <c r="F25" s="12">
        <v>3506.7434210526317</v>
      </c>
      <c r="G25" s="13">
        <v>323.5</v>
      </c>
      <c r="H25" s="13">
        <v>208.5</v>
      </c>
      <c r="I25" s="12">
        <f t="shared" si="0"/>
        <v>4038.7434210526317</v>
      </c>
      <c r="J25" s="18">
        <v>355.28734736842102</v>
      </c>
      <c r="K25" s="13">
        <v>70.13486842105263</v>
      </c>
      <c r="L25" s="19">
        <v>368.2080592105263</v>
      </c>
      <c r="M25" s="12">
        <f t="shared" si="1"/>
        <v>793.63027499999998</v>
      </c>
      <c r="N25" s="12">
        <f t="shared" si="2"/>
        <v>3245.1131460526317</v>
      </c>
    </row>
    <row r="26" spans="1:14" ht="24.95" customHeight="1" x14ac:dyDescent="0.15">
      <c r="A26" s="1">
        <v>22</v>
      </c>
      <c r="B26" s="2" t="s">
        <v>57</v>
      </c>
      <c r="C26" s="20" t="s">
        <v>97</v>
      </c>
      <c r="D26" s="20" t="s">
        <v>74</v>
      </c>
      <c r="E26" s="11">
        <f t="shared" si="3"/>
        <v>233.78289473684211</v>
      </c>
      <c r="F26" s="12">
        <v>3506.7434210526317</v>
      </c>
      <c r="G26" s="13">
        <v>323.5</v>
      </c>
      <c r="H26" s="14">
        <v>208.5</v>
      </c>
      <c r="I26" s="12">
        <f t="shared" si="0"/>
        <v>4038.7434210526317</v>
      </c>
      <c r="J26" s="18">
        <v>355.28734736842102</v>
      </c>
      <c r="K26" s="23">
        <v>70.13486842105263</v>
      </c>
      <c r="L26" s="19">
        <v>368.2080592105263</v>
      </c>
      <c r="M26" s="12">
        <f t="shared" si="1"/>
        <v>793.63027499999998</v>
      </c>
      <c r="N26" s="12">
        <f t="shared" si="2"/>
        <v>3245.1131460526317</v>
      </c>
    </row>
    <row r="27" spans="1:14" ht="24.95" customHeight="1" x14ac:dyDescent="0.15">
      <c r="A27" s="1">
        <v>23</v>
      </c>
      <c r="B27" s="2" t="s">
        <v>58</v>
      </c>
      <c r="C27" s="20" t="s">
        <v>92</v>
      </c>
      <c r="D27" s="20" t="s">
        <v>74</v>
      </c>
      <c r="E27" s="11">
        <f t="shared" si="3"/>
        <v>233.78289473684211</v>
      </c>
      <c r="F27" s="12">
        <v>3506.7434210526317</v>
      </c>
      <c r="G27" s="13">
        <v>323.5</v>
      </c>
      <c r="H27" s="14">
        <v>208.5</v>
      </c>
      <c r="I27" s="12">
        <f t="shared" si="0"/>
        <v>4038.7434210526317</v>
      </c>
      <c r="J27" s="18">
        <v>355.28734736842102</v>
      </c>
      <c r="K27" s="13">
        <v>70.13486842105263</v>
      </c>
      <c r="L27" s="19">
        <v>368.2080592105263</v>
      </c>
      <c r="M27" s="12">
        <f t="shared" si="1"/>
        <v>793.63027499999998</v>
      </c>
      <c r="N27" s="12">
        <f t="shared" si="2"/>
        <v>3245.1131460526317</v>
      </c>
    </row>
    <row r="28" spans="1:14" ht="24.95" customHeight="1" x14ac:dyDescent="0.15">
      <c r="A28" s="1">
        <v>24</v>
      </c>
      <c r="B28" s="2" t="s">
        <v>59</v>
      </c>
      <c r="C28" s="20" t="s">
        <v>92</v>
      </c>
      <c r="D28" s="20" t="s">
        <v>74</v>
      </c>
      <c r="E28" s="11">
        <f t="shared" si="3"/>
        <v>233.78289473684211</v>
      </c>
      <c r="F28" s="12">
        <v>3506.7434210526317</v>
      </c>
      <c r="G28" s="13">
        <v>323.5</v>
      </c>
      <c r="H28" s="14">
        <v>208.5</v>
      </c>
      <c r="I28" s="12">
        <f t="shared" si="0"/>
        <v>4038.7434210526317</v>
      </c>
      <c r="J28" s="18">
        <v>355.28734736842102</v>
      </c>
      <c r="K28" s="13">
        <v>70.13486842105263</v>
      </c>
      <c r="L28" s="19">
        <v>368.2080592105263</v>
      </c>
      <c r="M28" s="12">
        <f t="shared" si="1"/>
        <v>793.63027499999998</v>
      </c>
      <c r="N28" s="12">
        <f t="shared" si="2"/>
        <v>3245.1131460526317</v>
      </c>
    </row>
    <row r="29" spans="1:14" ht="24.95" customHeight="1" x14ac:dyDescent="0.15">
      <c r="A29" s="1">
        <v>25</v>
      </c>
      <c r="B29" s="2" t="s">
        <v>60</v>
      </c>
      <c r="C29" s="20" t="s">
        <v>92</v>
      </c>
      <c r="D29" s="20" t="s">
        <v>74</v>
      </c>
      <c r="E29" s="11">
        <f t="shared" si="3"/>
        <v>233.78289473684211</v>
      </c>
      <c r="F29" s="12">
        <v>3506.7434210526317</v>
      </c>
      <c r="G29" s="13">
        <v>323.5</v>
      </c>
      <c r="H29" s="14">
        <v>208.5</v>
      </c>
      <c r="I29" s="12">
        <f t="shared" si="0"/>
        <v>4038.7434210526317</v>
      </c>
      <c r="J29" s="18">
        <v>355.28734736842102</v>
      </c>
      <c r="K29" s="13">
        <v>70.13486842105263</v>
      </c>
      <c r="L29" s="19">
        <v>368.2080592105263</v>
      </c>
      <c r="M29" s="12">
        <f t="shared" si="1"/>
        <v>793.63027499999998</v>
      </c>
      <c r="N29" s="12">
        <f t="shared" si="2"/>
        <v>3245.1131460526317</v>
      </c>
    </row>
    <row r="30" spans="1:14" ht="24.95" customHeight="1" x14ac:dyDescent="0.15">
      <c r="A30" s="1">
        <v>26</v>
      </c>
      <c r="B30" s="2" t="s">
        <v>61</v>
      </c>
      <c r="C30" s="20" t="s">
        <v>92</v>
      </c>
      <c r="D30" s="20" t="s">
        <v>74</v>
      </c>
      <c r="E30" s="11">
        <f t="shared" si="3"/>
        <v>233.78289473684211</v>
      </c>
      <c r="F30" s="12">
        <v>3506.7434210526317</v>
      </c>
      <c r="G30" s="13">
        <v>323.5</v>
      </c>
      <c r="H30" s="14">
        <v>208.5</v>
      </c>
      <c r="I30" s="12">
        <f t="shared" si="0"/>
        <v>4038.7434210526317</v>
      </c>
      <c r="J30" s="18">
        <v>355.28734736842102</v>
      </c>
      <c r="K30" s="13">
        <v>70.13486842105263</v>
      </c>
      <c r="L30" s="19">
        <v>368.2080592105263</v>
      </c>
      <c r="M30" s="12">
        <f t="shared" si="1"/>
        <v>793.63027499999998</v>
      </c>
      <c r="N30" s="12">
        <f t="shared" si="2"/>
        <v>3245.1131460526317</v>
      </c>
    </row>
    <row r="31" spans="1:14" ht="24.95" customHeight="1" x14ac:dyDescent="0.15">
      <c r="A31" s="1">
        <v>27</v>
      </c>
      <c r="B31" s="2" t="s">
        <v>62</v>
      </c>
      <c r="C31" s="20" t="s">
        <v>92</v>
      </c>
      <c r="D31" s="20" t="s">
        <v>74</v>
      </c>
      <c r="E31" s="11">
        <f t="shared" si="3"/>
        <v>233.78289473684211</v>
      </c>
      <c r="F31" s="12">
        <v>3506.7434210526317</v>
      </c>
      <c r="G31" s="13">
        <v>323.5</v>
      </c>
      <c r="H31" s="14">
        <v>208.5</v>
      </c>
      <c r="I31" s="12">
        <f t="shared" si="0"/>
        <v>4038.7434210526317</v>
      </c>
      <c r="J31" s="18">
        <v>355.28734736842102</v>
      </c>
      <c r="K31" s="13">
        <v>70.13486842105263</v>
      </c>
      <c r="L31" s="19">
        <v>368.2080592105263</v>
      </c>
      <c r="M31" s="12">
        <f t="shared" si="1"/>
        <v>793.63027499999998</v>
      </c>
      <c r="N31" s="12">
        <f t="shared" si="2"/>
        <v>3245.1131460526317</v>
      </c>
    </row>
    <row r="32" spans="1:14" ht="24.95" customHeight="1" x14ac:dyDescent="0.15">
      <c r="A32" s="1">
        <v>28</v>
      </c>
      <c r="B32" s="2" t="s">
        <v>63</v>
      </c>
      <c r="C32" s="20" t="s">
        <v>92</v>
      </c>
      <c r="D32" s="20" t="s">
        <v>74</v>
      </c>
      <c r="E32" s="11">
        <f t="shared" si="3"/>
        <v>233.78289473684211</v>
      </c>
      <c r="F32" s="12">
        <v>3506.7434210526317</v>
      </c>
      <c r="G32" s="13">
        <v>323.5</v>
      </c>
      <c r="H32" s="13">
        <v>208.5</v>
      </c>
      <c r="I32" s="12">
        <f t="shared" si="0"/>
        <v>4038.7434210526317</v>
      </c>
      <c r="J32" s="18">
        <v>355.28734736842102</v>
      </c>
      <c r="K32" s="13">
        <v>70.13486842105263</v>
      </c>
      <c r="L32" s="19">
        <v>368.2080592105263</v>
      </c>
      <c r="M32" s="12">
        <f t="shared" si="1"/>
        <v>793.63027499999998</v>
      </c>
      <c r="N32" s="12">
        <f t="shared" si="2"/>
        <v>3245.1131460526317</v>
      </c>
    </row>
    <row r="33" spans="1:14" ht="24.95" customHeight="1" x14ac:dyDescent="0.15">
      <c r="A33" s="1">
        <v>29</v>
      </c>
      <c r="B33" s="2" t="s">
        <v>64</v>
      </c>
      <c r="C33" s="20" t="s">
        <v>92</v>
      </c>
      <c r="D33" s="20" t="s">
        <v>74</v>
      </c>
      <c r="E33" s="11">
        <f t="shared" si="3"/>
        <v>233.78289473684211</v>
      </c>
      <c r="F33" s="12">
        <v>3506.7434210526317</v>
      </c>
      <c r="G33" s="13">
        <v>323.5</v>
      </c>
      <c r="H33" s="13">
        <v>208.5</v>
      </c>
      <c r="I33" s="12">
        <f t="shared" si="0"/>
        <v>4038.7434210526317</v>
      </c>
      <c r="J33" s="18">
        <v>355.28734736842102</v>
      </c>
      <c r="K33" s="13">
        <v>70.13486842105263</v>
      </c>
      <c r="L33" s="19">
        <v>368.2080592105263</v>
      </c>
      <c r="M33" s="12">
        <f t="shared" si="1"/>
        <v>793.63027499999998</v>
      </c>
      <c r="N33" s="12">
        <f t="shared" si="2"/>
        <v>3245.1131460526317</v>
      </c>
    </row>
    <row r="34" spans="1:14" ht="24.95" customHeight="1" x14ac:dyDescent="0.15">
      <c r="A34" s="1">
        <v>30</v>
      </c>
      <c r="B34" s="2" t="s">
        <v>65</v>
      </c>
      <c r="C34" s="20" t="s">
        <v>92</v>
      </c>
      <c r="D34" s="20" t="s">
        <v>74</v>
      </c>
      <c r="E34" s="11">
        <f t="shared" si="3"/>
        <v>233.78289473684211</v>
      </c>
      <c r="F34" s="12">
        <v>3506.7434210526317</v>
      </c>
      <c r="G34" s="13">
        <v>323.5</v>
      </c>
      <c r="H34" s="14">
        <v>208.5</v>
      </c>
      <c r="I34" s="12">
        <f t="shared" si="0"/>
        <v>4038.7434210526317</v>
      </c>
      <c r="J34" s="18">
        <v>355.28734736842102</v>
      </c>
      <c r="K34" s="13">
        <v>70.13486842105263</v>
      </c>
      <c r="L34" s="19">
        <v>368.2080592105263</v>
      </c>
      <c r="M34" s="12">
        <f t="shared" si="1"/>
        <v>793.63027499999998</v>
      </c>
      <c r="N34" s="12">
        <f t="shared" si="2"/>
        <v>3245.1131460526317</v>
      </c>
    </row>
    <row r="35" spans="1:14" ht="24.95" customHeight="1" x14ac:dyDescent="0.15">
      <c r="A35" s="1">
        <v>31</v>
      </c>
      <c r="B35" s="2" t="s">
        <v>66</v>
      </c>
      <c r="C35" s="20" t="s">
        <v>92</v>
      </c>
      <c r="D35" s="20" t="s">
        <v>74</v>
      </c>
      <c r="E35" s="11">
        <f t="shared" si="3"/>
        <v>233.78289473684211</v>
      </c>
      <c r="F35" s="12">
        <v>3506.7434210526317</v>
      </c>
      <c r="G35" s="13">
        <v>323.5</v>
      </c>
      <c r="H35" s="14">
        <v>208.5</v>
      </c>
      <c r="I35" s="12">
        <f t="shared" si="0"/>
        <v>4038.7434210526317</v>
      </c>
      <c r="J35" s="18">
        <v>355.28734736842102</v>
      </c>
      <c r="K35" s="23">
        <v>70.13486842105263</v>
      </c>
      <c r="L35" s="19">
        <v>368.2080592105263</v>
      </c>
      <c r="M35" s="12">
        <f t="shared" si="1"/>
        <v>793.63027499999998</v>
      </c>
      <c r="N35" s="12">
        <f t="shared" si="2"/>
        <v>3245.1131460526317</v>
      </c>
    </row>
    <row r="36" spans="1:14" ht="24.95" customHeight="1" x14ac:dyDescent="0.15">
      <c r="A36" s="1">
        <v>32</v>
      </c>
      <c r="B36" s="2" t="s">
        <v>67</v>
      </c>
      <c r="C36" s="20" t="s">
        <v>92</v>
      </c>
      <c r="D36" s="20" t="s">
        <v>74</v>
      </c>
      <c r="E36" s="11">
        <f t="shared" si="3"/>
        <v>233.78289473684211</v>
      </c>
      <c r="F36" s="12">
        <v>3506.7434210526317</v>
      </c>
      <c r="G36" s="13">
        <v>323.5</v>
      </c>
      <c r="H36" s="14">
        <v>208.5</v>
      </c>
      <c r="I36" s="12">
        <f t="shared" si="0"/>
        <v>4038.7434210526317</v>
      </c>
      <c r="J36" s="18">
        <v>355.28734736842102</v>
      </c>
      <c r="K36" s="23">
        <v>70.13486842105263</v>
      </c>
      <c r="L36" s="19">
        <v>368.2080592105263</v>
      </c>
      <c r="M36" s="12">
        <f t="shared" si="1"/>
        <v>793.63027499999998</v>
      </c>
      <c r="N36" s="12">
        <f t="shared" si="2"/>
        <v>3245.1131460526317</v>
      </c>
    </row>
    <row r="37" spans="1:14" ht="24.95" customHeight="1" x14ac:dyDescent="0.15">
      <c r="A37" s="1">
        <v>33</v>
      </c>
      <c r="B37" s="2" t="s">
        <v>68</v>
      </c>
      <c r="C37" s="20" t="s">
        <v>92</v>
      </c>
      <c r="D37" s="20" t="s">
        <v>74</v>
      </c>
      <c r="E37" s="11">
        <f t="shared" si="3"/>
        <v>233.78289473684211</v>
      </c>
      <c r="F37" s="12">
        <v>3506.7434210526317</v>
      </c>
      <c r="G37" s="13">
        <v>323.5</v>
      </c>
      <c r="H37" s="14">
        <v>208.5</v>
      </c>
      <c r="I37" s="12">
        <f t="shared" ref="I37:I64" si="4">SUM(F37:H37)</f>
        <v>4038.7434210526317</v>
      </c>
      <c r="J37" s="18">
        <v>355.28734736842102</v>
      </c>
      <c r="K37" s="13">
        <v>70.13486842105263</v>
      </c>
      <c r="L37" s="19">
        <v>368.2080592105263</v>
      </c>
      <c r="M37" s="12">
        <f t="shared" ref="M37:M64" si="5">SUM(J37:L37)</f>
        <v>793.63027499999998</v>
      </c>
      <c r="N37" s="12">
        <f t="shared" ref="N37:N64" si="6">+I37-M37</f>
        <v>3245.1131460526317</v>
      </c>
    </row>
    <row r="38" spans="1:14" ht="24.95" customHeight="1" x14ac:dyDescent="0.15">
      <c r="A38" s="1">
        <v>34</v>
      </c>
      <c r="B38" s="2" t="s">
        <v>69</v>
      </c>
      <c r="C38" s="20" t="s">
        <v>92</v>
      </c>
      <c r="D38" s="20" t="s">
        <v>74</v>
      </c>
      <c r="E38" s="11">
        <f t="shared" si="3"/>
        <v>233.78289473684211</v>
      </c>
      <c r="F38" s="12">
        <v>3506.7434210526317</v>
      </c>
      <c r="G38" s="13">
        <v>323.5</v>
      </c>
      <c r="H38" s="14">
        <v>208.5</v>
      </c>
      <c r="I38" s="12">
        <f t="shared" si="4"/>
        <v>4038.7434210526317</v>
      </c>
      <c r="J38" s="18">
        <v>355.28734736842102</v>
      </c>
      <c r="K38" s="13">
        <v>70.13486842105263</v>
      </c>
      <c r="L38" s="19">
        <v>368.2080592105263</v>
      </c>
      <c r="M38" s="12">
        <f t="shared" si="5"/>
        <v>793.63027499999998</v>
      </c>
      <c r="N38" s="12">
        <f t="shared" si="6"/>
        <v>3245.1131460526317</v>
      </c>
    </row>
    <row r="39" spans="1:14" ht="24.95" customHeight="1" x14ac:dyDescent="0.15">
      <c r="A39" s="1">
        <v>35</v>
      </c>
      <c r="B39" s="2" t="s">
        <v>70</v>
      </c>
      <c r="C39" s="20" t="s">
        <v>92</v>
      </c>
      <c r="D39" s="20" t="s">
        <v>74</v>
      </c>
      <c r="E39" s="11">
        <f t="shared" si="3"/>
        <v>233.78289473684211</v>
      </c>
      <c r="F39" s="12">
        <v>3506.7434210526317</v>
      </c>
      <c r="G39" s="13">
        <v>323.5</v>
      </c>
      <c r="H39" s="14">
        <v>208.5</v>
      </c>
      <c r="I39" s="12">
        <f t="shared" si="4"/>
        <v>4038.7434210526317</v>
      </c>
      <c r="J39" s="18">
        <v>355.28734736842102</v>
      </c>
      <c r="K39" s="13">
        <v>70.13486842105263</v>
      </c>
      <c r="L39" s="19">
        <v>368.2080592105263</v>
      </c>
      <c r="M39" s="12">
        <f t="shared" si="5"/>
        <v>793.63027499999998</v>
      </c>
      <c r="N39" s="12">
        <f t="shared" si="6"/>
        <v>3245.1131460526317</v>
      </c>
    </row>
    <row r="40" spans="1:14" ht="24.95" customHeight="1" x14ac:dyDescent="0.15">
      <c r="A40" s="1">
        <v>36</v>
      </c>
      <c r="B40" s="2" t="s">
        <v>71</v>
      </c>
      <c r="C40" s="20" t="s">
        <v>92</v>
      </c>
      <c r="D40" s="20" t="s">
        <v>74</v>
      </c>
      <c r="E40" s="11">
        <f t="shared" si="3"/>
        <v>233.78289473684211</v>
      </c>
      <c r="F40" s="12">
        <v>3506.7434210526317</v>
      </c>
      <c r="G40" s="13">
        <v>323.5</v>
      </c>
      <c r="H40" s="14">
        <v>208.5</v>
      </c>
      <c r="I40" s="12">
        <f t="shared" si="4"/>
        <v>4038.7434210526317</v>
      </c>
      <c r="J40" s="18">
        <v>355.28734736842102</v>
      </c>
      <c r="K40" s="13">
        <v>70.13486842105263</v>
      </c>
      <c r="L40" s="19">
        <v>368.2080592105263</v>
      </c>
      <c r="M40" s="12">
        <f t="shared" si="5"/>
        <v>793.63027499999998</v>
      </c>
      <c r="N40" s="12">
        <f t="shared" si="6"/>
        <v>3245.1131460526317</v>
      </c>
    </row>
    <row r="41" spans="1:14" ht="24.95" customHeight="1" x14ac:dyDescent="0.15">
      <c r="A41" s="1">
        <v>37</v>
      </c>
      <c r="B41" s="2" t="s">
        <v>17</v>
      </c>
      <c r="C41" s="20" t="s">
        <v>79</v>
      </c>
      <c r="D41" s="20" t="s">
        <v>75</v>
      </c>
      <c r="E41" s="11">
        <f t="shared" si="3"/>
        <v>908.7828947368422</v>
      </c>
      <c r="F41" s="12">
        <v>13631.743421052633</v>
      </c>
      <c r="G41" s="13">
        <v>832</v>
      </c>
      <c r="H41" s="14">
        <v>559.5</v>
      </c>
      <c r="I41" s="12">
        <f t="shared" si="4"/>
        <v>15023.243421052633</v>
      </c>
      <c r="J41" s="18">
        <v>2764.7790606315793</v>
      </c>
      <c r="K41" s="13">
        <v>0</v>
      </c>
      <c r="L41" s="19">
        <v>1431.3330592105265</v>
      </c>
      <c r="M41" s="12">
        <f t="shared" si="5"/>
        <v>4196.112119842106</v>
      </c>
      <c r="N41" s="12">
        <f t="shared" si="6"/>
        <v>10827.131301210527</v>
      </c>
    </row>
    <row r="42" spans="1:14" ht="24.95" customHeight="1" x14ac:dyDescent="0.15">
      <c r="A42" s="1">
        <v>38</v>
      </c>
      <c r="B42" s="2" t="s">
        <v>23</v>
      </c>
      <c r="C42" s="20" t="s">
        <v>83</v>
      </c>
      <c r="D42" s="20" t="s">
        <v>75</v>
      </c>
      <c r="E42" s="11">
        <f t="shared" si="3"/>
        <v>459.44078947368422</v>
      </c>
      <c r="F42" s="12">
        <v>6891.6118421052633</v>
      </c>
      <c r="G42" s="13">
        <v>581.5</v>
      </c>
      <c r="H42" s="14">
        <v>361</v>
      </c>
      <c r="I42" s="12">
        <f t="shared" si="4"/>
        <v>7834.1118421052633</v>
      </c>
      <c r="J42" s="18">
        <v>1126.1771134736844</v>
      </c>
      <c r="K42" s="13">
        <v>0</v>
      </c>
      <c r="L42" s="19">
        <v>723.6192434210526</v>
      </c>
      <c r="M42" s="12">
        <f t="shared" si="5"/>
        <v>1849.7963568947371</v>
      </c>
      <c r="N42" s="12">
        <f t="shared" si="6"/>
        <v>5984.3154852105263</v>
      </c>
    </row>
    <row r="43" spans="1:14" ht="24.95" customHeight="1" x14ac:dyDescent="0.15">
      <c r="A43" s="1">
        <v>39</v>
      </c>
      <c r="B43" s="2" t="s">
        <v>24</v>
      </c>
      <c r="C43" s="20" t="s">
        <v>84</v>
      </c>
      <c r="D43" s="20" t="s">
        <v>75</v>
      </c>
      <c r="E43" s="11">
        <f t="shared" si="3"/>
        <v>459.44078947368422</v>
      </c>
      <c r="F43" s="12">
        <v>6891.6118421052633</v>
      </c>
      <c r="G43" s="13">
        <v>581.5</v>
      </c>
      <c r="H43" s="14">
        <v>361</v>
      </c>
      <c r="I43" s="12">
        <f t="shared" si="4"/>
        <v>7834.1118421052633</v>
      </c>
      <c r="J43" s="18">
        <v>1126.1771134736844</v>
      </c>
      <c r="K43" s="23">
        <v>0</v>
      </c>
      <c r="L43" s="19">
        <v>723.6192434210526</v>
      </c>
      <c r="M43" s="12">
        <f t="shared" si="5"/>
        <v>1849.7963568947371</v>
      </c>
      <c r="N43" s="12">
        <f t="shared" si="6"/>
        <v>5984.3154852105263</v>
      </c>
    </row>
    <row r="44" spans="1:14" ht="24.95" customHeight="1" x14ac:dyDescent="0.15">
      <c r="A44" s="1">
        <v>40</v>
      </c>
      <c r="B44" s="2" t="s">
        <v>18</v>
      </c>
      <c r="C44" s="20" t="s">
        <v>79</v>
      </c>
      <c r="D44" s="20" t="s">
        <v>76</v>
      </c>
      <c r="E44" s="11">
        <f t="shared" si="3"/>
        <v>908.7828947368422</v>
      </c>
      <c r="F44" s="12">
        <v>13631.743421052633</v>
      </c>
      <c r="G44" s="13">
        <v>832</v>
      </c>
      <c r="H44" s="14">
        <v>559.5</v>
      </c>
      <c r="I44" s="12">
        <f t="shared" si="4"/>
        <v>15023.243421052633</v>
      </c>
      <c r="J44" s="18">
        <v>2764.7790606315793</v>
      </c>
      <c r="K44" s="13">
        <v>0</v>
      </c>
      <c r="L44" s="19">
        <v>1431.3330592105265</v>
      </c>
      <c r="M44" s="12">
        <f t="shared" si="5"/>
        <v>4196.112119842106</v>
      </c>
      <c r="N44" s="12">
        <f t="shared" si="6"/>
        <v>10827.131301210527</v>
      </c>
    </row>
    <row r="45" spans="1:14" ht="24.95" customHeight="1" x14ac:dyDescent="0.15">
      <c r="A45" s="1">
        <v>41</v>
      </c>
      <c r="B45" s="2" t="s">
        <v>22</v>
      </c>
      <c r="C45" s="20" t="s">
        <v>82</v>
      </c>
      <c r="D45" s="20" t="s">
        <v>76</v>
      </c>
      <c r="E45" s="11">
        <f t="shared" si="3"/>
        <v>566.21710526315792</v>
      </c>
      <c r="F45" s="12">
        <v>8493.2565789473683</v>
      </c>
      <c r="G45" s="13">
        <v>623.5</v>
      </c>
      <c r="H45" s="14">
        <v>389.5</v>
      </c>
      <c r="I45" s="12">
        <f t="shared" si="4"/>
        <v>9506.2565789473683</v>
      </c>
      <c r="J45" s="18">
        <v>1483.3472292631582</v>
      </c>
      <c r="K45" s="13">
        <v>0</v>
      </c>
      <c r="L45" s="19">
        <v>2902.3119407894737</v>
      </c>
      <c r="M45" s="12">
        <f t="shared" si="5"/>
        <v>4385.6591700526315</v>
      </c>
      <c r="N45" s="12">
        <f t="shared" si="6"/>
        <v>5120.5974088947369</v>
      </c>
    </row>
    <row r="46" spans="1:14" ht="24.95" customHeight="1" x14ac:dyDescent="0.15">
      <c r="A46" s="1">
        <v>42</v>
      </c>
      <c r="B46" s="2" t="s">
        <v>45</v>
      </c>
      <c r="C46" s="20" t="s">
        <v>94</v>
      </c>
      <c r="D46" s="20" t="s">
        <v>76</v>
      </c>
      <c r="E46" s="11">
        <f t="shared" si="3"/>
        <v>258.8486842105263</v>
      </c>
      <c r="F46" s="12">
        <v>3882.7302631578946</v>
      </c>
      <c r="G46" s="13">
        <v>359</v>
      </c>
      <c r="H46" s="14">
        <v>219</v>
      </c>
      <c r="I46" s="12">
        <f t="shared" si="4"/>
        <v>4460.730263157895</v>
      </c>
      <c r="J46" s="18">
        <v>426.86835115789484</v>
      </c>
      <c r="K46" s="13">
        <v>77.65460526315789</v>
      </c>
      <c r="L46" s="19">
        <v>407.6866776315789</v>
      </c>
      <c r="M46" s="12">
        <f t="shared" si="5"/>
        <v>912.2096340526316</v>
      </c>
      <c r="N46" s="12">
        <f t="shared" si="6"/>
        <v>3548.5206291052637</v>
      </c>
    </row>
    <row r="47" spans="1:14" ht="24.95" customHeight="1" x14ac:dyDescent="0.15">
      <c r="A47" s="1">
        <v>43</v>
      </c>
      <c r="B47" s="2" t="s">
        <v>46</v>
      </c>
      <c r="C47" s="20" t="s">
        <v>94</v>
      </c>
      <c r="D47" s="20" t="s">
        <v>76</v>
      </c>
      <c r="E47" s="11">
        <f t="shared" si="3"/>
        <v>258.8486842105263</v>
      </c>
      <c r="F47" s="12">
        <v>3882.7302631578946</v>
      </c>
      <c r="G47" s="13">
        <v>359</v>
      </c>
      <c r="H47" s="14">
        <v>219</v>
      </c>
      <c r="I47" s="12">
        <f t="shared" si="4"/>
        <v>4460.730263157895</v>
      </c>
      <c r="J47" s="18">
        <v>426.86835115789484</v>
      </c>
      <c r="K47" s="13">
        <v>77.65460526315789</v>
      </c>
      <c r="L47" s="19">
        <v>407.6866776315789</v>
      </c>
      <c r="M47" s="12">
        <f t="shared" si="5"/>
        <v>912.2096340526316</v>
      </c>
      <c r="N47" s="12">
        <f t="shared" si="6"/>
        <v>3548.5206291052637</v>
      </c>
    </row>
    <row r="48" spans="1:14" ht="24.95" customHeight="1" x14ac:dyDescent="0.15">
      <c r="A48" s="1">
        <v>44</v>
      </c>
      <c r="B48" s="2" t="s">
        <v>47</v>
      </c>
      <c r="C48" s="20" t="s">
        <v>94</v>
      </c>
      <c r="D48" s="20" t="s">
        <v>76</v>
      </c>
      <c r="E48" s="11">
        <f t="shared" si="3"/>
        <v>258.8486842105263</v>
      </c>
      <c r="F48" s="12">
        <v>3882.7302631578946</v>
      </c>
      <c r="G48" s="13">
        <v>359</v>
      </c>
      <c r="H48" s="14">
        <v>219</v>
      </c>
      <c r="I48" s="12">
        <f t="shared" si="4"/>
        <v>4460.730263157895</v>
      </c>
      <c r="J48" s="18">
        <v>426.86835115789484</v>
      </c>
      <c r="K48" s="13">
        <v>77.65460526315789</v>
      </c>
      <c r="L48" s="19">
        <v>407.6866776315789</v>
      </c>
      <c r="M48" s="12">
        <f t="shared" si="5"/>
        <v>912.2096340526316</v>
      </c>
      <c r="N48" s="12">
        <f t="shared" si="6"/>
        <v>3548.5206291052637</v>
      </c>
    </row>
    <row r="49" spans="1:14" ht="24.95" customHeight="1" x14ac:dyDescent="0.15">
      <c r="A49" s="1">
        <v>45</v>
      </c>
      <c r="B49" s="2" t="s">
        <v>48</v>
      </c>
      <c r="C49" s="20" t="s">
        <v>94</v>
      </c>
      <c r="D49" s="20" t="s">
        <v>76</v>
      </c>
      <c r="E49" s="11">
        <f t="shared" si="3"/>
        <v>258.8486842105263</v>
      </c>
      <c r="F49" s="12">
        <v>3882.7302631578946</v>
      </c>
      <c r="G49" s="13">
        <v>359</v>
      </c>
      <c r="H49" s="14">
        <v>219</v>
      </c>
      <c r="I49" s="12">
        <f t="shared" si="4"/>
        <v>4460.730263157895</v>
      </c>
      <c r="J49" s="18">
        <v>426.86835115789484</v>
      </c>
      <c r="K49" s="23">
        <v>77.65460526315789</v>
      </c>
      <c r="L49" s="19">
        <v>407.6866776315789</v>
      </c>
      <c r="M49" s="12">
        <f t="shared" si="5"/>
        <v>912.2096340526316</v>
      </c>
      <c r="N49" s="12">
        <f t="shared" si="6"/>
        <v>3548.5206291052637</v>
      </c>
    </row>
    <row r="50" spans="1:14" ht="24.95" customHeight="1" x14ac:dyDescent="0.15">
      <c r="A50" s="1">
        <v>46</v>
      </c>
      <c r="B50" s="2" t="s">
        <v>49</v>
      </c>
      <c r="C50" s="20" t="s">
        <v>94</v>
      </c>
      <c r="D50" s="20" t="s">
        <v>76</v>
      </c>
      <c r="E50" s="11">
        <f t="shared" si="3"/>
        <v>258.8486842105263</v>
      </c>
      <c r="F50" s="12">
        <v>3882.7302631578946</v>
      </c>
      <c r="G50" s="13">
        <v>359</v>
      </c>
      <c r="H50" s="14">
        <v>219</v>
      </c>
      <c r="I50" s="12">
        <f t="shared" si="4"/>
        <v>4460.730263157895</v>
      </c>
      <c r="J50" s="18">
        <v>426.86835115789484</v>
      </c>
      <c r="K50" s="13">
        <v>77.65460526315789</v>
      </c>
      <c r="L50" s="19">
        <v>407.6866776315789</v>
      </c>
      <c r="M50" s="12">
        <f t="shared" si="5"/>
        <v>912.2096340526316</v>
      </c>
      <c r="N50" s="12">
        <f t="shared" si="6"/>
        <v>3548.5206291052637</v>
      </c>
    </row>
    <row r="51" spans="1:14" ht="24.95" customHeight="1" x14ac:dyDescent="0.15">
      <c r="A51" s="1">
        <v>47</v>
      </c>
      <c r="B51" s="2" t="s">
        <v>50</v>
      </c>
      <c r="C51" s="20" t="s">
        <v>94</v>
      </c>
      <c r="D51" s="20" t="s">
        <v>76</v>
      </c>
      <c r="E51" s="11">
        <f t="shared" si="3"/>
        <v>258.8486842105263</v>
      </c>
      <c r="F51" s="12">
        <v>3882.7302631578946</v>
      </c>
      <c r="G51" s="13">
        <v>359</v>
      </c>
      <c r="H51" s="14">
        <v>219</v>
      </c>
      <c r="I51" s="12">
        <f t="shared" si="4"/>
        <v>4460.730263157895</v>
      </c>
      <c r="J51" s="18">
        <v>426.86835115789484</v>
      </c>
      <c r="K51" s="13">
        <v>77.65460526315789</v>
      </c>
      <c r="L51" s="19">
        <v>407.6866776315789</v>
      </c>
      <c r="M51" s="12">
        <f t="shared" si="5"/>
        <v>912.2096340526316</v>
      </c>
      <c r="N51" s="12">
        <f t="shared" si="6"/>
        <v>3548.5206291052637</v>
      </c>
    </row>
    <row r="52" spans="1:14" ht="24.95" customHeight="1" x14ac:dyDescent="0.15">
      <c r="A52" s="1">
        <v>48</v>
      </c>
      <c r="B52" s="2" t="s">
        <v>51</v>
      </c>
      <c r="C52" s="20" t="s">
        <v>94</v>
      </c>
      <c r="D52" s="20" t="s">
        <v>76</v>
      </c>
      <c r="E52" s="11">
        <f t="shared" si="3"/>
        <v>258.8486842105263</v>
      </c>
      <c r="F52" s="12">
        <v>3882.7302631578946</v>
      </c>
      <c r="G52" s="13">
        <v>359</v>
      </c>
      <c r="H52" s="14">
        <v>219</v>
      </c>
      <c r="I52" s="12">
        <f t="shared" si="4"/>
        <v>4460.730263157895</v>
      </c>
      <c r="J52" s="18">
        <v>426.86835115789484</v>
      </c>
      <c r="K52" s="13">
        <v>77.65460526315789</v>
      </c>
      <c r="L52" s="19">
        <v>407.6866776315789</v>
      </c>
      <c r="M52" s="12">
        <f t="shared" si="5"/>
        <v>912.2096340526316</v>
      </c>
      <c r="N52" s="12">
        <f t="shared" si="6"/>
        <v>3548.5206291052637</v>
      </c>
    </row>
    <row r="53" spans="1:14" ht="24.95" customHeight="1" x14ac:dyDescent="0.15">
      <c r="A53" s="1">
        <v>49</v>
      </c>
      <c r="B53" s="2" t="s">
        <v>52</v>
      </c>
      <c r="C53" s="20" t="s">
        <v>94</v>
      </c>
      <c r="D53" s="20" t="s">
        <v>76</v>
      </c>
      <c r="E53" s="11">
        <f t="shared" si="3"/>
        <v>258.8486842105263</v>
      </c>
      <c r="F53" s="12">
        <v>3882.7302631578946</v>
      </c>
      <c r="G53" s="13">
        <v>359</v>
      </c>
      <c r="H53" s="14">
        <v>219</v>
      </c>
      <c r="I53" s="12">
        <f t="shared" si="4"/>
        <v>4460.730263157895</v>
      </c>
      <c r="J53" s="18">
        <v>426.86835115789484</v>
      </c>
      <c r="K53" s="13">
        <v>77.65460526315789</v>
      </c>
      <c r="L53" s="19">
        <v>407.6866776315789</v>
      </c>
      <c r="M53" s="12">
        <f t="shared" si="5"/>
        <v>912.2096340526316</v>
      </c>
      <c r="N53" s="12">
        <f t="shared" si="6"/>
        <v>3548.5206291052637</v>
      </c>
    </row>
    <row r="54" spans="1:14" ht="24.95" customHeight="1" x14ac:dyDescent="0.15">
      <c r="A54" s="1">
        <v>50</v>
      </c>
      <c r="B54" s="2" t="s">
        <v>53</v>
      </c>
      <c r="C54" s="20" t="s">
        <v>94</v>
      </c>
      <c r="D54" s="20" t="s">
        <v>76</v>
      </c>
      <c r="E54" s="11">
        <f t="shared" si="3"/>
        <v>258.8486842105263</v>
      </c>
      <c r="F54" s="12">
        <v>3882.7302631578946</v>
      </c>
      <c r="G54" s="13">
        <v>359</v>
      </c>
      <c r="H54" s="14">
        <v>219</v>
      </c>
      <c r="I54" s="12">
        <f t="shared" si="4"/>
        <v>4460.730263157895</v>
      </c>
      <c r="J54" s="18">
        <v>426.86835115789484</v>
      </c>
      <c r="K54" s="13">
        <v>77.65460526315789</v>
      </c>
      <c r="L54" s="19">
        <v>407.6866776315789</v>
      </c>
      <c r="M54" s="12">
        <f t="shared" si="5"/>
        <v>912.2096340526316</v>
      </c>
      <c r="N54" s="12">
        <f t="shared" si="6"/>
        <v>3548.5206291052637</v>
      </c>
    </row>
    <row r="55" spans="1:14" ht="24.95" customHeight="1" x14ac:dyDescent="0.15">
      <c r="A55" s="1">
        <v>51</v>
      </c>
      <c r="B55" s="2" t="s">
        <v>43</v>
      </c>
      <c r="C55" s="20" t="s">
        <v>93</v>
      </c>
      <c r="D55" s="20" t="s">
        <v>76</v>
      </c>
      <c r="E55" s="11">
        <f t="shared" si="3"/>
        <v>280.26315789473688</v>
      </c>
      <c r="F55" s="12">
        <v>4203.9473684210534</v>
      </c>
      <c r="G55" s="13">
        <v>366</v>
      </c>
      <c r="H55" s="14">
        <v>226</v>
      </c>
      <c r="I55" s="12">
        <f t="shared" si="4"/>
        <v>4795.9473684210534</v>
      </c>
      <c r="J55" s="18">
        <v>486.93925642105285</v>
      </c>
      <c r="K55" s="13">
        <v>84.078947368421069</v>
      </c>
      <c r="L55" s="19">
        <v>441.41447368421058</v>
      </c>
      <c r="M55" s="12">
        <f t="shared" si="5"/>
        <v>1012.4326774736844</v>
      </c>
      <c r="N55" s="12">
        <f t="shared" si="6"/>
        <v>3783.5146909473688</v>
      </c>
    </row>
    <row r="56" spans="1:14" ht="24.95" customHeight="1" x14ac:dyDescent="0.15">
      <c r="A56" s="1">
        <v>52</v>
      </c>
      <c r="B56" s="2" t="s">
        <v>44</v>
      </c>
      <c r="C56" s="20" t="s">
        <v>93</v>
      </c>
      <c r="D56" s="20" t="s">
        <v>76</v>
      </c>
      <c r="E56" s="11">
        <f t="shared" si="3"/>
        <v>280.26315789473688</v>
      </c>
      <c r="F56" s="12">
        <v>4203.9473684210534</v>
      </c>
      <c r="G56" s="13">
        <v>366</v>
      </c>
      <c r="H56" s="14">
        <v>226</v>
      </c>
      <c r="I56" s="12">
        <f t="shared" si="4"/>
        <v>4795.9473684210534</v>
      </c>
      <c r="J56" s="18">
        <v>486.93925642105285</v>
      </c>
      <c r="K56" s="13">
        <v>84.078947368421069</v>
      </c>
      <c r="L56" s="19">
        <v>441.41447368421058</v>
      </c>
      <c r="M56" s="12">
        <f t="shared" si="5"/>
        <v>1012.4326774736844</v>
      </c>
      <c r="N56" s="12">
        <f t="shared" si="6"/>
        <v>3783.5146909473688</v>
      </c>
    </row>
    <row r="57" spans="1:14" ht="24.95" customHeight="1" x14ac:dyDescent="0.15">
      <c r="A57" s="1">
        <v>53</v>
      </c>
      <c r="B57" s="2" t="s">
        <v>19</v>
      </c>
      <c r="C57" s="20" t="s">
        <v>79</v>
      </c>
      <c r="D57" s="20" t="s">
        <v>77</v>
      </c>
      <c r="E57" s="11">
        <f t="shared" si="3"/>
        <v>908.7828947368422</v>
      </c>
      <c r="F57" s="12">
        <v>13631.743421052633</v>
      </c>
      <c r="G57" s="13">
        <v>832</v>
      </c>
      <c r="H57" s="14">
        <v>559.5</v>
      </c>
      <c r="I57" s="12">
        <f t="shared" si="4"/>
        <v>15023.243421052633</v>
      </c>
      <c r="J57" s="18">
        <v>2764.7790606315793</v>
      </c>
      <c r="K57" s="13"/>
      <c r="L57" s="19">
        <v>1431.3330592105265</v>
      </c>
      <c r="M57" s="12">
        <f t="shared" si="5"/>
        <v>4196.112119842106</v>
      </c>
      <c r="N57" s="12">
        <f t="shared" si="6"/>
        <v>10827.131301210527</v>
      </c>
    </row>
    <row r="58" spans="1:14" ht="24.95" customHeight="1" x14ac:dyDescent="0.15">
      <c r="A58" s="1">
        <v>54</v>
      </c>
      <c r="B58" s="2" t="s">
        <v>20</v>
      </c>
      <c r="C58" s="20" t="s">
        <v>80</v>
      </c>
      <c r="D58" s="20" t="s">
        <v>77</v>
      </c>
      <c r="E58" s="11">
        <f t="shared" si="3"/>
        <v>807.00657894736844</v>
      </c>
      <c r="F58" s="12">
        <v>12105.098684210527</v>
      </c>
      <c r="G58" s="13">
        <v>774.5</v>
      </c>
      <c r="H58" s="14">
        <v>508</v>
      </c>
      <c r="I58" s="12">
        <f t="shared" si="4"/>
        <v>13387.598684210527</v>
      </c>
      <c r="J58" s="18">
        <v>2380.0254185263161</v>
      </c>
      <c r="K58" s="13">
        <v>0</v>
      </c>
      <c r="L58" s="19">
        <v>1271.0353618421052</v>
      </c>
      <c r="M58" s="12">
        <f t="shared" si="5"/>
        <v>3651.0607803684215</v>
      </c>
      <c r="N58" s="12">
        <f t="shared" si="6"/>
        <v>9736.5379038421052</v>
      </c>
    </row>
    <row r="59" spans="1:14" ht="26.25" customHeight="1" x14ac:dyDescent="0.15">
      <c r="A59" s="1">
        <v>55</v>
      </c>
      <c r="B59" s="25" t="s">
        <v>26</v>
      </c>
      <c r="C59" s="25" t="s">
        <v>86</v>
      </c>
      <c r="D59" s="26" t="s">
        <v>77</v>
      </c>
      <c r="E59" s="27">
        <f t="shared" si="3"/>
        <v>449.57236842105266</v>
      </c>
      <c r="F59" s="28">
        <v>6743.58552631579</v>
      </c>
      <c r="G59" s="30">
        <v>581.5</v>
      </c>
      <c r="H59" s="29">
        <v>361</v>
      </c>
      <c r="I59" s="28">
        <f t="shared" si="4"/>
        <v>7686.08552631579</v>
      </c>
      <c r="J59" s="31">
        <v>1094.5586924210529</v>
      </c>
      <c r="K59" s="30">
        <v>0</v>
      </c>
      <c r="L59" s="32">
        <v>708.07648026315792</v>
      </c>
      <c r="M59" s="28">
        <f t="shared" si="5"/>
        <v>1802.6351726842108</v>
      </c>
      <c r="N59" s="28">
        <f t="shared" si="6"/>
        <v>5883.4503536315788</v>
      </c>
    </row>
    <row r="60" spans="1:14" ht="20.25" customHeight="1" x14ac:dyDescent="0.15">
      <c r="A60" s="1">
        <v>56</v>
      </c>
      <c r="B60" s="33" t="s">
        <v>27</v>
      </c>
      <c r="C60" s="33" t="s">
        <v>86</v>
      </c>
      <c r="D60" s="34" t="s">
        <v>77</v>
      </c>
      <c r="E60" s="35">
        <f t="shared" si="3"/>
        <v>449.57236842105266</v>
      </c>
      <c r="F60" s="36">
        <v>6743.58552631579</v>
      </c>
      <c r="G60" s="38">
        <v>581.5</v>
      </c>
      <c r="H60" s="38">
        <v>361</v>
      </c>
      <c r="I60" s="36">
        <f t="shared" si="4"/>
        <v>7686.08552631579</v>
      </c>
      <c r="J60" s="18">
        <v>1094.5586924210529</v>
      </c>
      <c r="K60" s="38">
        <v>0</v>
      </c>
      <c r="L60" s="19">
        <v>708.07648026315792</v>
      </c>
      <c r="M60" s="36">
        <f t="shared" si="5"/>
        <v>1802.6351726842108</v>
      </c>
      <c r="N60" s="36">
        <f t="shared" si="6"/>
        <v>5883.4503536315788</v>
      </c>
    </row>
    <row r="61" spans="1:14" ht="16.5" x14ac:dyDescent="0.15">
      <c r="A61" s="1">
        <v>57</v>
      </c>
      <c r="B61" s="33" t="s">
        <v>28</v>
      </c>
      <c r="C61" s="33" t="s">
        <v>86</v>
      </c>
      <c r="D61" s="39" t="s">
        <v>77</v>
      </c>
      <c r="E61" s="35">
        <f t="shared" si="3"/>
        <v>449.57236842105266</v>
      </c>
      <c r="F61" s="36">
        <v>6743.58552631579</v>
      </c>
      <c r="G61" s="38">
        <v>581.5</v>
      </c>
      <c r="H61" s="38">
        <v>361</v>
      </c>
      <c r="I61" s="36">
        <f t="shared" si="4"/>
        <v>7686.08552631579</v>
      </c>
      <c r="J61" s="18">
        <v>1094.5586924210529</v>
      </c>
      <c r="K61" s="38">
        <v>0</v>
      </c>
      <c r="L61" s="19">
        <v>708.07648026315792</v>
      </c>
      <c r="M61" s="36">
        <f t="shared" si="5"/>
        <v>1802.6351726842108</v>
      </c>
      <c r="N61" s="36">
        <f t="shared" si="6"/>
        <v>5883.4503536315788</v>
      </c>
    </row>
    <row r="62" spans="1:14" ht="16.5" x14ac:dyDescent="0.15">
      <c r="A62" s="1">
        <v>58</v>
      </c>
      <c r="B62" s="33" t="s">
        <v>104</v>
      </c>
      <c r="C62" s="33" t="s">
        <v>86</v>
      </c>
      <c r="D62" s="39" t="s">
        <v>77</v>
      </c>
      <c r="E62" s="35">
        <f>+F62/15</f>
        <v>449.57236842105266</v>
      </c>
      <c r="F62" s="36">
        <v>6743.58552631579</v>
      </c>
      <c r="G62" s="38">
        <v>581.5</v>
      </c>
      <c r="H62" s="38">
        <v>361</v>
      </c>
      <c r="I62" s="36">
        <f t="shared" si="4"/>
        <v>7686.08552631579</v>
      </c>
      <c r="J62" s="18">
        <v>1094.5586924210529</v>
      </c>
      <c r="K62" s="38">
        <v>0</v>
      </c>
      <c r="L62" s="19">
        <v>708.07648026315792</v>
      </c>
      <c r="M62" s="36">
        <f t="shared" si="5"/>
        <v>1802.6351726842108</v>
      </c>
      <c r="N62" s="36">
        <f t="shared" si="6"/>
        <v>5883.4503536315788</v>
      </c>
    </row>
    <row r="63" spans="1:14" ht="16.5" x14ac:dyDescent="0.15">
      <c r="A63" s="1">
        <v>59</v>
      </c>
      <c r="B63" s="33" t="s">
        <v>107</v>
      </c>
      <c r="C63" s="33" t="s">
        <v>108</v>
      </c>
      <c r="D63" s="39" t="s">
        <v>75</v>
      </c>
      <c r="E63" s="35">
        <f>+F63/15</f>
        <v>449.57236842105266</v>
      </c>
      <c r="F63" s="36">
        <v>6743.58552631579</v>
      </c>
      <c r="G63" s="38">
        <v>581.5</v>
      </c>
      <c r="H63" s="38">
        <v>361</v>
      </c>
      <c r="I63" s="36">
        <f t="shared" si="4"/>
        <v>7686.08552631579</v>
      </c>
      <c r="J63" s="18">
        <v>1094.5586924210529</v>
      </c>
      <c r="K63" s="38">
        <v>0</v>
      </c>
      <c r="L63" s="19">
        <v>708.07648026315792</v>
      </c>
      <c r="M63" s="36">
        <f t="shared" si="5"/>
        <v>1802.6351726842108</v>
      </c>
      <c r="N63" s="36">
        <f t="shared" si="6"/>
        <v>5883.4503536315788</v>
      </c>
    </row>
    <row r="64" spans="1:14" ht="16.5" x14ac:dyDescent="0.15">
      <c r="A64" s="1">
        <v>60</v>
      </c>
      <c r="B64" s="33" t="s">
        <v>25</v>
      </c>
      <c r="C64" s="33" t="s">
        <v>85</v>
      </c>
      <c r="D64" s="39" t="s">
        <v>77</v>
      </c>
      <c r="E64" s="35">
        <f>+F64/15</f>
        <v>459.44078947368422</v>
      </c>
      <c r="F64" s="36">
        <v>6891.6118421052633</v>
      </c>
      <c r="G64" s="38">
        <v>581.5</v>
      </c>
      <c r="H64" s="38">
        <v>361</v>
      </c>
      <c r="I64" s="36">
        <f t="shared" si="4"/>
        <v>7834.1118421052633</v>
      </c>
      <c r="J64" s="18">
        <v>1126.1771134736844</v>
      </c>
      <c r="K64" s="38">
        <v>0</v>
      </c>
      <c r="L64" s="19">
        <v>723.6192434210526</v>
      </c>
      <c r="M64" s="36">
        <f t="shared" si="5"/>
        <v>1849.7963568947371</v>
      </c>
      <c r="N64" s="36">
        <f t="shared" si="6"/>
        <v>5984.3154852105263</v>
      </c>
    </row>
    <row r="65" spans="5:14" x14ac:dyDescent="0.2">
      <c r="E65" s="40">
        <f t="shared" ref="E65:N65" si="7">SUM(E5:E64)</f>
        <v>24692.006578947367</v>
      </c>
      <c r="F65" s="40">
        <f t="shared" si="7"/>
        <v>370380.09868421097</v>
      </c>
      <c r="G65" s="40">
        <f t="shared" si="7"/>
        <v>29146.5</v>
      </c>
      <c r="H65" s="40">
        <f t="shared" si="7"/>
        <v>18768</v>
      </c>
      <c r="I65" s="40">
        <f t="shared" si="7"/>
        <v>418294.59868421103</v>
      </c>
      <c r="J65" s="40">
        <f t="shared" si="7"/>
        <v>59445.71400989472</v>
      </c>
      <c r="K65" s="40">
        <f t="shared" si="7"/>
        <v>3237.6118421052643</v>
      </c>
      <c r="L65" s="40">
        <f t="shared" si="7"/>
        <v>40900.430361842133</v>
      </c>
      <c r="M65" s="40">
        <f t="shared" si="7"/>
        <v>103583.75621384216</v>
      </c>
      <c r="N65" s="40">
        <f t="shared" si="7"/>
        <v>314710.84247036866</v>
      </c>
    </row>
  </sheetData>
  <mergeCells count="4">
    <mergeCell ref="A3:E3"/>
    <mergeCell ref="F3:H3"/>
    <mergeCell ref="J3:L3"/>
    <mergeCell ref="M3:N3"/>
  </mergeCells>
  <printOptions horizontalCentered="1" verticalCentered="1"/>
  <pageMargins left="0" right="0" top="0" bottom="0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20</vt:i4>
      </vt:variant>
    </vt:vector>
  </HeadingPairs>
  <TitlesOfParts>
    <vt:vector size="50" baseType="lpstr">
      <vt:lpstr>1dic</vt:lpstr>
      <vt:lpstr>2dic</vt:lpstr>
      <vt:lpstr>aguinaldo 1</vt:lpstr>
      <vt:lpstr>1ene</vt:lpstr>
      <vt:lpstr>2ene</vt:lpstr>
      <vt:lpstr>1feb</vt:lpstr>
      <vt:lpstr>2feb</vt:lpstr>
      <vt:lpstr>1mzo</vt:lpstr>
      <vt:lpstr>2mzo</vt:lpstr>
      <vt:lpstr>ag2</vt:lpstr>
      <vt:lpstr>1ab</vt:lpstr>
      <vt:lpstr>2ab</vt:lpstr>
      <vt:lpstr>1may</vt:lpstr>
      <vt:lpstr>2may</vt:lpstr>
      <vt:lpstr>1jun</vt:lpstr>
      <vt:lpstr>2jun</vt:lpstr>
      <vt:lpstr>jul1</vt:lpstr>
      <vt:lpstr>jul2</vt:lpstr>
      <vt:lpstr>ago1</vt:lpstr>
      <vt:lpstr>ago2</vt:lpstr>
      <vt:lpstr>sep1</vt:lpstr>
      <vt:lpstr>sep2</vt:lpstr>
      <vt:lpstr>Oct1</vt:lpstr>
      <vt:lpstr>oct2</vt:lpstr>
      <vt:lpstr>nov1</vt:lpstr>
      <vt:lpstr>nov2</vt:lpstr>
      <vt:lpstr>dic1</vt:lpstr>
      <vt:lpstr>dic2</vt:lpstr>
      <vt:lpstr>aguinaldo</vt:lpstr>
      <vt:lpstr>diftab</vt:lpstr>
      <vt:lpstr>'1ab'!Títulos_a_imprimir</vt:lpstr>
      <vt:lpstr>'1dic'!Títulos_a_imprimir</vt:lpstr>
      <vt:lpstr>'1ene'!Títulos_a_imprimir</vt:lpstr>
      <vt:lpstr>'1feb'!Títulos_a_imprimir</vt:lpstr>
      <vt:lpstr>'1jun'!Títulos_a_imprimir</vt:lpstr>
      <vt:lpstr>'1may'!Títulos_a_imprimir</vt:lpstr>
      <vt:lpstr>'1mzo'!Títulos_a_imprimir</vt:lpstr>
      <vt:lpstr>'2ab'!Títulos_a_imprimir</vt:lpstr>
      <vt:lpstr>'2dic'!Títulos_a_imprimir</vt:lpstr>
      <vt:lpstr>'2ene'!Títulos_a_imprimir</vt:lpstr>
      <vt:lpstr>'2feb'!Títulos_a_imprimir</vt:lpstr>
      <vt:lpstr>'2jun'!Títulos_a_imprimir</vt:lpstr>
      <vt:lpstr>'2may'!Títulos_a_imprimir</vt:lpstr>
      <vt:lpstr>'2mzo'!Títulos_a_imprimir</vt:lpstr>
      <vt:lpstr>'ag2'!Títulos_a_imprimir</vt:lpstr>
      <vt:lpstr>'ago1'!Títulos_a_imprimir</vt:lpstr>
      <vt:lpstr>'ago2'!Títulos_a_imprimir</vt:lpstr>
      <vt:lpstr>'aguinaldo 1'!Títulos_a_imprimir</vt:lpstr>
      <vt:lpstr>'jul1'!Títulos_a_imprimir</vt:lpstr>
      <vt:lpstr>'jul2'!Títulos_a_imprimir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enero.xlsx</dc:title>
  <dc:creator>Usuario</dc:creator>
  <cp:lastModifiedBy>propietario</cp:lastModifiedBy>
  <cp:lastPrinted>2016-02-03T22:02:52Z</cp:lastPrinted>
  <dcterms:created xsi:type="dcterms:W3CDTF">2015-08-27T13:33:03Z</dcterms:created>
  <dcterms:modified xsi:type="dcterms:W3CDTF">2016-02-09T00:21:06Z</dcterms:modified>
</cp:coreProperties>
</file>